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juntaex.sharepoint.com/sites/140703/Documentos compartidos/INDICADORES (PRUEBA)/E10_C-INTEREG_2A/11 Publicaciones/"/>
    </mc:Choice>
  </mc:AlternateContent>
  <xr:revisionPtr revIDLastSave="118" documentId="8_{DAE5D4BC-6B49-4EDC-B360-5479E3D80F48}" xr6:coauthVersionLast="47" xr6:coauthVersionMax="47" xr10:uidLastSave="{432E307F-C85C-46C1-AFF0-302DF79BD8D2}"/>
  <workbookProtection workbookAlgorithmName="SHA-512" workbookHashValue="WEY0e7xsQcDBrpc77i5bj5yfcrjO8A7Q3T5pihwyaMvwr3Sf8MtVwZnPqywyYPgZJZ4ZrNp4s1M1Qk+AT1naIA==" workbookSaltValue="e/kj6cZ9qO20nwYMo1ZWsg==" workbookSpinCount="100000" lockStructure="1"/>
  <bookViews>
    <workbookView xWindow="28680" yWindow="-120" windowWidth="29040" windowHeight="15720" firstSheet="2" activeTab="2" xr2:uid="{F7E03E84-3E0D-4CDE-B16B-3D59BD1D17E5}"/>
  </bookViews>
  <sheets>
    <sheet name="Ventas" sheetId="1" state="hidden" r:id="rId1"/>
    <sheet name="Compras" sheetId="2" state="hidden" r:id="rId2"/>
    <sheet name="Índice" sheetId="3" r:id="rId3"/>
    <sheet name="V1" sheetId="4" r:id="rId4"/>
    <sheet name="V2" sheetId="5" r:id="rId5"/>
    <sheet name="V3" sheetId="6" r:id="rId6"/>
    <sheet name="V4" sheetId="7" r:id="rId7"/>
    <sheet name="V5" sheetId="8" r:id="rId8"/>
    <sheet name="V6" sheetId="9" r:id="rId9"/>
    <sheet name="V7" sheetId="10" r:id="rId10"/>
    <sheet name="V8" sheetId="11" r:id="rId11"/>
    <sheet name="V9" sheetId="12" r:id="rId12"/>
    <sheet name="V10" sheetId="13" r:id="rId13"/>
    <sheet name="V11" sheetId="14" r:id="rId14"/>
    <sheet name="V12" sheetId="15" r:id="rId15"/>
    <sheet name="V13" sheetId="16" r:id="rId16"/>
    <sheet name="V14" sheetId="17" r:id="rId17"/>
    <sheet name="V15" sheetId="18" r:id="rId18"/>
    <sheet name="VTM1" sheetId="19" r:id="rId19"/>
    <sheet name="VTM2" sheetId="20" r:id="rId20"/>
    <sheet name="VTM3" sheetId="21" r:id="rId21"/>
    <sheet name="VTM4" sheetId="22" r:id="rId22"/>
    <sheet name="VTM5" sheetId="23" r:id="rId23"/>
    <sheet name="VTM6" sheetId="24" r:id="rId24"/>
    <sheet name="VTM7" sheetId="25" r:id="rId25"/>
    <sheet name="VTM8" sheetId="26" r:id="rId26"/>
    <sheet name="VTM9" sheetId="27" r:id="rId27"/>
    <sheet name="VTM10" sheetId="28" r:id="rId28"/>
    <sheet name="VTM11" sheetId="29" r:id="rId29"/>
    <sheet name="VTM12" sheetId="30" r:id="rId30"/>
    <sheet name="VTM13" sheetId="31" r:id="rId31"/>
    <sheet name="VTM14" sheetId="32" r:id="rId32"/>
    <sheet name="VTM15" sheetId="33" r:id="rId33"/>
    <sheet name="C1" sheetId="34" r:id="rId34"/>
    <sheet name="C2" sheetId="35" r:id="rId35"/>
    <sheet name="C3" sheetId="36" r:id="rId36"/>
    <sheet name="C4" sheetId="37" r:id="rId37"/>
    <sheet name="C5" sheetId="38" r:id="rId38"/>
    <sheet name="C6" sheetId="39" r:id="rId39"/>
    <sheet name="C7" sheetId="40" r:id="rId40"/>
    <sheet name="C8" sheetId="41" r:id="rId41"/>
    <sheet name="C9" sheetId="42" r:id="rId42"/>
    <sheet name="C10" sheetId="43" r:id="rId43"/>
    <sheet name="C11" sheetId="44" r:id="rId44"/>
    <sheet name="C12" sheetId="45" r:id="rId45"/>
    <sheet name="C13" sheetId="46" r:id="rId46"/>
    <sheet name="C14" sheetId="47" r:id="rId47"/>
    <sheet name="C15" sheetId="48" r:id="rId48"/>
    <sheet name="CTM1" sheetId="49" r:id="rId49"/>
    <sheet name="CTM2 " sheetId="50" r:id="rId50"/>
    <sheet name="CTM3" sheetId="51" r:id="rId51"/>
    <sheet name="CTM4" sheetId="52" r:id="rId52"/>
    <sheet name="CTM5" sheetId="53" r:id="rId53"/>
    <sheet name="CTM6" sheetId="54" r:id="rId54"/>
    <sheet name="CTM7 " sheetId="55" r:id="rId55"/>
    <sheet name="CTM8" sheetId="56" r:id="rId56"/>
    <sheet name="CTM9" sheetId="57" r:id="rId57"/>
    <sheet name="CTM10" sheetId="58" r:id="rId58"/>
    <sheet name="CTM11" sheetId="59" r:id="rId59"/>
    <sheet name="CTM12" sheetId="60" r:id="rId60"/>
    <sheet name="CTM13" sheetId="61" r:id="rId61"/>
    <sheet name="CTM14" sheetId="62" r:id="rId62"/>
    <sheet name="CTM15" sheetId="63" r:id="rId63"/>
  </sheets>
  <definedNames>
    <definedName name="_xlnm._FilterDatabase" localSheetId="0" hidden="1">Ventas!$A$8:$AD$1676</definedName>
    <definedName name="_xlnm.Print_Area" localSheetId="45">'C13'!$A$1:$K$46</definedName>
    <definedName name="_xlnm.Print_Area" localSheetId="46">'C14'!$A$1:$L$41</definedName>
    <definedName name="_xlnm.Print_Area" localSheetId="35">'C3'!$A$1:$K$46</definedName>
    <definedName name="_xlnm.Print_Area" localSheetId="36">'C4'!$A$1:$L$41</definedName>
    <definedName name="_xlnm.Print_Area" localSheetId="37">'C5'!$A$1:$L$55</definedName>
    <definedName name="_xlnm.Print_Area" localSheetId="40">'C8'!$A$1:$K$46</definedName>
    <definedName name="_xlnm.Print_Area" localSheetId="41">'C9'!$A$1:$L$40</definedName>
    <definedName name="_xlnm.Print_Area" localSheetId="57">'CTM10'!$A$1:$L$54</definedName>
    <definedName name="_xlnm.Print_Area" localSheetId="60">'CTM13'!$A$1:$K$46</definedName>
    <definedName name="_xlnm.Print_Area" localSheetId="61">'CTM14'!$A$1:$L$41</definedName>
    <definedName name="_xlnm.Print_Area" localSheetId="50">'CTM3'!$A$1:$K$46</definedName>
    <definedName name="_xlnm.Print_Area" localSheetId="51">'CTM4'!$A$1:$L$40</definedName>
    <definedName name="_xlnm.Print_Area" localSheetId="55">'CTM8'!$A$1:$K$46</definedName>
    <definedName name="_xlnm.Print_Area" localSheetId="56">'CTM9'!$A$1:$L$41</definedName>
    <definedName name="_xlnm.Print_Area" localSheetId="12">'V10'!$A$1:$L$54</definedName>
    <definedName name="_xlnm.Print_Area" localSheetId="15">'V13'!$A$1:$K$46</definedName>
    <definedName name="_xlnm.Print_Area" localSheetId="16">'V14'!$A$1:$L$41</definedName>
    <definedName name="_xlnm.Print_Area" localSheetId="17">'V15'!$A$1:$L$54</definedName>
    <definedName name="_xlnm.Print_Area" localSheetId="5">'V3'!$A$1:$K$46</definedName>
    <definedName name="_xlnm.Print_Area" localSheetId="6">'V4'!$A$1:$L$41</definedName>
    <definedName name="_xlnm.Print_Area" localSheetId="10">'V8'!$A$1:$K$46</definedName>
    <definedName name="_xlnm.Print_Area" localSheetId="11">'V9'!$A$1:$L$40</definedName>
    <definedName name="_xlnm.Print_Area" localSheetId="30">'VTM13'!$A$1:$K$46</definedName>
    <definedName name="_xlnm.Print_Area" localSheetId="31">'VTM14'!$A$1:$L$41</definedName>
    <definedName name="_xlnm.Print_Area" localSheetId="20">'VTM3'!$A$1:$K$46</definedName>
    <definedName name="_xlnm.Print_Area" localSheetId="21">'VTM4'!$A$1:$L$40</definedName>
    <definedName name="_xlnm.Print_Area" localSheetId="25">'VTM8'!$A$1:$K$46</definedName>
    <definedName name="_xlnm.Print_Area" localSheetId="26">'VTM9'!$A$1:$L$41</definedName>
    <definedName name="_xlnm.Print_Titles" localSheetId="44">'C12'!$1:$4</definedName>
    <definedName name="_xlnm.Print_Titles" localSheetId="34">'C2'!$1:$4</definedName>
    <definedName name="_xlnm.Print_Titles" localSheetId="39">'C7'!$1:$4</definedName>
    <definedName name="_xlnm.Print_Titles" localSheetId="59">'CTM12'!$1:$4</definedName>
    <definedName name="_xlnm.Print_Titles" localSheetId="49">'CTM2 '!$1:$4</definedName>
    <definedName name="_xlnm.Print_Titles" localSheetId="54">'CTM7 '!$1:$4</definedName>
    <definedName name="_xlnm.Print_Titles" localSheetId="14">'V12'!$1:$4</definedName>
    <definedName name="_xlnm.Print_Titles" localSheetId="4">'V2'!$1:$4</definedName>
    <definedName name="_xlnm.Print_Titles" localSheetId="9">'V7'!$1:$4</definedName>
    <definedName name="_xlnm.Print_Titles" localSheetId="29">'VTM12'!$1:$4</definedName>
    <definedName name="_xlnm.Print_Titles" localSheetId="19">'VTM2'!$1:$4</definedName>
    <definedName name="_xlnm.Print_Titles" localSheetId="24">'VTM7'!$1:$4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6" i="33" l="1"/>
  <c r="L19" i="63"/>
  <c r="K19" i="63"/>
  <c r="D19" i="63"/>
  <c r="C19" i="63"/>
  <c r="L21" i="62"/>
  <c r="K21" i="62"/>
  <c r="J21" i="62"/>
  <c r="I21" i="62"/>
  <c r="H21" i="62"/>
  <c r="G21" i="62"/>
  <c r="F21" i="62"/>
  <c r="E21" i="62"/>
  <c r="D21" i="62"/>
  <c r="C21" i="62"/>
  <c r="B21" i="62"/>
  <c r="L20" i="62"/>
  <c r="K20" i="62"/>
  <c r="J20" i="62"/>
  <c r="I20" i="62"/>
  <c r="H20" i="62"/>
  <c r="G20" i="62"/>
  <c r="F20" i="62"/>
  <c r="E20" i="62"/>
  <c r="D20" i="62"/>
  <c r="C20" i="62"/>
  <c r="B20" i="62"/>
  <c r="L19" i="62"/>
  <c r="K19" i="62"/>
  <c r="J19" i="62"/>
  <c r="I19" i="62"/>
  <c r="H19" i="62"/>
  <c r="G19" i="62"/>
  <c r="F19" i="62"/>
  <c r="E19" i="62"/>
  <c r="D19" i="62"/>
  <c r="C19" i="62"/>
  <c r="B19" i="62"/>
  <c r="L18" i="62"/>
  <c r="K18" i="62"/>
  <c r="J18" i="62"/>
  <c r="I18" i="62"/>
  <c r="H18" i="62"/>
  <c r="G18" i="62"/>
  <c r="F18" i="62"/>
  <c r="E18" i="62"/>
  <c r="D18" i="62"/>
  <c r="C18" i="62"/>
  <c r="B18" i="62"/>
  <c r="L17" i="62"/>
  <c r="K17" i="62"/>
  <c r="J17" i="62"/>
  <c r="I17" i="62"/>
  <c r="H17" i="62"/>
  <c r="G17" i="62"/>
  <c r="F17" i="62"/>
  <c r="E17" i="62"/>
  <c r="D17" i="62"/>
  <c r="C17" i="62"/>
  <c r="B17" i="62"/>
  <c r="L16" i="62"/>
  <c r="K16" i="62"/>
  <c r="J16" i="62"/>
  <c r="I16" i="62"/>
  <c r="H16" i="62"/>
  <c r="G16" i="62"/>
  <c r="F16" i="62"/>
  <c r="E16" i="62"/>
  <c r="D16" i="62"/>
  <c r="C16" i="62"/>
  <c r="B16" i="62"/>
  <c r="L15" i="62"/>
  <c r="K15" i="62"/>
  <c r="J15" i="62"/>
  <c r="I15" i="62"/>
  <c r="H15" i="62"/>
  <c r="G15" i="62"/>
  <c r="F15" i="62"/>
  <c r="E15" i="62"/>
  <c r="D15" i="62"/>
  <c r="C15" i="62"/>
  <c r="B15" i="62"/>
  <c r="L14" i="62"/>
  <c r="K14" i="62"/>
  <c r="J14" i="62"/>
  <c r="I14" i="62"/>
  <c r="H14" i="62"/>
  <c r="G14" i="62"/>
  <c r="F14" i="62"/>
  <c r="E14" i="62"/>
  <c r="D14" i="62"/>
  <c r="C14" i="62"/>
  <c r="B14" i="62"/>
  <c r="L13" i="62"/>
  <c r="K13" i="62"/>
  <c r="J13" i="62"/>
  <c r="I13" i="62"/>
  <c r="H13" i="62"/>
  <c r="G13" i="62"/>
  <c r="F13" i="62"/>
  <c r="E13" i="62"/>
  <c r="D13" i="62"/>
  <c r="C13" i="62"/>
  <c r="B13" i="62"/>
  <c r="L12" i="62"/>
  <c r="K12" i="62"/>
  <c r="J12" i="62"/>
  <c r="I12" i="62"/>
  <c r="H12" i="62"/>
  <c r="G12" i="62"/>
  <c r="F12" i="62"/>
  <c r="E12" i="62"/>
  <c r="D12" i="62"/>
  <c r="C12" i="62"/>
  <c r="B12" i="62"/>
  <c r="L11" i="62"/>
  <c r="K11" i="62"/>
  <c r="J11" i="62"/>
  <c r="I11" i="62"/>
  <c r="H11" i="62"/>
  <c r="G11" i="62"/>
  <c r="F11" i="62"/>
  <c r="E11" i="62"/>
  <c r="D11" i="62"/>
  <c r="C11" i="62"/>
  <c r="B11" i="62"/>
  <c r="L10" i="62"/>
  <c r="K10" i="62"/>
  <c r="J10" i="62"/>
  <c r="I10" i="62"/>
  <c r="H10" i="62"/>
  <c r="G10" i="62"/>
  <c r="F10" i="62"/>
  <c r="E10" i="62"/>
  <c r="D10" i="62"/>
  <c r="C10" i="62"/>
  <c r="B10" i="62"/>
  <c r="L9" i="62"/>
  <c r="K9" i="62"/>
  <c r="J9" i="62"/>
  <c r="I9" i="62"/>
  <c r="H9" i="62"/>
  <c r="G9" i="62"/>
  <c r="F9" i="62"/>
  <c r="E9" i="62"/>
  <c r="D9" i="62"/>
  <c r="C9" i="62"/>
  <c r="B9" i="62"/>
  <c r="L8" i="62"/>
  <c r="K8" i="62"/>
  <c r="J8" i="62"/>
  <c r="I8" i="62"/>
  <c r="H8" i="62"/>
  <c r="G8" i="62"/>
  <c r="F8" i="62"/>
  <c r="E8" i="62"/>
  <c r="D8" i="62"/>
  <c r="C8" i="62"/>
  <c r="B8" i="62"/>
  <c r="L7" i="62"/>
  <c r="K7" i="62"/>
  <c r="J7" i="62"/>
  <c r="I7" i="62"/>
  <c r="H7" i="62"/>
  <c r="G7" i="62"/>
  <c r="F7" i="62"/>
  <c r="E7" i="62"/>
  <c r="D7" i="62"/>
  <c r="C7" i="62"/>
  <c r="B7" i="62"/>
  <c r="L6" i="62"/>
  <c r="K6" i="62"/>
  <c r="J6" i="62"/>
  <c r="I6" i="62"/>
  <c r="H6" i="62"/>
  <c r="G6" i="62"/>
  <c r="F6" i="62"/>
  <c r="E6" i="62"/>
  <c r="D6" i="62"/>
  <c r="C6" i="62"/>
  <c r="B6" i="62"/>
  <c r="L19" i="58"/>
  <c r="K19" i="58"/>
  <c r="J19" i="58"/>
  <c r="I19" i="58"/>
  <c r="H19" i="58"/>
  <c r="G19" i="58"/>
  <c r="F19" i="58"/>
  <c r="E19" i="58"/>
  <c r="D19" i="58"/>
  <c r="C19" i="58"/>
  <c r="B19" i="58"/>
  <c r="L21" i="57"/>
  <c r="K21" i="57"/>
  <c r="J21" i="57"/>
  <c r="I21" i="57"/>
  <c r="H21" i="57"/>
  <c r="G21" i="57"/>
  <c r="F21" i="57"/>
  <c r="E21" i="57"/>
  <c r="D21" i="57"/>
  <c r="C21" i="57"/>
  <c r="B21" i="57"/>
  <c r="L20" i="57"/>
  <c r="K20" i="57"/>
  <c r="J20" i="57"/>
  <c r="I20" i="57"/>
  <c r="H20" i="57"/>
  <c r="G20" i="57"/>
  <c r="F20" i="57"/>
  <c r="E20" i="57"/>
  <c r="D20" i="57"/>
  <c r="C20" i="57"/>
  <c r="B20" i="57"/>
  <c r="L19" i="57"/>
  <c r="K19" i="57"/>
  <c r="J19" i="57"/>
  <c r="I19" i="57"/>
  <c r="H19" i="57"/>
  <c r="G19" i="57"/>
  <c r="F19" i="57"/>
  <c r="E19" i="57"/>
  <c r="D19" i="57"/>
  <c r="C19" i="57"/>
  <c r="B19" i="57"/>
  <c r="L18" i="57"/>
  <c r="K18" i="57"/>
  <c r="J18" i="57"/>
  <c r="I18" i="57"/>
  <c r="H18" i="57"/>
  <c r="G18" i="57"/>
  <c r="F18" i="57"/>
  <c r="E18" i="57"/>
  <c r="D18" i="57"/>
  <c r="C18" i="57"/>
  <c r="B18" i="57"/>
  <c r="L17" i="57"/>
  <c r="K17" i="57"/>
  <c r="J17" i="57"/>
  <c r="I17" i="57"/>
  <c r="H17" i="57"/>
  <c r="G17" i="57"/>
  <c r="F17" i="57"/>
  <c r="E17" i="57"/>
  <c r="D17" i="57"/>
  <c r="C17" i="57"/>
  <c r="B17" i="57"/>
  <c r="L16" i="57"/>
  <c r="K16" i="57"/>
  <c r="J16" i="57"/>
  <c r="I16" i="57"/>
  <c r="H16" i="57"/>
  <c r="G16" i="57"/>
  <c r="F16" i="57"/>
  <c r="E16" i="57"/>
  <c r="D16" i="57"/>
  <c r="C16" i="57"/>
  <c r="B16" i="57"/>
  <c r="L15" i="57"/>
  <c r="K15" i="57"/>
  <c r="J15" i="57"/>
  <c r="I15" i="57"/>
  <c r="H15" i="57"/>
  <c r="G15" i="57"/>
  <c r="F15" i="57"/>
  <c r="E15" i="57"/>
  <c r="D15" i="57"/>
  <c r="C15" i="57"/>
  <c r="B15" i="57"/>
  <c r="L14" i="57"/>
  <c r="K14" i="57"/>
  <c r="J14" i="57"/>
  <c r="I14" i="57"/>
  <c r="H14" i="57"/>
  <c r="G14" i="57"/>
  <c r="F14" i="57"/>
  <c r="E14" i="57"/>
  <c r="D14" i="57"/>
  <c r="C14" i="57"/>
  <c r="B14" i="57"/>
  <c r="L13" i="57"/>
  <c r="K13" i="57"/>
  <c r="J13" i="57"/>
  <c r="I13" i="57"/>
  <c r="H13" i="57"/>
  <c r="G13" i="57"/>
  <c r="F13" i="57"/>
  <c r="E13" i="57"/>
  <c r="D13" i="57"/>
  <c r="C13" i="57"/>
  <c r="B13" i="57"/>
  <c r="L12" i="57"/>
  <c r="K12" i="57"/>
  <c r="J12" i="57"/>
  <c r="I12" i="57"/>
  <c r="H12" i="57"/>
  <c r="G12" i="57"/>
  <c r="F12" i="57"/>
  <c r="E12" i="57"/>
  <c r="D12" i="57"/>
  <c r="C12" i="57"/>
  <c r="B12" i="57"/>
  <c r="L11" i="57"/>
  <c r="K11" i="57"/>
  <c r="J11" i="57"/>
  <c r="I11" i="57"/>
  <c r="H11" i="57"/>
  <c r="G11" i="57"/>
  <c r="F11" i="57"/>
  <c r="E11" i="57"/>
  <c r="D11" i="57"/>
  <c r="C11" i="57"/>
  <c r="B11" i="57"/>
  <c r="L10" i="57"/>
  <c r="K10" i="57"/>
  <c r="J10" i="57"/>
  <c r="I10" i="57"/>
  <c r="H10" i="57"/>
  <c r="G10" i="57"/>
  <c r="F10" i="57"/>
  <c r="E10" i="57"/>
  <c r="D10" i="57"/>
  <c r="C10" i="57"/>
  <c r="B10" i="57"/>
  <c r="L9" i="57"/>
  <c r="K9" i="57"/>
  <c r="J9" i="57"/>
  <c r="I9" i="57"/>
  <c r="H9" i="57"/>
  <c r="G9" i="57"/>
  <c r="F9" i="57"/>
  <c r="E9" i="57"/>
  <c r="D9" i="57"/>
  <c r="C9" i="57"/>
  <c r="B9" i="57"/>
  <c r="L8" i="57"/>
  <c r="K8" i="57"/>
  <c r="J8" i="57"/>
  <c r="I8" i="57"/>
  <c r="H8" i="57"/>
  <c r="G8" i="57"/>
  <c r="F8" i="57"/>
  <c r="E8" i="57"/>
  <c r="D8" i="57"/>
  <c r="C8" i="57"/>
  <c r="B8" i="57"/>
  <c r="L7" i="57"/>
  <c r="K7" i="57"/>
  <c r="J7" i="57"/>
  <c r="I7" i="57"/>
  <c r="H7" i="57"/>
  <c r="G7" i="57"/>
  <c r="F7" i="57"/>
  <c r="E7" i="57"/>
  <c r="D7" i="57"/>
  <c r="C7" i="57"/>
  <c r="B7" i="57"/>
  <c r="L6" i="57"/>
  <c r="K6" i="57"/>
  <c r="J6" i="57"/>
  <c r="I6" i="57"/>
  <c r="H6" i="57"/>
  <c r="G6" i="57"/>
  <c r="F6" i="57"/>
  <c r="E6" i="57"/>
  <c r="D6" i="57"/>
  <c r="C6" i="57"/>
  <c r="B6" i="57"/>
  <c r="L19" i="53"/>
  <c r="K19" i="53"/>
  <c r="J19" i="53"/>
  <c r="I19" i="53"/>
  <c r="H19" i="53"/>
  <c r="G19" i="53"/>
  <c r="F19" i="53"/>
  <c r="E19" i="53"/>
  <c r="D19" i="53"/>
  <c r="C19" i="53"/>
  <c r="B19" i="53"/>
  <c r="L21" i="52"/>
  <c r="K21" i="52"/>
  <c r="J21" i="52"/>
  <c r="I21" i="52"/>
  <c r="H21" i="52"/>
  <c r="G21" i="52"/>
  <c r="F21" i="52"/>
  <c r="E21" i="52"/>
  <c r="D21" i="52"/>
  <c r="C21" i="52"/>
  <c r="B21" i="52"/>
  <c r="L20" i="52"/>
  <c r="K20" i="52"/>
  <c r="J20" i="52"/>
  <c r="I20" i="52"/>
  <c r="H20" i="52"/>
  <c r="G20" i="52"/>
  <c r="F20" i="52"/>
  <c r="E20" i="52"/>
  <c r="D20" i="52"/>
  <c r="C20" i="52"/>
  <c r="B20" i="52"/>
  <c r="L19" i="52"/>
  <c r="K19" i="52"/>
  <c r="J19" i="52"/>
  <c r="I19" i="52"/>
  <c r="H19" i="52"/>
  <c r="G19" i="52"/>
  <c r="F19" i="52"/>
  <c r="E19" i="52"/>
  <c r="D19" i="52"/>
  <c r="C19" i="52"/>
  <c r="B19" i="52"/>
  <c r="L18" i="52"/>
  <c r="K18" i="52"/>
  <c r="J18" i="52"/>
  <c r="I18" i="52"/>
  <c r="H18" i="52"/>
  <c r="G18" i="52"/>
  <c r="F18" i="52"/>
  <c r="E18" i="52"/>
  <c r="D18" i="52"/>
  <c r="C18" i="52"/>
  <c r="B18" i="52"/>
  <c r="L17" i="52"/>
  <c r="K17" i="52"/>
  <c r="J17" i="52"/>
  <c r="I17" i="52"/>
  <c r="H17" i="52"/>
  <c r="G17" i="52"/>
  <c r="F17" i="52"/>
  <c r="E17" i="52"/>
  <c r="D17" i="52"/>
  <c r="C17" i="52"/>
  <c r="B17" i="52"/>
  <c r="L16" i="52"/>
  <c r="K16" i="52"/>
  <c r="J16" i="52"/>
  <c r="I16" i="52"/>
  <c r="H16" i="52"/>
  <c r="G16" i="52"/>
  <c r="F16" i="52"/>
  <c r="E16" i="52"/>
  <c r="D16" i="52"/>
  <c r="C16" i="52"/>
  <c r="B16" i="52"/>
  <c r="L15" i="52"/>
  <c r="K15" i="52"/>
  <c r="J15" i="52"/>
  <c r="I15" i="52"/>
  <c r="H15" i="52"/>
  <c r="G15" i="52"/>
  <c r="F15" i="52"/>
  <c r="E15" i="52"/>
  <c r="D15" i="52"/>
  <c r="C15" i="52"/>
  <c r="B15" i="52"/>
  <c r="L14" i="52"/>
  <c r="K14" i="52"/>
  <c r="J14" i="52"/>
  <c r="I14" i="52"/>
  <c r="H14" i="52"/>
  <c r="G14" i="52"/>
  <c r="F14" i="52"/>
  <c r="E14" i="52"/>
  <c r="D14" i="52"/>
  <c r="C14" i="52"/>
  <c r="B14" i="52"/>
  <c r="L13" i="52"/>
  <c r="K13" i="52"/>
  <c r="J13" i="52"/>
  <c r="I13" i="52"/>
  <c r="H13" i="52"/>
  <c r="G13" i="52"/>
  <c r="F13" i="52"/>
  <c r="E13" i="52"/>
  <c r="D13" i="52"/>
  <c r="C13" i="52"/>
  <c r="B13" i="52"/>
  <c r="L12" i="52"/>
  <c r="K12" i="52"/>
  <c r="J12" i="52"/>
  <c r="I12" i="52"/>
  <c r="H12" i="52"/>
  <c r="G12" i="52"/>
  <c r="F12" i="52"/>
  <c r="E12" i="52"/>
  <c r="D12" i="52"/>
  <c r="C12" i="52"/>
  <c r="B12" i="52"/>
  <c r="L11" i="52"/>
  <c r="K11" i="52"/>
  <c r="J11" i="52"/>
  <c r="I11" i="52"/>
  <c r="H11" i="52"/>
  <c r="G11" i="52"/>
  <c r="F11" i="52"/>
  <c r="E11" i="52"/>
  <c r="D11" i="52"/>
  <c r="C11" i="52"/>
  <c r="B11" i="52"/>
  <c r="L10" i="52"/>
  <c r="K10" i="52"/>
  <c r="J10" i="52"/>
  <c r="I10" i="52"/>
  <c r="H10" i="52"/>
  <c r="G10" i="52"/>
  <c r="F10" i="52"/>
  <c r="E10" i="52"/>
  <c r="D10" i="52"/>
  <c r="C10" i="52"/>
  <c r="B10" i="52"/>
  <c r="L9" i="52"/>
  <c r="K9" i="52"/>
  <c r="J9" i="52"/>
  <c r="I9" i="52"/>
  <c r="H9" i="52"/>
  <c r="G9" i="52"/>
  <c r="F9" i="52"/>
  <c r="E9" i="52"/>
  <c r="D9" i="52"/>
  <c r="C9" i="52"/>
  <c r="B9" i="52"/>
  <c r="L8" i="52"/>
  <c r="K8" i="52"/>
  <c r="J8" i="52"/>
  <c r="I8" i="52"/>
  <c r="H8" i="52"/>
  <c r="G8" i="52"/>
  <c r="F8" i="52"/>
  <c r="E8" i="52"/>
  <c r="D8" i="52"/>
  <c r="C8" i="52"/>
  <c r="B8" i="52"/>
  <c r="L7" i="52"/>
  <c r="K7" i="52"/>
  <c r="J7" i="52"/>
  <c r="I7" i="52"/>
  <c r="H7" i="52"/>
  <c r="G7" i="52"/>
  <c r="F7" i="52"/>
  <c r="E7" i="52"/>
  <c r="D7" i="52"/>
  <c r="C7" i="52"/>
  <c r="B7" i="52"/>
  <c r="L6" i="52"/>
  <c r="K6" i="52"/>
  <c r="J6" i="52"/>
  <c r="I6" i="52"/>
  <c r="H6" i="52"/>
  <c r="G6" i="52"/>
  <c r="F6" i="52"/>
  <c r="E6" i="52"/>
  <c r="D6" i="52"/>
  <c r="C6" i="52"/>
  <c r="B6" i="52"/>
  <c r="L19" i="48"/>
  <c r="K19" i="48"/>
  <c r="J19" i="48"/>
  <c r="I19" i="48"/>
  <c r="H19" i="48"/>
  <c r="G19" i="48"/>
  <c r="F19" i="48"/>
  <c r="E19" i="48"/>
  <c r="D19" i="48"/>
  <c r="C19" i="48"/>
  <c r="B19" i="48"/>
  <c r="L21" i="47"/>
  <c r="K21" i="47"/>
  <c r="J21" i="47"/>
  <c r="I21" i="47"/>
  <c r="H21" i="47"/>
  <c r="G21" i="47"/>
  <c r="F21" i="47"/>
  <c r="E21" i="47"/>
  <c r="D21" i="47"/>
  <c r="C21" i="47"/>
  <c r="B21" i="47"/>
  <c r="L20" i="47"/>
  <c r="K20" i="47"/>
  <c r="J20" i="47"/>
  <c r="I20" i="47"/>
  <c r="H20" i="47"/>
  <c r="G20" i="47"/>
  <c r="F20" i="47"/>
  <c r="E20" i="47"/>
  <c r="D20" i="47"/>
  <c r="C20" i="47"/>
  <c r="B20" i="47"/>
  <c r="L19" i="47"/>
  <c r="K19" i="47"/>
  <c r="J19" i="47"/>
  <c r="I19" i="47"/>
  <c r="H19" i="47"/>
  <c r="G19" i="47"/>
  <c r="F19" i="47"/>
  <c r="E19" i="47"/>
  <c r="D19" i="47"/>
  <c r="C19" i="47"/>
  <c r="B19" i="47"/>
  <c r="L18" i="47"/>
  <c r="K18" i="47"/>
  <c r="J18" i="47"/>
  <c r="I18" i="47"/>
  <c r="H18" i="47"/>
  <c r="G18" i="47"/>
  <c r="F18" i="47"/>
  <c r="E18" i="47"/>
  <c r="D18" i="47"/>
  <c r="C18" i="47"/>
  <c r="B18" i="47"/>
  <c r="L17" i="47"/>
  <c r="K17" i="47"/>
  <c r="J17" i="47"/>
  <c r="I17" i="47"/>
  <c r="H17" i="47"/>
  <c r="G17" i="47"/>
  <c r="F17" i="47"/>
  <c r="E17" i="47"/>
  <c r="D17" i="47"/>
  <c r="C17" i="47"/>
  <c r="B17" i="47"/>
  <c r="L16" i="47"/>
  <c r="K16" i="47"/>
  <c r="J16" i="47"/>
  <c r="I16" i="47"/>
  <c r="H16" i="47"/>
  <c r="G16" i="47"/>
  <c r="F16" i="47"/>
  <c r="E16" i="47"/>
  <c r="D16" i="47"/>
  <c r="C16" i="47"/>
  <c r="B16" i="47"/>
  <c r="L15" i="47"/>
  <c r="K15" i="47"/>
  <c r="J15" i="47"/>
  <c r="I15" i="47"/>
  <c r="H15" i="47"/>
  <c r="G15" i="47"/>
  <c r="F15" i="47"/>
  <c r="E15" i="47"/>
  <c r="D15" i="47"/>
  <c r="C15" i="47"/>
  <c r="B15" i="47"/>
  <c r="L14" i="47"/>
  <c r="K14" i="47"/>
  <c r="J14" i="47"/>
  <c r="I14" i="47"/>
  <c r="H14" i="47"/>
  <c r="G14" i="47"/>
  <c r="F14" i="47"/>
  <c r="E14" i="47"/>
  <c r="D14" i="47"/>
  <c r="C14" i="47"/>
  <c r="B14" i="47"/>
  <c r="L13" i="47"/>
  <c r="K13" i="47"/>
  <c r="J13" i="47"/>
  <c r="I13" i="47"/>
  <c r="H13" i="47"/>
  <c r="G13" i="47"/>
  <c r="F13" i="47"/>
  <c r="E13" i="47"/>
  <c r="D13" i="47"/>
  <c r="C13" i="47"/>
  <c r="B13" i="47"/>
  <c r="L12" i="47"/>
  <c r="K12" i="47"/>
  <c r="J12" i="47"/>
  <c r="I12" i="47"/>
  <c r="H12" i="47"/>
  <c r="G12" i="47"/>
  <c r="F12" i="47"/>
  <c r="E12" i="47"/>
  <c r="D12" i="47"/>
  <c r="C12" i="47"/>
  <c r="B12" i="47"/>
  <c r="L11" i="47"/>
  <c r="K11" i="47"/>
  <c r="J11" i="47"/>
  <c r="I11" i="47"/>
  <c r="H11" i="47"/>
  <c r="G11" i="47"/>
  <c r="F11" i="47"/>
  <c r="E11" i="47"/>
  <c r="D11" i="47"/>
  <c r="C11" i="47"/>
  <c r="B11" i="47"/>
  <c r="L10" i="47"/>
  <c r="K10" i="47"/>
  <c r="J10" i="47"/>
  <c r="I10" i="47"/>
  <c r="H10" i="47"/>
  <c r="G10" i="47"/>
  <c r="F10" i="47"/>
  <c r="E10" i="47"/>
  <c r="D10" i="47"/>
  <c r="C10" i="47"/>
  <c r="B10" i="47"/>
  <c r="L9" i="47"/>
  <c r="K9" i="47"/>
  <c r="J9" i="47"/>
  <c r="I9" i="47"/>
  <c r="H9" i="47"/>
  <c r="G9" i="47"/>
  <c r="F9" i="47"/>
  <c r="E9" i="47"/>
  <c r="D9" i="47"/>
  <c r="C9" i="47"/>
  <c r="B9" i="47"/>
  <c r="L8" i="47"/>
  <c r="K8" i="47"/>
  <c r="J8" i="47"/>
  <c r="I8" i="47"/>
  <c r="H8" i="47"/>
  <c r="G8" i="47"/>
  <c r="F8" i="47"/>
  <c r="E8" i="47"/>
  <c r="D8" i="47"/>
  <c r="C8" i="47"/>
  <c r="B8" i="47"/>
  <c r="L7" i="47"/>
  <c r="K7" i="47"/>
  <c r="J7" i="47"/>
  <c r="I7" i="47"/>
  <c r="H7" i="47"/>
  <c r="G7" i="47"/>
  <c r="F7" i="47"/>
  <c r="E7" i="47"/>
  <c r="D7" i="47"/>
  <c r="C7" i="47"/>
  <c r="B7" i="47"/>
  <c r="L6" i="47"/>
  <c r="K6" i="47"/>
  <c r="J6" i="47"/>
  <c r="I6" i="47"/>
  <c r="H6" i="47"/>
  <c r="G6" i="47"/>
  <c r="F6" i="47"/>
  <c r="E6" i="47"/>
  <c r="D6" i="47"/>
  <c r="C6" i="47"/>
  <c r="B6" i="47"/>
  <c r="L19" i="43"/>
  <c r="K19" i="43"/>
  <c r="J19" i="43"/>
  <c r="I19" i="43"/>
  <c r="H19" i="43"/>
  <c r="G19" i="43"/>
  <c r="F19" i="43"/>
  <c r="E19" i="43"/>
  <c r="D19" i="43"/>
  <c r="C19" i="43"/>
  <c r="B19" i="43"/>
  <c r="L21" i="42"/>
  <c r="K21" i="42"/>
  <c r="J21" i="42"/>
  <c r="I21" i="42"/>
  <c r="H21" i="42"/>
  <c r="G21" i="42"/>
  <c r="F21" i="42"/>
  <c r="E21" i="42"/>
  <c r="D21" i="42"/>
  <c r="C21" i="42"/>
  <c r="B21" i="42"/>
  <c r="L20" i="42"/>
  <c r="K20" i="42"/>
  <c r="J20" i="42"/>
  <c r="I20" i="42"/>
  <c r="H20" i="42"/>
  <c r="G20" i="42"/>
  <c r="F20" i="42"/>
  <c r="E20" i="42"/>
  <c r="D20" i="42"/>
  <c r="C20" i="42"/>
  <c r="B20" i="42"/>
  <c r="L19" i="42"/>
  <c r="K19" i="42"/>
  <c r="J19" i="42"/>
  <c r="I19" i="42"/>
  <c r="H19" i="42"/>
  <c r="G19" i="42"/>
  <c r="F19" i="42"/>
  <c r="E19" i="42"/>
  <c r="D19" i="42"/>
  <c r="C19" i="42"/>
  <c r="B19" i="42"/>
  <c r="L18" i="42"/>
  <c r="K18" i="42"/>
  <c r="J18" i="42"/>
  <c r="I18" i="42"/>
  <c r="H18" i="42"/>
  <c r="G18" i="42"/>
  <c r="F18" i="42"/>
  <c r="E18" i="42"/>
  <c r="D18" i="42"/>
  <c r="C18" i="42"/>
  <c r="B18" i="42"/>
  <c r="L17" i="42"/>
  <c r="K17" i="42"/>
  <c r="J17" i="42"/>
  <c r="I17" i="42"/>
  <c r="H17" i="42"/>
  <c r="G17" i="42"/>
  <c r="F17" i="42"/>
  <c r="E17" i="42"/>
  <c r="D17" i="42"/>
  <c r="C17" i="42"/>
  <c r="B17" i="42"/>
  <c r="L16" i="42"/>
  <c r="K16" i="42"/>
  <c r="J16" i="42"/>
  <c r="I16" i="42"/>
  <c r="H16" i="42"/>
  <c r="G16" i="42"/>
  <c r="F16" i="42"/>
  <c r="E16" i="42"/>
  <c r="D16" i="42"/>
  <c r="C16" i="42"/>
  <c r="B16" i="42"/>
  <c r="L15" i="42"/>
  <c r="K15" i="42"/>
  <c r="J15" i="42"/>
  <c r="I15" i="42"/>
  <c r="H15" i="42"/>
  <c r="G15" i="42"/>
  <c r="F15" i="42"/>
  <c r="E15" i="42"/>
  <c r="D15" i="42"/>
  <c r="C15" i="42"/>
  <c r="B15" i="42"/>
  <c r="L14" i="42"/>
  <c r="K14" i="42"/>
  <c r="J14" i="42"/>
  <c r="I14" i="42"/>
  <c r="H14" i="42"/>
  <c r="G14" i="42"/>
  <c r="F14" i="42"/>
  <c r="E14" i="42"/>
  <c r="D14" i="42"/>
  <c r="C14" i="42"/>
  <c r="B14" i="42"/>
  <c r="L13" i="42"/>
  <c r="K13" i="42"/>
  <c r="J13" i="42"/>
  <c r="I13" i="42"/>
  <c r="H13" i="42"/>
  <c r="G13" i="42"/>
  <c r="F13" i="42"/>
  <c r="E13" i="42"/>
  <c r="D13" i="42"/>
  <c r="C13" i="42"/>
  <c r="B13" i="42"/>
  <c r="L12" i="42"/>
  <c r="K12" i="42"/>
  <c r="J12" i="42"/>
  <c r="I12" i="42"/>
  <c r="H12" i="42"/>
  <c r="G12" i="42"/>
  <c r="F12" i="42"/>
  <c r="E12" i="42"/>
  <c r="D12" i="42"/>
  <c r="C12" i="42"/>
  <c r="B12" i="42"/>
  <c r="L11" i="42"/>
  <c r="K11" i="42"/>
  <c r="J11" i="42"/>
  <c r="I11" i="42"/>
  <c r="H11" i="42"/>
  <c r="G11" i="42"/>
  <c r="F11" i="42"/>
  <c r="E11" i="42"/>
  <c r="D11" i="42"/>
  <c r="C11" i="42"/>
  <c r="B11" i="42"/>
  <c r="L10" i="42"/>
  <c r="K10" i="42"/>
  <c r="J10" i="42"/>
  <c r="I10" i="42"/>
  <c r="H10" i="42"/>
  <c r="G10" i="42"/>
  <c r="F10" i="42"/>
  <c r="E10" i="42"/>
  <c r="D10" i="42"/>
  <c r="C10" i="42"/>
  <c r="B10" i="42"/>
  <c r="L9" i="42"/>
  <c r="K9" i="42"/>
  <c r="J9" i="42"/>
  <c r="I9" i="42"/>
  <c r="H9" i="42"/>
  <c r="G9" i="42"/>
  <c r="F9" i="42"/>
  <c r="E9" i="42"/>
  <c r="D9" i="42"/>
  <c r="C9" i="42"/>
  <c r="B9" i="42"/>
  <c r="L8" i="42"/>
  <c r="K8" i="42"/>
  <c r="J8" i="42"/>
  <c r="I8" i="42"/>
  <c r="H8" i="42"/>
  <c r="G8" i="42"/>
  <c r="F8" i="42"/>
  <c r="E8" i="42"/>
  <c r="D8" i="42"/>
  <c r="C8" i="42"/>
  <c r="B8" i="42"/>
  <c r="L7" i="42"/>
  <c r="K7" i="42"/>
  <c r="J7" i="42"/>
  <c r="I7" i="42"/>
  <c r="H7" i="42"/>
  <c r="G7" i="42"/>
  <c r="F7" i="42"/>
  <c r="E7" i="42"/>
  <c r="D7" i="42"/>
  <c r="C7" i="42"/>
  <c r="B7" i="42"/>
  <c r="L6" i="42"/>
  <c r="K6" i="42"/>
  <c r="J6" i="42"/>
  <c r="I6" i="42"/>
  <c r="H6" i="42"/>
  <c r="G6" i="42"/>
  <c r="F6" i="42"/>
  <c r="E6" i="42"/>
  <c r="D6" i="42"/>
  <c r="C6" i="42"/>
  <c r="B6" i="42"/>
  <c r="L20" i="38"/>
  <c r="K20" i="38"/>
  <c r="J20" i="38"/>
  <c r="I20" i="38"/>
  <c r="H20" i="38"/>
  <c r="G20" i="38"/>
  <c r="F20" i="38"/>
  <c r="E20" i="38"/>
  <c r="D20" i="38"/>
  <c r="C20" i="38"/>
  <c r="B20" i="38"/>
  <c r="L21" i="37"/>
  <c r="K21" i="37"/>
  <c r="J21" i="37"/>
  <c r="I21" i="37"/>
  <c r="H21" i="37"/>
  <c r="G21" i="37"/>
  <c r="F21" i="37"/>
  <c r="E21" i="37"/>
  <c r="D21" i="37"/>
  <c r="C21" i="37"/>
  <c r="B21" i="37"/>
  <c r="L20" i="37"/>
  <c r="K20" i="37"/>
  <c r="J20" i="37"/>
  <c r="I20" i="37"/>
  <c r="H20" i="37"/>
  <c r="G20" i="37"/>
  <c r="F20" i="37"/>
  <c r="E20" i="37"/>
  <c r="D20" i="37"/>
  <c r="C20" i="37"/>
  <c r="B20" i="37"/>
  <c r="L19" i="37"/>
  <c r="K19" i="37"/>
  <c r="J19" i="37"/>
  <c r="I19" i="37"/>
  <c r="H19" i="37"/>
  <c r="G19" i="37"/>
  <c r="F19" i="37"/>
  <c r="E19" i="37"/>
  <c r="D19" i="37"/>
  <c r="C19" i="37"/>
  <c r="B19" i="37"/>
  <c r="L18" i="37"/>
  <c r="K18" i="37"/>
  <c r="J18" i="37"/>
  <c r="I18" i="37"/>
  <c r="H18" i="37"/>
  <c r="G18" i="37"/>
  <c r="F18" i="37"/>
  <c r="E18" i="37"/>
  <c r="D18" i="37"/>
  <c r="C18" i="37"/>
  <c r="B18" i="37"/>
  <c r="L17" i="37"/>
  <c r="K17" i="37"/>
  <c r="J17" i="37"/>
  <c r="I17" i="37"/>
  <c r="H17" i="37"/>
  <c r="G17" i="37"/>
  <c r="F17" i="37"/>
  <c r="E17" i="37"/>
  <c r="D17" i="37"/>
  <c r="C17" i="37"/>
  <c r="B17" i="37"/>
  <c r="L16" i="37"/>
  <c r="K16" i="37"/>
  <c r="J16" i="37"/>
  <c r="I16" i="37"/>
  <c r="H16" i="37"/>
  <c r="G16" i="37"/>
  <c r="F16" i="37"/>
  <c r="E16" i="37"/>
  <c r="D16" i="37"/>
  <c r="C16" i="37"/>
  <c r="B16" i="37"/>
  <c r="L15" i="37"/>
  <c r="K15" i="37"/>
  <c r="J15" i="37"/>
  <c r="I15" i="37"/>
  <c r="H15" i="37"/>
  <c r="G15" i="37"/>
  <c r="F15" i="37"/>
  <c r="E15" i="37"/>
  <c r="D15" i="37"/>
  <c r="C15" i="37"/>
  <c r="B15" i="37"/>
  <c r="L14" i="37"/>
  <c r="K14" i="37"/>
  <c r="J14" i="37"/>
  <c r="I14" i="37"/>
  <c r="H14" i="37"/>
  <c r="G14" i="37"/>
  <c r="F14" i="37"/>
  <c r="E14" i="37"/>
  <c r="D14" i="37"/>
  <c r="C14" i="37"/>
  <c r="B14" i="37"/>
  <c r="L13" i="37"/>
  <c r="K13" i="37"/>
  <c r="J13" i="37"/>
  <c r="I13" i="37"/>
  <c r="H13" i="37"/>
  <c r="G13" i="37"/>
  <c r="F13" i="37"/>
  <c r="E13" i="37"/>
  <c r="D13" i="37"/>
  <c r="C13" i="37"/>
  <c r="B13" i="37"/>
  <c r="L12" i="37"/>
  <c r="K12" i="37"/>
  <c r="J12" i="37"/>
  <c r="I12" i="37"/>
  <c r="H12" i="37"/>
  <c r="G12" i="37"/>
  <c r="F12" i="37"/>
  <c r="E12" i="37"/>
  <c r="D12" i="37"/>
  <c r="C12" i="37"/>
  <c r="B12" i="37"/>
  <c r="L11" i="37"/>
  <c r="K11" i="37"/>
  <c r="J11" i="37"/>
  <c r="I11" i="37"/>
  <c r="H11" i="37"/>
  <c r="G11" i="37"/>
  <c r="F11" i="37"/>
  <c r="E11" i="37"/>
  <c r="D11" i="37"/>
  <c r="C11" i="37"/>
  <c r="B11" i="37"/>
  <c r="L10" i="37"/>
  <c r="K10" i="37"/>
  <c r="J10" i="37"/>
  <c r="I10" i="37"/>
  <c r="H10" i="37"/>
  <c r="G10" i="37"/>
  <c r="F10" i="37"/>
  <c r="E10" i="37"/>
  <c r="D10" i="37"/>
  <c r="C10" i="37"/>
  <c r="B10" i="37"/>
  <c r="L9" i="37"/>
  <c r="K9" i="37"/>
  <c r="J9" i="37"/>
  <c r="I9" i="37"/>
  <c r="H9" i="37"/>
  <c r="G9" i="37"/>
  <c r="F9" i="37"/>
  <c r="E9" i="37"/>
  <c r="D9" i="37"/>
  <c r="C9" i="37"/>
  <c r="B9" i="37"/>
  <c r="L8" i="37"/>
  <c r="K8" i="37"/>
  <c r="J8" i="37"/>
  <c r="I8" i="37"/>
  <c r="H8" i="37"/>
  <c r="G8" i="37"/>
  <c r="F8" i="37"/>
  <c r="E8" i="37"/>
  <c r="D8" i="37"/>
  <c r="C8" i="37"/>
  <c r="B8" i="37"/>
  <c r="L7" i="37"/>
  <c r="K7" i="37"/>
  <c r="J7" i="37"/>
  <c r="I7" i="37"/>
  <c r="H7" i="37"/>
  <c r="G7" i="37"/>
  <c r="F7" i="37"/>
  <c r="E7" i="37"/>
  <c r="D7" i="37"/>
  <c r="C7" i="37"/>
  <c r="B7" i="37"/>
  <c r="L6" i="37"/>
  <c r="K6" i="37"/>
  <c r="J6" i="37"/>
  <c r="I6" i="37"/>
  <c r="H6" i="37"/>
  <c r="G6" i="37"/>
  <c r="F6" i="37"/>
  <c r="E6" i="37"/>
  <c r="D6" i="37"/>
  <c r="C6" i="37"/>
  <c r="B6" i="37"/>
  <c r="J19" i="33"/>
  <c r="I19" i="33"/>
  <c r="H19" i="33"/>
  <c r="F19" i="33"/>
  <c r="E19" i="33"/>
  <c r="B19" i="33"/>
  <c r="L21" i="32"/>
  <c r="K21" i="32"/>
  <c r="J21" i="32"/>
  <c r="I21" i="32"/>
  <c r="H21" i="32"/>
  <c r="G21" i="32"/>
  <c r="F21" i="32"/>
  <c r="E21" i="32"/>
  <c r="D21" i="32"/>
  <c r="C21" i="32"/>
  <c r="B21" i="32"/>
  <c r="L20" i="32"/>
  <c r="K20" i="32"/>
  <c r="J20" i="32"/>
  <c r="I20" i="32"/>
  <c r="H20" i="32"/>
  <c r="G20" i="32"/>
  <c r="F20" i="32"/>
  <c r="E20" i="32"/>
  <c r="D20" i="32"/>
  <c r="C20" i="32"/>
  <c r="B20" i="32"/>
  <c r="L19" i="32"/>
  <c r="K19" i="32"/>
  <c r="J19" i="32"/>
  <c r="I19" i="32"/>
  <c r="H19" i="32"/>
  <c r="G19" i="32"/>
  <c r="F19" i="32"/>
  <c r="E19" i="32"/>
  <c r="D19" i="32"/>
  <c r="C19" i="32"/>
  <c r="B19" i="32"/>
  <c r="L18" i="32"/>
  <c r="K18" i="32"/>
  <c r="J18" i="32"/>
  <c r="I18" i="32"/>
  <c r="H18" i="32"/>
  <c r="G18" i="32"/>
  <c r="F18" i="32"/>
  <c r="E18" i="32"/>
  <c r="D18" i="32"/>
  <c r="C18" i="32"/>
  <c r="B18" i="32"/>
  <c r="L17" i="32"/>
  <c r="K17" i="32"/>
  <c r="J17" i="32"/>
  <c r="I17" i="32"/>
  <c r="H17" i="32"/>
  <c r="G17" i="32"/>
  <c r="F17" i="32"/>
  <c r="E17" i="32"/>
  <c r="D17" i="32"/>
  <c r="C17" i="32"/>
  <c r="B17" i="32"/>
  <c r="L16" i="32"/>
  <c r="K16" i="32"/>
  <c r="J16" i="32"/>
  <c r="I16" i="32"/>
  <c r="H16" i="32"/>
  <c r="G16" i="32"/>
  <c r="F16" i="32"/>
  <c r="E16" i="32"/>
  <c r="D16" i="32"/>
  <c r="C16" i="32"/>
  <c r="B16" i="32"/>
  <c r="L15" i="32"/>
  <c r="K15" i="32"/>
  <c r="J15" i="32"/>
  <c r="I15" i="32"/>
  <c r="H15" i="32"/>
  <c r="G15" i="32"/>
  <c r="F15" i="32"/>
  <c r="E15" i="32"/>
  <c r="D15" i="32"/>
  <c r="C15" i="32"/>
  <c r="B15" i="32"/>
  <c r="L14" i="32"/>
  <c r="K14" i="32"/>
  <c r="J14" i="32"/>
  <c r="I14" i="32"/>
  <c r="H14" i="32"/>
  <c r="G14" i="32"/>
  <c r="F14" i="32"/>
  <c r="E14" i="32"/>
  <c r="D14" i="32"/>
  <c r="C14" i="32"/>
  <c r="B14" i="32"/>
  <c r="L13" i="32"/>
  <c r="K13" i="32"/>
  <c r="J13" i="32"/>
  <c r="I13" i="32"/>
  <c r="H13" i="32"/>
  <c r="G13" i="32"/>
  <c r="F13" i="32"/>
  <c r="E13" i="32"/>
  <c r="D13" i="32"/>
  <c r="C13" i="32"/>
  <c r="B13" i="32"/>
  <c r="L12" i="32"/>
  <c r="K12" i="32"/>
  <c r="J12" i="32"/>
  <c r="I12" i="32"/>
  <c r="H12" i="32"/>
  <c r="G12" i="32"/>
  <c r="F12" i="32"/>
  <c r="E12" i="32"/>
  <c r="D12" i="32"/>
  <c r="C12" i="32"/>
  <c r="B12" i="32"/>
  <c r="L11" i="32"/>
  <c r="K11" i="32"/>
  <c r="J11" i="32"/>
  <c r="I11" i="32"/>
  <c r="H11" i="32"/>
  <c r="G11" i="32"/>
  <c r="F11" i="32"/>
  <c r="E11" i="32"/>
  <c r="D11" i="32"/>
  <c r="C11" i="32"/>
  <c r="B11" i="32"/>
  <c r="L10" i="32"/>
  <c r="K10" i="32"/>
  <c r="J10" i="32"/>
  <c r="I10" i="32"/>
  <c r="H10" i="32"/>
  <c r="G10" i="32"/>
  <c r="F10" i="32"/>
  <c r="E10" i="32"/>
  <c r="D10" i="32"/>
  <c r="C10" i="32"/>
  <c r="B10" i="32"/>
  <c r="L9" i="32"/>
  <c r="K9" i="32"/>
  <c r="J9" i="32"/>
  <c r="I9" i="32"/>
  <c r="H9" i="32"/>
  <c r="G9" i="32"/>
  <c r="F9" i="32"/>
  <c r="E9" i="32"/>
  <c r="D9" i="32"/>
  <c r="C9" i="32"/>
  <c r="B9" i="32"/>
  <c r="L8" i="32"/>
  <c r="K8" i="32"/>
  <c r="J8" i="32"/>
  <c r="I8" i="32"/>
  <c r="H8" i="32"/>
  <c r="G8" i="32"/>
  <c r="F8" i="32"/>
  <c r="E8" i="32"/>
  <c r="D8" i="32"/>
  <c r="C8" i="32"/>
  <c r="B8" i="32"/>
  <c r="L7" i="32"/>
  <c r="K7" i="32"/>
  <c r="J7" i="32"/>
  <c r="I7" i="32"/>
  <c r="H7" i="32"/>
  <c r="G7" i="32"/>
  <c r="F7" i="32"/>
  <c r="E7" i="32"/>
  <c r="D7" i="32"/>
  <c r="C7" i="32"/>
  <c r="B7" i="32"/>
  <c r="L6" i="32"/>
  <c r="K6" i="32"/>
  <c r="J6" i="32"/>
  <c r="I6" i="32"/>
  <c r="H6" i="32"/>
  <c r="G6" i="32"/>
  <c r="F6" i="32"/>
  <c r="E6" i="32"/>
  <c r="D6" i="32"/>
  <c r="C6" i="32"/>
  <c r="B6" i="32"/>
  <c r="L19" i="28"/>
  <c r="K19" i="28"/>
  <c r="J19" i="28"/>
  <c r="I19" i="28"/>
  <c r="H19" i="28"/>
  <c r="G19" i="28"/>
  <c r="F19" i="28"/>
  <c r="E19" i="28"/>
  <c r="D19" i="28"/>
  <c r="C19" i="28"/>
  <c r="B19" i="28"/>
  <c r="L21" i="27"/>
  <c r="K21" i="27"/>
  <c r="J21" i="27"/>
  <c r="I21" i="27"/>
  <c r="H21" i="27"/>
  <c r="G21" i="27"/>
  <c r="F21" i="27"/>
  <c r="E21" i="27"/>
  <c r="D21" i="27"/>
  <c r="C21" i="27"/>
  <c r="B21" i="27"/>
  <c r="L20" i="27"/>
  <c r="K20" i="27"/>
  <c r="J20" i="27"/>
  <c r="I20" i="27"/>
  <c r="H20" i="27"/>
  <c r="G20" i="27"/>
  <c r="F20" i="27"/>
  <c r="E20" i="27"/>
  <c r="D20" i="27"/>
  <c r="C20" i="27"/>
  <c r="B20" i="27"/>
  <c r="L19" i="27"/>
  <c r="K19" i="27"/>
  <c r="J19" i="27"/>
  <c r="I19" i="27"/>
  <c r="H19" i="27"/>
  <c r="G19" i="27"/>
  <c r="F19" i="27"/>
  <c r="E19" i="27"/>
  <c r="D19" i="27"/>
  <c r="C19" i="27"/>
  <c r="B19" i="27"/>
  <c r="L18" i="27"/>
  <c r="K18" i="27"/>
  <c r="J18" i="27"/>
  <c r="I18" i="27"/>
  <c r="H18" i="27"/>
  <c r="G18" i="27"/>
  <c r="F18" i="27"/>
  <c r="E18" i="27"/>
  <c r="D18" i="27"/>
  <c r="C18" i="27"/>
  <c r="B18" i="27"/>
  <c r="L17" i="27"/>
  <c r="K17" i="27"/>
  <c r="J17" i="27"/>
  <c r="I17" i="27"/>
  <c r="H17" i="27"/>
  <c r="G17" i="27"/>
  <c r="F17" i="27"/>
  <c r="E17" i="27"/>
  <c r="D17" i="27"/>
  <c r="C17" i="27"/>
  <c r="B17" i="27"/>
  <c r="L16" i="27"/>
  <c r="K16" i="27"/>
  <c r="J16" i="27"/>
  <c r="I16" i="27"/>
  <c r="H16" i="27"/>
  <c r="G16" i="27"/>
  <c r="F16" i="27"/>
  <c r="E16" i="27"/>
  <c r="D16" i="27"/>
  <c r="C16" i="27"/>
  <c r="B16" i="27"/>
  <c r="L15" i="27"/>
  <c r="K15" i="27"/>
  <c r="J15" i="27"/>
  <c r="I15" i="27"/>
  <c r="H15" i="27"/>
  <c r="G15" i="27"/>
  <c r="F15" i="27"/>
  <c r="E15" i="27"/>
  <c r="D15" i="27"/>
  <c r="C15" i="27"/>
  <c r="B15" i="27"/>
  <c r="L14" i="27"/>
  <c r="K14" i="27"/>
  <c r="J14" i="27"/>
  <c r="I14" i="27"/>
  <c r="H14" i="27"/>
  <c r="G14" i="27"/>
  <c r="F14" i="27"/>
  <c r="E14" i="27"/>
  <c r="D14" i="27"/>
  <c r="C14" i="27"/>
  <c r="B14" i="27"/>
  <c r="L13" i="27"/>
  <c r="K13" i="27"/>
  <c r="J13" i="27"/>
  <c r="I13" i="27"/>
  <c r="H13" i="27"/>
  <c r="G13" i="27"/>
  <c r="F13" i="27"/>
  <c r="E13" i="27"/>
  <c r="D13" i="27"/>
  <c r="C13" i="27"/>
  <c r="B13" i="27"/>
  <c r="L12" i="27"/>
  <c r="K12" i="27"/>
  <c r="J12" i="27"/>
  <c r="I12" i="27"/>
  <c r="H12" i="27"/>
  <c r="G12" i="27"/>
  <c r="F12" i="27"/>
  <c r="E12" i="27"/>
  <c r="D12" i="27"/>
  <c r="C12" i="27"/>
  <c r="B12" i="27"/>
  <c r="L11" i="27"/>
  <c r="K11" i="27"/>
  <c r="J11" i="27"/>
  <c r="I11" i="27"/>
  <c r="H11" i="27"/>
  <c r="G11" i="27"/>
  <c r="F11" i="27"/>
  <c r="E11" i="27"/>
  <c r="D11" i="27"/>
  <c r="C11" i="27"/>
  <c r="B11" i="27"/>
  <c r="L10" i="27"/>
  <c r="K10" i="27"/>
  <c r="J10" i="27"/>
  <c r="I10" i="27"/>
  <c r="H10" i="27"/>
  <c r="G10" i="27"/>
  <c r="F10" i="27"/>
  <c r="E10" i="27"/>
  <c r="D10" i="27"/>
  <c r="C10" i="27"/>
  <c r="B10" i="27"/>
  <c r="L9" i="27"/>
  <c r="K9" i="27"/>
  <c r="J9" i="27"/>
  <c r="I9" i="27"/>
  <c r="H9" i="27"/>
  <c r="G9" i="27"/>
  <c r="F9" i="27"/>
  <c r="E9" i="27"/>
  <c r="D9" i="27"/>
  <c r="C9" i="27"/>
  <c r="B9" i="27"/>
  <c r="L8" i="27"/>
  <c r="K8" i="27"/>
  <c r="J8" i="27"/>
  <c r="I8" i="27"/>
  <c r="H8" i="27"/>
  <c r="G8" i="27"/>
  <c r="F8" i="27"/>
  <c r="E8" i="27"/>
  <c r="D8" i="27"/>
  <c r="C8" i="27"/>
  <c r="B8" i="27"/>
  <c r="L7" i="27"/>
  <c r="K7" i="27"/>
  <c r="J7" i="27"/>
  <c r="I7" i="27"/>
  <c r="H7" i="27"/>
  <c r="G7" i="27"/>
  <c r="F7" i="27"/>
  <c r="E7" i="27"/>
  <c r="D7" i="27"/>
  <c r="C7" i="27"/>
  <c r="B7" i="27"/>
  <c r="L6" i="27"/>
  <c r="K6" i="27"/>
  <c r="J6" i="27"/>
  <c r="I6" i="27"/>
  <c r="H6" i="27"/>
  <c r="G6" i="27"/>
  <c r="F6" i="27"/>
  <c r="E6" i="27"/>
  <c r="D6" i="27"/>
  <c r="C6" i="27"/>
  <c r="B6" i="27"/>
  <c r="L19" i="23"/>
  <c r="K19" i="23"/>
  <c r="J19" i="23"/>
  <c r="I19" i="23"/>
  <c r="H19" i="23"/>
  <c r="G19" i="23"/>
  <c r="F19" i="23"/>
  <c r="E19" i="23"/>
  <c r="D19" i="23"/>
  <c r="C19" i="23"/>
  <c r="B19" i="23"/>
  <c r="L21" i="22"/>
  <c r="K21" i="22"/>
  <c r="J21" i="22"/>
  <c r="I21" i="22"/>
  <c r="H21" i="22"/>
  <c r="G21" i="22"/>
  <c r="F21" i="22"/>
  <c r="E21" i="22"/>
  <c r="D21" i="22"/>
  <c r="C21" i="22"/>
  <c r="B21" i="22"/>
  <c r="L20" i="22"/>
  <c r="K20" i="22"/>
  <c r="J20" i="22"/>
  <c r="I20" i="22"/>
  <c r="H20" i="22"/>
  <c r="G20" i="22"/>
  <c r="F20" i="22"/>
  <c r="E20" i="22"/>
  <c r="D20" i="22"/>
  <c r="C20" i="22"/>
  <c r="B20" i="22"/>
  <c r="L19" i="22"/>
  <c r="K19" i="22"/>
  <c r="J19" i="22"/>
  <c r="I19" i="22"/>
  <c r="H19" i="22"/>
  <c r="G19" i="22"/>
  <c r="F19" i="22"/>
  <c r="E19" i="22"/>
  <c r="D19" i="22"/>
  <c r="C19" i="22"/>
  <c r="B19" i="22"/>
  <c r="L18" i="22"/>
  <c r="K18" i="22"/>
  <c r="J18" i="22"/>
  <c r="I18" i="22"/>
  <c r="H18" i="22"/>
  <c r="G18" i="22"/>
  <c r="F18" i="22"/>
  <c r="E18" i="22"/>
  <c r="D18" i="22"/>
  <c r="C18" i="22"/>
  <c r="B18" i="22"/>
  <c r="L17" i="22"/>
  <c r="K17" i="22"/>
  <c r="J17" i="22"/>
  <c r="I17" i="22"/>
  <c r="H17" i="22"/>
  <c r="G17" i="22"/>
  <c r="F17" i="22"/>
  <c r="E17" i="22"/>
  <c r="D17" i="22"/>
  <c r="C17" i="22"/>
  <c r="B17" i="22"/>
  <c r="L16" i="22"/>
  <c r="K16" i="22"/>
  <c r="J16" i="22"/>
  <c r="I16" i="22"/>
  <c r="H16" i="22"/>
  <c r="G16" i="22"/>
  <c r="F16" i="22"/>
  <c r="E16" i="22"/>
  <c r="D16" i="22"/>
  <c r="C16" i="22"/>
  <c r="B16" i="22"/>
  <c r="L15" i="22"/>
  <c r="K15" i="22"/>
  <c r="J15" i="22"/>
  <c r="I15" i="22"/>
  <c r="H15" i="22"/>
  <c r="G15" i="22"/>
  <c r="F15" i="22"/>
  <c r="E15" i="22"/>
  <c r="D15" i="22"/>
  <c r="C15" i="22"/>
  <c r="B15" i="22"/>
  <c r="L14" i="22"/>
  <c r="K14" i="22"/>
  <c r="J14" i="22"/>
  <c r="I14" i="22"/>
  <c r="H14" i="22"/>
  <c r="G14" i="22"/>
  <c r="F14" i="22"/>
  <c r="E14" i="22"/>
  <c r="D14" i="22"/>
  <c r="C14" i="22"/>
  <c r="B14" i="22"/>
  <c r="L13" i="22"/>
  <c r="K13" i="22"/>
  <c r="J13" i="22"/>
  <c r="I13" i="22"/>
  <c r="H13" i="22"/>
  <c r="G13" i="22"/>
  <c r="F13" i="22"/>
  <c r="E13" i="22"/>
  <c r="D13" i="22"/>
  <c r="C13" i="22"/>
  <c r="B13" i="22"/>
  <c r="L12" i="22"/>
  <c r="K12" i="22"/>
  <c r="J12" i="22"/>
  <c r="I12" i="22"/>
  <c r="H12" i="22"/>
  <c r="G12" i="22"/>
  <c r="F12" i="22"/>
  <c r="E12" i="22"/>
  <c r="D12" i="22"/>
  <c r="C12" i="22"/>
  <c r="B12" i="22"/>
  <c r="L11" i="22"/>
  <c r="K11" i="22"/>
  <c r="J11" i="22"/>
  <c r="I11" i="22"/>
  <c r="H11" i="22"/>
  <c r="G11" i="22"/>
  <c r="F11" i="22"/>
  <c r="E11" i="22"/>
  <c r="D11" i="22"/>
  <c r="C11" i="22"/>
  <c r="B11" i="22"/>
  <c r="L10" i="22"/>
  <c r="K10" i="22"/>
  <c r="J10" i="22"/>
  <c r="I10" i="22"/>
  <c r="H10" i="22"/>
  <c r="G10" i="22"/>
  <c r="F10" i="22"/>
  <c r="E10" i="22"/>
  <c r="D10" i="22"/>
  <c r="C10" i="22"/>
  <c r="B10" i="22"/>
  <c r="L9" i="22"/>
  <c r="K9" i="22"/>
  <c r="J9" i="22"/>
  <c r="I9" i="22"/>
  <c r="H9" i="22"/>
  <c r="G9" i="22"/>
  <c r="F9" i="22"/>
  <c r="E9" i="22"/>
  <c r="D9" i="22"/>
  <c r="C9" i="22"/>
  <c r="B9" i="22"/>
  <c r="L8" i="22"/>
  <c r="K8" i="22"/>
  <c r="J8" i="22"/>
  <c r="I8" i="22"/>
  <c r="H8" i="22"/>
  <c r="G8" i="22"/>
  <c r="F8" i="22"/>
  <c r="E8" i="22"/>
  <c r="D8" i="22"/>
  <c r="C8" i="22"/>
  <c r="B8" i="22"/>
  <c r="L7" i="22"/>
  <c r="K7" i="22"/>
  <c r="J7" i="22"/>
  <c r="I7" i="22"/>
  <c r="H7" i="22"/>
  <c r="G7" i="22"/>
  <c r="F7" i="22"/>
  <c r="E7" i="22"/>
  <c r="D7" i="22"/>
  <c r="C7" i="22"/>
  <c r="B7" i="22"/>
  <c r="L6" i="22"/>
  <c r="K6" i="22"/>
  <c r="J6" i="22"/>
  <c r="I6" i="22"/>
  <c r="H6" i="22"/>
  <c r="G6" i="22"/>
  <c r="F6" i="22"/>
  <c r="E6" i="22"/>
  <c r="D6" i="22"/>
  <c r="C6" i="22"/>
  <c r="B6" i="22"/>
  <c r="L19" i="18"/>
  <c r="K19" i="18"/>
  <c r="J19" i="18"/>
  <c r="I19" i="18"/>
  <c r="H19" i="18"/>
  <c r="G19" i="18"/>
  <c r="F19" i="18"/>
  <c r="E19" i="18"/>
  <c r="D19" i="18"/>
  <c r="C19" i="18"/>
  <c r="B19" i="18"/>
  <c r="L21" i="17"/>
  <c r="K21" i="17"/>
  <c r="J21" i="17"/>
  <c r="I21" i="17"/>
  <c r="H21" i="17"/>
  <c r="G21" i="17"/>
  <c r="F21" i="17"/>
  <c r="E21" i="17"/>
  <c r="D21" i="17"/>
  <c r="C21" i="17"/>
  <c r="B21" i="17"/>
  <c r="L20" i="17"/>
  <c r="K20" i="17"/>
  <c r="J20" i="17"/>
  <c r="I20" i="17"/>
  <c r="H20" i="17"/>
  <c r="G20" i="17"/>
  <c r="F20" i="17"/>
  <c r="E20" i="17"/>
  <c r="D20" i="17"/>
  <c r="C20" i="17"/>
  <c r="B20" i="17"/>
  <c r="L19" i="17"/>
  <c r="K19" i="17"/>
  <c r="J19" i="17"/>
  <c r="I19" i="17"/>
  <c r="H19" i="17"/>
  <c r="G19" i="17"/>
  <c r="F19" i="17"/>
  <c r="E19" i="17"/>
  <c r="D19" i="17"/>
  <c r="C19" i="17"/>
  <c r="B19" i="17"/>
  <c r="L18" i="17"/>
  <c r="K18" i="17"/>
  <c r="J18" i="17"/>
  <c r="I18" i="17"/>
  <c r="H18" i="17"/>
  <c r="G18" i="17"/>
  <c r="F18" i="17"/>
  <c r="E18" i="17"/>
  <c r="D18" i="17"/>
  <c r="C18" i="17"/>
  <c r="B18" i="17"/>
  <c r="L17" i="17"/>
  <c r="K17" i="17"/>
  <c r="J17" i="17"/>
  <c r="I17" i="17"/>
  <c r="H17" i="17"/>
  <c r="G17" i="17"/>
  <c r="F17" i="17"/>
  <c r="E17" i="17"/>
  <c r="D17" i="17"/>
  <c r="C17" i="17"/>
  <c r="B17" i="17"/>
  <c r="L16" i="17"/>
  <c r="K16" i="17"/>
  <c r="J16" i="17"/>
  <c r="I16" i="17"/>
  <c r="H16" i="17"/>
  <c r="G16" i="17"/>
  <c r="F16" i="17"/>
  <c r="E16" i="17"/>
  <c r="D16" i="17"/>
  <c r="C16" i="17"/>
  <c r="B16" i="17"/>
  <c r="L15" i="17"/>
  <c r="K15" i="17"/>
  <c r="J15" i="17"/>
  <c r="I15" i="17"/>
  <c r="H15" i="17"/>
  <c r="G15" i="17"/>
  <c r="F15" i="17"/>
  <c r="E15" i="17"/>
  <c r="D15" i="17"/>
  <c r="C15" i="17"/>
  <c r="B15" i="17"/>
  <c r="L14" i="17"/>
  <c r="K14" i="17"/>
  <c r="J14" i="17"/>
  <c r="I14" i="17"/>
  <c r="H14" i="17"/>
  <c r="G14" i="17"/>
  <c r="F14" i="17"/>
  <c r="E14" i="17"/>
  <c r="D14" i="17"/>
  <c r="C14" i="17"/>
  <c r="B14" i="17"/>
  <c r="L13" i="17"/>
  <c r="K13" i="17"/>
  <c r="J13" i="17"/>
  <c r="I13" i="17"/>
  <c r="H13" i="17"/>
  <c r="G13" i="17"/>
  <c r="F13" i="17"/>
  <c r="E13" i="17"/>
  <c r="D13" i="17"/>
  <c r="C13" i="17"/>
  <c r="B13" i="17"/>
  <c r="L12" i="17"/>
  <c r="K12" i="17"/>
  <c r="J12" i="17"/>
  <c r="I12" i="17"/>
  <c r="H12" i="17"/>
  <c r="G12" i="17"/>
  <c r="F12" i="17"/>
  <c r="E12" i="17"/>
  <c r="D12" i="17"/>
  <c r="C12" i="17"/>
  <c r="B12" i="17"/>
  <c r="L11" i="17"/>
  <c r="K11" i="17"/>
  <c r="J11" i="17"/>
  <c r="I11" i="17"/>
  <c r="H11" i="17"/>
  <c r="G11" i="17"/>
  <c r="F11" i="17"/>
  <c r="E11" i="17"/>
  <c r="D11" i="17"/>
  <c r="C11" i="17"/>
  <c r="B11" i="17"/>
  <c r="L10" i="17"/>
  <c r="K10" i="17"/>
  <c r="J10" i="17"/>
  <c r="I10" i="17"/>
  <c r="H10" i="17"/>
  <c r="G10" i="17"/>
  <c r="F10" i="17"/>
  <c r="E10" i="17"/>
  <c r="D10" i="17"/>
  <c r="C10" i="17"/>
  <c r="B10" i="17"/>
  <c r="L9" i="17"/>
  <c r="K9" i="17"/>
  <c r="J9" i="17"/>
  <c r="I9" i="17"/>
  <c r="H9" i="17"/>
  <c r="G9" i="17"/>
  <c r="F9" i="17"/>
  <c r="E9" i="17"/>
  <c r="D9" i="17"/>
  <c r="C9" i="17"/>
  <c r="B9" i="17"/>
  <c r="L8" i="17"/>
  <c r="K8" i="17"/>
  <c r="J8" i="17"/>
  <c r="I8" i="17"/>
  <c r="H8" i="17"/>
  <c r="G8" i="17"/>
  <c r="F8" i="17"/>
  <c r="E8" i="17"/>
  <c r="D8" i="17"/>
  <c r="C8" i="17"/>
  <c r="B8" i="17"/>
  <c r="L7" i="17"/>
  <c r="K7" i="17"/>
  <c r="J7" i="17"/>
  <c r="I7" i="17"/>
  <c r="H7" i="17"/>
  <c r="G7" i="17"/>
  <c r="F7" i="17"/>
  <c r="E7" i="17"/>
  <c r="D7" i="17"/>
  <c r="C7" i="17"/>
  <c r="B7" i="17"/>
  <c r="L6" i="17"/>
  <c r="K6" i="17"/>
  <c r="J6" i="17"/>
  <c r="I6" i="17"/>
  <c r="H6" i="17"/>
  <c r="G6" i="17"/>
  <c r="F6" i="17"/>
  <c r="E6" i="17"/>
  <c r="D6" i="17"/>
  <c r="C6" i="17"/>
  <c r="B6" i="17"/>
  <c r="L19" i="13"/>
  <c r="K19" i="13"/>
  <c r="J19" i="13"/>
  <c r="I19" i="13"/>
  <c r="H19" i="13"/>
  <c r="G19" i="13"/>
  <c r="F19" i="13"/>
  <c r="E19" i="13"/>
  <c r="D19" i="13"/>
  <c r="C19" i="13"/>
  <c r="B19" i="13"/>
  <c r="L21" i="12"/>
  <c r="K21" i="12"/>
  <c r="J21" i="12"/>
  <c r="I21" i="12"/>
  <c r="H21" i="12"/>
  <c r="G21" i="12"/>
  <c r="F21" i="12"/>
  <c r="E21" i="12"/>
  <c r="D21" i="12"/>
  <c r="C21" i="12"/>
  <c r="B21" i="12"/>
  <c r="L20" i="12"/>
  <c r="K20" i="12"/>
  <c r="J20" i="12"/>
  <c r="I20" i="12"/>
  <c r="H20" i="12"/>
  <c r="G20" i="12"/>
  <c r="F20" i="12"/>
  <c r="E20" i="12"/>
  <c r="D20" i="12"/>
  <c r="C20" i="12"/>
  <c r="B20" i="12"/>
  <c r="L19" i="12"/>
  <c r="K19" i="12"/>
  <c r="J19" i="12"/>
  <c r="I19" i="12"/>
  <c r="H19" i="12"/>
  <c r="G19" i="12"/>
  <c r="F19" i="12"/>
  <c r="E19" i="12"/>
  <c r="D19" i="12"/>
  <c r="C19" i="12"/>
  <c r="B19" i="12"/>
  <c r="L18" i="12"/>
  <c r="K18" i="12"/>
  <c r="J18" i="12"/>
  <c r="I18" i="12"/>
  <c r="H18" i="12"/>
  <c r="G18" i="12"/>
  <c r="F18" i="12"/>
  <c r="E18" i="12"/>
  <c r="D18" i="12"/>
  <c r="C18" i="12"/>
  <c r="B18" i="12"/>
  <c r="L17" i="12"/>
  <c r="K17" i="12"/>
  <c r="J17" i="12"/>
  <c r="I17" i="12"/>
  <c r="H17" i="12"/>
  <c r="G17" i="12"/>
  <c r="F17" i="12"/>
  <c r="E17" i="12"/>
  <c r="D17" i="12"/>
  <c r="C17" i="12"/>
  <c r="B17" i="12"/>
  <c r="L16" i="12"/>
  <c r="K16" i="12"/>
  <c r="J16" i="12"/>
  <c r="I16" i="12"/>
  <c r="H16" i="12"/>
  <c r="G16" i="12"/>
  <c r="F16" i="12"/>
  <c r="E16" i="12"/>
  <c r="D16" i="12"/>
  <c r="C16" i="12"/>
  <c r="B16" i="12"/>
  <c r="L15" i="12"/>
  <c r="K15" i="12"/>
  <c r="J15" i="12"/>
  <c r="I15" i="12"/>
  <c r="H15" i="12"/>
  <c r="G15" i="12"/>
  <c r="F15" i="12"/>
  <c r="E15" i="12"/>
  <c r="D15" i="12"/>
  <c r="C15" i="12"/>
  <c r="B15" i="12"/>
  <c r="L14" i="12"/>
  <c r="K14" i="12"/>
  <c r="J14" i="12"/>
  <c r="I14" i="12"/>
  <c r="H14" i="12"/>
  <c r="G14" i="12"/>
  <c r="F14" i="12"/>
  <c r="E14" i="12"/>
  <c r="D14" i="12"/>
  <c r="C14" i="12"/>
  <c r="B14" i="12"/>
  <c r="L13" i="12"/>
  <c r="K13" i="12"/>
  <c r="J13" i="12"/>
  <c r="I13" i="12"/>
  <c r="H13" i="12"/>
  <c r="G13" i="12"/>
  <c r="F13" i="12"/>
  <c r="E13" i="12"/>
  <c r="D13" i="12"/>
  <c r="C13" i="12"/>
  <c r="B13" i="12"/>
  <c r="L12" i="12"/>
  <c r="K12" i="12"/>
  <c r="J12" i="12"/>
  <c r="I12" i="12"/>
  <c r="H12" i="12"/>
  <c r="G12" i="12"/>
  <c r="F12" i="12"/>
  <c r="E12" i="12"/>
  <c r="D12" i="12"/>
  <c r="C12" i="12"/>
  <c r="B12" i="12"/>
  <c r="L11" i="12"/>
  <c r="K11" i="12"/>
  <c r="J11" i="12"/>
  <c r="I11" i="12"/>
  <c r="H11" i="12"/>
  <c r="G11" i="12"/>
  <c r="F11" i="12"/>
  <c r="E11" i="12"/>
  <c r="D11" i="12"/>
  <c r="C11" i="12"/>
  <c r="B11" i="12"/>
  <c r="L10" i="12"/>
  <c r="K10" i="12"/>
  <c r="J10" i="12"/>
  <c r="I10" i="12"/>
  <c r="H10" i="12"/>
  <c r="G10" i="12"/>
  <c r="F10" i="12"/>
  <c r="E10" i="12"/>
  <c r="D10" i="12"/>
  <c r="C10" i="12"/>
  <c r="B10" i="12"/>
  <c r="L9" i="12"/>
  <c r="K9" i="12"/>
  <c r="J9" i="12"/>
  <c r="I9" i="12"/>
  <c r="H9" i="12"/>
  <c r="G9" i="12"/>
  <c r="F9" i="12"/>
  <c r="E9" i="12"/>
  <c r="D9" i="12"/>
  <c r="C9" i="12"/>
  <c r="B9" i="12"/>
  <c r="L8" i="12"/>
  <c r="K8" i="12"/>
  <c r="J8" i="12"/>
  <c r="I8" i="12"/>
  <c r="H8" i="12"/>
  <c r="G8" i="12"/>
  <c r="F8" i="12"/>
  <c r="E8" i="12"/>
  <c r="D8" i="12"/>
  <c r="C8" i="12"/>
  <c r="B8" i="12"/>
  <c r="L7" i="12"/>
  <c r="K7" i="12"/>
  <c r="J7" i="12"/>
  <c r="I7" i="12"/>
  <c r="H7" i="12"/>
  <c r="G7" i="12"/>
  <c r="F7" i="12"/>
  <c r="E7" i="12"/>
  <c r="D7" i="12"/>
  <c r="C7" i="12"/>
  <c r="B7" i="12"/>
  <c r="L6" i="12"/>
  <c r="K6" i="12"/>
  <c r="J6" i="12"/>
  <c r="I6" i="12"/>
  <c r="H6" i="12"/>
  <c r="G6" i="12"/>
  <c r="F6" i="12"/>
  <c r="E6" i="12"/>
  <c r="D6" i="12"/>
  <c r="C6" i="12"/>
  <c r="B6" i="12"/>
  <c r="L20" i="8"/>
  <c r="K20" i="8"/>
  <c r="J20" i="8"/>
  <c r="I20" i="8"/>
  <c r="H20" i="8"/>
  <c r="G20" i="8"/>
  <c r="F20" i="8"/>
  <c r="E20" i="8"/>
  <c r="D20" i="8"/>
  <c r="C20" i="8"/>
  <c r="B20" i="8"/>
  <c r="L21" i="7"/>
  <c r="K21" i="7"/>
  <c r="J21" i="7"/>
  <c r="I21" i="7"/>
  <c r="H21" i="7"/>
  <c r="G21" i="7"/>
  <c r="F21" i="7"/>
  <c r="E21" i="7"/>
  <c r="D21" i="7"/>
  <c r="C21" i="7"/>
  <c r="B21" i="7"/>
  <c r="L20" i="7"/>
  <c r="K20" i="7"/>
  <c r="J20" i="7"/>
  <c r="I20" i="7"/>
  <c r="H20" i="7"/>
  <c r="G20" i="7"/>
  <c r="F20" i="7"/>
  <c r="E20" i="7"/>
  <c r="D20" i="7"/>
  <c r="C20" i="7"/>
  <c r="B20" i="7"/>
  <c r="L19" i="7"/>
  <c r="K19" i="7"/>
  <c r="J19" i="7"/>
  <c r="I19" i="7"/>
  <c r="H19" i="7"/>
  <c r="G19" i="7"/>
  <c r="F19" i="7"/>
  <c r="E19" i="7"/>
  <c r="D19" i="7"/>
  <c r="C19" i="7"/>
  <c r="B19" i="7"/>
  <c r="L18" i="7"/>
  <c r="K18" i="7"/>
  <c r="J18" i="7"/>
  <c r="I18" i="7"/>
  <c r="H18" i="7"/>
  <c r="G18" i="7"/>
  <c r="F18" i="7"/>
  <c r="E18" i="7"/>
  <c r="D18" i="7"/>
  <c r="C18" i="7"/>
  <c r="B18" i="7"/>
  <c r="L17" i="7"/>
  <c r="K17" i="7"/>
  <c r="J17" i="7"/>
  <c r="I17" i="7"/>
  <c r="H17" i="7"/>
  <c r="G17" i="7"/>
  <c r="F17" i="7"/>
  <c r="E17" i="7"/>
  <c r="D17" i="7"/>
  <c r="C17" i="7"/>
  <c r="B17" i="7"/>
  <c r="L16" i="7"/>
  <c r="K16" i="7"/>
  <c r="J16" i="7"/>
  <c r="I16" i="7"/>
  <c r="H16" i="7"/>
  <c r="G16" i="7"/>
  <c r="F16" i="7"/>
  <c r="E16" i="7"/>
  <c r="D16" i="7"/>
  <c r="C16" i="7"/>
  <c r="B16" i="7"/>
  <c r="L15" i="7"/>
  <c r="K15" i="7"/>
  <c r="J15" i="7"/>
  <c r="I15" i="7"/>
  <c r="H15" i="7"/>
  <c r="G15" i="7"/>
  <c r="F15" i="7"/>
  <c r="E15" i="7"/>
  <c r="D15" i="7"/>
  <c r="C15" i="7"/>
  <c r="B15" i="7"/>
  <c r="L14" i="7"/>
  <c r="K14" i="7"/>
  <c r="J14" i="7"/>
  <c r="I14" i="7"/>
  <c r="H14" i="7"/>
  <c r="G14" i="7"/>
  <c r="F14" i="7"/>
  <c r="E14" i="7"/>
  <c r="D14" i="7"/>
  <c r="C14" i="7"/>
  <c r="B14" i="7"/>
  <c r="L13" i="7"/>
  <c r="K13" i="7"/>
  <c r="J13" i="7"/>
  <c r="I13" i="7"/>
  <c r="H13" i="7"/>
  <c r="G13" i="7"/>
  <c r="F13" i="7"/>
  <c r="E13" i="7"/>
  <c r="D13" i="7"/>
  <c r="C13" i="7"/>
  <c r="B13" i="7"/>
  <c r="L12" i="7"/>
  <c r="K12" i="7"/>
  <c r="J12" i="7"/>
  <c r="I12" i="7"/>
  <c r="H12" i="7"/>
  <c r="G12" i="7"/>
  <c r="F12" i="7"/>
  <c r="E12" i="7"/>
  <c r="D12" i="7"/>
  <c r="C12" i="7"/>
  <c r="B12" i="7"/>
  <c r="L11" i="7"/>
  <c r="K11" i="7"/>
  <c r="J11" i="7"/>
  <c r="I11" i="7"/>
  <c r="H11" i="7"/>
  <c r="G11" i="7"/>
  <c r="F11" i="7"/>
  <c r="E11" i="7"/>
  <c r="D11" i="7"/>
  <c r="C11" i="7"/>
  <c r="B11" i="7"/>
  <c r="L10" i="7"/>
  <c r="K10" i="7"/>
  <c r="J10" i="7"/>
  <c r="I10" i="7"/>
  <c r="H10" i="7"/>
  <c r="G10" i="7"/>
  <c r="F10" i="7"/>
  <c r="E10" i="7"/>
  <c r="D10" i="7"/>
  <c r="C10" i="7"/>
  <c r="B10" i="7"/>
  <c r="L9" i="7"/>
  <c r="K9" i="7"/>
  <c r="J9" i="7"/>
  <c r="I9" i="7"/>
  <c r="H9" i="7"/>
  <c r="G9" i="7"/>
  <c r="F9" i="7"/>
  <c r="E9" i="7"/>
  <c r="D9" i="7"/>
  <c r="C9" i="7"/>
  <c r="B9" i="7"/>
  <c r="L8" i="7"/>
  <c r="K8" i="7"/>
  <c r="J8" i="7"/>
  <c r="I8" i="7"/>
  <c r="H8" i="7"/>
  <c r="G8" i="7"/>
  <c r="F8" i="7"/>
  <c r="E8" i="7"/>
  <c r="D8" i="7"/>
  <c r="C8" i="7"/>
  <c r="B8" i="7"/>
  <c r="L7" i="7"/>
  <c r="K7" i="7"/>
  <c r="J7" i="7"/>
  <c r="I7" i="7"/>
  <c r="H7" i="7"/>
  <c r="G7" i="7"/>
  <c r="F7" i="7"/>
  <c r="E7" i="7"/>
  <c r="D7" i="7"/>
  <c r="C7" i="7"/>
  <c r="B7" i="7"/>
  <c r="L6" i="7"/>
  <c r="K6" i="7"/>
  <c r="J6" i="7"/>
  <c r="I6" i="7"/>
  <c r="H6" i="7"/>
  <c r="G6" i="7"/>
  <c r="F6" i="7"/>
  <c r="E6" i="7"/>
  <c r="D6" i="7"/>
  <c r="C6" i="7"/>
  <c r="B6" i="7"/>
  <c r="I4" i="7"/>
  <c r="D15" i="8"/>
  <c r="B24" i="3"/>
  <c r="B36" i="3" s="1"/>
  <c r="N24" i="3"/>
  <c r="N36" i="3" s="1"/>
  <c r="AD1676" i="2"/>
  <c r="AB1676" i="2"/>
  <c r="AC1676" i="2" s="1"/>
  <c r="AD1675" i="2"/>
  <c r="AC1675" i="2"/>
  <c r="AB1675" i="2"/>
  <c r="AD1674" i="2"/>
  <c r="AC1674" i="2"/>
  <c r="AB1674" i="2"/>
  <c r="AD1673" i="2"/>
  <c r="AC1673" i="2"/>
  <c r="AB1673" i="2"/>
  <c r="AD1672" i="2"/>
  <c r="AB1672" i="2"/>
  <c r="AC1672" i="2" s="1"/>
  <c r="AD1671" i="2"/>
  <c r="AB1671" i="2"/>
  <c r="AC1671" i="2" s="1"/>
  <c r="AD1670" i="2"/>
  <c r="AC1670" i="2"/>
  <c r="AB1670" i="2"/>
  <c r="AD1669" i="2"/>
  <c r="AC1669" i="2"/>
  <c r="AB1669" i="2"/>
  <c r="AD1668" i="2"/>
  <c r="AB1668" i="2"/>
  <c r="AC1668" i="2" s="1"/>
  <c r="AD1667" i="2"/>
  <c r="AC1667" i="2"/>
  <c r="AB1667" i="2"/>
  <c r="AD1666" i="2"/>
  <c r="AC1666" i="2"/>
  <c r="AB1666" i="2"/>
  <c r="AD1665" i="2"/>
  <c r="AB1665" i="2"/>
  <c r="AC1665" i="2" s="1"/>
  <c r="AD1664" i="2"/>
  <c r="AB1664" i="2"/>
  <c r="AC1664" i="2" s="1"/>
  <c r="AD1663" i="2"/>
  <c r="AB1663" i="2"/>
  <c r="AC1663" i="2" s="1"/>
  <c r="AD1662" i="2"/>
  <c r="AB1662" i="2"/>
  <c r="AC1662" i="2" s="1"/>
  <c r="AD1661" i="2"/>
  <c r="AC1661" i="2"/>
  <c r="AB1661" i="2"/>
  <c r="AD1660" i="2"/>
  <c r="AB1660" i="2"/>
  <c r="AC1660" i="2" s="1"/>
  <c r="AD1659" i="2"/>
  <c r="AB1659" i="2"/>
  <c r="AC1659" i="2" s="1"/>
  <c r="AD1658" i="2"/>
  <c r="AC1658" i="2"/>
  <c r="AB1658" i="2"/>
  <c r="AD1657" i="2"/>
  <c r="AB1657" i="2"/>
  <c r="AC1657" i="2" s="1"/>
  <c r="AD1656" i="2"/>
  <c r="AB1656" i="2"/>
  <c r="AC1656" i="2" s="1"/>
  <c r="AD1655" i="2"/>
  <c r="AB1655" i="2"/>
  <c r="AC1655" i="2" s="1"/>
  <c r="AD1654" i="2"/>
  <c r="AB1654" i="2"/>
  <c r="AC1654" i="2" s="1"/>
  <c r="AD1653" i="2"/>
  <c r="AC1653" i="2"/>
  <c r="AB1653" i="2"/>
  <c r="AD1652" i="2"/>
  <c r="AB1652" i="2"/>
  <c r="AC1652" i="2" s="1"/>
  <c r="AD1651" i="2"/>
  <c r="AB1651" i="2"/>
  <c r="AC1651" i="2" s="1"/>
  <c r="AD1650" i="2"/>
  <c r="AC1650" i="2"/>
  <c r="AB1650" i="2"/>
  <c r="AD1649" i="2"/>
  <c r="AC1649" i="2"/>
  <c r="AB1649" i="2"/>
  <c r="AD1648" i="2"/>
  <c r="AC1648" i="2"/>
  <c r="AB1648" i="2"/>
  <c r="AD1647" i="2"/>
  <c r="AB1647" i="2"/>
  <c r="AC1647" i="2" s="1"/>
  <c r="AD1646" i="2"/>
  <c r="AC1646" i="2"/>
  <c r="AB1646" i="2"/>
  <c r="AD1645" i="2"/>
  <c r="AC1645" i="2"/>
  <c r="AB1645" i="2"/>
  <c r="AD1644" i="2"/>
  <c r="AB1644" i="2"/>
  <c r="AC1644" i="2" s="1"/>
  <c r="AD1643" i="2"/>
  <c r="AC1643" i="2"/>
  <c r="AB1643" i="2"/>
  <c r="AD1642" i="2"/>
  <c r="AC1642" i="2"/>
  <c r="AB1642" i="2"/>
  <c r="AD1641" i="2"/>
  <c r="AC1641" i="2"/>
  <c r="AB1641" i="2"/>
  <c r="AD1640" i="2"/>
  <c r="AB1640" i="2"/>
  <c r="AC1640" i="2" s="1"/>
  <c r="AD1639" i="2"/>
  <c r="AB1639" i="2"/>
  <c r="AC1639" i="2" s="1"/>
  <c r="AD1638" i="2"/>
  <c r="AC1638" i="2"/>
  <c r="AB1638" i="2"/>
  <c r="AD1637" i="2"/>
  <c r="AC1637" i="2"/>
  <c r="AB1637" i="2"/>
  <c r="AD1636" i="2"/>
  <c r="AB1636" i="2"/>
  <c r="AC1636" i="2" s="1"/>
  <c r="AD1635" i="2"/>
  <c r="AC1635" i="2"/>
  <c r="AB1635" i="2"/>
  <c r="AD1634" i="2"/>
  <c r="AC1634" i="2"/>
  <c r="AB1634" i="2"/>
  <c r="AD1633" i="2"/>
  <c r="AB1633" i="2"/>
  <c r="AC1633" i="2" s="1"/>
  <c r="AD1632" i="2"/>
  <c r="AB1632" i="2"/>
  <c r="AC1632" i="2" s="1"/>
  <c r="AD1631" i="2"/>
  <c r="AB1631" i="2"/>
  <c r="AC1631" i="2" s="1"/>
  <c r="AD1630" i="2"/>
  <c r="AB1630" i="2"/>
  <c r="AC1630" i="2" s="1"/>
  <c r="AD1629" i="2"/>
  <c r="AC1629" i="2"/>
  <c r="AB1629" i="2"/>
  <c r="AD1628" i="2"/>
  <c r="AB1628" i="2"/>
  <c r="AC1628" i="2" s="1"/>
  <c r="AD1627" i="2"/>
  <c r="AB1627" i="2"/>
  <c r="AC1627" i="2" s="1"/>
  <c r="AD1626" i="2"/>
  <c r="AC1626" i="2"/>
  <c r="AB1626" i="2"/>
  <c r="AD1625" i="2"/>
  <c r="AB1625" i="2"/>
  <c r="AC1625" i="2" s="1"/>
  <c r="AD1624" i="2"/>
  <c r="AB1624" i="2"/>
  <c r="AC1624" i="2" s="1"/>
  <c r="AD1623" i="2"/>
  <c r="AB1623" i="2"/>
  <c r="AC1623" i="2" s="1"/>
  <c r="AD1622" i="2"/>
  <c r="AB1622" i="2"/>
  <c r="AC1622" i="2" s="1"/>
  <c r="AD1621" i="2"/>
  <c r="AC1621" i="2"/>
  <c r="AB1621" i="2"/>
  <c r="AD1620" i="2"/>
  <c r="AB1620" i="2"/>
  <c r="AC1620" i="2" s="1"/>
  <c r="AD1619" i="2"/>
  <c r="AB1619" i="2"/>
  <c r="AC1619" i="2" s="1"/>
  <c r="AD1618" i="2"/>
  <c r="AC1618" i="2"/>
  <c r="AB1618" i="2"/>
  <c r="AD1617" i="2"/>
  <c r="AC1617" i="2"/>
  <c r="AB1617" i="2"/>
  <c r="AD1616" i="2"/>
  <c r="AC1616" i="2"/>
  <c r="AB1616" i="2"/>
  <c r="AD1615" i="2"/>
  <c r="AB1615" i="2"/>
  <c r="AC1615" i="2" s="1"/>
  <c r="AD1614" i="2"/>
  <c r="AC1614" i="2"/>
  <c r="AB1614" i="2"/>
  <c r="AD1613" i="2"/>
  <c r="AC1613" i="2"/>
  <c r="AB1613" i="2"/>
  <c r="AD1612" i="2"/>
  <c r="AB1612" i="2"/>
  <c r="AC1612" i="2" s="1"/>
  <c r="AD1611" i="2"/>
  <c r="AC1611" i="2"/>
  <c r="AB1611" i="2"/>
  <c r="AD1610" i="2"/>
  <c r="AC1610" i="2"/>
  <c r="AB1610" i="2"/>
  <c r="AD1609" i="2"/>
  <c r="AC1609" i="2"/>
  <c r="AB1609" i="2"/>
  <c r="AD1608" i="2"/>
  <c r="AB1608" i="2"/>
  <c r="AC1608" i="2" s="1"/>
  <c r="AD1607" i="2"/>
  <c r="AB1607" i="2"/>
  <c r="AC1607" i="2" s="1"/>
  <c r="AD1606" i="2"/>
  <c r="AC1606" i="2"/>
  <c r="AB1606" i="2"/>
  <c r="AD1605" i="2"/>
  <c r="AC1605" i="2"/>
  <c r="AB1605" i="2"/>
  <c r="AD1604" i="2"/>
  <c r="AB1604" i="2"/>
  <c r="AC1604" i="2" s="1"/>
  <c r="AD1603" i="2"/>
  <c r="AC1603" i="2"/>
  <c r="AB1603" i="2"/>
  <c r="AD1602" i="2"/>
  <c r="AC1602" i="2"/>
  <c r="AB1602" i="2"/>
  <c r="AD1601" i="2"/>
  <c r="AB1601" i="2"/>
  <c r="AC1601" i="2" s="1"/>
  <c r="AD1600" i="2"/>
  <c r="AB1600" i="2"/>
  <c r="AC1600" i="2" s="1"/>
  <c r="AD1599" i="2"/>
  <c r="AB1599" i="2"/>
  <c r="AC1599" i="2" s="1"/>
  <c r="AD1598" i="2"/>
  <c r="AB1598" i="2"/>
  <c r="AC1598" i="2" s="1"/>
  <c r="AD1597" i="2"/>
  <c r="AC1597" i="2"/>
  <c r="AB1597" i="2"/>
  <c r="AD1596" i="2"/>
  <c r="AB1596" i="2"/>
  <c r="AC1596" i="2" s="1"/>
  <c r="AD1595" i="2"/>
  <c r="AB1595" i="2"/>
  <c r="AC1595" i="2" s="1"/>
  <c r="AD1594" i="2"/>
  <c r="AC1594" i="2"/>
  <c r="AB1594" i="2"/>
  <c r="AD1593" i="2"/>
  <c r="AB1593" i="2"/>
  <c r="AC1593" i="2" s="1"/>
  <c r="AD1592" i="2"/>
  <c r="AB1592" i="2"/>
  <c r="AC1592" i="2" s="1"/>
  <c r="AD1591" i="2"/>
  <c r="AB1591" i="2"/>
  <c r="AC1591" i="2" s="1"/>
  <c r="AD1590" i="2"/>
  <c r="AB1590" i="2"/>
  <c r="AC1590" i="2" s="1"/>
  <c r="AD1589" i="2"/>
  <c r="AC1589" i="2"/>
  <c r="AB1589" i="2"/>
  <c r="AD1588" i="2"/>
  <c r="AB1588" i="2"/>
  <c r="AC1588" i="2" s="1"/>
  <c r="AD1587" i="2"/>
  <c r="AB1587" i="2"/>
  <c r="AC1587" i="2" s="1"/>
  <c r="AD1586" i="2"/>
  <c r="AC1586" i="2"/>
  <c r="AB1586" i="2"/>
  <c r="AD1585" i="2"/>
  <c r="AC1585" i="2"/>
  <c r="AB1585" i="2"/>
  <c r="AD1584" i="2"/>
  <c r="AC1584" i="2"/>
  <c r="AB1584" i="2"/>
  <c r="AD1583" i="2"/>
  <c r="AB1583" i="2"/>
  <c r="AC1583" i="2" s="1"/>
  <c r="AD1582" i="2"/>
  <c r="AC1582" i="2"/>
  <c r="AB1582" i="2"/>
  <c r="AD1581" i="2"/>
  <c r="AC1581" i="2"/>
  <c r="AB1581" i="2"/>
  <c r="AD1580" i="2"/>
  <c r="AB1580" i="2"/>
  <c r="AC1580" i="2" s="1"/>
  <c r="AD1579" i="2"/>
  <c r="AC1579" i="2"/>
  <c r="AB1579" i="2"/>
  <c r="AD1578" i="2"/>
  <c r="AC1578" i="2"/>
  <c r="AB1578" i="2"/>
  <c r="AD1577" i="2"/>
  <c r="AC1577" i="2"/>
  <c r="AB1577" i="2"/>
  <c r="AD1576" i="2"/>
  <c r="AB1576" i="2"/>
  <c r="AC1576" i="2" s="1"/>
  <c r="AD1575" i="2"/>
  <c r="AB1575" i="2"/>
  <c r="AC1575" i="2" s="1"/>
  <c r="AD1574" i="2"/>
  <c r="AC1574" i="2"/>
  <c r="AB1574" i="2"/>
  <c r="AD1573" i="2"/>
  <c r="AC1573" i="2"/>
  <c r="AB1573" i="2"/>
  <c r="AD1572" i="2"/>
  <c r="AB1572" i="2"/>
  <c r="AC1572" i="2" s="1"/>
  <c r="AD1571" i="2"/>
  <c r="AC1571" i="2"/>
  <c r="AB1571" i="2"/>
  <c r="AD1570" i="2"/>
  <c r="AC1570" i="2"/>
  <c r="AB1570" i="2"/>
  <c r="AD1569" i="2"/>
  <c r="AB1569" i="2"/>
  <c r="AC1569" i="2" s="1"/>
  <c r="AD1568" i="2"/>
  <c r="AB1568" i="2"/>
  <c r="AC1568" i="2" s="1"/>
  <c r="AD1567" i="2"/>
  <c r="AB1567" i="2"/>
  <c r="AC1567" i="2" s="1"/>
  <c r="AD1566" i="2"/>
  <c r="AB1566" i="2"/>
  <c r="AC1566" i="2" s="1"/>
  <c r="AD1565" i="2"/>
  <c r="AC1565" i="2"/>
  <c r="AB1565" i="2"/>
  <c r="AD1564" i="2"/>
  <c r="AB1564" i="2"/>
  <c r="AC1564" i="2" s="1"/>
  <c r="AD1563" i="2"/>
  <c r="AB1563" i="2"/>
  <c r="AC1563" i="2" s="1"/>
  <c r="AD1562" i="2"/>
  <c r="AC1562" i="2"/>
  <c r="AB1562" i="2"/>
  <c r="AD1561" i="2"/>
  <c r="AB1561" i="2"/>
  <c r="AC1561" i="2" s="1"/>
  <c r="AD1560" i="2"/>
  <c r="AB1560" i="2"/>
  <c r="AC1560" i="2" s="1"/>
  <c r="AD1559" i="2"/>
  <c r="AB1559" i="2"/>
  <c r="AC1559" i="2" s="1"/>
  <c r="AD1558" i="2"/>
  <c r="AB1558" i="2"/>
  <c r="AC1558" i="2" s="1"/>
  <c r="AD1557" i="2"/>
  <c r="AC1557" i="2"/>
  <c r="AB1557" i="2"/>
  <c r="AD1556" i="2"/>
  <c r="AB1556" i="2"/>
  <c r="AC1556" i="2" s="1"/>
  <c r="AD1555" i="2"/>
  <c r="AB1555" i="2"/>
  <c r="AC1555" i="2" s="1"/>
  <c r="AD1554" i="2"/>
  <c r="AC1554" i="2"/>
  <c r="AB1554" i="2"/>
  <c r="AD1553" i="2"/>
  <c r="AC1553" i="2"/>
  <c r="AB1553" i="2"/>
  <c r="AD1552" i="2"/>
  <c r="AC1552" i="2"/>
  <c r="AB1552" i="2"/>
  <c r="AD1551" i="2"/>
  <c r="AB1551" i="2"/>
  <c r="AC1551" i="2" s="1"/>
  <c r="AD1550" i="2"/>
  <c r="AC1550" i="2"/>
  <c r="AB1550" i="2"/>
  <c r="AD1549" i="2"/>
  <c r="AC1549" i="2"/>
  <c r="AB1549" i="2"/>
  <c r="AD1548" i="2"/>
  <c r="AB1548" i="2"/>
  <c r="AC1548" i="2" s="1"/>
  <c r="AD1547" i="2"/>
  <c r="AC1547" i="2"/>
  <c r="AB1547" i="2"/>
  <c r="AD1546" i="2"/>
  <c r="AC1546" i="2"/>
  <c r="AB1546" i="2"/>
  <c r="AD1545" i="2"/>
  <c r="AC1545" i="2"/>
  <c r="AB1545" i="2"/>
  <c r="AD1544" i="2"/>
  <c r="AB1544" i="2"/>
  <c r="AC1544" i="2" s="1"/>
  <c r="AD1543" i="2"/>
  <c r="AB1543" i="2"/>
  <c r="AC1543" i="2" s="1"/>
  <c r="AD1542" i="2"/>
  <c r="AC1542" i="2"/>
  <c r="AB1542" i="2"/>
  <c r="AD1541" i="2"/>
  <c r="AC1541" i="2"/>
  <c r="AB1541" i="2"/>
  <c r="AD1540" i="2"/>
  <c r="AB1540" i="2"/>
  <c r="AC1540" i="2" s="1"/>
  <c r="AD1539" i="2"/>
  <c r="AC1539" i="2"/>
  <c r="AB1539" i="2"/>
  <c r="AD1538" i="2"/>
  <c r="AC1538" i="2"/>
  <c r="AB1538" i="2"/>
  <c r="AD1537" i="2"/>
  <c r="AB1537" i="2"/>
  <c r="AC1537" i="2" s="1"/>
  <c r="AD1536" i="2"/>
  <c r="AB1536" i="2"/>
  <c r="AC1536" i="2" s="1"/>
  <c r="AD1535" i="2"/>
  <c r="AB1535" i="2"/>
  <c r="AC1535" i="2" s="1"/>
  <c r="AD1534" i="2"/>
  <c r="AB1534" i="2"/>
  <c r="AC1534" i="2" s="1"/>
  <c r="AD1533" i="2"/>
  <c r="AC1533" i="2"/>
  <c r="AB1533" i="2"/>
  <c r="AD1532" i="2"/>
  <c r="AB1532" i="2"/>
  <c r="AC1532" i="2" s="1"/>
  <c r="AD1531" i="2"/>
  <c r="AB1531" i="2"/>
  <c r="AC1531" i="2" s="1"/>
  <c r="AD1530" i="2"/>
  <c r="AC1530" i="2"/>
  <c r="AB1530" i="2"/>
  <c r="AD1529" i="2"/>
  <c r="AB1529" i="2"/>
  <c r="AC1529" i="2" s="1"/>
  <c r="AD1528" i="2"/>
  <c r="AB1528" i="2"/>
  <c r="AC1528" i="2" s="1"/>
  <c r="AD1527" i="2"/>
  <c r="AB1527" i="2"/>
  <c r="AC1527" i="2" s="1"/>
  <c r="AD1526" i="2"/>
  <c r="AB1526" i="2"/>
  <c r="AC1526" i="2" s="1"/>
  <c r="AD1525" i="2"/>
  <c r="AC1525" i="2"/>
  <c r="AB1525" i="2"/>
  <c r="AD1524" i="2"/>
  <c r="AB1524" i="2"/>
  <c r="AC1524" i="2" s="1"/>
  <c r="AD1523" i="2"/>
  <c r="AB1523" i="2"/>
  <c r="AC1523" i="2" s="1"/>
  <c r="AD1522" i="2"/>
  <c r="AC1522" i="2"/>
  <c r="AB1522" i="2"/>
  <c r="AD1521" i="2"/>
  <c r="AC1521" i="2"/>
  <c r="AB1521" i="2"/>
  <c r="AD1520" i="2"/>
  <c r="AC1520" i="2"/>
  <c r="AB1520" i="2"/>
  <c r="AD1519" i="2"/>
  <c r="AB1519" i="2"/>
  <c r="AC1519" i="2" s="1"/>
  <c r="AD1518" i="2"/>
  <c r="AC1518" i="2"/>
  <c r="AB1518" i="2"/>
  <c r="AD1517" i="2"/>
  <c r="AC1517" i="2"/>
  <c r="AB1517" i="2"/>
  <c r="AD1516" i="2"/>
  <c r="AB1516" i="2"/>
  <c r="AC1516" i="2" s="1"/>
  <c r="AD1515" i="2"/>
  <c r="AC1515" i="2"/>
  <c r="AB1515" i="2"/>
  <c r="AD1514" i="2"/>
  <c r="AC1514" i="2"/>
  <c r="AB1514" i="2"/>
  <c r="AD1513" i="2"/>
  <c r="AC1513" i="2"/>
  <c r="AB1513" i="2"/>
  <c r="AD1512" i="2"/>
  <c r="AB1512" i="2"/>
  <c r="AC1512" i="2" s="1"/>
  <c r="AD1511" i="2"/>
  <c r="AB1511" i="2"/>
  <c r="AC1511" i="2" s="1"/>
  <c r="AD1510" i="2"/>
  <c r="AC1510" i="2"/>
  <c r="AB1510" i="2"/>
  <c r="AD1509" i="2"/>
  <c r="AC1509" i="2"/>
  <c r="AB1509" i="2"/>
  <c r="AD1508" i="2"/>
  <c r="AB1508" i="2"/>
  <c r="AC1508" i="2" s="1"/>
  <c r="AD1507" i="2"/>
  <c r="AC1507" i="2"/>
  <c r="AB1507" i="2"/>
  <c r="AD1506" i="2"/>
  <c r="AC1506" i="2"/>
  <c r="AB1506" i="2"/>
  <c r="AD1505" i="2"/>
  <c r="AB1505" i="2"/>
  <c r="AC1505" i="2" s="1"/>
  <c r="AD1504" i="2"/>
  <c r="AB1504" i="2"/>
  <c r="AC1504" i="2" s="1"/>
  <c r="AD1503" i="2"/>
  <c r="AB1503" i="2"/>
  <c r="AC1503" i="2" s="1"/>
  <c r="AD1502" i="2"/>
  <c r="AB1502" i="2"/>
  <c r="AC1502" i="2" s="1"/>
  <c r="AD1501" i="2"/>
  <c r="AC1501" i="2"/>
  <c r="AB1501" i="2"/>
  <c r="AD1500" i="2"/>
  <c r="AB1500" i="2"/>
  <c r="AC1500" i="2" s="1"/>
  <c r="AD1499" i="2"/>
  <c r="AB1499" i="2"/>
  <c r="AC1499" i="2" s="1"/>
  <c r="AD1498" i="2"/>
  <c r="AC1498" i="2"/>
  <c r="AB1498" i="2"/>
  <c r="AD1497" i="2"/>
  <c r="AB1497" i="2"/>
  <c r="AC1497" i="2" s="1"/>
  <c r="AD1496" i="2"/>
  <c r="AB1496" i="2"/>
  <c r="AC1496" i="2" s="1"/>
  <c r="AD1495" i="2"/>
  <c r="AB1495" i="2"/>
  <c r="AC1495" i="2" s="1"/>
  <c r="AD1494" i="2"/>
  <c r="AB1494" i="2"/>
  <c r="AC1494" i="2" s="1"/>
  <c r="AD1493" i="2"/>
  <c r="AC1493" i="2"/>
  <c r="AB1493" i="2"/>
  <c r="AD1492" i="2"/>
  <c r="AB1492" i="2"/>
  <c r="AC1492" i="2" s="1"/>
  <c r="AD1491" i="2"/>
  <c r="AB1491" i="2"/>
  <c r="AC1491" i="2" s="1"/>
  <c r="AD1490" i="2"/>
  <c r="AC1490" i="2"/>
  <c r="AB1490" i="2"/>
  <c r="AD1489" i="2"/>
  <c r="AC1489" i="2"/>
  <c r="AB1489" i="2"/>
  <c r="AD1488" i="2"/>
  <c r="AC1488" i="2"/>
  <c r="AB1488" i="2"/>
  <c r="AD1487" i="2"/>
  <c r="AB1487" i="2"/>
  <c r="AC1487" i="2" s="1"/>
  <c r="AD1486" i="2"/>
  <c r="AC1486" i="2"/>
  <c r="AB1486" i="2"/>
  <c r="AD1485" i="2"/>
  <c r="AC1485" i="2"/>
  <c r="AB1485" i="2"/>
  <c r="AD1484" i="2"/>
  <c r="AB1484" i="2"/>
  <c r="AC1484" i="2" s="1"/>
  <c r="AD1483" i="2"/>
  <c r="AC1483" i="2"/>
  <c r="AB1483" i="2"/>
  <c r="AD1482" i="2"/>
  <c r="AC1482" i="2"/>
  <c r="AB1482" i="2"/>
  <c r="AD1481" i="2"/>
  <c r="AC1481" i="2"/>
  <c r="AB1481" i="2"/>
  <c r="AD1480" i="2"/>
  <c r="AB1480" i="2"/>
  <c r="AC1480" i="2" s="1"/>
  <c r="AD1479" i="2"/>
  <c r="AB1479" i="2"/>
  <c r="AC1479" i="2" s="1"/>
  <c r="AD1478" i="2"/>
  <c r="AC1478" i="2"/>
  <c r="AB1478" i="2"/>
  <c r="AD1477" i="2"/>
  <c r="AC1477" i="2"/>
  <c r="AB1477" i="2"/>
  <c r="AD1476" i="2"/>
  <c r="AB1476" i="2"/>
  <c r="AC1476" i="2" s="1"/>
  <c r="AD1475" i="2"/>
  <c r="AC1475" i="2"/>
  <c r="AB1475" i="2"/>
  <c r="AD1474" i="2"/>
  <c r="AC1474" i="2"/>
  <c r="AB1474" i="2"/>
  <c r="AD1473" i="2"/>
  <c r="AB1473" i="2"/>
  <c r="AC1473" i="2" s="1"/>
  <c r="AD1472" i="2"/>
  <c r="AB1472" i="2"/>
  <c r="AC1472" i="2" s="1"/>
  <c r="AD1471" i="2"/>
  <c r="AB1471" i="2"/>
  <c r="AC1471" i="2" s="1"/>
  <c r="AD1470" i="2"/>
  <c r="AB1470" i="2"/>
  <c r="AC1470" i="2" s="1"/>
  <c r="AD1469" i="2"/>
  <c r="AC1469" i="2"/>
  <c r="AB1469" i="2"/>
  <c r="AD1468" i="2"/>
  <c r="AB1468" i="2"/>
  <c r="AC1468" i="2" s="1"/>
  <c r="AD1467" i="2"/>
  <c r="AB1467" i="2"/>
  <c r="AC1467" i="2" s="1"/>
  <c r="AD1466" i="2"/>
  <c r="AC1466" i="2"/>
  <c r="AB1466" i="2"/>
  <c r="AD1465" i="2"/>
  <c r="AB1465" i="2"/>
  <c r="AC1465" i="2" s="1"/>
  <c r="AD1464" i="2"/>
  <c r="AB1464" i="2"/>
  <c r="AC1464" i="2" s="1"/>
  <c r="AD1463" i="2"/>
  <c r="AB1463" i="2"/>
  <c r="AC1463" i="2" s="1"/>
  <c r="AD1462" i="2"/>
  <c r="AB1462" i="2"/>
  <c r="AC1462" i="2" s="1"/>
  <c r="AD1461" i="2"/>
  <c r="AC1461" i="2"/>
  <c r="AB1461" i="2"/>
  <c r="AD1460" i="2"/>
  <c r="AB1460" i="2"/>
  <c r="AC1460" i="2" s="1"/>
  <c r="AD1459" i="2"/>
  <c r="AB1459" i="2"/>
  <c r="AC1459" i="2" s="1"/>
  <c r="AD1458" i="2"/>
  <c r="AC1458" i="2"/>
  <c r="AB1458" i="2"/>
  <c r="AD1457" i="2"/>
  <c r="AC1457" i="2"/>
  <c r="AB1457" i="2"/>
  <c r="AD1456" i="2"/>
  <c r="AC1456" i="2"/>
  <c r="AB1456" i="2"/>
  <c r="AD1455" i="2"/>
  <c r="AB1455" i="2"/>
  <c r="AC1455" i="2" s="1"/>
  <c r="AD1454" i="2"/>
  <c r="AC1454" i="2"/>
  <c r="AB1454" i="2"/>
  <c r="AD1453" i="2"/>
  <c r="AC1453" i="2"/>
  <c r="AB1453" i="2"/>
  <c r="AD1452" i="2"/>
  <c r="AB1452" i="2"/>
  <c r="AC1452" i="2" s="1"/>
  <c r="AD1451" i="2"/>
  <c r="AC1451" i="2"/>
  <c r="AB1451" i="2"/>
  <c r="AD1450" i="2"/>
  <c r="AC1450" i="2"/>
  <c r="AB1450" i="2"/>
  <c r="AD1449" i="2"/>
  <c r="AC1449" i="2"/>
  <c r="AB1449" i="2"/>
  <c r="AD1448" i="2"/>
  <c r="AB1448" i="2"/>
  <c r="AC1448" i="2" s="1"/>
  <c r="AD1447" i="2"/>
  <c r="AB1447" i="2"/>
  <c r="AC1447" i="2" s="1"/>
  <c r="AD1446" i="2"/>
  <c r="AC1446" i="2"/>
  <c r="AB1446" i="2"/>
  <c r="AD1445" i="2"/>
  <c r="AC1445" i="2"/>
  <c r="AB1445" i="2"/>
  <c r="AD1444" i="2"/>
  <c r="AB1444" i="2"/>
  <c r="AC1444" i="2" s="1"/>
  <c r="AD1443" i="2"/>
  <c r="AC1443" i="2"/>
  <c r="AB1443" i="2"/>
  <c r="AD1442" i="2"/>
  <c r="AC1442" i="2"/>
  <c r="AB1442" i="2"/>
  <c r="AD1441" i="2"/>
  <c r="AB1441" i="2"/>
  <c r="AC1441" i="2" s="1"/>
  <c r="AD1440" i="2"/>
  <c r="AB1440" i="2"/>
  <c r="AC1440" i="2" s="1"/>
  <c r="AD1439" i="2"/>
  <c r="AB1439" i="2"/>
  <c r="AC1439" i="2" s="1"/>
  <c r="AD1438" i="2"/>
  <c r="AB1438" i="2"/>
  <c r="AC1438" i="2" s="1"/>
  <c r="AD1437" i="2"/>
  <c r="AC1437" i="2"/>
  <c r="AB1437" i="2"/>
  <c r="AD1436" i="2"/>
  <c r="AB1436" i="2"/>
  <c r="AC1436" i="2" s="1"/>
  <c r="AD1435" i="2"/>
  <c r="AB1435" i="2"/>
  <c r="AC1435" i="2" s="1"/>
  <c r="AD1434" i="2"/>
  <c r="AC1434" i="2"/>
  <c r="AB1434" i="2"/>
  <c r="AD1433" i="2"/>
  <c r="AB1433" i="2"/>
  <c r="AC1433" i="2" s="1"/>
  <c r="AD1432" i="2"/>
  <c r="AB1432" i="2"/>
  <c r="AC1432" i="2" s="1"/>
  <c r="AD1431" i="2"/>
  <c r="AB1431" i="2"/>
  <c r="AC1431" i="2" s="1"/>
  <c r="AD1430" i="2"/>
  <c r="AB1430" i="2"/>
  <c r="AC1430" i="2" s="1"/>
  <c r="AD1429" i="2"/>
  <c r="AC1429" i="2"/>
  <c r="AB1429" i="2"/>
  <c r="AD1428" i="2"/>
  <c r="AB1428" i="2"/>
  <c r="AC1428" i="2" s="1"/>
  <c r="AD1427" i="2"/>
  <c r="AB1427" i="2"/>
  <c r="AC1427" i="2" s="1"/>
  <c r="AD1426" i="2"/>
  <c r="AC1426" i="2"/>
  <c r="AB1426" i="2"/>
  <c r="AD1425" i="2"/>
  <c r="AC1425" i="2"/>
  <c r="AB1425" i="2"/>
  <c r="AD1424" i="2"/>
  <c r="AC1424" i="2"/>
  <c r="AB1424" i="2"/>
  <c r="AD1423" i="2"/>
  <c r="AB1423" i="2"/>
  <c r="AC1423" i="2" s="1"/>
  <c r="AD1422" i="2"/>
  <c r="AC1422" i="2"/>
  <c r="AB1422" i="2"/>
  <c r="AD1421" i="2"/>
  <c r="AC1421" i="2"/>
  <c r="AB1421" i="2"/>
  <c r="AD1420" i="2"/>
  <c r="AB1420" i="2"/>
  <c r="AC1420" i="2" s="1"/>
  <c r="AD1419" i="2"/>
  <c r="AC1419" i="2"/>
  <c r="AB1419" i="2"/>
  <c r="AD1418" i="2"/>
  <c r="AC1418" i="2"/>
  <c r="AB1418" i="2"/>
  <c r="AD1417" i="2"/>
  <c r="AC1417" i="2"/>
  <c r="AB1417" i="2"/>
  <c r="AD1416" i="2"/>
  <c r="AB1416" i="2"/>
  <c r="AC1416" i="2" s="1"/>
  <c r="AD1415" i="2"/>
  <c r="AB1415" i="2"/>
  <c r="AC1415" i="2" s="1"/>
  <c r="AD1414" i="2"/>
  <c r="AC1414" i="2"/>
  <c r="AB1414" i="2"/>
  <c r="AD1413" i="2"/>
  <c r="AC1413" i="2"/>
  <c r="AB1413" i="2"/>
  <c r="AD1412" i="2"/>
  <c r="AB1412" i="2"/>
  <c r="AC1412" i="2" s="1"/>
  <c r="AD1411" i="2"/>
  <c r="AC1411" i="2"/>
  <c r="AB1411" i="2"/>
  <c r="AD1410" i="2"/>
  <c r="AC1410" i="2"/>
  <c r="AB1410" i="2"/>
  <c r="AD1409" i="2"/>
  <c r="AB1409" i="2"/>
  <c r="AC1409" i="2" s="1"/>
  <c r="AD1408" i="2"/>
  <c r="AB1408" i="2"/>
  <c r="AC1408" i="2" s="1"/>
  <c r="AD1407" i="2"/>
  <c r="AB1407" i="2"/>
  <c r="AC1407" i="2" s="1"/>
  <c r="AD1406" i="2"/>
  <c r="AB1406" i="2"/>
  <c r="AC1406" i="2" s="1"/>
  <c r="AD1405" i="2"/>
  <c r="AC1405" i="2"/>
  <c r="AB1405" i="2"/>
  <c r="AD1404" i="2"/>
  <c r="AB1404" i="2"/>
  <c r="AC1404" i="2" s="1"/>
  <c r="AD1403" i="2"/>
  <c r="AB1403" i="2"/>
  <c r="AC1403" i="2" s="1"/>
  <c r="AD1402" i="2"/>
  <c r="AC1402" i="2"/>
  <c r="AB1402" i="2"/>
  <c r="AD1401" i="2"/>
  <c r="AB1401" i="2"/>
  <c r="AC1401" i="2" s="1"/>
  <c r="AD1400" i="2"/>
  <c r="AB1400" i="2"/>
  <c r="AC1400" i="2" s="1"/>
  <c r="AD1399" i="2"/>
  <c r="AB1399" i="2"/>
  <c r="AC1399" i="2" s="1"/>
  <c r="AD1398" i="2"/>
  <c r="AB1398" i="2"/>
  <c r="AC1398" i="2" s="1"/>
  <c r="AD1397" i="2"/>
  <c r="AC1397" i="2"/>
  <c r="AB1397" i="2"/>
  <c r="AD1396" i="2"/>
  <c r="AB1396" i="2"/>
  <c r="AC1396" i="2" s="1"/>
  <c r="AD1395" i="2"/>
  <c r="AB1395" i="2"/>
  <c r="AC1395" i="2" s="1"/>
  <c r="AD1394" i="2"/>
  <c r="AC1394" i="2"/>
  <c r="AB1394" i="2"/>
  <c r="AD1393" i="2"/>
  <c r="AC1393" i="2"/>
  <c r="AB1393" i="2"/>
  <c r="AD1392" i="2"/>
  <c r="AC1392" i="2"/>
  <c r="AB1392" i="2"/>
  <c r="AD1391" i="2"/>
  <c r="AB1391" i="2"/>
  <c r="AC1391" i="2" s="1"/>
  <c r="AD1390" i="2"/>
  <c r="AC1390" i="2"/>
  <c r="AB1390" i="2"/>
  <c r="AD1389" i="2"/>
  <c r="AC1389" i="2"/>
  <c r="AB1389" i="2"/>
  <c r="AD1388" i="2"/>
  <c r="AB1388" i="2"/>
  <c r="AC1388" i="2" s="1"/>
  <c r="AD1387" i="2"/>
  <c r="AC1387" i="2"/>
  <c r="AB1387" i="2"/>
  <c r="AD1386" i="2"/>
  <c r="AC1386" i="2"/>
  <c r="AB1386" i="2"/>
  <c r="AD1385" i="2"/>
  <c r="AC1385" i="2"/>
  <c r="AB1385" i="2"/>
  <c r="AD1384" i="2"/>
  <c r="AB1384" i="2"/>
  <c r="AC1384" i="2" s="1"/>
  <c r="AD1383" i="2"/>
  <c r="AB1383" i="2"/>
  <c r="AC1383" i="2" s="1"/>
  <c r="AD1382" i="2"/>
  <c r="AC1382" i="2"/>
  <c r="AB1382" i="2"/>
  <c r="AD1381" i="2"/>
  <c r="AC1381" i="2"/>
  <c r="AB1381" i="2"/>
  <c r="AD1380" i="2"/>
  <c r="AB1380" i="2"/>
  <c r="AC1380" i="2" s="1"/>
  <c r="AD1379" i="2"/>
  <c r="AC1379" i="2"/>
  <c r="AB1379" i="2"/>
  <c r="AD1378" i="2"/>
  <c r="AC1378" i="2"/>
  <c r="AB1378" i="2"/>
  <c r="AD1377" i="2"/>
  <c r="AB1377" i="2"/>
  <c r="AC1377" i="2" s="1"/>
  <c r="AD1376" i="2"/>
  <c r="AB1376" i="2"/>
  <c r="AC1376" i="2" s="1"/>
  <c r="AD1375" i="2"/>
  <c r="AB1375" i="2"/>
  <c r="AC1375" i="2" s="1"/>
  <c r="AD1374" i="2"/>
  <c r="AB1374" i="2"/>
  <c r="AC1374" i="2" s="1"/>
  <c r="AD1373" i="2"/>
  <c r="AC1373" i="2"/>
  <c r="AB1373" i="2"/>
  <c r="AD1372" i="2"/>
  <c r="AB1372" i="2"/>
  <c r="AC1372" i="2" s="1"/>
  <c r="AD1371" i="2"/>
  <c r="AB1371" i="2"/>
  <c r="AC1371" i="2" s="1"/>
  <c r="AD1370" i="2"/>
  <c r="AC1370" i="2"/>
  <c r="AB1370" i="2"/>
  <c r="AD1369" i="2"/>
  <c r="AB1369" i="2"/>
  <c r="AC1369" i="2" s="1"/>
  <c r="AD1368" i="2"/>
  <c r="AB1368" i="2"/>
  <c r="AC1368" i="2" s="1"/>
  <c r="AD1367" i="2"/>
  <c r="AB1367" i="2"/>
  <c r="AC1367" i="2" s="1"/>
  <c r="AD1366" i="2"/>
  <c r="AB1366" i="2"/>
  <c r="AC1366" i="2" s="1"/>
  <c r="AD1365" i="2"/>
  <c r="AC1365" i="2"/>
  <c r="AB1365" i="2"/>
  <c r="AD1364" i="2"/>
  <c r="AB1364" i="2"/>
  <c r="AC1364" i="2" s="1"/>
  <c r="AD1363" i="2"/>
  <c r="AB1363" i="2"/>
  <c r="AC1363" i="2" s="1"/>
  <c r="AD1362" i="2"/>
  <c r="AC1362" i="2"/>
  <c r="AB1362" i="2"/>
  <c r="AD1361" i="2"/>
  <c r="AC1361" i="2"/>
  <c r="AB1361" i="2"/>
  <c r="AD1360" i="2"/>
  <c r="AC1360" i="2"/>
  <c r="AB1360" i="2"/>
  <c r="AD1359" i="2"/>
  <c r="AB1359" i="2"/>
  <c r="AC1359" i="2" s="1"/>
  <c r="AD1358" i="2"/>
  <c r="AC1358" i="2"/>
  <c r="AB1358" i="2"/>
  <c r="AD1357" i="2"/>
  <c r="AC1357" i="2"/>
  <c r="AB1357" i="2"/>
  <c r="AD1356" i="2"/>
  <c r="AB1356" i="2"/>
  <c r="AC1356" i="2" s="1"/>
  <c r="AD1355" i="2"/>
  <c r="AC1355" i="2"/>
  <c r="AB1355" i="2"/>
  <c r="AD1354" i="2"/>
  <c r="AC1354" i="2"/>
  <c r="AB1354" i="2"/>
  <c r="AD1353" i="2"/>
  <c r="AC1353" i="2"/>
  <c r="AB1353" i="2"/>
  <c r="AD1352" i="2"/>
  <c r="AB1352" i="2"/>
  <c r="AC1352" i="2" s="1"/>
  <c r="AD1351" i="2"/>
  <c r="AB1351" i="2"/>
  <c r="AC1351" i="2" s="1"/>
  <c r="AD1350" i="2"/>
  <c r="AC1350" i="2"/>
  <c r="AB1350" i="2"/>
  <c r="AD1349" i="2"/>
  <c r="AC1349" i="2"/>
  <c r="AB1349" i="2"/>
  <c r="AD1348" i="2"/>
  <c r="AB1348" i="2"/>
  <c r="AC1348" i="2" s="1"/>
  <c r="AD1347" i="2"/>
  <c r="AC1347" i="2"/>
  <c r="AB1347" i="2"/>
  <c r="AD1346" i="2"/>
  <c r="AC1346" i="2"/>
  <c r="AB1346" i="2"/>
  <c r="AD1345" i="2"/>
  <c r="AB1345" i="2"/>
  <c r="AC1345" i="2" s="1"/>
  <c r="AD1344" i="2"/>
  <c r="AB1344" i="2"/>
  <c r="AC1344" i="2" s="1"/>
  <c r="AD1343" i="2"/>
  <c r="AB1343" i="2"/>
  <c r="AC1343" i="2" s="1"/>
  <c r="AD1342" i="2"/>
  <c r="AB1342" i="2"/>
  <c r="AC1342" i="2" s="1"/>
  <c r="AD1341" i="2"/>
  <c r="AC1341" i="2"/>
  <c r="AB1341" i="2"/>
  <c r="AD1340" i="2"/>
  <c r="AB1340" i="2"/>
  <c r="AC1340" i="2" s="1"/>
  <c r="AD1339" i="2"/>
  <c r="AB1339" i="2"/>
  <c r="AC1339" i="2" s="1"/>
  <c r="AD1338" i="2"/>
  <c r="AC1338" i="2"/>
  <c r="AB1338" i="2"/>
  <c r="AD1337" i="2"/>
  <c r="AB1337" i="2"/>
  <c r="AC1337" i="2" s="1"/>
  <c r="AD1336" i="2"/>
  <c r="AB1336" i="2"/>
  <c r="AC1336" i="2" s="1"/>
  <c r="AD1335" i="2"/>
  <c r="AB1335" i="2"/>
  <c r="AC1335" i="2" s="1"/>
  <c r="AD1334" i="2"/>
  <c r="AB1334" i="2"/>
  <c r="AC1334" i="2" s="1"/>
  <c r="AD1333" i="2"/>
  <c r="AC1333" i="2"/>
  <c r="AB1333" i="2"/>
  <c r="AD1332" i="2"/>
  <c r="AB1332" i="2"/>
  <c r="AC1332" i="2" s="1"/>
  <c r="AD1331" i="2"/>
  <c r="AB1331" i="2"/>
  <c r="AC1331" i="2" s="1"/>
  <c r="AD1330" i="2"/>
  <c r="AC1330" i="2"/>
  <c r="AB1330" i="2"/>
  <c r="AD1329" i="2"/>
  <c r="AC1329" i="2"/>
  <c r="AB1329" i="2"/>
  <c r="AD1328" i="2"/>
  <c r="AC1328" i="2"/>
  <c r="AB1328" i="2"/>
  <c r="AD1327" i="2"/>
  <c r="AB1327" i="2"/>
  <c r="AC1327" i="2" s="1"/>
  <c r="AD1326" i="2"/>
  <c r="AC1326" i="2"/>
  <c r="AB1326" i="2"/>
  <c r="AD1325" i="2"/>
  <c r="AC1325" i="2"/>
  <c r="AB1325" i="2"/>
  <c r="AD1324" i="2"/>
  <c r="AB1324" i="2"/>
  <c r="AC1324" i="2" s="1"/>
  <c r="AD1323" i="2"/>
  <c r="AC1323" i="2"/>
  <c r="AB1323" i="2"/>
  <c r="AD1322" i="2"/>
  <c r="AC1322" i="2"/>
  <c r="AB1322" i="2"/>
  <c r="AD1321" i="2"/>
  <c r="AC1321" i="2"/>
  <c r="AB1321" i="2"/>
  <c r="AD1320" i="2"/>
  <c r="AB1320" i="2"/>
  <c r="AC1320" i="2" s="1"/>
  <c r="AD1319" i="2"/>
  <c r="AB1319" i="2"/>
  <c r="AC1319" i="2" s="1"/>
  <c r="AD1318" i="2"/>
  <c r="AC1318" i="2"/>
  <c r="AB1318" i="2"/>
  <c r="AD1317" i="2"/>
  <c r="AC1317" i="2"/>
  <c r="AB1317" i="2"/>
  <c r="AD1316" i="2"/>
  <c r="AB1316" i="2"/>
  <c r="AC1316" i="2" s="1"/>
  <c r="AD1315" i="2"/>
  <c r="AC1315" i="2"/>
  <c r="AB1315" i="2"/>
  <c r="AD1314" i="2"/>
  <c r="AC1314" i="2"/>
  <c r="AB1314" i="2"/>
  <c r="AD1313" i="2"/>
  <c r="AB1313" i="2"/>
  <c r="AC1313" i="2" s="1"/>
  <c r="AD1312" i="2"/>
  <c r="AB1312" i="2"/>
  <c r="AC1312" i="2" s="1"/>
  <c r="AD1311" i="2"/>
  <c r="AB1311" i="2"/>
  <c r="AC1311" i="2" s="1"/>
  <c r="AD1310" i="2"/>
  <c r="AB1310" i="2"/>
  <c r="AC1310" i="2" s="1"/>
  <c r="AD1309" i="2"/>
  <c r="AC1309" i="2"/>
  <c r="AB1309" i="2"/>
  <c r="AD1308" i="2"/>
  <c r="AB1308" i="2"/>
  <c r="AC1308" i="2" s="1"/>
  <c r="AD1307" i="2"/>
  <c r="AB1307" i="2"/>
  <c r="AC1307" i="2" s="1"/>
  <c r="AD1306" i="2"/>
  <c r="AC1306" i="2"/>
  <c r="AB1306" i="2"/>
  <c r="AD1305" i="2"/>
  <c r="AB1305" i="2"/>
  <c r="AC1305" i="2" s="1"/>
  <c r="AD1304" i="2"/>
  <c r="AB1304" i="2"/>
  <c r="AC1304" i="2" s="1"/>
  <c r="AD1303" i="2"/>
  <c r="AB1303" i="2"/>
  <c r="AC1303" i="2" s="1"/>
  <c r="AD1302" i="2"/>
  <c r="AB1302" i="2"/>
  <c r="AC1302" i="2" s="1"/>
  <c r="AD1301" i="2"/>
  <c r="AC1301" i="2"/>
  <c r="AB1301" i="2"/>
  <c r="AD1300" i="2"/>
  <c r="AB1300" i="2"/>
  <c r="AC1300" i="2" s="1"/>
  <c r="AD1299" i="2"/>
  <c r="AB1299" i="2"/>
  <c r="AC1299" i="2" s="1"/>
  <c r="AD1298" i="2"/>
  <c r="AC1298" i="2"/>
  <c r="AB1298" i="2"/>
  <c r="AD1297" i="2"/>
  <c r="AC1297" i="2"/>
  <c r="AB1297" i="2"/>
  <c r="AD1296" i="2"/>
  <c r="AC1296" i="2"/>
  <c r="AB1296" i="2"/>
  <c r="AD1295" i="2"/>
  <c r="AB1295" i="2"/>
  <c r="AC1295" i="2" s="1"/>
  <c r="AD1294" i="2"/>
  <c r="AC1294" i="2"/>
  <c r="AB1294" i="2"/>
  <c r="AD1293" i="2"/>
  <c r="AC1293" i="2"/>
  <c r="AB1293" i="2"/>
  <c r="AD1292" i="2"/>
  <c r="AB1292" i="2"/>
  <c r="AC1292" i="2" s="1"/>
  <c r="AD1291" i="2"/>
  <c r="AC1291" i="2"/>
  <c r="AB1291" i="2"/>
  <c r="AD1290" i="2"/>
  <c r="AC1290" i="2"/>
  <c r="AB1290" i="2"/>
  <c r="AD1289" i="2"/>
  <c r="AC1289" i="2"/>
  <c r="AB1289" i="2"/>
  <c r="AD1288" i="2"/>
  <c r="AB1288" i="2"/>
  <c r="AC1288" i="2" s="1"/>
  <c r="AD1287" i="2"/>
  <c r="AB1287" i="2"/>
  <c r="AC1287" i="2" s="1"/>
  <c r="AD1286" i="2"/>
  <c r="AC1286" i="2"/>
  <c r="AB1286" i="2"/>
  <c r="AD1285" i="2"/>
  <c r="AC1285" i="2"/>
  <c r="AB1285" i="2"/>
  <c r="AD1284" i="2"/>
  <c r="AB1284" i="2"/>
  <c r="AC1284" i="2" s="1"/>
  <c r="AD1283" i="2"/>
  <c r="AC1283" i="2"/>
  <c r="AB1283" i="2"/>
  <c r="AD1282" i="2"/>
  <c r="AC1282" i="2"/>
  <c r="AB1282" i="2"/>
  <c r="AD1281" i="2"/>
  <c r="AB1281" i="2"/>
  <c r="AC1281" i="2" s="1"/>
  <c r="AD1280" i="2"/>
  <c r="AB1280" i="2"/>
  <c r="AC1280" i="2" s="1"/>
  <c r="AD1279" i="2"/>
  <c r="AB1279" i="2"/>
  <c r="AC1279" i="2" s="1"/>
  <c r="AD1278" i="2"/>
  <c r="AB1278" i="2"/>
  <c r="AC1278" i="2" s="1"/>
  <c r="AD1277" i="2"/>
  <c r="AC1277" i="2"/>
  <c r="AB1277" i="2"/>
  <c r="AD1276" i="2"/>
  <c r="AB1276" i="2"/>
  <c r="AC1276" i="2" s="1"/>
  <c r="AD1275" i="2"/>
  <c r="AB1275" i="2"/>
  <c r="AC1275" i="2" s="1"/>
  <c r="AD1274" i="2"/>
  <c r="AC1274" i="2"/>
  <c r="AB1274" i="2"/>
  <c r="AD1273" i="2"/>
  <c r="AB1273" i="2"/>
  <c r="AC1273" i="2" s="1"/>
  <c r="AD1272" i="2"/>
  <c r="AB1272" i="2"/>
  <c r="AC1272" i="2" s="1"/>
  <c r="AD1271" i="2"/>
  <c r="AB1271" i="2"/>
  <c r="AC1271" i="2" s="1"/>
  <c r="AD1270" i="2"/>
  <c r="AB1270" i="2"/>
  <c r="AC1270" i="2" s="1"/>
  <c r="AD1269" i="2"/>
  <c r="AC1269" i="2"/>
  <c r="AB1269" i="2"/>
  <c r="AD1268" i="2"/>
  <c r="AB1268" i="2"/>
  <c r="AC1268" i="2" s="1"/>
  <c r="AD1267" i="2"/>
  <c r="AB1267" i="2"/>
  <c r="AC1267" i="2" s="1"/>
  <c r="AD1266" i="2"/>
  <c r="AC1266" i="2"/>
  <c r="AB1266" i="2"/>
  <c r="AD1265" i="2"/>
  <c r="AC1265" i="2"/>
  <c r="AB1265" i="2"/>
  <c r="AD1264" i="2"/>
  <c r="AC1264" i="2"/>
  <c r="AB1264" i="2"/>
  <c r="AD1263" i="2"/>
  <c r="AB1263" i="2"/>
  <c r="AC1263" i="2" s="1"/>
  <c r="AD1262" i="2"/>
  <c r="AC1262" i="2"/>
  <c r="AB1262" i="2"/>
  <c r="AD1261" i="2"/>
  <c r="AC1261" i="2"/>
  <c r="AB1261" i="2"/>
  <c r="AD1260" i="2"/>
  <c r="AB1260" i="2"/>
  <c r="AC1260" i="2" s="1"/>
  <c r="AD1259" i="2"/>
  <c r="AC1259" i="2"/>
  <c r="AB1259" i="2"/>
  <c r="AD1258" i="2"/>
  <c r="AC1258" i="2"/>
  <c r="AB1258" i="2"/>
  <c r="AD1257" i="2"/>
  <c r="AC1257" i="2"/>
  <c r="AB1257" i="2"/>
  <c r="AD1256" i="2"/>
  <c r="AB1256" i="2"/>
  <c r="AC1256" i="2" s="1"/>
  <c r="AD1255" i="2"/>
  <c r="AB1255" i="2"/>
  <c r="AC1255" i="2" s="1"/>
  <c r="AD1254" i="2"/>
  <c r="AC1254" i="2"/>
  <c r="AB1254" i="2"/>
  <c r="AD1253" i="2"/>
  <c r="AC1253" i="2"/>
  <c r="AB1253" i="2"/>
  <c r="AD1252" i="2"/>
  <c r="AB1252" i="2"/>
  <c r="AC1252" i="2" s="1"/>
  <c r="AD1251" i="2"/>
  <c r="AC1251" i="2"/>
  <c r="AB1251" i="2"/>
  <c r="AD1250" i="2"/>
  <c r="AC1250" i="2"/>
  <c r="AB1250" i="2"/>
  <c r="AD1249" i="2"/>
  <c r="AB1249" i="2"/>
  <c r="AC1249" i="2" s="1"/>
  <c r="AD1248" i="2"/>
  <c r="AB1248" i="2"/>
  <c r="AC1248" i="2" s="1"/>
  <c r="AD1247" i="2"/>
  <c r="AB1247" i="2"/>
  <c r="AC1247" i="2" s="1"/>
  <c r="AD1246" i="2"/>
  <c r="AB1246" i="2"/>
  <c r="AC1246" i="2" s="1"/>
  <c r="AD1245" i="2"/>
  <c r="AC1245" i="2"/>
  <c r="AB1245" i="2"/>
  <c r="AD1244" i="2"/>
  <c r="AB1244" i="2"/>
  <c r="AC1244" i="2" s="1"/>
  <c r="AD1243" i="2"/>
  <c r="AB1243" i="2"/>
  <c r="AC1243" i="2" s="1"/>
  <c r="AD1242" i="2"/>
  <c r="AC1242" i="2"/>
  <c r="AB1242" i="2"/>
  <c r="AD1241" i="2"/>
  <c r="AB1241" i="2"/>
  <c r="AC1241" i="2" s="1"/>
  <c r="AD1240" i="2"/>
  <c r="AB1240" i="2"/>
  <c r="AC1240" i="2" s="1"/>
  <c r="AD1239" i="2"/>
  <c r="AB1239" i="2"/>
  <c r="AC1239" i="2" s="1"/>
  <c r="AD1238" i="2"/>
  <c r="AB1238" i="2"/>
  <c r="AC1238" i="2" s="1"/>
  <c r="AD1237" i="2"/>
  <c r="AC1237" i="2"/>
  <c r="AB1237" i="2"/>
  <c r="AD1236" i="2"/>
  <c r="AB1236" i="2"/>
  <c r="AC1236" i="2" s="1"/>
  <c r="AD1235" i="2"/>
  <c r="AB1235" i="2"/>
  <c r="AC1235" i="2" s="1"/>
  <c r="AD1234" i="2"/>
  <c r="AC1234" i="2"/>
  <c r="AB1234" i="2"/>
  <c r="AD1233" i="2"/>
  <c r="AC1233" i="2"/>
  <c r="AB1233" i="2"/>
  <c r="AD1232" i="2"/>
  <c r="AC1232" i="2"/>
  <c r="AB1232" i="2"/>
  <c r="AD1231" i="2"/>
  <c r="AB1231" i="2"/>
  <c r="AC1231" i="2" s="1"/>
  <c r="AD1230" i="2"/>
  <c r="AC1230" i="2"/>
  <c r="AB1230" i="2"/>
  <c r="AD1229" i="2"/>
  <c r="AC1229" i="2"/>
  <c r="AB1229" i="2"/>
  <c r="AD1228" i="2"/>
  <c r="AB1228" i="2"/>
  <c r="AC1228" i="2" s="1"/>
  <c r="AD1227" i="2"/>
  <c r="AC1227" i="2"/>
  <c r="AB1227" i="2"/>
  <c r="AD1226" i="2"/>
  <c r="AC1226" i="2"/>
  <c r="AB1226" i="2"/>
  <c r="AD1225" i="2"/>
  <c r="AC1225" i="2"/>
  <c r="AB1225" i="2"/>
  <c r="AD1224" i="2"/>
  <c r="AB1224" i="2"/>
  <c r="AC1224" i="2" s="1"/>
  <c r="AD1223" i="2"/>
  <c r="AB1223" i="2"/>
  <c r="AC1223" i="2" s="1"/>
  <c r="AD1222" i="2"/>
  <c r="AC1222" i="2"/>
  <c r="AB1222" i="2"/>
  <c r="AD1221" i="2"/>
  <c r="AC1221" i="2"/>
  <c r="AB1221" i="2"/>
  <c r="AD1220" i="2"/>
  <c r="AB1220" i="2"/>
  <c r="AC1220" i="2" s="1"/>
  <c r="AD1219" i="2"/>
  <c r="AC1219" i="2"/>
  <c r="AB1219" i="2"/>
  <c r="AD1218" i="2"/>
  <c r="AC1218" i="2"/>
  <c r="AB1218" i="2"/>
  <c r="AD1217" i="2"/>
  <c r="AB1217" i="2"/>
  <c r="AC1217" i="2" s="1"/>
  <c r="AD1216" i="2"/>
  <c r="AB1216" i="2"/>
  <c r="AC1216" i="2" s="1"/>
  <c r="AD1215" i="2"/>
  <c r="AB1215" i="2"/>
  <c r="AC1215" i="2" s="1"/>
  <c r="AD1214" i="2"/>
  <c r="AB1214" i="2"/>
  <c r="AC1214" i="2" s="1"/>
  <c r="AD1213" i="2"/>
  <c r="AC1213" i="2"/>
  <c r="AB1213" i="2"/>
  <c r="AD1212" i="2"/>
  <c r="AB1212" i="2"/>
  <c r="AC1212" i="2" s="1"/>
  <c r="AD1211" i="2"/>
  <c r="AB1211" i="2"/>
  <c r="AC1211" i="2" s="1"/>
  <c r="AD1210" i="2"/>
  <c r="AC1210" i="2"/>
  <c r="AB1210" i="2"/>
  <c r="AD1209" i="2"/>
  <c r="AB1209" i="2"/>
  <c r="AC1209" i="2" s="1"/>
  <c r="AD1208" i="2"/>
  <c r="AB1208" i="2"/>
  <c r="AC1208" i="2" s="1"/>
  <c r="AD1207" i="2"/>
  <c r="AB1207" i="2"/>
  <c r="AC1207" i="2" s="1"/>
  <c r="AD1206" i="2"/>
  <c r="AB1206" i="2"/>
  <c r="AC1206" i="2" s="1"/>
  <c r="AD1205" i="2"/>
  <c r="AC1205" i="2"/>
  <c r="AB1205" i="2"/>
  <c r="AD1204" i="2"/>
  <c r="AB1204" i="2"/>
  <c r="AC1204" i="2" s="1"/>
  <c r="AD1203" i="2"/>
  <c r="AB1203" i="2"/>
  <c r="AC1203" i="2" s="1"/>
  <c r="AD1202" i="2"/>
  <c r="AC1202" i="2"/>
  <c r="AB1202" i="2"/>
  <c r="AD1201" i="2"/>
  <c r="AC1201" i="2"/>
  <c r="AB1201" i="2"/>
  <c r="AD1200" i="2"/>
  <c r="AC1200" i="2"/>
  <c r="AB1200" i="2"/>
  <c r="AD1199" i="2"/>
  <c r="AB1199" i="2"/>
  <c r="AC1199" i="2" s="1"/>
  <c r="AD1198" i="2"/>
  <c r="AC1198" i="2"/>
  <c r="AB1198" i="2"/>
  <c r="AD1197" i="2"/>
  <c r="AC1197" i="2"/>
  <c r="AB1197" i="2"/>
  <c r="AD1196" i="2"/>
  <c r="AB1196" i="2"/>
  <c r="AC1196" i="2" s="1"/>
  <c r="AD1195" i="2"/>
  <c r="AC1195" i="2"/>
  <c r="AB1195" i="2"/>
  <c r="AD1194" i="2"/>
  <c r="AC1194" i="2"/>
  <c r="AB1194" i="2"/>
  <c r="AD1193" i="2"/>
  <c r="AC1193" i="2"/>
  <c r="AB1193" i="2"/>
  <c r="AD1192" i="2"/>
  <c r="AB1192" i="2"/>
  <c r="AC1192" i="2" s="1"/>
  <c r="AD1191" i="2"/>
  <c r="AB1191" i="2"/>
  <c r="AC1191" i="2" s="1"/>
  <c r="AD1190" i="2"/>
  <c r="AC1190" i="2"/>
  <c r="AB1190" i="2"/>
  <c r="AD1189" i="2"/>
  <c r="AC1189" i="2"/>
  <c r="AB1189" i="2"/>
  <c r="AD1188" i="2"/>
  <c r="AB1188" i="2"/>
  <c r="AC1188" i="2" s="1"/>
  <c r="AD1187" i="2"/>
  <c r="AC1187" i="2"/>
  <c r="AB1187" i="2"/>
  <c r="AD1186" i="2"/>
  <c r="AC1186" i="2"/>
  <c r="AB1186" i="2"/>
  <c r="AD1185" i="2"/>
  <c r="AB1185" i="2"/>
  <c r="AC1185" i="2" s="1"/>
  <c r="AD1184" i="2"/>
  <c r="AB1184" i="2"/>
  <c r="AC1184" i="2" s="1"/>
  <c r="AD1183" i="2"/>
  <c r="AB1183" i="2"/>
  <c r="AC1183" i="2" s="1"/>
  <c r="AD1182" i="2"/>
  <c r="AB1182" i="2"/>
  <c r="AC1182" i="2" s="1"/>
  <c r="AD1181" i="2"/>
  <c r="AC1181" i="2"/>
  <c r="AB1181" i="2"/>
  <c r="AD1180" i="2"/>
  <c r="AB1180" i="2"/>
  <c r="AC1180" i="2" s="1"/>
  <c r="AD1179" i="2"/>
  <c r="AB1179" i="2"/>
  <c r="AC1179" i="2" s="1"/>
  <c r="AD1178" i="2"/>
  <c r="AC1178" i="2"/>
  <c r="AB1178" i="2"/>
  <c r="AD1177" i="2"/>
  <c r="AB1177" i="2"/>
  <c r="AC1177" i="2" s="1"/>
  <c r="AD1176" i="2"/>
  <c r="AB1176" i="2"/>
  <c r="AC1176" i="2" s="1"/>
  <c r="AD1175" i="2"/>
  <c r="AB1175" i="2"/>
  <c r="AC1175" i="2" s="1"/>
  <c r="AD1174" i="2"/>
  <c r="AB1174" i="2"/>
  <c r="AC1174" i="2" s="1"/>
  <c r="AD1173" i="2"/>
  <c r="AC1173" i="2"/>
  <c r="AB1173" i="2"/>
  <c r="AD1172" i="2"/>
  <c r="AB1172" i="2"/>
  <c r="AC1172" i="2" s="1"/>
  <c r="AD1171" i="2"/>
  <c r="AB1171" i="2"/>
  <c r="AC1171" i="2" s="1"/>
  <c r="AD1170" i="2"/>
  <c r="AC1170" i="2"/>
  <c r="AB1170" i="2"/>
  <c r="AD1169" i="2"/>
  <c r="AC1169" i="2"/>
  <c r="AB1169" i="2"/>
  <c r="AD1168" i="2"/>
  <c r="AC1168" i="2"/>
  <c r="AB1168" i="2"/>
  <c r="AD1167" i="2"/>
  <c r="AB1167" i="2"/>
  <c r="AC1167" i="2" s="1"/>
  <c r="AD1166" i="2"/>
  <c r="AC1166" i="2"/>
  <c r="AB1166" i="2"/>
  <c r="AD1165" i="2"/>
  <c r="AC1165" i="2"/>
  <c r="AB1165" i="2"/>
  <c r="AD1164" i="2"/>
  <c r="AB1164" i="2"/>
  <c r="AC1164" i="2" s="1"/>
  <c r="AD1163" i="2"/>
  <c r="AC1163" i="2"/>
  <c r="AB1163" i="2"/>
  <c r="AD1162" i="2"/>
  <c r="AC1162" i="2"/>
  <c r="AB1162" i="2"/>
  <c r="AD1161" i="2"/>
  <c r="AC1161" i="2"/>
  <c r="AB1161" i="2"/>
  <c r="AD1160" i="2"/>
  <c r="AB1160" i="2"/>
  <c r="AC1160" i="2" s="1"/>
  <c r="AD1159" i="2"/>
  <c r="AB1159" i="2"/>
  <c r="AC1159" i="2" s="1"/>
  <c r="AD1158" i="2"/>
  <c r="AC1158" i="2"/>
  <c r="AB1158" i="2"/>
  <c r="AD1157" i="2"/>
  <c r="AC1157" i="2"/>
  <c r="AB1157" i="2"/>
  <c r="AD1156" i="2"/>
  <c r="AB1156" i="2"/>
  <c r="AC1156" i="2" s="1"/>
  <c r="AD1155" i="2"/>
  <c r="AC1155" i="2"/>
  <c r="AB1155" i="2"/>
  <c r="AD1154" i="2"/>
  <c r="AC1154" i="2"/>
  <c r="AB1154" i="2"/>
  <c r="AD1153" i="2"/>
  <c r="AB1153" i="2"/>
  <c r="AC1153" i="2" s="1"/>
  <c r="AD1152" i="2"/>
  <c r="AB1152" i="2"/>
  <c r="AC1152" i="2" s="1"/>
  <c r="AD1151" i="2"/>
  <c r="AB1151" i="2"/>
  <c r="AC1151" i="2" s="1"/>
  <c r="AD1150" i="2"/>
  <c r="AB1150" i="2"/>
  <c r="AC1150" i="2" s="1"/>
  <c r="AD1149" i="2"/>
  <c r="AC1149" i="2"/>
  <c r="AB1149" i="2"/>
  <c r="AD1148" i="2"/>
  <c r="AB1148" i="2"/>
  <c r="AC1148" i="2" s="1"/>
  <c r="AD1147" i="2"/>
  <c r="AB1147" i="2"/>
  <c r="AC1147" i="2" s="1"/>
  <c r="AD1146" i="2"/>
  <c r="AC1146" i="2"/>
  <c r="AB1146" i="2"/>
  <c r="AD1145" i="2"/>
  <c r="AB1145" i="2"/>
  <c r="AC1145" i="2" s="1"/>
  <c r="AD1144" i="2"/>
  <c r="AB1144" i="2"/>
  <c r="AC1144" i="2" s="1"/>
  <c r="AD1143" i="2"/>
  <c r="AB1143" i="2"/>
  <c r="AC1143" i="2" s="1"/>
  <c r="AD1142" i="2"/>
  <c r="AB1142" i="2"/>
  <c r="AC1142" i="2" s="1"/>
  <c r="AD1141" i="2"/>
  <c r="AC1141" i="2"/>
  <c r="AB1141" i="2"/>
  <c r="AD1140" i="2"/>
  <c r="AB1140" i="2"/>
  <c r="AC1140" i="2" s="1"/>
  <c r="AD1139" i="2"/>
  <c r="AB1139" i="2"/>
  <c r="AC1139" i="2" s="1"/>
  <c r="AD1138" i="2"/>
  <c r="AC1138" i="2"/>
  <c r="AB1138" i="2"/>
  <c r="AD1137" i="2"/>
  <c r="AC1137" i="2"/>
  <c r="AB1137" i="2"/>
  <c r="AD1136" i="2"/>
  <c r="AC1136" i="2"/>
  <c r="AB1136" i="2"/>
  <c r="AD1135" i="2"/>
  <c r="AB1135" i="2"/>
  <c r="AC1135" i="2" s="1"/>
  <c r="AD1134" i="2"/>
  <c r="AC1134" i="2"/>
  <c r="AB1134" i="2"/>
  <c r="AD1133" i="2"/>
  <c r="AC1133" i="2"/>
  <c r="AB1133" i="2"/>
  <c r="AD1132" i="2"/>
  <c r="AB1132" i="2"/>
  <c r="AC1132" i="2" s="1"/>
  <c r="AD1131" i="2"/>
  <c r="AC1131" i="2"/>
  <c r="AB1131" i="2"/>
  <c r="AD1130" i="2"/>
  <c r="AC1130" i="2"/>
  <c r="AB1130" i="2"/>
  <c r="AD1129" i="2"/>
  <c r="AC1129" i="2"/>
  <c r="AB1129" i="2"/>
  <c r="AD1128" i="2"/>
  <c r="AB1128" i="2"/>
  <c r="AC1128" i="2" s="1"/>
  <c r="AD1127" i="2"/>
  <c r="AB1127" i="2"/>
  <c r="AC1127" i="2" s="1"/>
  <c r="AD1126" i="2"/>
  <c r="AC1126" i="2"/>
  <c r="AB1126" i="2"/>
  <c r="AD1125" i="2"/>
  <c r="AC1125" i="2"/>
  <c r="AB1125" i="2"/>
  <c r="AD1124" i="2"/>
  <c r="AB1124" i="2"/>
  <c r="AC1124" i="2" s="1"/>
  <c r="AD1123" i="2"/>
  <c r="AC1123" i="2"/>
  <c r="AB1123" i="2"/>
  <c r="AD1122" i="2"/>
  <c r="AC1122" i="2"/>
  <c r="AB1122" i="2"/>
  <c r="AD1121" i="2"/>
  <c r="AB1121" i="2"/>
  <c r="AC1121" i="2" s="1"/>
  <c r="AD1120" i="2"/>
  <c r="AB1120" i="2"/>
  <c r="AC1120" i="2" s="1"/>
  <c r="AD1119" i="2"/>
  <c r="AB1119" i="2"/>
  <c r="AC1119" i="2" s="1"/>
  <c r="AD1118" i="2"/>
  <c r="AB1118" i="2"/>
  <c r="AC1118" i="2" s="1"/>
  <c r="AD1117" i="2"/>
  <c r="AC1117" i="2"/>
  <c r="AB1117" i="2"/>
  <c r="AD1116" i="2"/>
  <c r="AB1116" i="2"/>
  <c r="AC1116" i="2" s="1"/>
  <c r="AD1115" i="2"/>
  <c r="AB1115" i="2"/>
  <c r="AC1115" i="2" s="1"/>
  <c r="AD1114" i="2"/>
  <c r="AC1114" i="2"/>
  <c r="AB1114" i="2"/>
  <c r="AD1113" i="2"/>
  <c r="AB1113" i="2"/>
  <c r="AC1113" i="2" s="1"/>
  <c r="AD1112" i="2"/>
  <c r="AB1112" i="2"/>
  <c r="AC1112" i="2" s="1"/>
  <c r="AD1111" i="2"/>
  <c r="AB1111" i="2"/>
  <c r="AC1111" i="2" s="1"/>
  <c r="AD1110" i="2"/>
  <c r="AB1110" i="2"/>
  <c r="AC1110" i="2" s="1"/>
  <c r="AD1109" i="2"/>
  <c r="AC1109" i="2"/>
  <c r="AB1109" i="2"/>
  <c r="AD1108" i="2"/>
  <c r="AB1108" i="2"/>
  <c r="AC1108" i="2" s="1"/>
  <c r="AD1107" i="2"/>
  <c r="AB1107" i="2"/>
  <c r="AC1107" i="2" s="1"/>
  <c r="AD1106" i="2"/>
  <c r="AC1106" i="2"/>
  <c r="AB1106" i="2"/>
  <c r="AD1105" i="2"/>
  <c r="AC1105" i="2"/>
  <c r="AB1105" i="2"/>
  <c r="AD1104" i="2"/>
  <c r="AC1104" i="2"/>
  <c r="AB1104" i="2"/>
  <c r="AD1103" i="2"/>
  <c r="AB1103" i="2"/>
  <c r="AC1103" i="2" s="1"/>
  <c r="AD1102" i="2"/>
  <c r="AC1102" i="2"/>
  <c r="AB1102" i="2"/>
  <c r="AD1101" i="2"/>
  <c r="AC1101" i="2"/>
  <c r="AB1101" i="2"/>
  <c r="AD1100" i="2"/>
  <c r="AB1100" i="2"/>
  <c r="AC1100" i="2" s="1"/>
  <c r="AD1099" i="2"/>
  <c r="AC1099" i="2"/>
  <c r="AB1099" i="2"/>
  <c r="AD1098" i="2"/>
  <c r="AC1098" i="2"/>
  <c r="AB1098" i="2"/>
  <c r="AD1097" i="2"/>
  <c r="AC1097" i="2"/>
  <c r="AB1097" i="2"/>
  <c r="AD1096" i="2"/>
  <c r="AB1096" i="2"/>
  <c r="AC1096" i="2" s="1"/>
  <c r="AD1095" i="2"/>
  <c r="AB1095" i="2"/>
  <c r="AC1095" i="2" s="1"/>
  <c r="AD1094" i="2"/>
  <c r="AC1094" i="2"/>
  <c r="AB1094" i="2"/>
  <c r="AD1093" i="2"/>
  <c r="AC1093" i="2"/>
  <c r="AB1093" i="2"/>
  <c r="AD1092" i="2"/>
  <c r="AB1092" i="2"/>
  <c r="AC1092" i="2" s="1"/>
  <c r="AD1091" i="2"/>
  <c r="AC1091" i="2"/>
  <c r="AB1091" i="2"/>
  <c r="AD1090" i="2"/>
  <c r="AC1090" i="2"/>
  <c r="AB1090" i="2"/>
  <c r="AD1089" i="2"/>
  <c r="AB1089" i="2"/>
  <c r="AC1089" i="2" s="1"/>
  <c r="AD1088" i="2"/>
  <c r="AB1088" i="2"/>
  <c r="AC1088" i="2" s="1"/>
  <c r="AD1087" i="2"/>
  <c r="AB1087" i="2"/>
  <c r="AC1087" i="2" s="1"/>
  <c r="AD1086" i="2"/>
  <c r="AB1086" i="2"/>
  <c r="AC1086" i="2" s="1"/>
  <c r="AD1085" i="2"/>
  <c r="AC1085" i="2"/>
  <c r="AB1085" i="2"/>
  <c r="AD1084" i="2"/>
  <c r="AB1084" i="2"/>
  <c r="AC1084" i="2" s="1"/>
  <c r="AD1083" i="2"/>
  <c r="AB1083" i="2"/>
  <c r="AC1083" i="2" s="1"/>
  <c r="AD1082" i="2"/>
  <c r="AC1082" i="2"/>
  <c r="AB1082" i="2"/>
  <c r="AD1081" i="2"/>
  <c r="AB1081" i="2"/>
  <c r="AC1081" i="2" s="1"/>
  <c r="AD1080" i="2"/>
  <c r="AB1080" i="2"/>
  <c r="AC1080" i="2" s="1"/>
  <c r="AD1079" i="2"/>
  <c r="AB1079" i="2"/>
  <c r="AC1079" i="2" s="1"/>
  <c r="AD1078" i="2"/>
  <c r="AB1078" i="2"/>
  <c r="AC1078" i="2" s="1"/>
  <c r="AD1077" i="2"/>
  <c r="AC1077" i="2"/>
  <c r="AB1077" i="2"/>
  <c r="AD1076" i="2"/>
  <c r="AB1076" i="2"/>
  <c r="AC1076" i="2" s="1"/>
  <c r="AD1075" i="2"/>
  <c r="AB1075" i="2"/>
  <c r="AC1075" i="2" s="1"/>
  <c r="AD1074" i="2"/>
  <c r="AC1074" i="2"/>
  <c r="AB1074" i="2"/>
  <c r="AD1073" i="2"/>
  <c r="AC1073" i="2"/>
  <c r="AB1073" i="2"/>
  <c r="AD1072" i="2"/>
  <c r="AC1072" i="2"/>
  <c r="AB1072" i="2"/>
  <c r="AD1071" i="2"/>
  <c r="AB1071" i="2"/>
  <c r="AC1071" i="2" s="1"/>
  <c r="AD1070" i="2"/>
  <c r="AC1070" i="2"/>
  <c r="AB1070" i="2"/>
  <c r="AD1069" i="2"/>
  <c r="AC1069" i="2"/>
  <c r="AB1069" i="2"/>
  <c r="AD1068" i="2"/>
  <c r="AB1068" i="2"/>
  <c r="AC1068" i="2" s="1"/>
  <c r="AD1067" i="2"/>
  <c r="AC1067" i="2"/>
  <c r="AB1067" i="2"/>
  <c r="AD1066" i="2"/>
  <c r="AC1066" i="2"/>
  <c r="AB1066" i="2"/>
  <c r="AD1065" i="2"/>
  <c r="AC1065" i="2"/>
  <c r="AB1065" i="2"/>
  <c r="AD1064" i="2"/>
  <c r="AB1064" i="2"/>
  <c r="AC1064" i="2" s="1"/>
  <c r="AD1063" i="2"/>
  <c r="AB1063" i="2"/>
  <c r="AC1063" i="2" s="1"/>
  <c r="AD1062" i="2"/>
  <c r="AC1062" i="2"/>
  <c r="AB1062" i="2"/>
  <c r="AD1061" i="2"/>
  <c r="AC1061" i="2"/>
  <c r="AB1061" i="2"/>
  <c r="AD1060" i="2"/>
  <c r="AB1060" i="2"/>
  <c r="AC1060" i="2" s="1"/>
  <c r="AD1059" i="2"/>
  <c r="AC1059" i="2"/>
  <c r="AB1059" i="2"/>
  <c r="AD1058" i="2"/>
  <c r="AC1058" i="2"/>
  <c r="AB1058" i="2"/>
  <c r="AD1057" i="2"/>
  <c r="AB1057" i="2"/>
  <c r="AC1057" i="2" s="1"/>
  <c r="AD1056" i="2"/>
  <c r="AB1056" i="2"/>
  <c r="AC1056" i="2" s="1"/>
  <c r="AD1055" i="2"/>
  <c r="AB1055" i="2"/>
  <c r="AC1055" i="2" s="1"/>
  <c r="AD1054" i="2"/>
  <c r="AB1054" i="2"/>
  <c r="AC1054" i="2" s="1"/>
  <c r="AD1053" i="2"/>
  <c r="AC1053" i="2"/>
  <c r="AB1053" i="2"/>
  <c r="AD1052" i="2"/>
  <c r="AB1052" i="2"/>
  <c r="AC1052" i="2" s="1"/>
  <c r="AD1051" i="2"/>
  <c r="AB1051" i="2"/>
  <c r="AC1051" i="2" s="1"/>
  <c r="AD1050" i="2"/>
  <c r="AC1050" i="2"/>
  <c r="AB1050" i="2"/>
  <c r="AD1049" i="2"/>
  <c r="AB1049" i="2"/>
  <c r="AC1049" i="2" s="1"/>
  <c r="AD1048" i="2"/>
  <c r="AB1048" i="2"/>
  <c r="AC1048" i="2" s="1"/>
  <c r="AD1047" i="2"/>
  <c r="AB1047" i="2"/>
  <c r="AC1047" i="2" s="1"/>
  <c r="AD1046" i="2"/>
  <c r="AB1046" i="2"/>
  <c r="AC1046" i="2" s="1"/>
  <c r="AD1045" i="2"/>
  <c r="AC1045" i="2"/>
  <c r="AB1045" i="2"/>
  <c r="AD1044" i="2"/>
  <c r="AB1044" i="2"/>
  <c r="AC1044" i="2" s="1"/>
  <c r="AD1043" i="2"/>
  <c r="AB1043" i="2"/>
  <c r="AC1043" i="2" s="1"/>
  <c r="AD1042" i="2"/>
  <c r="AC1042" i="2"/>
  <c r="AB1042" i="2"/>
  <c r="AD1041" i="2"/>
  <c r="AC1041" i="2"/>
  <c r="AB1041" i="2"/>
  <c r="AD1040" i="2"/>
  <c r="AC1040" i="2"/>
  <c r="AB1040" i="2"/>
  <c r="AD1039" i="2"/>
  <c r="AB1039" i="2"/>
  <c r="AC1039" i="2" s="1"/>
  <c r="AD1038" i="2"/>
  <c r="AC1038" i="2"/>
  <c r="AB1038" i="2"/>
  <c r="AD1037" i="2"/>
  <c r="AC1037" i="2"/>
  <c r="AB1037" i="2"/>
  <c r="AD1036" i="2"/>
  <c r="AB1036" i="2"/>
  <c r="AC1036" i="2" s="1"/>
  <c r="AD1035" i="2"/>
  <c r="AC1035" i="2"/>
  <c r="AB1035" i="2"/>
  <c r="AD1034" i="2"/>
  <c r="AC1034" i="2"/>
  <c r="AB1034" i="2"/>
  <c r="AD1033" i="2"/>
  <c r="AC1033" i="2"/>
  <c r="AB1033" i="2"/>
  <c r="AD1032" i="2"/>
  <c r="AB1032" i="2"/>
  <c r="AC1032" i="2" s="1"/>
  <c r="AD1031" i="2"/>
  <c r="AB1031" i="2"/>
  <c r="AC1031" i="2" s="1"/>
  <c r="AD1030" i="2"/>
  <c r="AC1030" i="2"/>
  <c r="AB1030" i="2"/>
  <c r="AD1029" i="2"/>
  <c r="AC1029" i="2"/>
  <c r="AB1029" i="2"/>
  <c r="AD1028" i="2"/>
  <c r="AB1028" i="2"/>
  <c r="AC1028" i="2" s="1"/>
  <c r="AD1027" i="2"/>
  <c r="AC1027" i="2"/>
  <c r="AB1027" i="2"/>
  <c r="AD1026" i="2"/>
  <c r="AC1026" i="2"/>
  <c r="AB1026" i="2"/>
  <c r="AD1025" i="2"/>
  <c r="AB1025" i="2"/>
  <c r="AC1025" i="2" s="1"/>
  <c r="AD1024" i="2"/>
  <c r="AB1024" i="2"/>
  <c r="AC1024" i="2" s="1"/>
  <c r="AD1023" i="2"/>
  <c r="AB1023" i="2"/>
  <c r="AC1023" i="2" s="1"/>
  <c r="AD1022" i="2"/>
  <c r="AB1022" i="2"/>
  <c r="AC1022" i="2" s="1"/>
  <c r="AD1021" i="2"/>
  <c r="AC1021" i="2"/>
  <c r="AB1021" i="2"/>
  <c r="AD1020" i="2"/>
  <c r="AB1020" i="2"/>
  <c r="AC1020" i="2" s="1"/>
  <c r="AD1019" i="2"/>
  <c r="AB1019" i="2"/>
  <c r="AC1019" i="2" s="1"/>
  <c r="AD1018" i="2"/>
  <c r="AC1018" i="2"/>
  <c r="AB1018" i="2"/>
  <c r="AD1017" i="2"/>
  <c r="AB1017" i="2"/>
  <c r="AC1017" i="2" s="1"/>
  <c r="AD1016" i="2"/>
  <c r="AB1016" i="2"/>
  <c r="AC1016" i="2" s="1"/>
  <c r="AD1015" i="2"/>
  <c r="AB1015" i="2"/>
  <c r="AC1015" i="2" s="1"/>
  <c r="AD1014" i="2"/>
  <c r="AB1014" i="2"/>
  <c r="AC1014" i="2" s="1"/>
  <c r="AD1013" i="2"/>
  <c r="AC1013" i="2"/>
  <c r="AB1013" i="2"/>
  <c r="AD1012" i="2"/>
  <c r="AB1012" i="2"/>
  <c r="AC1012" i="2" s="1"/>
  <c r="AD1011" i="2"/>
  <c r="AB1011" i="2"/>
  <c r="AC1011" i="2" s="1"/>
  <c r="AD1010" i="2"/>
  <c r="AC1010" i="2"/>
  <c r="AB1010" i="2"/>
  <c r="AD1009" i="2"/>
  <c r="AC1009" i="2"/>
  <c r="AB1009" i="2"/>
  <c r="AD1008" i="2"/>
  <c r="AC1008" i="2"/>
  <c r="AB1008" i="2"/>
  <c r="AD1007" i="2"/>
  <c r="AB1007" i="2"/>
  <c r="AC1007" i="2" s="1"/>
  <c r="AD1006" i="2"/>
  <c r="AC1006" i="2"/>
  <c r="AB1006" i="2"/>
  <c r="AD1005" i="2"/>
  <c r="AC1005" i="2"/>
  <c r="AB1005" i="2"/>
  <c r="AD1004" i="2"/>
  <c r="AB1004" i="2"/>
  <c r="AC1004" i="2" s="1"/>
  <c r="AD1003" i="2"/>
  <c r="AC1003" i="2"/>
  <c r="AB1003" i="2"/>
  <c r="AD1002" i="2"/>
  <c r="AC1002" i="2"/>
  <c r="AB1002" i="2"/>
  <c r="AD1001" i="2"/>
  <c r="AC1001" i="2"/>
  <c r="AB1001" i="2"/>
  <c r="AD1000" i="2"/>
  <c r="AB1000" i="2"/>
  <c r="AC1000" i="2" s="1"/>
  <c r="AD999" i="2"/>
  <c r="AB999" i="2"/>
  <c r="AC999" i="2" s="1"/>
  <c r="AD998" i="2"/>
  <c r="AC998" i="2"/>
  <c r="AB998" i="2"/>
  <c r="AD997" i="2"/>
  <c r="AC997" i="2"/>
  <c r="AB997" i="2"/>
  <c r="AD996" i="2"/>
  <c r="AB996" i="2"/>
  <c r="AC996" i="2" s="1"/>
  <c r="AD995" i="2"/>
  <c r="AC995" i="2"/>
  <c r="AB995" i="2"/>
  <c r="AD994" i="2"/>
  <c r="AC994" i="2"/>
  <c r="AB994" i="2"/>
  <c r="AD993" i="2"/>
  <c r="AB993" i="2"/>
  <c r="AC993" i="2" s="1"/>
  <c r="AD992" i="2"/>
  <c r="AB992" i="2"/>
  <c r="AC992" i="2" s="1"/>
  <c r="AD991" i="2"/>
  <c r="AB991" i="2"/>
  <c r="AC991" i="2" s="1"/>
  <c r="AD990" i="2"/>
  <c r="AB990" i="2"/>
  <c r="AC990" i="2" s="1"/>
  <c r="AD989" i="2"/>
  <c r="AC989" i="2"/>
  <c r="AB989" i="2"/>
  <c r="AD988" i="2"/>
  <c r="AB988" i="2"/>
  <c r="AC988" i="2" s="1"/>
  <c r="AD987" i="2"/>
  <c r="AB987" i="2"/>
  <c r="AC987" i="2" s="1"/>
  <c r="AD986" i="2"/>
  <c r="AC986" i="2"/>
  <c r="AB986" i="2"/>
  <c r="AD985" i="2"/>
  <c r="AB985" i="2"/>
  <c r="AC985" i="2" s="1"/>
  <c r="AD984" i="2"/>
  <c r="AB984" i="2"/>
  <c r="AC984" i="2" s="1"/>
  <c r="AD983" i="2"/>
  <c r="AB983" i="2"/>
  <c r="AC983" i="2" s="1"/>
  <c r="AD982" i="2"/>
  <c r="AB982" i="2"/>
  <c r="AC982" i="2" s="1"/>
  <c r="AD981" i="2"/>
  <c r="AC981" i="2"/>
  <c r="AB981" i="2"/>
  <c r="AD980" i="2"/>
  <c r="AB980" i="2"/>
  <c r="AC980" i="2" s="1"/>
  <c r="AD979" i="2"/>
  <c r="AB979" i="2"/>
  <c r="AC979" i="2" s="1"/>
  <c r="AD978" i="2"/>
  <c r="AC978" i="2"/>
  <c r="AB978" i="2"/>
  <c r="AD977" i="2"/>
  <c r="AC977" i="2"/>
  <c r="AB977" i="2"/>
  <c r="AD976" i="2"/>
  <c r="AC976" i="2"/>
  <c r="AB976" i="2"/>
  <c r="AD975" i="2"/>
  <c r="AB975" i="2"/>
  <c r="AC975" i="2" s="1"/>
  <c r="AD974" i="2"/>
  <c r="AC974" i="2"/>
  <c r="AB974" i="2"/>
  <c r="AD973" i="2"/>
  <c r="AC973" i="2"/>
  <c r="AB973" i="2"/>
  <c r="AD972" i="2"/>
  <c r="AB972" i="2"/>
  <c r="AC972" i="2" s="1"/>
  <c r="AD971" i="2"/>
  <c r="AC971" i="2"/>
  <c r="AB971" i="2"/>
  <c r="AD970" i="2"/>
  <c r="AC970" i="2"/>
  <c r="AB970" i="2"/>
  <c r="AD969" i="2"/>
  <c r="AC969" i="2"/>
  <c r="AB969" i="2"/>
  <c r="AD968" i="2"/>
  <c r="AB968" i="2"/>
  <c r="AC968" i="2" s="1"/>
  <c r="AD967" i="2"/>
  <c r="AB967" i="2"/>
  <c r="AC967" i="2" s="1"/>
  <c r="AD966" i="2"/>
  <c r="AC966" i="2"/>
  <c r="AB966" i="2"/>
  <c r="AD965" i="2"/>
  <c r="AC965" i="2"/>
  <c r="AB965" i="2"/>
  <c r="AD964" i="2"/>
  <c r="AB964" i="2"/>
  <c r="AC964" i="2" s="1"/>
  <c r="AD963" i="2"/>
  <c r="AC963" i="2"/>
  <c r="AB963" i="2"/>
  <c r="AD962" i="2"/>
  <c r="AC962" i="2"/>
  <c r="AB962" i="2"/>
  <c r="AD961" i="2"/>
  <c r="AB961" i="2"/>
  <c r="AC961" i="2" s="1"/>
  <c r="AD960" i="2"/>
  <c r="AB960" i="2"/>
  <c r="AC960" i="2" s="1"/>
  <c r="AD959" i="2"/>
  <c r="AB959" i="2"/>
  <c r="AC959" i="2" s="1"/>
  <c r="AD958" i="2"/>
  <c r="AB958" i="2"/>
  <c r="AC958" i="2" s="1"/>
  <c r="AD957" i="2"/>
  <c r="AC957" i="2"/>
  <c r="AB957" i="2"/>
  <c r="AD956" i="2"/>
  <c r="AB956" i="2"/>
  <c r="AC956" i="2" s="1"/>
  <c r="AD955" i="2"/>
  <c r="AB955" i="2"/>
  <c r="AC955" i="2" s="1"/>
  <c r="AD954" i="2"/>
  <c r="AC954" i="2"/>
  <c r="AB954" i="2"/>
  <c r="AD953" i="2"/>
  <c r="AB953" i="2"/>
  <c r="AC953" i="2" s="1"/>
  <c r="AD952" i="2"/>
  <c r="AB952" i="2"/>
  <c r="AC952" i="2" s="1"/>
  <c r="AD951" i="2"/>
  <c r="AB951" i="2"/>
  <c r="AC951" i="2" s="1"/>
  <c r="AD950" i="2"/>
  <c r="AB950" i="2"/>
  <c r="AC950" i="2" s="1"/>
  <c r="AD949" i="2"/>
  <c r="AC949" i="2"/>
  <c r="AB949" i="2"/>
  <c r="AD948" i="2"/>
  <c r="AB948" i="2"/>
  <c r="AC948" i="2" s="1"/>
  <c r="AD947" i="2"/>
  <c r="AB947" i="2"/>
  <c r="AC947" i="2" s="1"/>
  <c r="AD946" i="2"/>
  <c r="AC946" i="2"/>
  <c r="AB946" i="2"/>
  <c r="AD945" i="2"/>
  <c r="AC945" i="2"/>
  <c r="AB945" i="2"/>
  <c r="AD944" i="2"/>
  <c r="AC944" i="2"/>
  <c r="AB944" i="2"/>
  <c r="AD943" i="2"/>
  <c r="AB943" i="2"/>
  <c r="AC943" i="2" s="1"/>
  <c r="AD942" i="2"/>
  <c r="AC942" i="2"/>
  <c r="AB942" i="2"/>
  <c r="AD941" i="2"/>
  <c r="AC941" i="2"/>
  <c r="AB941" i="2"/>
  <c r="AD940" i="2"/>
  <c r="AB940" i="2"/>
  <c r="AC940" i="2" s="1"/>
  <c r="AD939" i="2"/>
  <c r="AC939" i="2"/>
  <c r="AB939" i="2"/>
  <c r="AD938" i="2"/>
  <c r="AC938" i="2"/>
  <c r="AB938" i="2"/>
  <c r="AD937" i="2"/>
  <c r="AC937" i="2"/>
  <c r="AB937" i="2"/>
  <c r="AD936" i="2"/>
  <c r="AB936" i="2"/>
  <c r="AC936" i="2" s="1"/>
  <c r="AD935" i="2"/>
  <c r="AB935" i="2"/>
  <c r="AC935" i="2" s="1"/>
  <c r="AD934" i="2"/>
  <c r="AC934" i="2"/>
  <c r="AB934" i="2"/>
  <c r="AD933" i="2"/>
  <c r="AC933" i="2"/>
  <c r="AB933" i="2"/>
  <c r="AD932" i="2"/>
  <c r="AB932" i="2"/>
  <c r="AC932" i="2" s="1"/>
  <c r="AD931" i="2"/>
  <c r="AC931" i="2"/>
  <c r="AB931" i="2"/>
  <c r="AD930" i="2"/>
  <c r="AC930" i="2"/>
  <c r="AB930" i="2"/>
  <c r="AD929" i="2"/>
  <c r="AB929" i="2"/>
  <c r="AC929" i="2" s="1"/>
  <c r="AD928" i="2"/>
  <c r="AB928" i="2"/>
  <c r="AC928" i="2" s="1"/>
  <c r="AD927" i="2"/>
  <c r="AB927" i="2"/>
  <c r="AC927" i="2" s="1"/>
  <c r="AD926" i="2"/>
  <c r="AB926" i="2"/>
  <c r="AC926" i="2" s="1"/>
  <c r="AD925" i="2"/>
  <c r="AC925" i="2"/>
  <c r="AB925" i="2"/>
  <c r="AD924" i="2"/>
  <c r="AB924" i="2"/>
  <c r="AC924" i="2" s="1"/>
  <c r="AD923" i="2"/>
  <c r="AB923" i="2"/>
  <c r="AC923" i="2" s="1"/>
  <c r="AD922" i="2"/>
  <c r="AC922" i="2"/>
  <c r="AB922" i="2"/>
  <c r="AD921" i="2"/>
  <c r="AB921" i="2"/>
  <c r="AC921" i="2" s="1"/>
  <c r="AD920" i="2"/>
  <c r="AB920" i="2"/>
  <c r="AC920" i="2" s="1"/>
  <c r="AD919" i="2"/>
  <c r="AB919" i="2"/>
  <c r="AC919" i="2" s="1"/>
  <c r="AD918" i="2"/>
  <c r="AB918" i="2"/>
  <c r="AC918" i="2" s="1"/>
  <c r="AD917" i="2"/>
  <c r="AC917" i="2"/>
  <c r="AB917" i="2"/>
  <c r="AD916" i="2"/>
  <c r="AB916" i="2"/>
  <c r="AC916" i="2" s="1"/>
  <c r="AD915" i="2"/>
  <c r="AB915" i="2"/>
  <c r="AC915" i="2" s="1"/>
  <c r="AD914" i="2"/>
  <c r="AC914" i="2"/>
  <c r="AB914" i="2"/>
  <c r="AD913" i="2"/>
  <c r="AC913" i="2"/>
  <c r="AB913" i="2"/>
  <c r="AD912" i="2"/>
  <c r="AC912" i="2"/>
  <c r="AB912" i="2"/>
  <c r="AD911" i="2"/>
  <c r="AB911" i="2"/>
  <c r="AC911" i="2" s="1"/>
  <c r="AD910" i="2"/>
  <c r="AC910" i="2"/>
  <c r="AB910" i="2"/>
  <c r="AD909" i="2"/>
  <c r="AC909" i="2"/>
  <c r="AB909" i="2"/>
  <c r="AD908" i="2"/>
  <c r="AB908" i="2"/>
  <c r="AC908" i="2" s="1"/>
  <c r="AD907" i="2"/>
  <c r="AC907" i="2"/>
  <c r="AB907" i="2"/>
  <c r="AD906" i="2"/>
  <c r="AC906" i="2"/>
  <c r="AB906" i="2"/>
  <c r="AD905" i="2"/>
  <c r="AC905" i="2"/>
  <c r="AB905" i="2"/>
  <c r="AD904" i="2"/>
  <c r="AB904" i="2"/>
  <c r="AC904" i="2" s="1"/>
  <c r="AD903" i="2"/>
  <c r="AB903" i="2"/>
  <c r="AC903" i="2" s="1"/>
  <c r="AD902" i="2"/>
  <c r="AC902" i="2"/>
  <c r="AB902" i="2"/>
  <c r="AD901" i="2"/>
  <c r="AC901" i="2"/>
  <c r="AB901" i="2"/>
  <c r="AD900" i="2"/>
  <c r="AB900" i="2"/>
  <c r="AC900" i="2" s="1"/>
  <c r="AD899" i="2"/>
  <c r="AC899" i="2"/>
  <c r="AB899" i="2"/>
  <c r="AD898" i="2"/>
  <c r="AC898" i="2"/>
  <c r="AB898" i="2"/>
  <c r="AD897" i="2"/>
  <c r="AB897" i="2"/>
  <c r="AC897" i="2" s="1"/>
  <c r="AD896" i="2"/>
  <c r="AB896" i="2"/>
  <c r="AC896" i="2" s="1"/>
  <c r="AD895" i="2"/>
  <c r="AB895" i="2"/>
  <c r="AC895" i="2" s="1"/>
  <c r="AD894" i="2"/>
  <c r="AB894" i="2"/>
  <c r="AC894" i="2" s="1"/>
  <c r="AD893" i="2"/>
  <c r="AC893" i="2"/>
  <c r="AB893" i="2"/>
  <c r="AD892" i="2"/>
  <c r="AB892" i="2"/>
  <c r="AC892" i="2" s="1"/>
  <c r="AD891" i="2"/>
  <c r="AB891" i="2"/>
  <c r="AC891" i="2" s="1"/>
  <c r="AD890" i="2"/>
  <c r="AC890" i="2"/>
  <c r="AB890" i="2"/>
  <c r="AD889" i="2"/>
  <c r="AB889" i="2"/>
  <c r="AC889" i="2" s="1"/>
  <c r="AD888" i="2"/>
  <c r="AB888" i="2"/>
  <c r="AC888" i="2" s="1"/>
  <c r="AD887" i="2"/>
  <c r="AB887" i="2"/>
  <c r="AC887" i="2" s="1"/>
  <c r="AD886" i="2"/>
  <c r="AB886" i="2"/>
  <c r="AC886" i="2" s="1"/>
  <c r="AD885" i="2"/>
  <c r="AC885" i="2"/>
  <c r="AB885" i="2"/>
  <c r="AD884" i="2"/>
  <c r="AB884" i="2"/>
  <c r="AC884" i="2" s="1"/>
  <c r="AD883" i="2"/>
  <c r="AB883" i="2"/>
  <c r="AC883" i="2" s="1"/>
  <c r="AD882" i="2"/>
  <c r="AC882" i="2"/>
  <c r="AB882" i="2"/>
  <c r="AD881" i="2"/>
  <c r="AC881" i="2"/>
  <c r="AB881" i="2"/>
  <c r="AD880" i="2"/>
  <c r="AC880" i="2"/>
  <c r="AB880" i="2"/>
  <c r="AD879" i="2"/>
  <c r="AB879" i="2"/>
  <c r="AC879" i="2" s="1"/>
  <c r="AD878" i="2"/>
  <c r="AC878" i="2"/>
  <c r="AB878" i="2"/>
  <c r="AD877" i="2"/>
  <c r="AC877" i="2"/>
  <c r="AB877" i="2"/>
  <c r="AD876" i="2"/>
  <c r="AB876" i="2"/>
  <c r="AC876" i="2" s="1"/>
  <c r="AD875" i="2"/>
  <c r="AC875" i="2"/>
  <c r="AB875" i="2"/>
  <c r="AD874" i="2"/>
  <c r="AC874" i="2"/>
  <c r="AB874" i="2"/>
  <c r="AD873" i="2"/>
  <c r="AC873" i="2"/>
  <c r="AB873" i="2"/>
  <c r="AD872" i="2"/>
  <c r="AB872" i="2"/>
  <c r="AC872" i="2" s="1"/>
  <c r="AD871" i="2"/>
  <c r="AB871" i="2"/>
  <c r="AC871" i="2" s="1"/>
  <c r="AD870" i="2"/>
  <c r="AC870" i="2"/>
  <c r="AB870" i="2"/>
  <c r="AD869" i="2"/>
  <c r="AC869" i="2"/>
  <c r="AB869" i="2"/>
  <c r="AD868" i="2"/>
  <c r="AB868" i="2"/>
  <c r="AC868" i="2" s="1"/>
  <c r="AD867" i="2"/>
  <c r="AC867" i="2"/>
  <c r="AB867" i="2"/>
  <c r="AD866" i="2"/>
  <c r="AC866" i="2"/>
  <c r="AB866" i="2"/>
  <c r="AD865" i="2"/>
  <c r="AB865" i="2"/>
  <c r="AC865" i="2" s="1"/>
  <c r="AD864" i="2"/>
  <c r="AB864" i="2"/>
  <c r="AC864" i="2" s="1"/>
  <c r="AD863" i="2"/>
  <c r="AB863" i="2"/>
  <c r="AC863" i="2" s="1"/>
  <c r="AD862" i="2"/>
  <c r="AB862" i="2"/>
  <c r="AC862" i="2" s="1"/>
  <c r="AD861" i="2"/>
  <c r="AC861" i="2"/>
  <c r="AB861" i="2"/>
  <c r="AD860" i="2"/>
  <c r="AB860" i="2"/>
  <c r="AC860" i="2" s="1"/>
  <c r="AD859" i="2"/>
  <c r="AB859" i="2"/>
  <c r="AC859" i="2" s="1"/>
  <c r="AD858" i="2"/>
  <c r="AC858" i="2"/>
  <c r="AB858" i="2"/>
  <c r="AD857" i="2"/>
  <c r="AB857" i="2"/>
  <c r="AC857" i="2" s="1"/>
  <c r="AD856" i="2"/>
  <c r="AB856" i="2"/>
  <c r="AC856" i="2" s="1"/>
  <c r="AD855" i="2"/>
  <c r="AB855" i="2"/>
  <c r="AC855" i="2" s="1"/>
  <c r="AD854" i="2"/>
  <c r="AB854" i="2"/>
  <c r="AC854" i="2" s="1"/>
  <c r="AD853" i="2"/>
  <c r="AC853" i="2"/>
  <c r="AB853" i="2"/>
  <c r="AD852" i="2"/>
  <c r="AB852" i="2"/>
  <c r="AC852" i="2" s="1"/>
  <c r="AD851" i="2"/>
  <c r="AB851" i="2"/>
  <c r="AC851" i="2" s="1"/>
  <c r="AD850" i="2"/>
  <c r="AC850" i="2"/>
  <c r="AB850" i="2"/>
  <c r="AD849" i="2"/>
  <c r="AC849" i="2"/>
  <c r="AB849" i="2"/>
  <c r="AD848" i="2"/>
  <c r="AC848" i="2"/>
  <c r="AB848" i="2"/>
  <c r="AD847" i="2"/>
  <c r="AB847" i="2"/>
  <c r="AC847" i="2" s="1"/>
  <c r="AD846" i="2"/>
  <c r="AC846" i="2"/>
  <c r="AB846" i="2"/>
  <c r="AD845" i="2"/>
  <c r="AC845" i="2"/>
  <c r="AB845" i="2"/>
  <c r="AD844" i="2"/>
  <c r="AB844" i="2"/>
  <c r="AC844" i="2" s="1"/>
  <c r="AD843" i="2"/>
  <c r="AC843" i="2"/>
  <c r="AB843" i="2"/>
  <c r="AD842" i="2"/>
  <c r="AC842" i="2"/>
  <c r="AB842" i="2"/>
  <c r="AD841" i="2"/>
  <c r="AC841" i="2"/>
  <c r="AB841" i="2"/>
  <c r="AD840" i="2"/>
  <c r="AB840" i="2"/>
  <c r="AC840" i="2" s="1"/>
  <c r="AD839" i="2"/>
  <c r="AB839" i="2"/>
  <c r="AC839" i="2" s="1"/>
  <c r="AD838" i="2"/>
  <c r="AC838" i="2"/>
  <c r="AB838" i="2"/>
  <c r="AD837" i="2"/>
  <c r="AC837" i="2"/>
  <c r="AB837" i="2"/>
  <c r="AD836" i="2"/>
  <c r="AB836" i="2"/>
  <c r="AC836" i="2" s="1"/>
  <c r="AD835" i="2"/>
  <c r="AC835" i="2"/>
  <c r="AB835" i="2"/>
  <c r="AD834" i="2"/>
  <c r="AC834" i="2"/>
  <c r="AB834" i="2"/>
  <c r="AD833" i="2"/>
  <c r="AB833" i="2"/>
  <c r="AC833" i="2" s="1"/>
  <c r="AD832" i="2"/>
  <c r="AB832" i="2"/>
  <c r="AC832" i="2" s="1"/>
  <c r="AD831" i="2"/>
  <c r="AB831" i="2"/>
  <c r="AC831" i="2" s="1"/>
  <c r="AD830" i="2"/>
  <c r="AB830" i="2"/>
  <c r="AC830" i="2" s="1"/>
  <c r="AD829" i="2"/>
  <c r="AC829" i="2"/>
  <c r="AB829" i="2"/>
  <c r="AD828" i="2"/>
  <c r="AB828" i="2"/>
  <c r="AC828" i="2" s="1"/>
  <c r="AD827" i="2"/>
  <c r="AB827" i="2"/>
  <c r="AC827" i="2" s="1"/>
  <c r="AD826" i="2"/>
  <c r="AC826" i="2"/>
  <c r="AB826" i="2"/>
  <c r="AD825" i="2"/>
  <c r="AB825" i="2"/>
  <c r="AC825" i="2" s="1"/>
  <c r="AD824" i="2"/>
  <c r="AB824" i="2"/>
  <c r="AC824" i="2" s="1"/>
  <c r="AD823" i="2"/>
  <c r="AB823" i="2"/>
  <c r="AC823" i="2" s="1"/>
  <c r="AD822" i="2"/>
  <c r="AB822" i="2"/>
  <c r="AC822" i="2" s="1"/>
  <c r="AD821" i="2"/>
  <c r="AC821" i="2"/>
  <c r="AB821" i="2"/>
  <c r="AD820" i="2"/>
  <c r="AB820" i="2"/>
  <c r="AC820" i="2" s="1"/>
  <c r="AD819" i="2"/>
  <c r="AB819" i="2"/>
  <c r="AC819" i="2" s="1"/>
  <c r="AD818" i="2"/>
  <c r="AC818" i="2"/>
  <c r="AB818" i="2"/>
  <c r="AD817" i="2"/>
  <c r="AC817" i="2"/>
  <c r="AB817" i="2"/>
  <c r="AD816" i="2"/>
  <c r="AC816" i="2"/>
  <c r="AB816" i="2"/>
  <c r="AD815" i="2"/>
  <c r="AB815" i="2"/>
  <c r="AC815" i="2" s="1"/>
  <c r="AD814" i="2"/>
  <c r="AC814" i="2"/>
  <c r="AB814" i="2"/>
  <c r="AD813" i="2"/>
  <c r="AC813" i="2"/>
  <c r="AB813" i="2"/>
  <c r="AD812" i="2"/>
  <c r="AB812" i="2"/>
  <c r="AC812" i="2" s="1"/>
  <c r="AD811" i="2"/>
  <c r="AC811" i="2"/>
  <c r="AB811" i="2"/>
  <c r="AD810" i="2"/>
  <c r="AC810" i="2"/>
  <c r="AB810" i="2"/>
  <c r="AD809" i="2"/>
  <c r="AC809" i="2"/>
  <c r="AB809" i="2"/>
  <c r="AD808" i="2"/>
  <c r="AB808" i="2"/>
  <c r="AC808" i="2" s="1"/>
  <c r="AD807" i="2"/>
  <c r="AB807" i="2"/>
  <c r="AC807" i="2" s="1"/>
  <c r="AD806" i="2"/>
  <c r="AC806" i="2"/>
  <c r="AB806" i="2"/>
  <c r="AD805" i="2"/>
  <c r="AC805" i="2"/>
  <c r="AB805" i="2"/>
  <c r="AD804" i="2"/>
  <c r="AB804" i="2"/>
  <c r="AC804" i="2" s="1"/>
  <c r="AD803" i="2"/>
  <c r="AC803" i="2"/>
  <c r="AB803" i="2"/>
  <c r="AD802" i="2"/>
  <c r="AC802" i="2"/>
  <c r="AB802" i="2"/>
  <c r="AD801" i="2"/>
  <c r="AB801" i="2"/>
  <c r="AC801" i="2" s="1"/>
  <c r="AD800" i="2"/>
  <c r="AB800" i="2"/>
  <c r="AC800" i="2" s="1"/>
  <c r="AD799" i="2"/>
  <c r="AB799" i="2"/>
  <c r="AC799" i="2" s="1"/>
  <c r="AD798" i="2"/>
  <c r="AB798" i="2"/>
  <c r="AC798" i="2" s="1"/>
  <c r="AD797" i="2"/>
  <c r="AC797" i="2"/>
  <c r="AB797" i="2"/>
  <c r="AD796" i="2"/>
  <c r="AB796" i="2"/>
  <c r="AC796" i="2" s="1"/>
  <c r="AD795" i="2"/>
  <c r="AB795" i="2"/>
  <c r="AC795" i="2" s="1"/>
  <c r="AD794" i="2"/>
  <c r="AC794" i="2"/>
  <c r="AB794" i="2"/>
  <c r="AD793" i="2"/>
  <c r="AB793" i="2"/>
  <c r="AC793" i="2" s="1"/>
  <c r="AD792" i="2"/>
  <c r="AB792" i="2"/>
  <c r="AC792" i="2" s="1"/>
  <c r="AD791" i="2"/>
  <c r="AB791" i="2"/>
  <c r="AC791" i="2" s="1"/>
  <c r="AD790" i="2"/>
  <c r="AB790" i="2"/>
  <c r="AC790" i="2" s="1"/>
  <c r="AD789" i="2"/>
  <c r="AC789" i="2"/>
  <c r="AB789" i="2"/>
  <c r="AD788" i="2"/>
  <c r="AB788" i="2"/>
  <c r="AC788" i="2" s="1"/>
  <c r="AD787" i="2"/>
  <c r="AB787" i="2"/>
  <c r="AC787" i="2" s="1"/>
  <c r="AD786" i="2"/>
  <c r="AC786" i="2"/>
  <c r="AB786" i="2"/>
  <c r="AD785" i="2"/>
  <c r="AC785" i="2"/>
  <c r="AB785" i="2"/>
  <c r="AD784" i="2"/>
  <c r="AC784" i="2"/>
  <c r="AB784" i="2"/>
  <c r="AD783" i="2"/>
  <c r="AB783" i="2"/>
  <c r="AC783" i="2" s="1"/>
  <c r="AD782" i="2"/>
  <c r="AC782" i="2"/>
  <c r="AB782" i="2"/>
  <c r="AD781" i="2"/>
  <c r="AC781" i="2"/>
  <c r="AB781" i="2"/>
  <c r="AD780" i="2"/>
  <c r="AB780" i="2"/>
  <c r="AC780" i="2" s="1"/>
  <c r="AD779" i="2"/>
  <c r="AC779" i="2"/>
  <c r="AB779" i="2"/>
  <c r="AD778" i="2"/>
  <c r="AC778" i="2"/>
  <c r="AB778" i="2"/>
  <c r="AD777" i="2"/>
  <c r="AC777" i="2"/>
  <c r="AB777" i="2"/>
  <c r="AD776" i="2"/>
  <c r="AB776" i="2"/>
  <c r="AC776" i="2" s="1"/>
  <c r="AD775" i="2"/>
  <c r="AB775" i="2"/>
  <c r="AC775" i="2" s="1"/>
  <c r="AD774" i="2"/>
  <c r="AC774" i="2"/>
  <c r="AB774" i="2"/>
  <c r="AD773" i="2"/>
  <c r="AC773" i="2"/>
  <c r="AB773" i="2"/>
  <c r="AD772" i="2"/>
  <c r="AB772" i="2"/>
  <c r="AC772" i="2" s="1"/>
  <c r="AD771" i="2"/>
  <c r="AC771" i="2"/>
  <c r="AB771" i="2"/>
  <c r="AD770" i="2"/>
  <c r="AC770" i="2"/>
  <c r="AB770" i="2"/>
  <c r="AD769" i="2"/>
  <c r="AB769" i="2"/>
  <c r="AC769" i="2" s="1"/>
  <c r="AD768" i="2"/>
  <c r="AB768" i="2"/>
  <c r="AC768" i="2" s="1"/>
  <c r="AD767" i="2"/>
  <c r="AB767" i="2"/>
  <c r="AC767" i="2" s="1"/>
  <c r="AD766" i="2"/>
  <c r="AB766" i="2"/>
  <c r="AC766" i="2" s="1"/>
  <c r="AD765" i="2"/>
  <c r="AC765" i="2"/>
  <c r="AB765" i="2"/>
  <c r="AD764" i="2"/>
  <c r="AB764" i="2"/>
  <c r="AC764" i="2" s="1"/>
  <c r="AD763" i="2"/>
  <c r="AB763" i="2"/>
  <c r="AC763" i="2" s="1"/>
  <c r="AD762" i="2"/>
  <c r="AC762" i="2"/>
  <c r="AB762" i="2"/>
  <c r="AD761" i="2"/>
  <c r="AB761" i="2"/>
  <c r="AC761" i="2" s="1"/>
  <c r="AD760" i="2"/>
  <c r="AB760" i="2"/>
  <c r="AC760" i="2" s="1"/>
  <c r="AD759" i="2"/>
  <c r="AB759" i="2"/>
  <c r="AC759" i="2" s="1"/>
  <c r="AD758" i="2"/>
  <c r="AB758" i="2"/>
  <c r="AC758" i="2" s="1"/>
  <c r="AD757" i="2"/>
  <c r="AC757" i="2"/>
  <c r="AB757" i="2"/>
  <c r="AD756" i="2"/>
  <c r="AB756" i="2"/>
  <c r="AC756" i="2" s="1"/>
  <c r="AD755" i="2"/>
  <c r="AB755" i="2"/>
  <c r="AC755" i="2" s="1"/>
  <c r="AD754" i="2"/>
  <c r="AC754" i="2"/>
  <c r="AB754" i="2"/>
  <c r="AD753" i="2"/>
  <c r="AC753" i="2"/>
  <c r="AB753" i="2"/>
  <c r="AD752" i="2"/>
  <c r="AC752" i="2"/>
  <c r="AB752" i="2"/>
  <c r="AD751" i="2"/>
  <c r="AB751" i="2"/>
  <c r="AC751" i="2" s="1"/>
  <c r="AD750" i="2"/>
  <c r="AC750" i="2"/>
  <c r="AB750" i="2"/>
  <c r="AD749" i="2"/>
  <c r="AC749" i="2"/>
  <c r="AB749" i="2"/>
  <c r="AD748" i="2"/>
  <c r="AB748" i="2"/>
  <c r="AC748" i="2" s="1"/>
  <c r="AD747" i="2"/>
  <c r="AC747" i="2"/>
  <c r="AB747" i="2"/>
  <c r="AD746" i="2"/>
  <c r="AC746" i="2"/>
  <c r="AB746" i="2"/>
  <c r="AD745" i="2"/>
  <c r="AC745" i="2"/>
  <c r="AB745" i="2"/>
  <c r="AD744" i="2"/>
  <c r="AB744" i="2"/>
  <c r="AC744" i="2" s="1"/>
  <c r="AD743" i="2"/>
  <c r="AB743" i="2"/>
  <c r="AC743" i="2" s="1"/>
  <c r="AD742" i="2"/>
  <c r="AC742" i="2"/>
  <c r="AB742" i="2"/>
  <c r="AD741" i="2"/>
  <c r="AC741" i="2"/>
  <c r="AB741" i="2"/>
  <c r="AD740" i="2"/>
  <c r="AB740" i="2"/>
  <c r="AC740" i="2" s="1"/>
  <c r="AD739" i="2"/>
  <c r="AC739" i="2"/>
  <c r="AB739" i="2"/>
  <c r="AD738" i="2"/>
  <c r="AC738" i="2"/>
  <c r="AB738" i="2"/>
  <c r="AD737" i="2"/>
  <c r="AB737" i="2"/>
  <c r="AC737" i="2" s="1"/>
  <c r="AD736" i="2"/>
  <c r="AB736" i="2"/>
  <c r="AC736" i="2" s="1"/>
  <c r="AD735" i="2"/>
  <c r="AB735" i="2"/>
  <c r="AC735" i="2" s="1"/>
  <c r="AD734" i="2"/>
  <c r="AB734" i="2"/>
  <c r="AC734" i="2" s="1"/>
  <c r="AD733" i="2"/>
  <c r="AC733" i="2"/>
  <c r="AB733" i="2"/>
  <c r="AD732" i="2"/>
  <c r="AB732" i="2"/>
  <c r="AC732" i="2" s="1"/>
  <c r="AD731" i="2"/>
  <c r="AB731" i="2"/>
  <c r="AC731" i="2" s="1"/>
  <c r="AD730" i="2"/>
  <c r="AC730" i="2"/>
  <c r="AB730" i="2"/>
  <c r="AD729" i="2"/>
  <c r="AB729" i="2"/>
  <c r="AC729" i="2" s="1"/>
  <c r="AD728" i="2"/>
  <c r="AB728" i="2"/>
  <c r="AC728" i="2" s="1"/>
  <c r="AD727" i="2"/>
  <c r="AB727" i="2"/>
  <c r="AC727" i="2" s="1"/>
  <c r="AD726" i="2"/>
  <c r="AB726" i="2"/>
  <c r="AC726" i="2" s="1"/>
  <c r="AD725" i="2"/>
  <c r="AC725" i="2"/>
  <c r="AB725" i="2"/>
  <c r="AD724" i="2"/>
  <c r="AB724" i="2"/>
  <c r="AC724" i="2" s="1"/>
  <c r="AD723" i="2"/>
  <c r="AB723" i="2"/>
  <c r="AC723" i="2" s="1"/>
  <c r="AD722" i="2"/>
  <c r="AC722" i="2"/>
  <c r="AB722" i="2"/>
  <c r="AD721" i="2"/>
  <c r="AC721" i="2"/>
  <c r="AB721" i="2"/>
  <c r="AD720" i="2"/>
  <c r="AC720" i="2"/>
  <c r="AB720" i="2"/>
  <c r="AD719" i="2"/>
  <c r="AB719" i="2"/>
  <c r="AC719" i="2" s="1"/>
  <c r="AD718" i="2"/>
  <c r="AC718" i="2"/>
  <c r="AB718" i="2"/>
  <c r="AD717" i="2"/>
  <c r="AC717" i="2"/>
  <c r="AB717" i="2"/>
  <c r="AD716" i="2"/>
  <c r="AB716" i="2"/>
  <c r="AC716" i="2" s="1"/>
  <c r="AD715" i="2"/>
  <c r="AC715" i="2"/>
  <c r="AB715" i="2"/>
  <c r="AD714" i="2"/>
  <c r="AC714" i="2"/>
  <c r="AB714" i="2"/>
  <c r="AD713" i="2"/>
  <c r="AC713" i="2"/>
  <c r="AB713" i="2"/>
  <c r="AD712" i="2"/>
  <c r="AB712" i="2"/>
  <c r="AC712" i="2" s="1"/>
  <c r="AD711" i="2"/>
  <c r="AB711" i="2"/>
  <c r="AC711" i="2" s="1"/>
  <c r="AD710" i="2"/>
  <c r="AC710" i="2"/>
  <c r="AB710" i="2"/>
  <c r="AD709" i="2"/>
  <c r="AC709" i="2"/>
  <c r="AB709" i="2"/>
  <c r="AD708" i="2"/>
  <c r="AB708" i="2"/>
  <c r="AC708" i="2" s="1"/>
  <c r="AD707" i="2"/>
  <c r="AC707" i="2"/>
  <c r="AB707" i="2"/>
  <c r="AD706" i="2"/>
  <c r="AC706" i="2"/>
  <c r="AB706" i="2"/>
  <c r="AD705" i="2"/>
  <c r="AB705" i="2"/>
  <c r="AC705" i="2" s="1"/>
  <c r="AD704" i="2"/>
  <c r="AB704" i="2"/>
  <c r="AC704" i="2" s="1"/>
  <c r="AD703" i="2"/>
  <c r="AB703" i="2"/>
  <c r="AC703" i="2" s="1"/>
  <c r="AD702" i="2"/>
  <c r="AB702" i="2"/>
  <c r="AC702" i="2" s="1"/>
  <c r="AD701" i="2"/>
  <c r="AC701" i="2"/>
  <c r="AB701" i="2"/>
  <c r="AD700" i="2"/>
  <c r="AB700" i="2"/>
  <c r="AC700" i="2" s="1"/>
  <c r="AD699" i="2"/>
  <c r="AB699" i="2"/>
  <c r="AC699" i="2" s="1"/>
  <c r="AD698" i="2"/>
  <c r="AC698" i="2"/>
  <c r="AB698" i="2"/>
  <c r="AD697" i="2"/>
  <c r="AB697" i="2"/>
  <c r="AC697" i="2" s="1"/>
  <c r="AD696" i="2"/>
  <c r="AB696" i="2"/>
  <c r="AC696" i="2" s="1"/>
  <c r="AD695" i="2"/>
  <c r="AB695" i="2"/>
  <c r="AC695" i="2" s="1"/>
  <c r="AD694" i="2"/>
  <c r="AB694" i="2"/>
  <c r="AC694" i="2" s="1"/>
  <c r="AD693" i="2"/>
  <c r="AC693" i="2"/>
  <c r="AB693" i="2"/>
  <c r="AD692" i="2"/>
  <c r="AB692" i="2"/>
  <c r="AC692" i="2" s="1"/>
  <c r="AD691" i="2"/>
  <c r="AB691" i="2"/>
  <c r="AC691" i="2" s="1"/>
  <c r="AD690" i="2"/>
  <c r="AC690" i="2"/>
  <c r="AB690" i="2"/>
  <c r="AD689" i="2"/>
  <c r="AC689" i="2"/>
  <c r="AB689" i="2"/>
  <c r="AD688" i="2"/>
  <c r="AC688" i="2"/>
  <c r="AB688" i="2"/>
  <c r="AD687" i="2"/>
  <c r="AB687" i="2"/>
  <c r="AC687" i="2" s="1"/>
  <c r="AD686" i="2"/>
  <c r="AC686" i="2"/>
  <c r="AB686" i="2"/>
  <c r="AD685" i="2"/>
  <c r="AC685" i="2"/>
  <c r="AB685" i="2"/>
  <c r="AD684" i="2"/>
  <c r="AB684" i="2"/>
  <c r="AC684" i="2" s="1"/>
  <c r="AD683" i="2"/>
  <c r="AC683" i="2"/>
  <c r="AB683" i="2"/>
  <c r="AD682" i="2"/>
  <c r="AC682" i="2"/>
  <c r="AB682" i="2"/>
  <c r="AD681" i="2"/>
  <c r="AC681" i="2"/>
  <c r="AB681" i="2"/>
  <c r="AD680" i="2"/>
  <c r="AB680" i="2"/>
  <c r="AC680" i="2" s="1"/>
  <c r="AD679" i="2"/>
  <c r="AB679" i="2"/>
  <c r="AC679" i="2" s="1"/>
  <c r="AD678" i="2"/>
  <c r="AC678" i="2"/>
  <c r="AB678" i="2"/>
  <c r="AD677" i="2"/>
  <c r="AC677" i="2"/>
  <c r="AB677" i="2"/>
  <c r="AD676" i="2"/>
  <c r="AB676" i="2"/>
  <c r="AC676" i="2" s="1"/>
  <c r="AD675" i="2"/>
  <c r="AC675" i="2"/>
  <c r="AB675" i="2"/>
  <c r="AD674" i="2"/>
  <c r="AC674" i="2"/>
  <c r="AB674" i="2"/>
  <c r="AD673" i="2"/>
  <c r="AB673" i="2"/>
  <c r="AC673" i="2" s="1"/>
  <c r="AD672" i="2"/>
  <c r="AB672" i="2"/>
  <c r="AC672" i="2" s="1"/>
  <c r="AD671" i="2"/>
  <c r="AB671" i="2"/>
  <c r="AC671" i="2" s="1"/>
  <c r="AD670" i="2"/>
  <c r="AB670" i="2"/>
  <c r="AC670" i="2" s="1"/>
  <c r="AD669" i="2"/>
  <c r="AC669" i="2"/>
  <c r="AB669" i="2"/>
  <c r="AD668" i="2"/>
  <c r="AB668" i="2"/>
  <c r="AC668" i="2" s="1"/>
  <c r="AD667" i="2"/>
  <c r="AB667" i="2"/>
  <c r="AC667" i="2" s="1"/>
  <c r="AD666" i="2"/>
  <c r="AC666" i="2"/>
  <c r="AB666" i="2"/>
  <c r="AD665" i="2"/>
  <c r="AB665" i="2"/>
  <c r="AC665" i="2" s="1"/>
  <c r="AD664" i="2"/>
  <c r="AB664" i="2"/>
  <c r="AC664" i="2" s="1"/>
  <c r="AD663" i="2"/>
  <c r="AB663" i="2"/>
  <c r="AC663" i="2" s="1"/>
  <c r="AD662" i="2"/>
  <c r="AB662" i="2"/>
  <c r="AC662" i="2" s="1"/>
  <c r="AD661" i="2"/>
  <c r="AC661" i="2"/>
  <c r="AB661" i="2"/>
  <c r="AD660" i="2"/>
  <c r="AB660" i="2"/>
  <c r="AC660" i="2" s="1"/>
  <c r="AD659" i="2"/>
  <c r="AB659" i="2"/>
  <c r="AC659" i="2" s="1"/>
  <c r="AD658" i="2"/>
  <c r="AC658" i="2"/>
  <c r="AB658" i="2"/>
  <c r="AD657" i="2"/>
  <c r="AC657" i="2"/>
  <c r="AB657" i="2"/>
  <c r="AD656" i="2"/>
  <c r="AC656" i="2"/>
  <c r="AB656" i="2"/>
  <c r="AD655" i="2"/>
  <c r="AB655" i="2"/>
  <c r="AC655" i="2" s="1"/>
  <c r="AD654" i="2"/>
  <c r="AC654" i="2"/>
  <c r="AB654" i="2"/>
  <c r="AD653" i="2"/>
  <c r="AC653" i="2"/>
  <c r="AB653" i="2"/>
  <c r="AD652" i="2"/>
  <c r="AB652" i="2"/>
  <c r="AC652" i="2" s="1"/>
  <c r="AD651" i="2"/>
  <c r="AC651" i="2"/>
  <c r="AB651" i="2"/>
  <c r="AD650" i="2"/>
  <c r="AC650" i="2"/>
  <c r="AB650" i="2"/>
  <c r="AD649" i="2"/>
  <c r="AC649" i="2"/>
  <c r="AB649" i="2"/>
  <c r="AD648" i="2"/>
  <c r="AB648" i="2"/>
  <c r="AC648" i="2" s="1"/>
  <c r="AD647" i="2"/>
  <c r="AB647" i="2"/>
  <c r="AC647" i="2" s="1"/>
  <c r="AD646" i="2"/>
  <c r="AC646" i="2"/>
  <c r="AB646" i="2"/>
  <c r="AD645" i="2"/>
  <c r="AC645" i="2"/>
  <c r="AB645" i="2"/>
  <c r="AD644" i="2"/>
  <c r="AB644" i="2"/>
  <c r="AC644" i="2" s="1"/>
  <c r="AD643" i="2"/>
  <c r="AC643" i="2"/>
  <c r="AB643" i="2"/>
  <c r="AD642" i="2"/>
  <c r="AC642" i="2"/>
  <c r="AB642" i="2"/>
  <c r="AD641" i="2"/>
  <c r="AB641" i="2"/>
  <c r="AC641" i="2" s="1"/>
  <c r="AD640" i="2"/>
  <c r="AB640" i="2"/>
  <c r="AC640" i="2" s="1"/>
  <c r="AD639" i="2"/>
  <c r="AB639" i="2"/>
  <c r="AC639" i="2" s="1"/>
  <c r="AD638" i="2"/>
  <c r="AB638" i="2"/>
  <c r="AC638" i="2" s="1"/>
  <c r="AD637" i="2"/>
  <c r="AC637" i="2"/>
  <c r="AB637" i="2"/>
  <c r="AD636" i="2"/>
  <c r="AB636" i="2"/>
  <c r="AC636" i="2" s="1"/>
  <c r="AD635" i="2"/>
  <c r="AB635" i="2"/>
  <c r="AC635" i="2" s="1"/>
  <c r="AD634" i="2"/>
  <c r="AC634" i="2"/>
  <c r="AB634" i="2"/>
  <c r="AD633" i="2"/>
  <c r="AB633" i="2"/>
  <c r="AC633" i="2" s="1"/>
  <c r="AD632" i="2"/>
  <c r="AB632" i="2"/>
  <c r="AC632" i="2" s="1"/>
  <c r="AD631" i="2"/>
  <c r="AB631" i="2"/>
  <c r="AC631" i="2" s="1"/>
  <c r="AD630" i="2"/>
  <c r="AB630" i="2"/>
  <c r="AC630" i="2" s="1"/>
  <c r="AD629" i="2"/>
  <c r="AC629" i="2"/>
  <c r="AB629" i="2"/>
  <c r="AD628" i="2"/>
  <c r="AB628" i="2"/>
  <c r="AC628" i="2" s="1"/>
  <c r="AD627" i="2"/>
  <c r="AB627" i="2"/>
  <c r="AC627" i="2" s="1"/>
  <c r="AD626" i="2"/>
  <c r="AC626" i="2"/>
  <c r="AB626" i="2"/>
  <c r="AD625" i="2"/>
  <c r="AC625" i="2"/>
  <c r="AB625" i="2"/>
  <c r="AD624" i="2"/>
  <c r="AC624" i="2"/>
  <c r="AB624" i="2"/>
  <c r="AD623" i="2"/>
  <c r="AB623" i="2"/>
  <c r="AC623" i="2" s="1"/>
  <c r="AD622" i="2"/>
  <c r="AC622" i="2"/>
  <c r="AB622" i="2"/>
  <c r="AD621" i="2"/>
  <c r="AC621" i="2"/>
  <c r="AB621" i="2"/>
  <c r="AD620" i="2"/>
  <c r="AB620" i="2"/>
  <c r="AC620" i="2" s="1"/>
  <c r="AD619" i="2"/>
  <c r="AC619" i="2"/>
  <c r="AB619" i="2"/>
  <c r="AD618" i="2"/>
  <c r="AC618" i="2"/>
  <c r="AB618" i="2"/>
  <c r="AD617" i="2"/>
  <c r="AC617" i="2"/>
  <c r="AB617" i="2"/>
  <c r="AD616" i="2"/>
  <c r="AB616" i="2"/>
  <c r="AC616" i="2" s="1"/>
  <c r="AD615" i="2"/>
  <c r="AB615" i="2"/>
  <c r="AC615" i="2" s="1"/>
  <c r="AD614" i="2"/>
  <c r="AC614" i="2"/>
  <c r="AB614" i="2"/>
  <c r="AD613" i="2"/>
  <c r="AC613" i="2"/>
  <c r="AB613" i="2"/>
  <c r="AD612" i="2"/>
  <c r="AB612" i="2"/>
  <c r="AC612" i="2" s="1"/>
  <c r="AD611" i="2"/>
  <c r="AC611" i="2"/>
  <c r="AB611" i="2"/>
  <c r="AD610" i="2"/>
  <c r="AC610" i="2"/>
  <c r="AB610" i="2"/>
  <c r="AD609" i="2"/>
  <c r="AB609" i="2"/>
  <c r="AC609" i="2" s="1"/>
  <c r="AD608" i="2"/>
  <c r="AB608" i="2"/>
  <c r="AC608" i="2" s="1"/>
  <c r="AD607" i="2"/>
  <c r="AB607" i="2"/>
  <c r="AC607" i="2" s="1"/>
  <c r="AD606" i="2"/>
  <c r="AB606" i="2"/>
  <c r="AC606" i="2" s="1"/>
  <c r="AD605" i="2"/>
  <c r="AC605" i="2"/>
  <c r="AB605" i="2"/>
  <c r="AD604" i="2"/>
  <c r="AB604" i="2"/>
  <c r="AC604" i="2" s="1"/>
  <c r="AD603" i="2"/>
  <c r="AB603" i="2"/>
  <c r="AC603" i="2" s="1"/>
  <c r="AD602" i="2"/>
  <c r="AC602" i="2"/>
  <c r="AB602" i="2"/>
  <c r="AD601" i="2"/>
  <c r="AB601" i="2"/>
  <c r="AC601" i="2" s="1"/>
  <c r="AD600" i="2"/>
  <c r="AB600" i="2"/>
  <c r="AC600" i="2" s="1"/>
  <c r="AD599" i="2"/>
  <c r="AB599" i="2"/>
  <c r="AC599" i="2" s="1"/>
  <c r="AD598" i="2"/>
  <c r="AB598" i="2"/>
  <c r="AC598" i="2" s="1"/>
  <c r="AD597" i="2"/>
  <c r="AC597" i="2"/>
  <c r="AB597" i="2"/>
  <c r="AD596" i="2"/>
  <c r="AB596" i="2"/>
  <c r="AC596" i="2" s="1"/>
  <c r="AD595" i="2"/>
  <c r="AB595" i="2"/>
  <c r="AC595" i="2" s="1"/>
  <c r="AD594" i="2"/>
  <c r="AC594" i="2"/>
  <c r="AB594" i="2"/>
  <c r="AD593" i="2"/>
  <c r="AC593" i="2"/>
  <c r="AB593" i="2"/>
  <c r="AD592" i="2"/>
  <c r="AC592" i="2"/>
  <c r="AB592" i="2"/>
  <c r="AD591" i="2"/>
  <c r="AB591" i="2"/>
  <c r="AC591" i="2" s="1"/>
  <c r="AD590" i="2"/>
  <c r="AC590" i="2"/>
  <c r="AB590" i="2"/>
  <c r="AD589" i="2"/>
  <c r="AC589" i="2"/>
  <c r="AB589" i="2"/>
  <c r="AD588" i="2"/>
  <c r="AB588" i="2"/>
  <c r="AC588" i="2" s="1"/>
  <c r="AD587" i="2"/>
  <c r="AC587" i="2"/>
  <c r="AB587" i="2"/>
  <c r="AD586" i="2"/>
  <c r="AC586" i="2"/>
  <c r="AB586" i="2"/>
  <c r="AD585" i="2"/>
  <c r="AC585" i="2"/>
  <c r="AB585" i="2"/>
  <c r="AD584" i="2"/>
  <c r="AB584" i="2"/>
  <c r="AC584" i="2" s="1"/>
  <c r="AD583" i="2"/>
  <c r="AB583" i="2"/>
  <c r="AC583" i="2" s="1"/>
  <c r="AD582" i="2"/>
  <c r="AC582" i="2"/>
  <c r="AB582" i="2"/>
  <c r="AD581" i="2"/>
  <c r="AC581" i="2"/>
  <c r="AB581" i="2"/>
  <c r="AD580" i="2"/>
  <c r="AB580" i="2"/>
  <c r="AC580" i="2" s="1"/>
  <c r="AD579" i="2"/>
  <c r="AC579" i="2"/>
  <c r="AB579" i="2"/>
  <c r="AD578" i="2"/>
  <c r="AC578" i="2"/>
  <c r="AB578" i="2"/>
  <c r="AD577" i="2"/>
  <c r="AB577" i="2"/>
  <c r="AC577" i="2" s="1"/>
  <c r="AD576" i="2"/>
  <c r="AB576" i="2"/>
  <c r="AC576" i="2" s="1"/>
  <c r="AD575" i="2"/>
  <c r="AB575" i="2"/>
  <c r="AC575" i="2" s="1"/>
  <c r="AD574" i="2"/>
  <c r="AB574" i="2"/>
  <c r="AC574" i="2" s="1"/>
  <c r="AD573" i="2"/>
  <c r="AC573" i="2"/>
  <c r="AB573" i="2"/>
  <c r="AD572" i="2"/>
  <c r="AB572" i="2"/>
  <c r="AC572" i="2" s="1"/>
  <c r="AD571" i="2"/>
  <c r="AB571" i="2"/>
  <c r="AC571" i="2" s="1"/>
  <c r="AD570" i="2"/>
  <c r="AC570" i="2"/>
  <c r="AB570" i="2"/>
  <c r="AD569" i="2"/>
  <c r="AB569" i="2"/>
  <c r="AC569" i="2" s="1"/>
  <c r="AD568" i="2"/>
  <c r="AB568" i="2"/>
  <c r="AC568" i="2" s="1"/>
  <c r="AD567" i="2"/>
  <c r="AB567" i="2"/>
  <c r="AC567" i="2" s="1"/>
  <c r="AD566" i="2"/>
  <c r="AB566" i="2"/>
  <c r="AC566" i="2" s="1"/>
  <c r="AD565" i="2"/>
  <c r="AC565" i="2"/>
  <c r="AB565" i="2"/>
  <c r="AD564" i="2"/>
  <c r="AB564" i="2"/>
  <c r="AC564" i="2" s="1"/>
  <c r="AD563" i="2"/>
  <c r="AB563" i="2"/>
  <c r="AC563" i="2" s="1"/>
  <c r="AD562" i="2"/>
  <c r="AC562" i="2"/>
  <c r="AB562" i="2"/>
  <c r="AD561" i="2"/>
  <c r="AC561" i="2"/>
  <c r="AB561" i="2"/>
  <c r="AD560" i="2"/>
  <c r="AC560" i="2"/>
  <c r="AB560" i="2"/>
  <c r="AD559" i="2"/>
  <c r="AB559" i="2"/>
  <c r="AC559" i="2" s="1"/>
  <c r="AD558" i="2"/>
  <c r="AC558" i="2"/>
  <c r="AB558" i="2"/>
  <c r="AD557" i="2"/>
  <c r="AC557" i="2"/>
  <c r="AB557" i="2"/>
  <c r="AD556" i="2"/>
  <c r="AB556" i="2"/>
  <c r="AC556" i="2" s="1"/>
  <c r="AD555" i="2"/>
  <c r="AC555" i="2"/>
  <c r="AB555" i="2"/>
  <c r="AD554" i="2"/>
  <c r="AC554" i="2"/>
  <c r="AB554" i="2"/>
  <c r="AD553" i="2"/>
  <c r="AC553" i="2"/>
  <c r="AB553" i="2"/>
  <c r="AD552" i="2"/>
  <c r="AB552" i="2"/>
  <c r="AC552" i="2" s="1"/>
  <c r="AD551" i="2"/>
  <c r="AB551" i="2"/>
  <c r="AC551" i="2" s="1"/>
  <c r="AD550" i="2"/>
  <c r="AC550" i="2"/>
  <c r="AB550" i="2"/>
  <c r="AD549" i="2"/>
  <c r="AC549" i="2"/>
  <c r="AB549" i="2"/>
  <c r="AD548" i="2"/>
  <c r="AB548" i="2"/>
  <c r="AC548" i="2" s="1"/>
  <c r="AD547" i="2"/>
  <c r="AC547" i="2"/>
  <c r="AB547" i="2"/>
  <c r="AD546" i="2"/>
  <c r="AC546" i="2"/>
  <c r="AB546" i="2"/>
  <c r="AD545" i="2"/>
  <c r="AB545" i="2"/>
  <c r="AC545" i="2" s="1"/>
  <c r="AD544" i="2"/>
  <c r="AB544" i="2"/>
  <c r="AC544" i="2" s="1"/>
  <c r="AD543" i="2"/>
  <c r="AB543" i="2"/>
  <c r="AC543" i="2" s="1"/>
  <c r="AD542" i="2"/>
  <c r="AB542" i="2"/>
  <c r="AC542" i="2" s="1"/>
  <c r="AD541" i="2"/>
  <c r="AC541" i="2"/>
  <c r="AB541" i="2"/>
  <c r="AD540" i="2"/>
  <c r="AB540" i="2"/>
  <c r="AC540" i="2" s="1"/>
  <c r="AD539" i="2"/>
  <c r="AB539" i="2"/>
  <c r="AC539" i="2" s="1"/>
  <c r="AD538" i="2"/>
  <c r="AC538" i="2"/>
  <c r="AB538" i="2"/>
  <c r="AD537" i="2"/>
  <c r="AB537" i="2"/>
  <c r="AC537" i="2" s="1"/>
  <c r="AD536" i="2"/>
  <c r="AB536" i="2"/>
  <c r="AC536" i="2" s="1"/>
  <c r="AD535" i="2"/>
  <c r="AB535" i="2"/>
  <c r="AC535" i="2" s="1"/>
  <c r="AD534" i="2"/>
  <c r="AB534" i="2"/>
  <c r="AC534" i="2" s="1"/>
  <c r="AD533" i="2"/>
  <c r="AC533" i="2"/>
  <c r="AB533" i="2"/>
  <c r="AD532" i="2"/>
  <c r="AB532" i="2"/>
  <c r="AC532" i="2" s="1"/>
  <c r="AD531" i="2"/>
  <c r="AB531" i="2"/>
  <c r="AC531" i="2" s="1"/>
  <c r="AD530" i="2"/>
  <c r="AC530" i="2"/>
  <c r="AB530" i="2"/>
  <c r="AD529" i="2"/>
  <c r="AC529" i="2"/>
  <c r="AB529" i="2"/>
  <c r="AD528" i="2"/>
  <c r="AC528" i="2"/>
  <c r="AB528" i="2"/>
  <c r="AD527" i="2"/>
  <c r="AB527" i="2"/>
  <c r="AC527" i="2" s="1"/>
  <c r="AD526" i="2"/>
  <c r="AC526" i="2"/>
  <c r="AB526" i="2"/>
  <c r="AD525" i="2"/>
  <c r="AC525" i="2"/>
  <c r="AB525" i="2"/>
  <c r="AD524" i="2"/>
  <c r="AB524" i="2"/>
  <c r="AC524" i="2" s="1"/>
  <c r="AD523" i="2"/>
  <c r="AC523" i="2"/>
  <c r="AB523" i="2"/>
  <c r="AD522" i="2"/>
  <c r="AC522" i="2"/>
  <c r="AB522" i="2"/>
  <c r="AD521" i="2"/>
  <c r="AC521" i="2"/>
  <c r="AB521" i="2"/>
  <c r="AD520" i="2"/>
  <c r="AB520" i="2"/>
  <c r="AC520" i="2" s="1"/>
  <c r="AD519" i="2"/>
  <c r="AB519" i="2"/>
  <c r="AC519" i="2" s="1"/>
  <c r="AD518" i="2"/>
  <c r="AC518" i="2"/>
  <c r="AB518" i="2"/>
  <c r="AD517" i="2"/>
  <c r="AC517" i="2"/>
  <c r="AB517" i="2"/>
  <c r="AD516" i="2"/>
  <c r="AB516" i="2"/>
  <c r="AC516" i="2" s="1"/>
  <c r="AD515" i="2"/>
  <c r="AC515" i="2"/>
  <c r="AB515" i="2"/>
  <c r="AD514" i="2"/>
  <c r="AC514" i="2"/>
  <c r="AB514" i="2"/>
  <c r="AD513" i="2"/>
  <c r="AB513" i="2"/>
  <c r="AC513" i="2" s="1"/>
  <c r="AD512" i="2"/>
  <c r="AB512" i="2"/>
  <c r="AC512" i="2" s="1"/>
  <c r="AD511" i="2"/>
  <c r="AB511" i="2"/>
  <c r="AC511" i="2" s="1"/>
  <c r="AD510" i="2"/>
  <c r="AB510" i="2"/>
  <c r="AC510" i="2" s="1"/>
  <c r="AD509" i="2"/>
  <c r="AC509" i="2"/>
  <c r="AB509" i="2"/>
  <c r="AD508" i="2"/>
  <c r="AB508" i="2"/>
  <c r="AC508" i="2" s="1"/>
  <c r="AD507" i="2"/>
  <c r="AB507" i="2"/>
  <c r="AC507" i="2" s="1"/>
  <c r="AD506" i="2"/>
  <c r="AC506" i="2"/>
  <c r="AB506" i="2"/>
  <c r="AD505" i="2"/>
  <c r="AB505" i="2"/>
  <c r="AC505" i="2" s="1"/>
  <c r="AD504" i="2"/>
  <c r="AB504" i="2"/>
  <c r="AC504" i="2" s="1"/>
  <c r="AD503" i="2"/>
  <c r="AB503" i="2"/>
  <c r="AC503" i="2" s="1"/>
  <c r="AD502" i="2"/>
  <c r="AB502" i="2"/>
  <c r="AC502" i="2" s="1"/>
  <c r="AD501" i="2"/>
  <c r="AC501" i="2"/>
  <c r="AB501" i="2"/>
  <c r="AD500" i="2"/>
  <c r="AB500" i="2"/>
  <c r="AC500" i="2" s="1"/>
  <c r="AD499" i="2"/>
  <c r="AB499" i="2"/>
  <c r="AC499" i="2" s="1"/>
  <c r="AD498" i="2"/>
  <c r="AC498" i="2"/>
  <c r="AB498" i="2"/>
  <c r="AD497" i="2"/>
  <c r="AC497" i="2"/>
  <c r="AB497" i="2"/>
  <c r="AD496" i="2"/>
  <c r="AC496" i="2"/>
  <c r="AB496" i="2"/>
  <c r="AD495" i="2"/>
  <c r="AB495" i="2"/>
  <c r="AC495" i="2" s="1"/>
  <c r="AD494" i="2"/>
  <c r="AC494" i="2"/>
  <c r="AB494" i="2"/>
  <c r="AD493" i="2"/>
  <c r="AC493" i="2"/>
  <c r="AB493" i="2"/>
  <c r="AD492" i="2"/>
  <c r="AB492" i="2"/>
  <c r="AC492" i="2" s="1"/>
  <c r="AD491" i="2"/>
  <c r="AC491" i="2"/>
  <c r="AB491" i="2"/>
  <c r="AD490" i="2"/>
  <c r="AC490" i="2"/>
  <c r="AB490" i="2"/>
  <c r="AD489" i="2"/>
  <c r="AC489" i="2"/>
  <c r="AB489" i="2"/>
  <c r="AD488" i="2"/>
  <c r="AB488" i="2"/>
  <c r="AC488" i="2" s="1"/>
  <c r="AD487" i="2"/>
  <c r="AB487" i="2"/>
  <c r="AC487" i="2" s="1"/>
  <c r="AD486" i="2"/>
  <c r="AC486" i="2"/>
  <c r="AB486" i="2"/>
  <c r="AD485" i="2"/>
  <c r="AC485" i="2"/>
  <c r="AB485" i="2"/>
  <c r="AD484" i="2"/>
  <c r="AB484" i="2"/>
  <c r="AC484" i="2" s="1"/>
  <c r="AD483" i="2"/>
  <c r="AC483" i="2"/>
  <c r="AB483" i="2"/>
  <c r="AD482" i="2"/>
  <c r="AC482" i="2"/>
  <c r="AB482" i="2"/>
  <c r="AD481" i="2"/>
  <c r="AB481" i="2"/>
  <c r="AC481" i="2" s="1"/>
  <c r="AD480" i="2"/>
  <c r="AB480" i="2"/>
  <c r="AC480" i="2" s="1"/>
  <c r="AD479" i="2"/>
  <c r="AB479" i="2"/>
  <c r="AC479" i="2" s="1"/>
  <c r="AD478" i="2"/>
  <c r="AB478" i="2"/>
  <c r="AC478" i="2" s="1"/>
  <c r="AD477" i="2"/>
  <c r="AC477" i="2"/>
  <c r="AB477" i="2"/>
  <c r="AD476" i="2"/>
  <c r="AB476" i="2"/>
  <c r="AC476" i="2" s="1"/>
  <c r="AD475" i="2"/>
  <c r="AB475" i="2"/>
  <c r="AC475" i="2" s="1"/>
  <c r="AD474" i="2"/>
  <c r="AC474" i="2"/>
  <c r="AB474" i="2"/>
  <c r="AD473" i="2"/>
  <c r="AB473" i="2"/>
  <c r="AC473" i="2" s="1"/>
  <c r="AD472" i="2"/>
  <c r="AB472" i="2"/>
  <c r="AC472" i="2" s="1"/>
  <c r="AD471" i="2"/>
  <c r="AB471" i="2"/>
  <c r="AC471" i="2" s="1"/>
  <c r="AD470" i="2"/>
  <c r="AB470" i="2"/>
  <c r="AC470" i="2" s="1"/>
  <c r="AD469" i="2"/>
  <c r="AC469" i="2"/>
  <c r="AB469" i="2"/>
  <c r="AD468" i="2"/>
  <c r="AB468" i="2"/>
  <c r="AC468" i="2" s="1"/>
  <c r="AD467" i="2"/>
  <c r="AB467" i="2"/>
  <c r="AC467" i="2" s="1"/>
  <c r="AD466" i="2"/>
  <c r="AC466" i="2"/>
  <c r="AB466" i="2"/>
  <c r="AD465" i="2"/>
  <c r="AC465" i="2"/>
  <c r="AB465" i="2"/>
  <c r="AD464" i="2"/>
  <c r="AC464" i="2"/>
  <c r="AB464" i="2"/>
  <c r="AD463" i="2"/>
  <c r="AB463" i="2"/>
  <c r="AC463" i="2" s="1"/>
  <c r="AD462" i="2"/>
  <c r="AC462" i="2"/>
  <c r="AB462" i="2"/>
  <c r="AD461" i="2"/>
  <c r="AC461" i="2"/>
  <c r="AB461" i="2"/>
  <c r="AD460" i="2"/>
  <c r="AB460" i="2"/>
  <c r="AC460" i="2" s="1"/>
  <c r="AD459" i="2"/>
  <c r="AC459" i="2"/>
  <c r="AB459" i="2"/>
  <c r="AD458" i="2"/>
  <c r="AC458" i="2"/>
  <c r="AB458" i="2"/>
  <c r="AD457" i="2"/>
  <c r="AC457" i="2"/>
  <c r="AB457" i="2"/>
  <c r="AD456" i="2"/>
  <c r="AB456" i="2"/>
  <c r="AC456" i="2" s="1"/>
  <c r="AD455" i="2"/>
  <c r="AB455" i="2"/>
  <c r="AC455" i="2" s="1"/>
  <c r="AD454" i="2"/>
  <c r="AC454" i="2"/>
  <c r="AB454" i="2"/>
  <c r="AD453" i="2"/>
  <c r="AC453" i="2"/>
  <c r="AB453" i="2"/>
  <c r="AD452" i="2"/>
  <c r="AB452" i="2"/>
  <c r="AC452" i="2" s="1"/>
  <c r="AD451" i="2"/>
  <c r="AC451" i="2"/>
  <c r="AB451" i="2"/>
  <c r="AD450" i="2"/>
  <c r="AC450" i="2"/>
  <c r="AB450" i="2"/>
  <c r="AD449" i="2"/>
  <c r="AB449" i="2"/>
  <c r="AC449" i="2" s="1"/>
  <c r="AD448" i="2"/>
  <c r="AB448" i="2"/>
  <c r="AC448" i="2" s="1"/>
  <c r="AD447" i="2"/>
  <c r="AB447" i="2"/>
  <c r="AC447" i="2" s="1"/>
  <c r="AD446" i="2"/>
  <c r="AB446" i="2"/>
  <c r="AC446" i="2" s="1"/>
  <c r="AD445" i="2"/>
  <c r="AC445" i="2"/>
  <c r="AB445" i="2"/>
  <c r="AD444" i="2"/>
  <c r="AB444" i="2"/>
  <c r="AC444" i="2" s="1"/>
  <c r="AD443" i="2"/>
  <c r="AB443" i="2"/>
  <c r="AC443" i="2" s="1"/>
  <c r="AD442" i="2"/>
  <c r="AC442" i="2"/>
  <c r="AB442" i="2"/>
  <c r="AD441" i="2"/>
  <c r="AB441" i="2"/>
  <c r="AC441" i="2" s="1"/>
  <c r="AD440" i="2"/>
  <c r="AB440" i="2"/>
  <c r="AC440" i="2" s="1"/>
  <c r="AD439" i="2"/>
  <c r="AB439" i="2"/>
  <c r="AC439" i="2" s="1"/>
  <c r="AD438" i="2"/>
  <c r="AB438" i="2"/>
  <c r="AC438" i="2" s="1"/>
  <c r="AD437" i="2"/>
  <c r="AC437" i="2"/>
  <c r="AB437" i="2"/>
  <c r="AD436" i="2"/>
  <c r="AB436" i="2"/>
  <c r="AC436" i="2" s="1"/>
  <c r="AD435" i="2"/>
  <c r="AB435" i="2"/>
  <c r="AC435" i="2" s="1"/>
  <c r="AD434" i="2"/>
  <c r="AC434" i="2"/>
  <c r="AB434" i="2"/>
  <c r="AD433" i="2"/>
  <c r="AC433" i="2"/>
  <c r="AB433" i="2"/>
  <c r="AD432" i="2"/>
  <c r="AC432" i="2"/>
  <c r="AB432" i="2"/>
  <c r="AD431" i="2"/>
  <c r="AB431" i="2"/>
  <c r="AC431" i="2" s="1"/>
  <c r="AD430" i="2"/>
  <c r="AC430" i="2"/>
  <c r="AB430" i="2"/>
  <c r="AD429" i="2"/>
  <c r="AC429" i="2"/>
  <c r="AB429" i="2"/>
  <c r="AD428" i="2"/>
  <c r="AB428" i="2"/>
  <c r="AC428" i="2" s="1"/>
  <c r="AD427" i="2"/>
  <c r="AC427" i="2"/>
  <c r="AB427" i="2"/>
  <c r="AD426" i="2"/>
  <c r="AC426" i="2"/>
  <c r="AB426" i="2"/>
  <c r="AD425" i="2"/>
  <c r="AC425" i="2"/>
  <c r="AB425" i="2"/>
  <c r="AD424" i="2"/>
  <c r="AB424" i="2"/>
  <c r="AC424" i="2" s="1"/>
  <c r="AD423" i="2"/>
  <c r="AB423" i="2"/>
  <c r="AC423" i="2" s="1"/>
  <c r="AD422" i="2"/>
  <c r="AC422" i="2"/>
  <c r="AB422" i="2"/>
  <c r="AD421" i="2"/>
  <c r="AB421" i="2"/>
  <c r="AC421" i="2" s="1"/>
  <c r="AD420" i="2"/>
  <c r="AB420" i="2"/>
  <c r="AC420" i="2" s="1"/>
  <c r="AD419" i="2"/>
  <c r="AC419" i="2"/>
  <c r="AB419" i="2"/>
  <c r="AD418" i="2"/>
  <c r="AC418" i="2"/>
  <c r="AB418" i="2"/>
  <c r="AD417" i="2"/>
  <c r="AB417" i="2"/>
  <c r="AC417" i="2" s="1"/>
  <c r="AD416" i="2"/>
  <c r="AB416" i="2"/>
  <c r="AC416" i="2" s="1"/>
  <c r="AD415" i="2"/>
  <c r="AB415" i="2"/>
  <c r="AC415" i="2" s="1"/>
  <c r="AD414" i="2"/>
  <c r="AB414" i="2"/>
  <c r="AC414" i="2" s="1"/>
  <c r="AD413" i="2"/>
  <c r="AB413" i="2"/>
  <c r="AC413" i="2" s="1"/>
  <c r="AD412" i="2"/>
  <c r="AB412" i="2"/>
  <c r="AC412" i="2" s="1"/>
  <c r="AD411" i="2"/>
  <c r="AB411" i="2"/>
  <c r="AC411" i="2" s="1"/>
  <c r="AD410" i="2"/>
  <c r="AC410" i="2"/>
  <c r="AB410" i="2"/>
  <c r="AD409" i="2"/>
  <c r="AB409" i="2"/>
  <c r="AC409" i="2" s="1"/>
  <c r="AD408" i="2"/>
  <c r="AB408" i="2"/>
  <c r="AC408" i="2" s="1"/>
  <c r="AD407" i="2"/>
  <c r="AB407" i="2"/>
  <c r="AC407" i="2" s="1"/>
  <c r="AD406" i="2"/>
  <c r="AB406" i="2"/>
  <c r="AC406" i="2" s="1"/>
  <c r="AD405" i="2"/>
  <c r="AB405" i="2"/>
  <c r="AC405" i="2" s="1"/>
  <c r="AD404" i="2"/>
  <c r="AB404" i="2"/>
  <c r="AC404" i="2" s="1"/>
  <c r="AD403" i="2"/>
  <c r="AB403" i="2"/>
  <c r="AC403" i="2" s="1"/>
  <c r="AD402" i="2"/>
  <c r="AC402" i="2"/>
  <c r="AB402" i="2"/>
  <c r="AD401" i="2"/>
  <c r="AC401" i="2"/>
  <c r="AB401" i="2"/>
  <c r="AD400" i="2"/>
  <c r="AC400" i="2"/>
  <c r="AB400" i="2"/>
  <c r="AD399" i="2"/>
  <c r="AB399" i="2"/>
  <c r="AC399" i="2" s="1"/>
  <c r="AD398" i="2"/>
  <c r="AC398" i="2"/>
  <c r="AB398" i="2"/>
  <c r="AD397" i="2"/>
  <c r="AC397" i="2"/>
  <c r="AB397" i="2"/>
  <c r="AD396" i="2"/>
  <c r="AB396" i="2"/>
  <c r="AC396" i="2" s="1"/>
  <c r="AD395" i="2"/>
  <c r="AC395" i="2"/>
  <c r="AB395" i="2"/>
  <c r="AD394" i="2"/>
  <c r="AC394" i="2"/>
  <c r="AB394" i="2"/>
  <c r="AD393" i="2"/>
  <c r="AC393" i="2"/>
  <c r="AB393" i="2"/>
  <c r="AD392" i="2"/>
  <c r="AB392" i="2"/>
  <c r="AC392" i="2" s="1"/>
  <c r="AD391" i="2"/>
  <c r="AB391" i="2"/>
  <c r="AC391" i="2" s="1"/>
  <c r="AD390" i="2"/>
  <c r="AC390" i="2"/>
  <c r="AB390" i="2"/>
  <c r="AD389" i="2"/>
  <c r="AB389" i="2"/>
  <c r="AC389" i="2" s="1"/>
  <c r="AD388" i="2"/>
  <c r="AB388" i="2"/>
  <c r="AC388" i="2" s="1"/>
  <c r="AD387" i="2"/>
  <c r="AC387" i="2"/>
  <c r="AB387" i="2"/>
  <c r="AD386" i="2"/>
  <c r="AC386" i="2"/>
  <c r="AB386" i="2"/>
  <c r="AD385" i="2"/>
  <c r="AB385" i="2"/>
  <c r="AC385" i="2" s="1"/>
  <c r="AD384" i="2"/>
  <c r="AB384" i="2"/>
  <c r="AC384" i="2" s="1"/>
  <c r="AD383" i="2"/>
  <c r="AB383" i="2"/>
  <c r="AC383" i="2" s="1"/>
  <c r="AD382" i="2"/>
  <c r="AB382" i="2"/>
  <c r="AC382" i="2" s="1"/>
  <c r="AD381" i="2"/>
  <c r="AB381" i="2"/>
  <c r="AC381" i="2" s="1"/>
  <c r="AD380" i="2"/>
  <c r="AB380" i="2"/>
  <c r="AC380" i="2" s="1"/>
  <c r="AD379" i="2"/>
  <c r="AB379" i="2"/>
  <c r="AC379" i="2" s="1"/>
  <c r="AD378" i="2"/>
  <c r="AC378" i="2"/>
  <c r="AB378" i="2"/>
  <c r="AD377" i="2"/>
  <c r="AB377" i="2"/>
  <c r="AC377" i="2" s="1"/>
  <c r="AD376" i="2"/>
  <c r="AB376" i="2"/>
  <c r="AC376" i="2" s="1"/>
  <c r="AD375" i="2"/>
  <c r="AB375" i="2"/>
  <c r="AC375" i="2" s="1"/>
  <c r="AD374" i="2"/>
  <c r="AB374" i="2"/>
  <c r="AC374" i="2" s="1"/>
  <c r="AD373" i="2"/>
  <c r="AB373" i="2"/>
  <c r="AC373" i="2" s="1"/>
  <c r="AD372" i="2"/>
  <c r="AB372" i="2"/>
  <c r="AC372" i="2" s="1"/>
  <c r="AD371" i="2"/>
  <c r="AB371" i="2"/>
  <c r="AC371" i="2" s="1"/>
  <c r="AD370" i="2"/>
  <c r="AC370" i="2"/>
  <c r="AB370" i="2"/>
  <c r="AD369" i="2"/>
  <c r="AC369" i="2"/>
  <c r="AB369" i="2"/>
  <c r="AD368" i="2"/>
  <c r="AC368" i="2"/>
  <c r="AB368" i="2"/>
  <c r="AD367" i="2"/>
  <c r="AB367" i="2"/>
  <c r="AC367" i="2" s="1"/>
  <c r="AD366" i="2"/>
  <c r="AC366" i="2"/>
  <c r="AB366" i="2"/>
  <c r="AD365" i="2"/>
  <c r="AC365" i="2"/>
  <c r="AB365" i="2"/>
  <c r="AD364" i="2"/>
  <c r="AC364" i="2"/>
  <c r="AB364" i="2"/>
  <c r="AD363" i="2"/>
  <c r="AB363" i="2"/>
  <c r="AC363" i="2" s="1"/>
  <c r="AD362" i="2"/>
  <c r="AC362" i="2"/>
  <c r="AB362" i="2"/>
  <c r="AD361" i="2"/>
  <c r="AB361" i="2"/>
  <c r="AC361" i="2" s="1"/>
  <c r="AD360" i="2"/>
  <c r="AB360" i="2"/>
  <c r="AC360" i="2" s="1"/>
  <c r="AD359" i="2"/>
  <c r="AB359" i="2"/>
  <c r="AC359" i="2" s="1"/>
  <c r="AD358" i="2"/>
  <c r="AB358" i="2"/>
  <c r="AC358" i="2" s="1"/>
  <c r="AD357" i="2"/>
  <c r="AB357" i="2"/>
  <c r="AC357" i="2" s="1"/>
  <c r="AD356" i="2"/>
  <c r="AB356" i="2"/>
  <c r="AC356" i="2" s="1"/>
  <c r="AD355" i="2"/>
  <c r="AC355" i="2"/>
  <c r="AB355" i="2"/>
  <c r="AD354" i="2"/>
  <c r="AC354" i="2"/>
  <c r="AB354" i="2"/>
  <c r="AD353" i="2"/>
  <c r="AC353" i="2"/>
  <c r="AB353" i="2"/>
  <c r="AD352" i="2"/>
  <c r="AB352" i="2"/>
  <c r="AC352" i="2" s="1"/>
  <c r="AD351" i="2"/>
  <c r="AB351" i="2"/>
  <c r="AC351" i="2" s="1"/>
  <c r="AD350" i="2"/>
  <c r="AC350" i="2"/>
  <c r="AB350" i="2"/>
  <c r="AD349" i="2"/>
  <c r="AB349" i="2"/>
  <c r="AC349" i="2" s="1"/>
  <c r="AD348" i="2"/>
  <c r="AB348" i="2"/>
  <c r="AC348" i="2" s="1"/>
  <c r="AD347" i="2"/>
  <c r="AB347" i="2"/>
  <c r="AC347" i="2" s="1"/>
  <c r="AD346" i="2"/>
  <c r="AC346" i="2"/>
  <c r="AB346" i="2"/>
  <c r="AD345" i="2"/>
  <c r="AB345" i="2"/>
  <c r="AC345" i="2" s="1"/>
  <c r="AD344" i="2"/>
  <c r="AC344" i="2"/>
  <c r="AB344" i="2"/>
  <c r="AD343" i="2"/>
  <c r="AB343" i="2"/>
  <c r="AC343" i="2" s="1"/>
  <c r="AD342" i="2"/>
  <c r="AB342" i="2"/>
  <c r="AC342" i="2" s="1"/>
  <c r="AD341" i="2"/>
  <c r="AC341" i="2"/>
  <c r="AB341" i="2"/>
  <c r="AD340" i="2"/>
  <c r="AC340" i="2"/>
  <c r="AB340" i="2"/>
  <c r="AD339" i="2"/>
  <c r="AC339" i="2"/>
  <c r="AB339" i="2"/>
  <c r="AD338" i="2"/>
  <c r="AC338" i="2"/>
  <c r="AB338" i="2"/>
  <c r="AD337" i="2"/>
  <c r="AB337" i="2"/>
  <c r="AC337" i="2" s="1"/>
  <c r="AD336" i="2"/>
  <c r="AB336" i="2"/>
  <c r="AC336" i="2" s="1"/>
  <c r="AD335" i="2"/>
  <c r="AB335" i="2"/>
  <c r="AC335" i="2" s="1"/>
  <c r="AD334" i="2"/>
  <c r="AB334" i="2"/>
  <c r="AC334" i="2" s="1"/>
  <c r="AD333" i="2"/>
  <c r="AB333" i="2"/>
  <c r="AC333" i="2" s="1"/>
  <c r="AD332" i="2"/>
  <c r="AB332" i="2"/>
  <c r="AC332" i="2" s="1"/>
  <c r="AD331" i="2"/>
  <c r="AB331" i="2"/>
  <c r="AC331" i="2" s="1"/>
  <c r="AD330" i="2"/>
  <c r="AC330" i="2"/>
  <c r="AB330" i="2"/>
  <c r="AD329" i="2"/>
  <c r="AC329" i="2"/>
  <c r="AB329" i="2"/>
  <c r="AD328" i="2"/>
  <c r="AC328" i="2"/>
  <c r="AB328" i="2"/>
  <c r="AD327" i="2"/>
  <c r="AB327" i="2"/>
  <c r="AC327" i="2" s="1"/>
  <c r="AD326" i="2"/>
  <c r="AC326" i="2"/>
  <c r="AB326" i="2"/>
  <c r="AD325" i="2"/>
  <c r="AC325" i="2"/>
  <c r="AB325" i="2"/>
  <c r="AD324" i="2"/>
  <c r="AB324" i="2"/>
  <c r="AC324" i="2" s="1"/>
  <c r="AD323" i="2"/>
  <c r="AB323" i="2"/>
  <c r="AC323" i="2" s="1"/>
  <c r="AD322" i="2"/>
  <c r="AC322" i="2"/>
  <c r="AB322" i="2"/>
  <c r="AD321" i="2"/>
  <c r="AB321" i="2"/>
  <c r="AC321" i="2" s="1"/>
  <c r="AD320" i="2"/>
  <c r="AB320" i="2"/>
  <c r="AC320" i="2" s="1"/>
  <c r="AD319" i="2"/>
  <c r="AB319" i="2"/>
  <c r="AC319" i="2" s="1"/>
  <c r="AD318" i="2"/>
  <c r="AB318" i="2"/>
  <c r="AC318" i="2" s="1"/>
  <c r="AD317" i="2"/>
  <c r="AB317" i="2"/>
  <c r="AC317" i="2" s="1"/>
  <c r="AD316" i="2"/>
  <c r="AC316" i="2"/>
  <c r="AB316" i="2"/>
  <c r="AD315" i="2"/>
  <c r="AC315" i="2"/>
  <c r="AB315" i="2"/>
  <c r="AD314" i="2"/>
  <c r="AC314" i="2"/>
  <c r="AB314" i="2"/>
  <c r="AD313" i="2"/>
  <c r="AB313" i="2"/>
  <c r="AC313" i="2" s="1"/>
  <c r="AD312" i="2"/>
  <c r="AB312" i="2"/>
  <c r="AC312" i="2" s="1"/>
  <c r="AD311" i="2"/>
  <c r="AB311" i="2"/>
  <c r="AC311" i="2" s="1"/>
  <c r="AD310" i="2"/>
  <c r="AB310" i="2"/>
  <c r="AC310" i="2" s="1"/>
  <c r="AD309" i="2"/>
  <c r="AB309" i="2"/>
  <c r="AC309" i="2" s="1"/>
  <c r="AD308" i="2"/>
  <c r="AB308" i="2"/>
  <c r="AC308" i="2" s="1"/>
  <c r="AD307" i="2"/>
  <c r="AB307" i="2"/>
  <c r="AC307" i="2" s="1"/>
  <c r="AD306" i="2"/>
  <c r="AC306" i="2"/>
  <c r="AB306" i="2"/>
  <c r="AD305" i="2"/>
  <c r="AC305" i="2"/>
  <c r="AB305" i="2"/>
  <c r="AD304" i="2"/>
  <c r="AC304" i="2"/>
  <c r="AB304" i="2"/>
  <c r="AD303" i="2"/>
  <c r="AB303" i="2"/>
  <c r="AC303" i="2" s="1"/>
  <c r="AD302" i="2"/>
  <c r="AC302" i="2"/>
  <c r="AB302" i="2"/>
  <c r="AD301" i="2"/>
  <c r="AC301" i="2"/>
  <c r="AB301" i="2"/>
  <c r="AD300" i="2"/>
  <c r="AC300" i="2"/>
  <c r="AB300" i="2"/>
  <c r="AD299" i="2"/>
  <c r="AB299" i="2"/>
  <c r="AC299" i="2" s="1"/>
  <c r="AD298" i="2"/>
  <c r="AC298" i="2"/>
  <c r="AB298" i="2"/>
  <c r="AD297" i="2"/>
  <c r="AB297" i="2"/>
  <c r="AC297" i="2" s="1"/>
  <c r="AD296" i="2"/>
  <c r="AB296" i="2"/>
  <c r="AC296" i="2" s="1"/>
  <c r="AD295" i="2"/>
  <c r="AB295" i="2"/>
  <c r="AC295" i="2" s="1"/>
  <c r="AD294" i="2"/>
  <c r="AB294" i="2"/>
  <c r="AC294" i="2" s="1"/>
  <c r="AD293" i="2"/>
  <c r="AB293" i="2"/>
  <c r="AC293" i="2" s="1"/>
  <c r="AD292" i="2"/>
  <c r="AB292" i="2"/>
  <c r="AC292" i="2" s="1"/>
  <c r="AD291" i="2"/>
  <c r="AC291" i="2"/>
  <c r="AB291" i="2"/>
  <c r="AD290" i="2"/>
  <c r="AC290" i="2"/>
  <c r="AB290" i="2"/>
  <c r="AD289" i="2"/>
  <c r="AC289" i="2"/>
  <c r="AB289" i="2"/>
  <c r="AD288" i="2"/>
  <c r="AB288" i="2"/>
  <c r="AC288" i="2" s="1"/>
  <c r="AD287" i="2"/>
  <c r="AB287" i="2"/>
  <c r="AC287" i="2" s="1"/>
  <c r="AD286" i="2"/>
  <c r="AC286" i="2"/>
  <c r="AB286" i="2"/>
  <c r="AD285" i="2"/>
  <c r="AB285" i="2"/>
  <c r="AC285" i="2" s="1"/>
  <c r="AD284" i="2"/>
  <c r="AB284" i="2"/>
  <c r="AC284" i="2" s="1"/>
  <c r="AD283" i="2"/>
  <c r="AB283" i="2"/>
  <c r="AC283" i="2" s="1"/>
  <c r="AD282" i="2"/>
  <c r="AC282" i="2"/>
  <c r="AB282" i="2"/>
  <c r="AD281" i="2"/>
  <c r="AB281" i="2"/>
  <c r="AC281" i="2" s="1"/>
  <c r="AD280" i="2"/>
  <c r="AC280" i="2"/>
  <c r="AB280" i="2"/>
  <c r="AD279" i="2"/>
  <c r="AB279" i="2"/>
  <c r="AC279" i="2" s="1"/>
  <c r="AD278" i="2"/>
  <c r="AB278" i="2"/>
  <c r="AC278" i="2" s="1"/>
  <c r="AD277" i="2"/>
  <c r="AC277" i="2"/>
  <c r="AB277" i="2"/>
  <c r="AD276" i="2"/>
  <c r="AC276" i="2"/>
  <c r="AB276" i="2"/>
  <c r="AD275" i="2"/>
  <c r="AC275" i="2"/>
  <c r="AB275" i="2"/>
  <c r="AD274" i="2"/>
  <c r="AC274" i="2"/>
  <c r="AB274" i="2"/>
  <c r="AD273" i="2"/>
  <c r="AB273" i="2"/>
  <c r="AC273" i="2" s="1"/>
  <c r="AD272" i="2"/>
  <c r="AB272" i="2"/>
  <c r="AC272" i="2" s="1"/>
  <c r="AD271" i="2"/>
  <c r="AB271" i="2"/>
  <c r="AC271" i="2" s="1"/>
  <c r="AD270" i="2"/>
  <c r="AB270" i="2"/>
  <c r="AC270" i="2" s="1"/>
  <c r="AD269" i="2"/>
  <c r="AB269" i="2"/>
  <c r="AC269" i="2" s="1"/>
  <c r="AD268" i="2"/>
  <c r="AB268" i="2"/>
  <c r="AC268" i="2" s="1"/>
  <c r="AD267" i="2"/>
  <c r="AB267" i="2"/>
  <c r="AC267" i="2" s="1"/>
  <c r="AD266" i="2"/>
  <c r="AC266" i="2"/>
  <c r="AB266" i="2"/>
  <c r="AD265" i="2"/>
  <c r="AC265" i="2"/>
  <c r="AB265" i="2"/>
  <c r="AD264" i="2"/>
  <c r="AC264" i="2"/>
  <c r="AB264" i="2"/>
  <c r="AD263" i="2"/>
  <c r="AB263" i="2"/>
  <c r="AC263" i="2" s="1"/>
  <c r="AD262" i="2"/>
  <c r="AC262" i="2"/>
  <c r="AB262" i="2"/>
  <c r="AD261" i="2"/>
  <c r="AC261" i="2"/>
  <c r="AB261" i="2"/>
  <c r="AD260" i="2"/>
  <c r="AB260" i="2"/>
  <c r="AC260" i="2" s="1"/>
  <c r="AD259" i="2"/>
  <c r="AB259" i="2"/>
  <c r="AC259" i="2" s="1"/>
  <c r="AD258" i="2"/>
  <c r="AC258" i="2"/>
  <c r="AB258" i="2"/>
  <c r="AD257" i="2"/>
  <c r="AB257" i="2"/>
  <c r="AC257" i="2" s="1"/>
  <c r="AD256" i="2"/>
  <c r="AB256" i="2"/>
  <c r="AC256" i="2" s="1"/>
  <c r="AD255" i="2"/>
  <c r="AB255" i="2"/>
  <c r="AC255" i="2" s="1"/>
  <c r="AD254" i="2"/>
  <c r="AB254" i="2"/>
  <c r="AC254" i="2" s="1"/>
  <c r="AD253" i="2"/>
  <c r="AB253" i="2"/>
  <c r="AC253" i="2" s="1"/>
  <c r="AD252" i="2"/>
  <c r="AC252" i="2"/>
  <c r="AB252" i="2"/>
  <c r="AD251" i="2"/>
  <c r="AC251" i="2"/>
  <c r="AB251" i="2"/>
  <c r="AD250" i="2"/>
  <c r="AC250" i="2"/>
  <c r="AB250" i="2"/>
  <c r="AD249" i="2"/>
  <c r="AB249" i="2"/>
  <c r="AC249" i="2" s="1"/>
  <c r="AD248" i="2"/>
  <c r="AB248" i="2"/>
  <c r="AC248" i="2" s="1"/>
  <c r="AD247" i="2"/>
  <c r="AB247" i="2"/>
  <c r="AC247" i="2" s="1"/>
  <c r="AD246" i="2"/>
  <c r="AB246" i="2"/>
  <c r="AC246" i="2" s="1"/>
  <c r="AD245" i="2"/>
  <c r="AB245" i="2"/>
  <c r="AC245" i="2" s="1"/>
  <c r="AD244" i="2"/>
  <c r="AB244" i="2"/>
  <c r="AC244" i="2" s="1"/>
  <c r="AD243" i="2"/>
  <c r="AB243" i="2"/>
  <c r="AC243" i="2" s="1"/>
  <c r="AD242" i="2"/>
  <c r="AC242" i="2"/>
  <c r="AB242" i="2"/>
  <c r="AD241" i="2"/>
  <c r="AC241" i="2"/>
  <c r="AB241" i="2"/>
  <c r="AD240" i="2"/>
  <c r="AC240" i="2"/>
  <c r="AB240" i="2"/>
  <c r="AD239" i="2"/>
  <c r="AB239" i="2"/>
  <c r="AC239" i="2" s="1"/>
  <c r="AD238" i="2"/>
  <c r="AC238" i="2"/>
  <c r="AB238" i="2"/>
  <c r="AD237" i="2"/>
  <c r="AC237" i="2"/>
  <c r="AB237" i="2"/>
  <c r="AD236" i="2"/>
  <c r="AC236" i="2"/>
  <c r="AB236" i="2"/>
  <c r="AD235" i="2"/>
  <c r="AB235" i="2"/>
  <c r="AC235" i="2" s="1"/>
  <c r="AD234" i="2"/>
  <c r="AC234" i="2"/>
  <c r="AB234" i="2"/>
  <c r="AD233" i="2"/>
  <c r="AB233" i="2"/>
  <c r="AC233" i="2" s="1"/>
  <c r="AD232" i="2"/>
  <c r="AB232" i="2"/>
  <c r="AC232" i="2" s="1"/>
  <c r="AD231" i="2"/>
  <c r="AB231" i="2"/>
  <c r="AC231" i="2" s="1"/>
  <c r="AD230" i="2"/>
  <c r="AB230" i="2"/>
  <c r="AC230" i="2" s="1"/>
  <c r="AD229" i="2"/>
  <c r="AB229" i="2"/>
  <c r="AC229" i="2" s="1"/>
  <c r="AD228" i="2"/>
  <c r="AB228" i="2"/>
  <c r="AC228" i="2" s="1"/>
  <c r="AD227" i="2"/>
  <c r="AC227" i="2"/>
  <c r="AB227" i="2"/>
  <c r="AD226" i="2"/>
  <c r="AC226" i="2"/>
  <c r="AB226" i="2"/>
  <c r="AD225" i="2"/>
  <c r="AC225" i="2"/>
  <c r="AB225" i="2"/>
  <c r="AD224" i="2"/>
  <c r="AB224" i="2"/>
  <c r="AC224" i="2" s="1"/>
  <c r="AD223" i="2"/>
  <c r="AB223" i="2"/>
  <c r="AC223" i="2" s="1"/>
  <c r="AD222" i="2"/>
  <c r="AC222" i="2"/>
  <c r="AB222" i="2"/>
  <c r="AD221" i="2"/>
  <c r="AB221" i="2"/>
  <c r="AC221" i="2" s="1"/>
  <c r="AD220" i="2"/>
  <c r="AB220" i="2"/>
  <c r="AC220" i="2" s="1"/>
  <c r="AD219" i="2"/>
  <c r="AB219" i="2"/>
  <c r="AC219" i="2" s="1"/>
  <c r="AD218" i="2"/>
  <c r="AC218" i="2"/>
  <c r="AB218" i="2"/>
  <c r="AD217" i="2"/>
  <c r="AB217" i="2"/>
  <c r="AC217" i="2" s="1"/>
  <c r="AD216" i="2"/>
  <c r="AC216" i="2"/>
  <c r="AB216" i="2"/>
  <c r="AD215" i="2"/>
  <c r="AB215" i="2"/>
  <c r="AC215" i="2" s="1"/>
  <c r="AD214" i="2"/>
  <c r="AB214" i="2"/>
  <c r="AC214" i="2" s="1"/>
  <c r="AD213" i="2"/>
  <c r="AC213" i="2"/>
  <c r="AB213" i="2"/>
  <c r="AD212" i="2"/>
  <c r="AC212" i="2"/>
  <c r="AB212" i="2"/>
  <c r="AD211" i="2"/>
  <c r="AC211" i="2"/>
  <c r="AB211" i="2"/>
  <c r="AD210" i="2"/>
  <c r="AC210" i="2"/>
  <c r="AB210" i="2"/>
  <c r="AD209" i="2"/>
  <c r="AB209" i="2"/>
  <c r="AC209" i="2" s="1"/>
  <c r="AD208" i="2"/>
  <c r="AB208" i="2"/>
  <c r="AC208" i="2" s="1"/>
  <c r="AD207" i="2"/>
  <c r="AB207" i="2"/>
  <c r="AC207" i="2" s="1"/>
  <c r="AD206" i="2"/>
  <c r="AB206" i="2"/>
  <c r="AC206" i="2" s="1"/>
  <c r="AD205" i="2"/>
  <c r="AB205" i="2"/>
  <c r="AC205" i="2" s="1"/>
  <c r="AD204" i="2"/>
  <c r="AB204" i="2"/>
  <c r="AC204" i="2" s="1"/>
  <c r="AD203" i="2"/>
  <c r="AB203" i="2"/>
  <c r="AC203" i="2" s="1"/>
  <c r="AD202" i="2"/>
  <c r="AC202" i="2"/>
  <c r="AB202" i="2"/>
  <c r="AD201" i="2"/>
  <c r="AC201" i="2"/>
  <c r="AB201" i="2"/>
  <c r="AD200" i="2"/>
  <c r="AC200" i="2"/>
  <c r="AB200" i="2"/>
  <c r="AD199" i="2"/>
  <c r="AB199" i="2"/>
  <c r="AC199" i="2" s="1"/>
  <c r="AD198" i="2"/>
  <c r="AC198" i="2"/>
  <c r="AB198" i="2"/>
  <c r="AD197" i="2"/>
  <c r="AC197" i="2"/>
  <c r="AB197" i="2"/>
  <c r="AD196" i="2"/>
  <c r="AB196" i="2"/>
  <c r="AC196" i="2" s="1"/>
  <c r="AD195" i="2"/>
  <c r="AB195" i="2"/>
  <c r="AC195" i="2" s="1"/>
  <c r="AD194" i="2"/>
  <c r="AC194" i="2"/>
  <c r="AB194" i="2"/>
  <c r="AD193" i="2"/>
  <c r="AB193" i="2"/>
  <c r="AC193" i="2" s="1"/>
  <c r="AD192" i="2"/>
  <c r="AB192" i="2"/>
  <c r="AC192" i="2" s="1"/>
  <c r="AD191" i="2"/>
  <c r="AB191" i="2"/>
  <c r="AC191" i="2" s="1"/>
  <c r="AD190" i="2"/>
  <c r="AB190" i="2"/>
  <c r="AC190" i="2" s="1"/>
  <c r="AD189" i="2"/>
  <c r="AB189" i="2"/>
  <c r="AC189" i="2" s="1"/>
  <c r="AD188" i="2"/>
  <c r="AC188" i="2"/>
  <c r="AB188" i="2"/>
  <c r="AD187" i="2"/>
  <c r="AC187" i="2"/>
  <c r="AB187" i="2"/>
  <c r="AD186" i="2"/>
  <c r="AC186" i="2"/>
  <c r="AB186" i="2"/>
  <c r="AD185" i="2"/>
  <c r="AB185" i="2"/>
  <c r="AC185" i="2" s="1"/>
  <c r="AD184" i="2"/>
  <c r="AB184" i="2"/>
  <c r="AC184" i="2" s="1"/>
  <c r="AD183" i="2"/>
  <c r="AB183" i="2"/>
  <c r="AC183" i="2" s="1"/>
  <c r="AD182" i="2"/>
  <c r="AB182" i="2"/>
  <c r="AC182" i="2" s="1"/>
  <c r="AD181" i="2"/>
  <c r="AB181" i="2"/>
  <c r="AC181" i="2" s="1"/>
  <c r="AD180" i="2"/>
  <c r="AB180" i="2"/>
  <c r="AC180" i="2" s="1"/>
  <c r="AD179" i="2"/>
  <c r="AB179" i="2"/>
  <c r="AC179" i="2" s="1"/>
  <c r="AD178" i="2"/>
  <c r="AC178" i="2"/>
  <c r="AB178" i="2"/>
  <c r="AD177" i="2"/>
  <c r="AC177" i="2"/>
  <c r="AB177" i="2"/>
  <c r="AD176" i="2"/>
  <c r="AC176" i="2"/>
  <c r="AB176" i="2"/>
  <c r="AD175" i="2"/>
  <c r="AB175" i="2"/>
  <c r="AC175" i="2" s="1"/>
  <c r="AD174" i="2"/>
  <c r="AC174" i="2"/>
  <c r="AB174" i="2"/>
  <c r="AD173" i="2"/>
  <c r="AC173" i="2"/>
  <c r="AB173" i="2"/>
  <c r="AD172" i="2"/>
  <c r="AC172" i="2"/>
  <c r="AB172" i="2"/>
  <c r="AD171" i="2"/>
  <c r="AB171" i="2"/>
  <c r="AC171" i="2" s="1"/>
  <c r="AD170" i="2"/>
  <c r="AC170" i="2"/>
  <c r="AB170" i="2"/>
  <c r="AD169" i="2"/>
  <c r="AB169" i="2"/>
  <c r="AC169" i="2" s="1"/>
  <c r="AD168" i="2"/>
  <c r="AB168" i="2"/>
  <c r="AC168" i="2" s="1"/>
  <c r="AD167" i="2"/>
  <c r="AB167" i="2"/>
  <c r="AC167" i="2" s="1"/>
  <c r="AD166" i="2"/>
  <c r="AB166" i="2"/>
  <c r="AC166" i="2" s="1"/>
  <c r="AD165" i="2"/>
  <c r="AB165" i="2"/>
  <c r="AC165" i="2" s="1"/>
  <c r="AD164" i="2"/>
  <c r="AB164" i="2"/>
  <c r="AC164" i="2" s="1"/>
  <c r="AD163" i="2"/>
  <c r="AC163" i="2"/>
  <c r="AB163" i="2"/>
  <c r="AD162" i="2"/>
  <c r="AC162" i="2"/>
  <c r="AB162" i="2"/>
  <c r="AD161" i="2"/>
  <c r="AC161" i="2"/>
  <c r="AB161" i="2"/>
  <c r="AD160" i="2"/>
  <c r="AB160" i="2"/>
  <c r="AC160" i="2" s="1"/>
  <c r="AD159" i="2"/>
  <c r="AB159" i="2"/>
  <c r="AC159" i="2" s="1"/>
  <c r="AD158" i="2"/>
  <c r="AC158" i="2"/>
  <c r="AB158" i="2"/>
  <c r="AD157" i="2"/>
  <c r="AB157" i="2"/>
  <c r="AC157" i="2" s="1"/>
  <c r="AD156" i="2"/>
  <c r="AB156" i="2"/>
  <c r="AC156" i="2" s="1"/>
  <c r="AD155" i="2"/>
  <c r="AB155" i="2"/>
  <c r="AC155" i="2" s="1"/>
  <c r="AD154" i="2"/>
  <c r="AC154" i="2"/>
  <c r="AB154" i="2"/>
  <c r="AD153" i="2"/>
  <c r="AB153" i="2"/>
  <c r="AC153" i="2" s="1"/>
  <c r="AD152" i="2"/>
  <c r="AC152" i="2"/>
  <c r="AB152" i="2"/>
  <c r="AD151" i="2"/>
  <c r="AB151" i="2"/>
  <c r="AC151" i="2" s="1"/>
  <c r="AD150" i="2"/>
  <c r="AB150" i="2"/>
  <c r="AC150" i="2" s="1"/>
  <c r="AD149" i="2"/>
  <c r="AC149" i="2"/>
  <c r="AB149" i="2"/>
  <c r="AD148" i="2"/>
  <c r="AC148" i="2"/>
  <c r="AB148" i="2"/>
  <c r="AD147" i="2"/>
  <c r="AC147" i="2"/>
  <c r="AB147" i="2"/>
  <c r="AD146" i="2"/>
  <c r="AC146" i="2"/>
  <c r="AB146" i="2"/>
  <c r="AD145" i="2"/>
  <c r="AB145" i="2"/>
  <c r="AC145" i="2" s="1"/>
  <c r="AD144" i="2"/>
  <c r="AB144" i="2"/>
  <c r="AC144" i="2" s="1"/>
  <c r="AD143" i="2"/>
  <c r="AB143" i="2"/>
  <c r="AC143" i="2" s="1"/>
  <c r="AD142" i="2"/>
  <c r="AB142" i="2"/>
  <c r="AC142" i="2" s="1"/>
  <c r="AD141" i="2"/>
  <c r="AB141" i="2"/>
  <c r="AC141" i="2" s="1"/>
  <c r="AD140" i="2"/>
  <c r="AC140" i="2"/>
  <c r="AB140" i="2"/>
  <c r="AD139" i="2"/>
  <c r="AB139" i="2"/>
  <c r="AC139" i="2" s="1"/>
  <c r="AD138" i="2"/>
  <c r="AC138" i="2"/>
  <c r="AB138" i="2"/>
  <c r="AD137" i="2"/>
  <c r="AC137" i="2"/>
  <c r="AB137" i="2"/>
  <c r="AD136" i="2"/>
  <c r="AC136" i="2"/>
  <c r="AB136" i="2"/>
  <c r="AD135" i="2"/>
  <c r="AB135" i="2"/>
  <c r="AC135" i="2" s="1"/>
  <c r="AD134" i="2"/>
  <c r="AC134" i="2"/>
  <c r="AB134" i="2"/>
  <c r="AD133" i="2"/>
  <c r="AC133" i="2"/>
  <c r="AB133" i="2"/>
  <c r="AD132" i="2"/>
  <c r="AB132" i="2"/>
  <c r="AC132" i="2" s="1"/>
  <c r="AD131" i="2"/>
  <c r="AB131" i="2"/>
  <c r="AC131" i="2" s="1"/>
  <c r="AD130" i="2"/>
  <c r="AC130" i="2"/>
  <c r="AB130" i="2"/>
  <c r="AD129" i="2"/>
  <c r="AC129" i="2"/>
  <c r="AB129" i="2"/>
  <c r="AD128" i="2"/>
  <c r="AB128" i="2"/>
  <c r="AC128" i="2" s="1"/>
  <c r="AD127" i="2"/>
  <c r="AB127" i="2"/>
  <c r="AC127" i="2" s="1"/>
  <c r="AD126" i="2"/>
  <c r="AB126" i="2"/>
  <c r="AC126" i="2" s="1"/>
  <c r="AD125" i="2"/>
  <c r="AB125" i="2"/>
  <c r="AC125" i="2" s="1"/>
  <c r="AD124" i="2"/>
  <c r="AC124" i="2"/>
  <c r="AB124" i="2"/>
  <c r="AD123" i="2"/>
  <c r="AC123" i="2"/>
  <c r="AB123" i="2"/>
  <c r="AD122" i="2"/>
  <c r="AC122" i="2"/>
  <c r="AB122" i="2"/>
  <c r="AD121" i="2"/>
  <c r="AB121" i="2"/>
  <c r="AC121" i="2" s="1"/>
  <c r="AD120" i="2"/>
  <c r="AB120" i="2"/>
  <c r="AC120" i="2" s="1"/>
  <c r="AD119" i="2"/>
  <c r="AB119" i="2"/>
  <c r="AC119" i="2" s="1"/>
  <c r="AD118" i="2"/>
  <c r="AB118" i="2"/>
  <c r="AC118" i="2" s="1"/>
  <c r="AD117" i="2"/>
  <c r="AB117" i="2"/>
  <c r="AC117" i="2" s="1"/>
  <c r="AD116" i="2"/>
  <c r="AB116" i="2"/>
  <c r="AC116" i="2" s="1"/>
  <c r="AD115" i="2"/>
  <c r="AC115" i="2"/>
  <c r="AB115" i="2"/>
  <c r="AD114" i="2"/>
  <c r="AC114" i="2"/>
  <c r="AB114" i="2"/>
  <c r="AD113" i="2"/>
  <c r="AC113" i="2"/>
  <c r="AB113" i="2"/>
  <c r="AD112" i="2"/>
  <c r="AC112" i="2"/>
  <c r="AB112" i="2"/>
  <c r="AD111" i="2"/>
  <c r="AB111" i="2"/>
  <c r="AC111" i="2" s="1"/>
  <c r="AD110" i="2"/>
  <c r="AC110" i="2"/>
  <c r="AB110" i="2"/>
  <c r="AD109" i="2"/>
  <c r="AC109" i="2"/>
  <c r="AB109" i="2"/>
  <c r="AD108" i="2"/>
  <c r="AC108" i="2"/>
  <c r="AB108" i="2"/>
  <c r="AD107" i="2"/>
  <c r="AB107" i="2"/>
  <c r="AC107" i="2" s="1"/>
  <c r="AD106" i="2"/>
  <c r="AC106" i="2"/>
  <c r="AB106" i="2"/>
  <c r="AD105" i="2"/>
  <c r="AB105" i="2"/>
  <c r="AC105" i="2" s="1"/>
  <c r="AD104" i="2"/>
  <c r="AB104" i="2"/>
  <c r="AC104" i="2" s="1"/>
  <c r="AD103" i="2"/>
  <c r="AB103" i="2"/>
  <c r="AC103" i="2" s="1"/>
  <c r="AD102" i="2"/>
  <c r="AB102" i="2"/>
  <c r="AC102" i="2" s="1"/>
  <c r="AD101" i="2"/>
  <c r="AB101" i="2"/>
  <c r="AC101" i="2" s="1"/>
  <c r="AD100" i="2"/>
  <c r="AB100" i="2"/>
  <c r="AC100" i="2" s="1"/>
  <c r="AD99" i="2"/>
  <c r="AC99" i="2"/>
  <c r="AB99" i="2"/>
  <c r="AD98" i="2"/>
  <c r="AC98" i="2"/>
  <c r="AB98" i="2"/>
  <c r="AD97" i="2"/>
  <c r="AC97" i="2"/>
  <c r="AB97" i="2"/>
  <c r="AD96" i="2"/>
  <c r="AB96" i="2"/>
  <c r="AC96" i="2" s="1"/>
  <c r="AD95" i="2"/>
  <c r="AB95" i="2"/>
  <c r="AC95" i="2" s="1"/>
  <c r="AD94" i="2"/>
  <c r="AC94" i="2"/>
  <c r="AB94" i="2"/>
  <c r="AD93" i="2"/>
  <c r="AB93" i="2"/>
  <c r="AC93" i="2" s="1"/>
  <c r="AD92" i="2"/>
  <c r="AB92" i="2"/>
  <c r="AC92" i="2" s="1"/>
  <c r="AD91" i="2"/>
  <c r="AB91" i="2"/>
  <c r="AC91" i="2" s="1"/>
  <c r="AD90" i="2"/>
  <c r="AC90" i="2"/>
  <c r="AB90" i="2"/>
  <c r="AD89" i="2"/>
  <c r="AB89" i="2"/>
  <c r="AC89" i="2" s="1"/>
  <c r="AD88" i="2"/>
  <c r="AC88" i="2"/>
  <c r="AB88" i="2"/>
  <c r="AD87" i="2"/>
  <c r="AB87" i="2"/>
  <c r="AC87" i="2" s="1"/>
  <c r="AD86" i="2"/>
  <c r="AB86" i="2"/>
  <c r="AC86" i="2" s="1"/>
  <c r="AD85" i="2"/>
  <c r="AC85" i="2"/>
  <c r="AB85" i="2"/>
  <c r="AD84" i="2"/>
  <c r="AC84" i="2"/>
  <c r="AB84" i="2"/>
  <c r="AD83" i="2"/>
  <c r="AC83" i="2"/>
  <c r="AB83" i="2"/>
  <c r="AD82" i="2"/>
  <c r="AC82" i="2"/>
  <c r="AB82" i="2"/>
  <c r="AD81" i="2"/>
  <c r="AB81" i="2"/>
  <c r="AC81" i="2" s="1"/>
  <c r="AD80" i="2"/>
  <c r="AB80" i="2"/>
  <c r="AC80" i="2" s="1"/>
  <c r="AD79" i="2"/>
  <c r="AB79" i="2"/>
  <c r="AC79" i="2" s="1"/>
  <c r="AD78" i="2"/>
  <c r="AB78" i="2"/>
  <c r="AC78" i="2" s="1"/>
  <c r="AD77" i="2"/>
  <c r="AB77" i="2"/>
  <c r="AC77" i="2" s="1"/>
  <c r="AD76" i="2"/>
  <c r="AC76" i="2"/>
  <c r="AB76" i="2"/>
  <c r="AD75" i="2"/>
  <c r="AB75" i="2"/>
  <c r="AC75" i="2" s="1"/>
  <c r="AD74" i="2"/>
  <c r="AC74" i="2"/>
  <c r="AB74" i="2"/>
  <c r="AD73" i="2"/>
  <c r="AC73" i="2"/>
  <c r="AB73" i="2"/>
  <c r="AD72" i="2"/>
  <c r="AC72" i="2"/>
  <c r="AB72" i="2"/>
  <c r="AD71" i="2"/>
  <c r="AB71" i="2"/>
  <c r="AC71" i="2" s="1"/>
  <c r="AD70" i="2"/>
  <c r="AB70" i="2"/>
  <c r="AC70" i="2" s="1"/>
  <c r="AD69" i="2"/>
  <c r="AB69" i="2"/>
  <c r="AC69" i="2" s="1"/>
  <c r="AD68" i="2"/>
  <c r="AB68" i="2"/>
  <c r="AC68" i="2" s="1"/>
  <c r="AD67" i="2"/>
  <c r="AB67" i="2"/>
  <c r="AC67" i="2" s="1"/>
  <c r="AD66" i="2"/>
  <c r="AC66" i="2"/>
  <c r="AB66" i="2"/>
  <c r="AD65" i="2"/>
  <c r="AC65" i="2"/>
  <c r="AB65" i="2"/>
  <c r="AD64" i="2"/>
  <c r="AC64" i="2"/>
  <c r="AB64" i="2"/>
  <c r="AD63" i="2"/>
  <c r="AB63" i="2"/>
  <c r="AC63" i="2" s="1"/>
  <c r="AD62" i="2"/>
  <c r="AB62" i="2"/>
  <c r="AC62" i="2" s="1"/>
  <c r="AD61" i="2"/>
  <c r="AB61" i="2"/>
  <c r="AC61" i="2" s="1"/>
  <c r="AD60" i="2"/>
  <c r="AC60" i="2"/>
  <c r="AB60" i="2"/>
  <c r="AD59" i="2"/>
  <c r="AB59" i="2"/>
  <c r="AC59" i="2" s="1"/>
  <c r="AD58" i="2"/>
  <c r="AC58" i="2"/>
  <c r="AB58" i="2"/>
  <c r="AD57" i="2"/>
  <c r="AC57" i="2"/>
  <c r="AB57" i="2"/>
  <c r="AD56" i="2"/>
  <c r="AC56" i="2"/>
  <c r="AB56" i="2"/>
  <c r="AD55" i="2"/>
  <c r="AB55" i="2"/>
  <c r="AC55" i="2" s="1"/>
  <c r="AD54" i="2"/>
  <c r="AB54" i="2"/>
  <c r="AC54" i="2" s="1"/>
  <c r="AD53" i="2"/>
  <c r="AB53" i="2"/>
  <c r="AC53" i="2" s="1"/>
  <c r="AD52" i="2"/>
  <c r="AB52" i="2"/>
  <c r="AC52" i="2" s="1"/>
  <c r="AD51" i="2"/>
  <c r="AB51" i="2"/>
  <c r="AC51" i="2" s="1"/>
  <c r="AD50" i="2"/>
  <c r="AC50" i="2"/>
  <c r="AB50" i="2"/>
  <c r="AD49" i="2"/>
  <c r="AC49" i="2"/>
  <c r="AB49" i="2"/>
  <c r="AD48" i="2"/>
  <c r="AC48" i="2"/>
  <c r="AB48" i="2"/>
  <c r="AD47" i="2"/>
  <c r="AB47" i="2"/>
  <c r="AC47" i="2" s="1"/>
  <c r="AD46" i="2"/>
  <c r="AB46" i="2"/>
  <c r="AC46" i="2" s="1"/>
  <c r="AD45" i="2"/>
  <c r="AB45" i="2"/>
  <c r="AC45" i="2" s="1"/>
  <c r="AD44" i="2"/>
  <c r="AC44" i="2"/>
  <c r="AB44" i="2"/>
  <c r="AD43" i="2"/>
  <c r="AB43" i="2"/>
  <c r="AC43" i="2" s="1"/>
  <c r="AD42" i="2"/>
  <c r="AC42" i="2"/>
  <c r="AB42" i="2"/>
  <c r="AD41" i="2"/>
  <c r="AC41" i="2"/>
  <c r="AB41" i="2"/>
  <c r="AD40" i="2"/>
  <c r="AC40" i="2"/>
  <c r="AB40" i="2"/>
  <c r="AD39" i="2"/>
  <c r="AB39" i="2"/>
  <c r="AC39" i="2" s="1"/>
  <c r="AD38" i="2"/>
  <c r="AB38" i="2"/>
  <c r="AC38" i="2" s="1"/>
  <c r="AD37" i="2"/>
  <c r="AB37" i="2"/>
  <c r="AC37" i="2" s="1"/>
  <c r="AD36" i="2"/>
  <c r="AB36" i="2"/>
  <c r="AC36" i="2" s="1"/>
  <c r="AD35" i="2"/>
  <c r="AB35" i="2"/>
  <c r="AC35" i="2" s="1"/>
  <c r="AD34" i="2"/>
  <c r="AC34" i="2"/>
  <c r="AB34" i="2"/>
  <c r="AD33" i="2"/>
  <c r="AC33" i="2"/>
  <c r="AB33" i="2"/>
  <c r="AD32" i="2"/>
  <c r="AC32" i="2"/>
  <c r="AB32" i="2"/>
  <c r="AD31" i="2"/>
  <c r="AB31" i="2"/>
  <c r="AC31" i="2" s="1"/>
  <c r="AD30" i="2"/>
  <c r="AB30" i="2"/>
  <c r="AC30" i="2" s="1"/>
  <c r="AD29" i="2"/>
  <c r="AB29" i="2"/>
  <c r="AC29" i="2" s="1"/>
  <c r="AD28" i="2"/>
  <c r="AC28" i="2"/>
  <c r="AB28" i="2"/>
  <c r="AD27" i="2"/>
  <c r="AB27" i="2"/>
  <c r="AC27" i="2" s="1"/>
  <c r="AD26" i="2"/>
  <c r="AC26" i="2"/>
  <c r="AB26" i="2"/>
  <c r="AD25" i="2"/>
  <c r="AC25" i="2"/>
  <c r="AB25" i="2"/>
  <c r="AD24" i="2"/>
  <c r="AC24" i="2"/>
  <c r="AB24" i="2"/>
  <c r="AD23" i="2"/>
  <c r="AB23" i="2"/>
  <c r="AC23" i="2" s="1"/>
  <c r="AD22" i="2"/>
  <c r="AB22" i="2"/>
  <c r="AC22" i="2" s="1"/>
  <c r="AD21" i="2"/>
  <c r="AB21" i="2"/>
  <c r="AC21" i="2" s="1"/>
  <c r="AD20" i="2"/>
  <c r="AB20" i="2"/>
  <c r="AC20" i="2" s="1"/>
  <c r="AD19" i="2"/>
  <c r="AB19" i="2"/>
  <c r="AC19" i="2" s="1"/>
  <c r="AD18" i="2"/>
  <c r="AC18" i="2"/>
  <c r="AB18" i="2"/>
  <c r="AD17" i="2"/>
  <c r="AC17" i="2"/>
  <c r="AB17" i="2"/>
  <c r="AD16" i="2"/>
  <c r="AC16" i="2"/>
  <c r="AB16" i="2"/>
  <c r="AD15" i="2"/>
  <c r="AB15" i="2"/>
  <c r="AC15" i="2" s="1"/>
  <c r="AD14" i="2"/>
  <c r="AB14" i="2"/>
  <c r="AC14" i="2" s="1"/>
  <c r="AD13" i="2"/>
  <c r="AB13" i="2"/>
  <c r="AC13" i="2" s="1"/>
  <c r="AD1676" i="1"/>
  <c r="AC1676" i="1"/>
  <c r="AB1676" i="1"/>
  <c r="AD1675" i="1"/>
  <c r="AB1675" i="1"/>
  <c r="AC1675" i="1" s="1"/>
  <c r="AD1674" i="1"/>
  <c r="AC1674" i="1"/>
  <c r="AB1674" i="1"/>
  <c r="AD1673" i="1"/>
  <c r="AC1673" i="1"/>
  <c r="AB1673" i="1"/>
  <c r="AD1672" i="1"/>
  <c r="AC1672" i="1"/>
  <c r="AB1672" i="1"/>
  <c r="AD1671" i="1"/>
  <c r="AB1671" i="1"/>
  <c r="AC1671" i="1" s="1"/>
  <c r="AD1670" i="1"/>
  <c r="AB1670" i="1"/>
  <c r="AC1670" i="1" s="1"/>
  <c r="AD1669" i="1"/>
  <c r="AB1669" i="1"/>
  <c r="AC1669" i="1" s="1"/>
  <c r="AD1668" i="1"/>
  <c r="AB1668" i="1"/>
  <c r="AC1668" i="1" s="1"/>
  <c r="AD1667" i="1"/>
  <c r="AB1667" i="1"/>
  <c r="AC1667" i="1" s="1"/>
  <c r="AD1666" i="1"/>
  <c r="AC1666" i="1"/>
  <c r="AB1666" i="1"/>
  <c r="AD1665" i="1"/>
  <c r="AC1665" i="1"/>
  <c r="AB1665" i="1"/>
  <c r="AD1664" i="1"/>
  <c r="AC1664" i="1"/>
  <c r="AB1664" i="1"/>
  <c r="AD1663" i="1"/>
  <c r="AB1663" i="1"/>
  <c r="AC1663" i="1" s="1"/>
  <c r="AD1662" i="1"/>
  <c r="AB1662" i="1"/>
  <c r="AC1662" i="1" s="1"/>
  <c r="AD1661" i="1"/>
  <c r="AB1661" i="1"/>
  <c r="AC1661" i="1" s="1"/>
  <c r="AD1660" i="1"/>
  <c r="AC1660" i="1"/>
  <c r="AB1660" i="1"/>
  <c r="AD1659" i="1"/>
  <c r="AB1659" i="1"/>
  <c r="AC1659" i="1" s="1"/>
  <c r="AD1658" i="1"/>
  <c r="AC1658" i="1"/>
  <c r="AB1658" i="1"/>
  <c r="AD1657" i="1"/>
  <c r="AC1657" i="1"/>
  <c r="AB1657" i="1"/>
  <c r="AD1656" i="1"/>
  <c r="AC1656" i="1"/>
  <c r="AB1656" i="1"/>
  <c r="AD1655" i="1"/>
  <c r="AB1655" i="1"/>
  <c r="AC1655" i="1" s="1"/>
  <c r="AD1654" i="1"/>
  <c r="AB1654" i="1"/>
  <c r="AC1654" i="1" s="1"/>
  <c r="AD1653" i="1"/>
  <c r="AB1653" i="1"/>
  <c r="AC1653" i="1" s="1"/>
  <c r="AD1652" i="1"/>
  <c r="AB1652" i="1"/>
  <c r="AC1652" i="1" s="1"/>
  <c r="AD1651" i="1"/>
  <c r="AB1651" i="1"/>
  <c r="AC1651" i="1" s="1"/>
  <c r="AD1650" i="1"/>
  <c r="AC1650" i="1"/>
  <c r="AB1650" i="1"/>
  <c r="AD1649" i="1"/>
  <c r="AC1649" i="1"/>
  <c r="AB1649" i="1"/>
  <c r="AD1648" i="1"/>
  <c r="AC1648" i="1"/>
  <c r="AB1648" i="1"/>
  <c r="AD1647" i="1"/>
  <c r="AB1647" i="1"/>
  <c r="AC1647" i="1" s="1"/>
  <c r="AD1646" i="1"/>
  <c r="AB1646" i="1"/>
  <c r="AC1646" i="1" s="1"/>
  <c r="AD1645" i="1"/>
  <c r="AB1645" i="1"/>
  <c r="AC1645" i="1" s="1"/>
  <c r="AD1644" i="1"/>
  <c r="AC1644" i="1"/>
  <c r="AB1644" i="1"/>
  <c r="AD1643" i="1"/>
  <c r="AB1643" i="1"/>
  <c r="AC1643" i="1" s="1"/>
  <c r="AD1642" i="1"/>
  <c r="AC1642" i="1"/>
  <c r="AB1642" i="1"/>
  <c r="AD1641" i="1"/>
  <c r="AC1641" i="1"/>
  <c r="AB1641" i="1"/>
  <c r="AD1640" i="1"/>
  <c r="AC1640" i="1"/>
  <c r="AB1640" i="1"/>
  <c r="AD1639" i="1"/>
  <c r="AB1639" i="1"/>
  <c r="AC1639" i="1" s="1"/>
  <c r="AD1638" i="1"/>
  <c r="AB1638" i="1"/>
  <c r="AC1638" i="1" s="1"/>
  <c r="AD1637" i="1"/>
  <c r="AB1637" i="1"/>
  <c r="AC1637" i="1" s="1"/>
  <c r="AD1636" i="1"/>
  <c r="AB1636" i="1"/>
  <c r="AC1636" i="1" s="1"/>
  <c r="AD1635" i="1"/>
  <c r="AB1635" i="1"/>
  <c r="AC1635" i="1" s="1"/>
  <c r="AD1634" i="1"/>
  <c r="AC1634" i="1"/>
  <c r="AB1634" i="1"/>
  <c r="AD1633" i="1"/>
  <c r="AC1633" i="1"/>
  <c r="AB1633" i="1"/>
  <c r="AD1632" i="1"/>
  <c r="AC1632" i="1"/>
  <c r="AB1632" i="1"/>
  <c r="AD1631" i="1"/>
  <c r="AB1631" i="1"/>
  <c r="AC1631" i="1" s="1"/>
  <c r="AD1630" i="1"/>
  <c r="AB1630" i="1"/>
  <c r="AC1630" i="1" s="1"/>
  <c r="AD1629" i="1"/>
  <c r="AB1629" i="1"/>
  <c r="AC1629" i="1" s="1"/>
  <c r="AD1628" i="1"/>
  <c r="AC1628" i="1"/>
  <c r="AB1628" i="1"/>
  <c r="AD1627" i="1"/>
  <c r="AB1627" i="1"/>
  <c r="AC1627" i="1" s="1"/>
  <c r="AD1626" i="1"/>
  <c r="AC1626" i="1"/>
  <c r="AB1626" i="1"/>
  <c r="AD1625" i="1"/>
  <c r="AC1625" i="1"/>
  <c r="AB1625" i="1"/>
  <c r="AD1624" i="1"/>
  <c r="AC1624" i="1"/>
  <c r="AB1624" i="1"/>
  <c r="AD1623" i="1"/>
  <c r="AB1623" i="1"/>
  <c r="AC1623" i="1" s="1"/>
  <c r="AD1622" i="1"/>
  <c r="AB1622" i="1"/>
  <c r="AC1622" i="1" s="1"/>
  <c r="AD1621" i="1"/>
  <c r="AB1621" i="1"/>
  <c r="AC1621" i="1" s="1"/>
  <c r="AD1620" i="1"/>
  <c r="AB1620" i="1"/>
  <c r="AC1620" i="1" s="1"/>
  <c r="AD1619" i="1"/>
  <c r="AB1619" i="1"/>
  <c r="AC1619" i="1" s="1"/>
  <c r="AD1618" i="1"/>
  <c r="AC1618" i="1"/>
  <c r="AB1618" i="1"/>
  <c r="AD1617" i="1"/>
  <c r="AC1617" i="1"/>
  <c r="AB1617" i="1"/>
  <c r="AD1616" i="1"/>
  <c r="AC1616" i="1"/>
  <c r="AB1616" i="1"/>
  <c r="AD1615" i="1"/>
  <c r="AB1615" i="1"/>
  <c r="AC1615" i="1" s="1"/>
  <c r="AD1614" i="1"/>
  <c r="AB1614" i="1"/>
  <c r="AC1614" i="1" s="1"/>
  <c r="AD1613" i="1"/>
  <c r="AB1613" i="1"/>
  <c r="AC1613" i="1" s="1"/>
  <c r="AD1612" i="1"/>
  <c r="AC1612" i="1"/>
  <c r="AB1612" i="1"/>
  <c r="AD1611" i="1"/>
  <c r="AB1611" i="1"/>
  <c r="AC1611" i="1" s="1"/>
  <c r="AD1610" i="1"/>
  <c r="AC1610" i="1"/>
  <c r="AB1610" i="1"/>
  <c r="AD1609" i="1"/>
  <c r="AC1609" i="1"/>
  <c r="AB1609" i="1"/>
  <c r="AD1608" i="1"/>
  <c r="AC1608" i="1"/>
  <c r="AB1608" i="1"/>
  <c r="AD1607" i="1"/>
  <c r="AB1607" i="1"/>
  <c r="AC1607" i="1" s="1"/>
  <c r="AD1606" i="1"/>
  <c r="AB1606" i="1"/>
  <c r="AC1606" i="1" s="1"/>
  <c r="AD1605" i="1"/>
  <c r="AB1605" i="1"/>
  <c r="AC1605" i="1" s="1"/>
  <c r="AD1604" i="1"/>
  <c r="AB1604" i="1"/>
  <c r="AC1604" i="1" s="1"/>
  <c r="AD1603" i="1"/>
  <c r="AB1603" i="1"/>
  <c r="AC1603" i="1" s="1"/>
  <c r="AD1602" i="1"/>
  <c r="AC1602" i="1"/>
  <c r="AB1602" i="1"/>
  <c r="AD1601" i="1"/>
  <c r="AC1601" i="1"/>
  <c r="AB1601" i="1"/>
  <c r="AD1600" i="1"/>
  <c r="AC1600" i="1"/>
  <c r="AB1600" i="1"/>
  <c r="AD1599" i="1"/>
  <c r="AB1599" i="1"/>
  <c r="AC1599" i="1" s="1"/>
  <c r="AD1598" i="1"/>
  <c r="AB1598" i="1"/>
  <c r="AC1598" i="1" s="1"/>
  <c r="AD1597" i="1"/>
  <c r="AB1597" i="1"/>
  <c r="AC1597" i="1" s="1"/>
  <c r="AD1596" i="1"/>
  <c r="AC1596" i="1"/>
  <c r="AB1596" i="1"/>
  <c r="AD1595" i="1"/>
  <c r="AB1595" i="1"/>
  <c r="AC1595" i="1" s="1"/>
  <c r="AD1594" i="1"/>
  <c r="AC1594" i="1"/>
  <c r="AB1594" i="1"/>
  <c r="AD1593" i="1"/>
  <c r="AC1593" i="1"/>
  <c r="AB1593" i="1"/>
  <c r="AD1592" i="1"/>
  <c r="AC1592" i="1"/>
  <c r="AB1592" i="1"/>
  <c r="AD1591" i="1"/>
  <c r="AB1591" i="1"/>
  <c r="AC1591" i="1" s="1"/>
  <c r="AD1590" i="1"/>
  <c r="AB1590" i="1"/>
  <c r="AC1590" i="1" s="1"/>
  <c r="AD1589" i="1"/>
  <c r="AB1589" i="1"/>
  <c r="AC1589" i="1" s="1"/>
  <c r="AD1588" i="1"/>
  <c r="AB1588" i="1"/>
  <c r="AC1588" i="1" s="1"/>
  <c r="AD1587" i="1"/>
  <c r="AB1587" i="1"/>
  <c r="AC1587" i="1" s="1"/>
  <c r="AD1586" i="1"/>
  <c r="AC1586" i="1"/>
  <c r="AB1586" i="1"/>
  <c r="AD1585" i="1"/>
  <c r="AC1585" i="1"/>
  <c r="AB1585" i="1"/>
  <c r="AD1584" i="1"/>
  <c r="AC1584" i="1"/>
  <c r="AB1584" i="1"/>
  <c r="AD1583" i="1"/>
  <c r="AB1583" i="1"/>
  <c r="AC1583" i="1" s="1"/>
  <c r="AD1582" i="1"/>
  <c r="AB1582" i="1"/>
  <c r="AC1582" i="1" s="1"/>
  <c r="AD1581" i="1"/>
  <c r="AB1581" i="1"/>
  <c r="AC1581" i="1" s="1"/>
  <c r="AD1580" i="1"/>
  <c r="AC1580" i="1"/>
  <c r="AB1580" i="1"/>
  <c r="AD1579" i="1"/>
  <c r="AB1579" i="1"/>
  <c r="AC1579" i="1" s="1"/>
  <c r="AD1578" i="1"/>
  <c r="AC1578" i="1"/>
  <c r="AB1578" i="1"/>
  <c r="AD1577" i="1"/>
  <c r="AC1577" i="1"/>
  <c r="AB1577" i="1"/>
  <c r="AD1576" i="1"/>
  <c r="AC1576" i="1"/>
  <c r="AB1576" i="1"/>
  <c r="AD1575" i="1"/>
  <c r="AB1575" i="1"/>
  <c r="AC1575" i="1" s="1"/>
  <c r="AD1574" i="1"/>
  <c r="AB1574" i="1"/>
  <c r="AC1574" i="1" s="1"/>
  <c r="AD1573" i="1"/>
  <c r="AB1573" i="1"/>
  <c r="AC1573" i="1" s="1"/>
  <c r="AD1572" i="1"/>
  <c r="AB1572" i="1"/>
  <c r="AC1572" i="1" s="1"/>
  <c r="AD1571" i="1"/>
  <c r="AB1571" i="1"/>
  <c r="AC1571" i="1" s="1"/>
  <c r="AD1570" i="1"/>
  <c r="AC1570" i="1"/>
  <c r="AB1570" i="1"/>
  <c r="AD1569" i="1"/>
  <c r="AC1569" i="1"/>
  <c r="AB1569" i="1"/>
  <c r="AD1568" i="1"/>
  <c r="AC1568" i="1"/>
  <c r="AB1568" i="1"/>
  <c r="AD1567" i="1"/>
  <c r="AB1567" i="1"/>
  <c r="AC1567" i="1" s="1"/>
  <c r="AD1566" i="1"/>
  <c r="AB1566" i="1"/>
  <c r="AC1566" i="1" s="1"/>
  <c r="AD1565" i="1"/>
  <c r="AB1565" i="1"/>
  <c r="AC1565" i="1" s="1"/>
  <c r="AD1564" i="1"/>
  <c r="AC1564" i="1"/>
  <c r="AB1564" i="1"/>
  <c r="AD1563" i="1"/>
  <c r="AB1563" i="1"/>
  <c r="AC1563" i="1" s="1"/>
  <c r="AD1562" i="1"/>
  <c r="AC1562" i="1"/>
  <c r="AB1562" i="1"/>
  <c r="AD1561" i="1"/>
  <c r="AC1561" i="1"/>
  <c r="AB1561" i="1"/>
  <c r="AD1560" i="1"/>
  <c r="AC1560" i="1"/>
  <c r="AB1560" i="1"/>
  <c r="AD1559" i="1"/>
  <c r="AB1559" i="1"/>
  <c r="AC1559" i="1" s="1"/>
  <c r="AD1558" i="1"/>
  <c r="AB1558" i="1"/>
  <c r="AC1558" i="1" s="1"/>
  <c r="AD1557" i="1"/>
  <c r="AB1557" i="1"/>
  <c r="AC1557" i="1" s="1"/>
  <c r="AD1556" i="1"/>
  <c r="AB1556" i="1"/>
  <c r="AC1556" i="1" s="1"/>
  <c r="AD1555" i="1"/>
  <c r="AB1555" i="1"/>
  <c r="AC1555" i="1" s="1"/>
  <c r="AD1554" i="1"/>
  <c r="AC1554" i="1"/>
  <c r="AB1554" i="1"/>
  <c r="AD1553" i="1"/>
  <c r="AC1553" i="1"/>
  <c r="AB1553" i="1"/>
  <c r="AD1552" i="1"/>
  <c r="AC1552" i="1"/>
  <c r="AB1552" i="1"/>
  <c r="AD1551" i="1"/>
  <c r="AB1551" i="1"/>
  <c r="AC1551" i="1" s="1"/>
  <c r="AD1550" i="1"/>
  <c r="AB1550" i="1"/>
  <c r="AC1550" i="1" s="1"/>
  <c r="AD1549" i="1"/>
  <c r="AB1549" i="1"/>
  <c r="AC1549" i="1" s="1"/>
  <c r="AD1548" i="1"/>
  <c r="AC1548" i="1"/>
  <c r="AB1548" i="1"/>
  <c r="AD1547" i="1"/>
  <c r="AB1547" i="1"/>
  <c r="AC1547" i="1" s="1"/>
  <c r="AD1546" i="1"/>
  <c r="AC1546" i="1"/>
  <c r="AB1546" i="1"/>
  <c r="AD1545" i="1"/>
  <c r="AC1545" i="1"/>
  <c r="AB1545" i="1"/>
  <c r="AD1544" i="1"/>
  <c r="AC1544" i="1"/>
  <c r="AB1544" i="1"/>
  <c r="AD1543" i="1"/>
  <c r="AB1543" i="1"/>
  <c r="AC1543" i="1" s="1"/>
  <c r="AD1542" i="1"/>
  <c r="AB1542" i="1"/>
  <c r="AC1542" i="1" s="1"/>
  <c r="AD1541" i="1"/>
  <c r="AB1541" i="1"/>
  <c r="AC1541" i="1" s="1"/>
  <c r="AD1540" i="1"/>
  <c r="AB1540" i="1"/>
  <c r="AC1540" i="1" s="1"/>
  <c r="AD1539" i="1"/>
  <c r="AB1539" i="1"/>
  <c r="AC1539" i="1" s="1"/>
  <c r="AD1538" i="1"/>
  <c r="AC1538" i="1"/>
  <c r="AB1538" i="1"/>
  <c r="AD1537" i="1"/>
  <c r="AC1537" i="1"/>
  <c r="AB1537" i="1"/>
  <c r="AD1536" i="1"/>
  <c r="AC1536" i="1"/>
  <c r="AB1536" i="1"/>
  <c r="AD1535" i="1"/>
  <c r="AB1535" i="1"/>
  <c r="AC1535" i="1" s="1"/>
  <c r="AD1534" i="1"/>
  <c r="AB1534" i="1"/>
  <c r="AC1534" i="1" s="1"/>
  <c r="AD1533" i="1"/>
  <c r="AB1533" i="1"/>
  <c r="AC1533" i="1" s="1"/>
  <c r="AD1532" i="1"/>
  <c r="AC1532" i="1"/>
  <c r="AB1532" i="1"/>
  <c r="AD1531" i="1"/>
  <c r="AB1531" i="1"/>
  <c r="AC1531" i="1" s="1"/>
  <c r="AD1530" i="1"/>
  <c r="AC1530" i="1"/>
  <c r="AB1530" i="1"/>
  <c r="AD1529" i="1"/>
  <c r="AC1529" i="1"/>
  <c r="AB1529" i="1"/>
  <c r="AD1528" i="1"/>
  <c r="AC1528" i="1"/>
  <c r="AB1528" i="1"/>
  <c r="AD1527" i="1"/>
  <c r="AB1527" i="1"/>
  <c r="AC1527" i="1" s="1"/>
  <c r="AD1526" i="1"/>
  <c r="AB1526" i="1"/>
  <c r="AC1526" i="1" s="1"/>
  <c r="AD1525" i="1"/>
  <c r="AB1525" i="1"/>
  <c r="AC1525" i="1" s="1"/>
  <c r="AD1524" i="1"/>
  <c r="AB1524" i="1"/>
  <c r="AC1524" i="1" s="1"/>
  <c r="AD1523" i="1"/>
  <c r="AB1523" i="1"/>
  <c r="AC1523" i="1" s="1"/>
  <c r="AD1522" i="1"/>
  <c r="AC1522" i="1"/>
  <c r="AB1522" i="1"/>
  <c r="AD1521" i="1"/>
  <c r="AC1521" i="1"/>
  <c r="AB1521" i="1"/>
  <c r="AD1520" i="1"/>
  <c r="AC1520" i="1"/>
  <c r="AB1520" i="1"/>
  <c r="AD1519" i="1"/>
  <c r="AB1519" i="1"/>
  <c r="AC1519" i="1" s="1"/>
  <c r="AD1518" i="1"/>
  <c r="AB1518" i="1"/>
  <c r="AC1518" i="1" s="1"/>
  <c r="AD1517" i="1"/>
  <c r="AB1517" i="1"/>
  <c r="AC1517" i="1" s="1"/>
  <c r="AD1516" i="1"/>
  <c r="AC1516" i="1"/>
  <c r="AB1516" i="1"/>
  <c r="AD1515" i="1"/>
  <c r="AB1515" i="1"/>
  <c r="AC1515" i="1" s="1"/>
  <c r="AD1514" i="1"/>
  <c r="AC1514" i="1"/>
  <c r="AB1514" i="1"/>
  <c r="AD1513" i="1"/>
  <c r="AC1513" i="1"/>
  <c r="AB1513" i="1"/>
  <c r="AD1512" i="1"/>
  <c r="AC1512" i="1"/>
  <c r="AB1512" i="1"/>
  <c r="AD1511" i="1"/>
  <c r="AB1511" i="1"/>
  <c r="AC1511" i="1" s="1"/>
  <c r="AD1510" i="1"/>
  <c r="AB1510" i="1"/>
  <c r="AC1510" i="1" s="1"/>
  <c r="AD1509" i="1"/>
  <c r="AB1509" i="1"/>
  <c r="AC1509" i="1" s="1"/>
  <c r="AD1508" i="1"/>
  <c r="AB1508" i="1"/>
  <c r="AC1508" i="1" s="1"/>
  <c r="AD1507" i="1"/>
  <c r="AB1507" i="1"/>
  <c r="AC1507" i="1" s="1"/>
  <c r="AD1506" i="1"/>
  <c r="AC1506" i="1"/>
  <c r="AB1506" i="1"/>
  <c r="AD1505" i="1"/>
  <c r="AC1505" i="1"/>
  <c r="AB1505" i="1"/>
  <c r="AD1504" i="1"/>
  <c r="AC1504" i="1"/>
  <c r="AB1504" i="1"/>
  <c r="AD1503" i="1"/>
  <c r="AB1503" i="1"/>
  <c r="AC1503" i="1" s="1"/>
  <c r="AD1502" i="1"/>
  <c r="AB1502" i="1"/>
  <c r="AC1502" i="1" s="1"/>
  <c r="AD1501" i="1"/>
  <c r="AB1501" i="1"/>
  <c r="AC1501" i="1" s="1"/>
  <c r="AD1500" i="1"/>
  <c r="AC1500" i="1"/>
  <c r="AB1500" i="1"/>
  <c r="AD1499" i="1"/>
  <c r="AB1499" i="1"/>
  <c r="AC1499" i="1" s="1"/>
  <c r="AD1498" i="1"/>
  <c r="AC1498" i="1"/>
  <c r="AB1498" i="1"/>
  <c r="AD1497" i="1"/>
  <c r="AC1497" i="1"/>
  <c r="AB1497" i="1"/>
  <c r="AD1496" i="1"/>
  <c r="AC1496" i="1"/>
  <c r="AB1496" i="1"/>
  <c r="AD1495" i="1"/>
  <c r="AB1495" i="1"/>
  <c r="AC1495" i="1" s="1"/>
  <c r="AD1494" i="1"/>
  <c r="AB1494" i="1"/>
  <c r="AC1494" i="1" s="1"/>
  <c r="AD1493" i="1"/>
  <c r="AB1493" i="1"/>
  <c r="AC1493" i="1" s="1"/>
  <c r="AD1492" i="1"/>
  <c r="AB1492" i="1"/>
  <c r="AC1492" i="1" s="1"/>
  <c r="AD1491" i="1"/>
  <c r="AB1491" i="1"/>
  <c r="AC1491" i="1" s="1"/>
  <c r="AD1490" i="1"/>
  <c r="AC1490" i="1"/>
  <c r="AB1490" i="1"/>
  <c r="AD1489" i="1"/>
  <c r="AC1489" i="1"/>
  <c r="AB1489" i="1"/>
  <c r="AD1488" i="1"/>
  <c r="AC1488" i="1"/>
  <c r="AB1488" i="1"/>
  <c r="AD1487" i="1"/>
  <c r="AB1487" i="1"/>
  <c r="AC1487" i="1" s="1"/>
  <c r="AD1486" i="1"/>
  <c r="AB1486" i="1"/>
  <c r="AC1486" i="1" s="1"/>
  <c r="AD1485" i="1"/>
  <c r="AB1485" i="1"/>
  <c r="AC1485" i="1" s="1"/>
  <c r="AD1484" i="1"/>
  <c r="AC1484" i="1"/>
  <c r="AB1484" i="1"/>
  <c r="AD1483" i="1"/>
  <c r="AB1483" i="1"/>
  <c r="AC1483" i="1" s="1"/>
  <c r="AD1482" i="1"/>
  <c r="AC1482" i="1"/>
  <c r="AB1482" i="1"/>
  <c r="AD1481" i="1"/>
  <c r="AC1481" i="1"/>
  <c r="AB1481" i="1"/>
  <c r="AD1480" i="1"/>
  <c r="AC1480" i="1"/>
  <c r="AB1480" i="1"/>
  <c r="AD1479" i="1"/>
  <c r="AB1479" i="1"/>
  <c r="AC1479" i="1" s="1"/>
  <c r="AD1478" i="1"/>
  <c r="AB1478" i="1"/>
  <c r="AC1478" i="1" s="1"/>
  <c r="AD1477" i="1"/>
  <c r="AB1477" i="1"/>
  <c r="AC1477" i="1" s="1"/>
  <c r="AD1476" i="1"/>
  <c r="AB1476" i="1"/>
  <c r="AC1476" i="1" s="1"/>
  <c r="AD1475" i="1"/>
  <c r="AB1475" i="1"/>
  <c r="AC1475" i="1" s="1"/>
  <c r="AD1474" i="1"/>
  <c r="AC1474" i="1"/>
  <c r="AB1474" i="1"/>
  <c r="AD1473" i="1"/>
  <c r="AC1473" i="1"/>
  <c r="AB1473" i="1"/>
  <c r="AD1472" i="1"/>
  <c r="AC1472" i="1"/>
  <c r="AB1472" i="1"/>
  <c r="AD1471" i="1"/>
  <c r="AB1471" i="1"/>
  <c r="AC1471" i="1" s="1"/>
  <c r="AD1470" i="1"/>
  <c r="AB1470" i="1"/>
  <c r="AC1470" i="1" s="1"/>
  <c r="AD1469" i="1"/>
  <c r="AB1469" i="1"/>
  <c r="AC1469" i="1" s="1"/>
  <c r="AD1468" i="1"/>
  <c r="AC1468" i="1"/>
  <c r="AB1468" i="1"/>
  <c r="AD1467" i="1"/>
  <c r="AB1467" i="1"/>
  <c r="AC1467" i="1" s="1"/>
  <c r="AD1466" i="1"/>
  <c r="AC1466" i="1"/>
  <c r="AB1466" i="1"/>
  <c r="AD1465" i="1"/>
  <c r="AC1465" i="1"/>
  <c r="AB1465" i="1"/>
  <c r="AD1464" i="1"/>
  <c r="AC1464" i="1"/>
  <c r="AB1464" i="1"/>
  <c r="AD1463" i="1"/>
  <c r="AB1463" i="1"/>
  <c r="AC1463" i="1" s="1"/>
  <c r="AD1462" i="1"/>
  <c r="AB1462" i="1"/>
  <c r="AC1462" i="1" s="1"/>
  <c r="AD1461" i="1"/>
  <c r="AB1461" i="1"/>
  <c r="AC1461" i="1" s="1"/>
  <c r="AD1460" i="1"/>
  <c r="AB1460" i="1"/>
  <c r="AC1460" i="1" s="1"/>
  <c r="AD1459" i="1"/>
  <c r="AB1459" i="1"/>
  <c r="AC1459" i="1" s="1"/>
  <c r="AD1458" i="1"/>
  <c r="AC1458" i="1"/>
  <c r="AB1458" i="1"/>
  <c r="AD1457" i="1"/>
  <c r="AC1457" i="1"/>
  <c r="AB1457" i="1"/>
  <c r="AD1456" i="1"/>
  <c r="AC1456" i="1"/>
  <c r="AB1456" i="1"/>
  <c r="AD1455" i="1"/>
  <c r="AB1455" i="1"/>
  <c r="AC1455" i="1" s="1"/>
  <c r="AD1454" i="1"/>
  <c r="AB1454" i="1"/>
  <c r="AC1454" i="1" s="1"/>
  <c r="AD1453" i="1"/>
  <c r="AB1453" i="1"/>
  <c r="AC1453" i="1" s="1"/>
  <c r="AD1452" i="1"/>
  <c r="AC1452" i="1"/>
  <c r="AB1452" i="1"/>
  <c r="AD1451" i="1"/>
  <c r="AB1451" i="1"/>
  <c r="AC1451" i="1" s="1"/>
  <c r="AD1450" i="1"/>
  <c r="AC1450" i="1"/>
  <c r="AB1450" i="1"/>
  <c r="AD1449" i="1"/>
  <c r="AC1449" i="1"/>
  <c r="AB1449" i="1"/>
  <c r="AD1448" i="1"/>
  <c r="AC1448" i="1"/>
  <c r="AB1448" i="1"/>
  <c r="AD1447" i="1"/>
  <c r="AB1447" i="1"/>
  <c r="AC1447" i="1" s="1"/>
  <c r="AD1446" i="1"/>
  <c r="AB1446" i="1"/>
  <c r="AC1446" i="1" s="1"/>
  <c r="AD1445" i="1"/>
  <c r="AB1445" i="1"/>
  <c r="AC1445" i="1" s="1"/>
  <c r="AD1444" i="1"/>
  <c r="AB1444" i="1"/>
  <c r="AC1444" i="1" s="1"/>
  <c r="AD1443" i="1"/>
  <c r="AB1443" i="1"/>
  <c r="AC1443" i="1" s="1"/>
  <c r="AD1442" i="1"/>
  <c r="AC1442" i="1"/>
  <c r="AB1442" i="1"/>
  <c r="AD1441" i="1"/>
  <c r="AC1441" i="1"/>
  <c r="AB1441" i="1"/>
  <c r="AD1440" i="1"/>
  <c r="AC1440" i="1"/>
  <c r="AB1440" i="1"/>
  <c r="AD1439" i="1"/>
  <c r="AB1439" i="1"/>
  <c r="AC1439" i="1" s="1"/>
  <c r="AD1438" i="1"/>
  <c r="AB1438" i="1"/>
  <c r="AC1438" i="1" s="1"/>
  <c r="AD1437" i="1"/>
  <c r="AB1437" i="1"/>
  <c r="AC1437" i="1" s="1"/>
  <c r="AD1436" i="1"/>
  <c r="AC1436" i="1"/>
  <c r="AB1436" i="1"/>
  <c r="AD1435" i="1"/>
  <c r="AB1435" i="1"/>
  <c r="AC1435" i="1" s="1"/>
  <c r="AD1434" i="1"/>
  <c r="AC1434" i="1"/>
  <c r="AB1434" i="1"/>
  <c r="AD1433" i="1"/>
  <c r="AC1433" i="1"/>
  <c r="AB1433" i="1"/>
  <c r="AD1432" i="1"/>
  <c r="AC1432" i="1"/>
  <c r="AB1432" i="1"/>
  <c r="AD1431" i="1"/>
  <c r="AB1431" i="1"/>
  <c r="AC1431" i="1" s="1"/>
  <c r="AD1430" i="1"/>
  <c r="AB1430" i="1"/>
  <c r="AC1430" i="1" s="1"/>
  <c r="AD1429" i="1"/>
  <c r="AB1429" i="1"/>
  <c r="AC1429" i="1" s="1"/>
  <c r="AD1428" i="1"/>
  <c r="AB1428" i="1"/>
  <c r="AC1428" i="1" s="1"/>
  <c r="AD1427" i="1"/>
  <c r="AB1427" i="1"/>
  <c r="AC1427" i="1" s="1"/>
  <c r="AD1426" i="1"/>
  <c r="AC1426" i="1"/>
  <c r="AB1426" i="1"/>
  <c r="AD1425" i="1"/>
  <c r="AC1425" i="1"/>
  <c r="AB1425" i="1"/>
  <c r="AD1424" i="1"/>
  <c r="AC1424" i="1"/>
  <c r="AB1424" i="1"/>
  <c r="AD1423" i="1"/>
  <c r="AB1423" i="1"/>
  <c r="AC1423" i="1" s="1"/>
  <c r="AD1422" i="1"/>
  <c r="AB1422" i="1"/>
  <c r="AC1422" i="1" s="1"/>
  <c r="AD1421" i="1"/>
  <c r="AB1421" i="1"/>
  <c r="AC1421" i="1" s="1"/>
  <c r="AD1420" i="1"/>
  <c r="AC1420" i="1"/>
  <c r="AB1420" i="1"/>
  <c r="AD1419" i="1"/>
  <c r="AB1419" i="1"/>
  <c r="AC1419" i="1" s="1"/>
  <c r="AD1418" i="1"/>
  <c r="AC1418" i="1"/>
  <c r="AB1418" i="1"/>
  <c r="AD1417" i="1"/>
  <c r="AC1417" i="1"/>
  <c r="AB1417" i="1"/>
  <c r="AD1416" i="1"/>
  <c r="AC1416" i="1"/>
  <c r="AB1416" i="1"/>
  <c r="AD1415" i="1"/>
  <c r="AB1415" i="1"/>
  <c r="AC1415" i="1" s="1"/>
  <c r="AD1414" i="1"/>
  <c r="AB1414" i="1"/>
  <c r="AC1414" i="1" s="1"/>
  <c r="AD1413" i="1"/>
  <c r="AB1413" i="1"/>
  <c r="AC1413" i="1" s="1"/>
  <c r="AD1412" i="1"/>
  <c r="AB1412" i="1"/>
  <c r="AC1412" i="1" s="1"/>
  <c r="AD1411" i="1"/>
  <c r="AB1411" i="1"/>
  <c r="AC1411" i="1" s="1"/>
  <c r="AD1410" i="1"/>
  <c r="AC1410" i="1"/>
  <c r="AB1410" i="1"/>
  <c r="AD1409" i="1"/>
  <c r="AC1409" i="1"/>
  <c r="AB1409" i="1"/>
  <c r="AD1408" i="1"/>
  <c r="AC1408" i="1"/>
  <c r="AB1408" i="1"/>
  <c r="AD1407" i="1"/>
  <c r="AB1407" i="1"/>
  <c r="AC1407" i="1" s="1"/>
  <c r="AD1406" i="1"/>
  <c r="AB1406" i="1"/>
  <c r="AC1406" i="1" s="1"/>
  <c r="AD1405" i="1"/>
  <c r="AB1405" i="1"/>
  <c r="AC1405" i="1" s="1"/>
  <c r="AD1404" i="1"/>
  <c r="AC1404" i="1"/>
  <c r="AB1404" i="1"/>
  <c r="AD1403" i="1"/>
  <c r="AB1403" i="1"/>
  <c r="AC1403" i="1" s="1"/>
  <c r="AD1402" i="1"/>
  <c r="AC1402" i="1"/>
  <c r="AB1402" i="1"/>
  <c r="AD1401" i="1"/>
  <c r="AC1401" i="1"/>
  <c r="AB1401" i="1"/>
  <c r="AD1400" i="1"/>
  <c r="AC1400" i="1"/>
  <c r="AB1400" i="1"/>
  <c r="AD1399" i="1"/>
  <c r="AB1399" i="1"/>
  <c r="AC1399" i="1" s="1"/>
  <c r="AD1398" i="1"/>
  <c r="AB1398" i="1"/>
  <c r="AC1398" i="1" s="1"/>
  <c r="AD1397" i="1"/>
  <c r="AB1397" i="1"/>
  <c r="AC1397" i="1" s="1"/>
  <c r="AD1396" i="1"/>
  <c r="AB1396" i="1"/>
  <c r="AC1396" i="1" s="1"/>
  <c r="AD1395" i="1"/>
  <c r="AB1395" i="1"/>
  <c r="AC1395" i="1" s="1"/>
  <c r="AD1394" i="1"/>
  <c r="AC1394" i="1"/>
  <c r="AB1394" i="1"/>
  <c r="AD1393" i="1"/>
  <c r="AC1393" i="1"/>
  <c r="AB1393" i="1"/>
  <c r="AD1392" i="1"/>
  <c r="AC1392" i="1"/>
  <c r="AB1392" i="1"/>
  <c r="AD1391" i="1"/>
  <c r="AB1391" i="1"/>
  <c r="AC1391" i="1" s="1"/>
  <c r="AD1390" i="1"/>
  <c r="AB1390" i="1"/>
  <c r="AC1390" i="1" s="1"/>
  <c r="AD1389" i="1"/>
  <c r="AB1389" i="1"/>
  <c r="AC1389" i="1" s="1"/>
  <c r="AD1388" i="1"/>
  <c r="AC1388" i="1"/>
  <c r="AB1388" i="1"/>
  <c r="AD1387" i="1"/>
  <c r="AB1387" i="1"/>
  <c r="AC1387" i="1" s="1"/>
  <c r="AD1386" i="1"/>
  <c r="AC1386" i="1"/>
  <c r="AB1386" i="1"/>
  <c r="AD1385" i="1"/>
  <c r="AC1385" i="1"/>
  <c r="AB1385" i="1"/>
  <c r="AD1384" i="1"/>
  <c r="AC1384" i="1"/>
  <c r="AB1384" i="1"/>
  <c r="AD1383" i="1"/>
  <c r="AB1383" i="1"/>
  <c r="AC1383" i="1" s="1"/>
  <c r="AD1382" i="1"/>
  <c r="AB1382" i="1"/>
  <c r="AC1382" i="1" s="1"/>
  <c r="AD1381" i="1"/>
  <c r="AB1381" i="1"/>
  <c r="AC1381" i="1" s="1"/>
  <c r="AD1380" i="1"/>
  <c r="AB1380" i="1"/>
  <c r="AC1380" i="1" s="1"/>
  <c r="AD1379" i="1"/>
  <c r="AB1379" i="1"/>
  <c r="AC1379" i="1" s="1"/>
  <c r="AD1378" i="1"/>
  <c r="AC1378" i="1"/>
  <c r="AB1378" i="1"/>
  <c r="AD1377" i="1"/>
  <c r="AC1377" i="1"/>
  <c r="AB1377" i="1"/>
  <c r="AD1376" i="1"/>
  <c r="AC1376" i="1"/>
  <c r="AB1376" i="1"/>
  <c r="AD1375" i="1"/>
  <c r="AB1375" i="1"/>
  <c r="AC1375" i="1" s="1"/>
  <c r="AD1374" i="1"/>
  <c r="AB1374" i="1"/>
  <c r="AC1374" i="1" s="1"/>
  <c r="AD1373" i="1"/>
  <c r="AB1373" i="1"/>
  <c r="AC1373" i="1" s="1"/>
  <c r="AD1372" i="1"/>
  <c r="AC1372" i="1"/>
  <c r="AB1372" i="1"/>
  <c r="AD1371" i="1"/>
  <c r="AB1371" i="1"/>
  <c r="AC1371" i="1" s="1"/>
  <c r="AD1370" i="1"/>
  <c r="AC1370" i="1"/>
  <c r="AB1370" i="1"/>
  <c r="AD1369" i="1"/>
  <c r="AC1369" i="1"/>
  <c r="AB1369" i="1"/>
  <c r="AD1368" i="1"/>
  <c r="AC1368" i="1"/>
  <c r="AB1368" i="1"/>
  <c r="AD1367" i="1"/>
  <c r="AB1367" i="1"/>
  <c r="AC1367" i="1" s="1"/>
  <c r="AD1366" i="1"/>
  <c r="AB1366" i="1"/>
  <c r="AC1366" i="1" s="1"/>
  <c r="AD1365" i="1"/>
  <c r="AB1365" i="1"/>
  <c r="AC1365" i="1" s="1"/>
  <c r="AD1364" i="1"/>
  <c r="AB1364" i="1"/>
  <c r="AC1364" i="1" s="1"/>
  <c r="AD1363" i="1"/>
  <c r="AB1363" i="1"/>
  <c r="AC1363" i="1" s="1"/>
  <c r="AD1362" i="1"/>
  <c r="AC1362" i="1"/>
  <c r="AB1362" i="1"/>
  <c r="AD1361" i="1"/>
  <c r="AC1361" i="1"/>
  <c r="AB1361" i="1"/>
  <c r="AD1360" i="1"/>
  <c r="AC1360" i="1"/>
  <c r="AB1360" i="1"/>
  <c r="AD1359" i="1"/>
  <c r="AB1359" i="1"/>
  <c r="AC1359" i="1" s="1"/>
  <c r="AD1358" i="1"/>
  <c r="AB1358" i="1"/>
  <c r="AC1358" i="1" s="1"/>
  <c r="AD1357" i="1"/>
  <c r="AB1357" i="1"/>
  <c r="AC1357" i="1" s="1"/>
  <c r="AD1356" i="1"/>
  <c r="AC1356" i="1"/>
  <c r="AB1356" i="1"/>
  <c r="AD1355" i="1"/>
  <c r="AB1355" i="1"/>
  <c r="AC1355" i="1" s="1"/>
  <c r="AD1354" i="1"/>
  <c r="AC1354" i="1"/>
  <c r="AB1354" i="1"/>
  <c r="AD1353" i="1"/>
  <c r="AC1353" i="1"/>
  <c r="AB1353" i="1"/>
  <c r="AD1352" i="1"/>
  <c r="AC1352" i="1"/>
  <c r="AB1352" i="1"/>
  <c r="AD1351" i="1"/>
  <c r="AB1351" i="1"/>
  <c r="AC1351" i="1" s="1"/>
  <c r="AD1350" i="1"/>
  <c r="AB1350" i="1"/>
  <c r="AC1350" i="1" s="1"/>
  <c r="AD1349" i="1"/>
  <c r="AB1349" i="1"/>
  <c r="AC1349" i="1" s="1"/>
  <c r="AD1348" i="1"/>
  <c r="AB1348" i="1"/>
  <c r="AC1348" i="1" s="1"/>
  <c r="AD1347" i="1"/>
  <c r="AB1347" i="1"/>
  <c r="AC1347" i="1" s="1"/>
  <c r="AD1346" i="1"/>
  <c r="AC1346" i="1"/>
  <c r="AB1346" i="1"/>
  <c r="AD1345" i="1"/>
  <c r="AC1345" i="1"/>
  <c r="AB1345" i="1"/>
  <c r="AD1344" i="1"/>
  <c r="AC1344" i="1"/>
  <c r="AB1344" i="1"/>
  <c r="AD1343" i="1"/>
  <c r="AB1343" i="1"/>
  <c r="AC1343" i="1" s="1"/>
  <c r="AD1342" i="1"/>
  <c r="AB1342" i="1"/>
  <c r="AC1342" i="1" s="1"/>
  <c r="AD1341" i="1"/>
  <c r="AB1341" i="1"/>
  <c r="AC1341" i="1" s="1"/>
  <c r="AD1340" i="1"/>
  <c r="AC1340" i="1"/>
  <c r="AB1340" i="1"/>
  <c r="AD1339" i="1"/>
  <c r="AB1339" i="1"/>
  <c r="AC1339" i="1" s="1"/>
  <c r="AD1338" i="1"/>
  <c r="AC1338" i="1"/>
  <c r="AB1338" i="1"/>
  <c r="AD1337" i="1"/>
  <c r="AC1337" i="1"/>
  <c r="AB1337" i="1"/>
  <c r="AD1336" i="1"/>
  <c r="AC1336" i="1"/>
  <c r="AB1336" i="1"/>
  <c r="AD1335" i="1"/>
  <c r="AB1335" i="1"/>
  <c r="AC1335" i="1" s="1"/>
  <c r="AD1334" i="1"/>
  <c r="AB1334" i="1"/>
  <c r="AC1334" i="1" s="1"/>
  <c r="AD1333" i="1"/>
  <c r="AB1333" i="1"/>
  <c r="AC1333" i="1" s="1"/>
  <c r="AD1332" i="1"/>
  <c r="AB1332" i="1"/>
  <c r="AC1332" i="1" s="1"/>
  <c r="AD1331" i="1"/>
  <c r="AB1331" i="1"/>
  <c r="AC1331" i="1" s="1"/>
  <c r="AD1330" i="1"/>
  <c r="AC1330" i="1"/>
  <c r="AB1330" i="1"/>
  <c r="AD1329" i="1"/>
  <c r="AC1329" i="1"/>
  <c r="AB1329" i="1"/>
  <c r="AD1328" i="1"/>
  <c r="AC1328" i="1"/>
  <c r="AB1328" i="1"/>
  <c r="AD1327" i="1"/>
  <c r="AB1327" i="1"/>
  <c r="AC1327" i="1" s="1"/>
  <c r="AD1326" i="1"/>
  <c r="AB1326" i="1"/>
  <c r="AC1326" i="1" s="1"/>
  <c r="AD1325" i="1"/>
  <c r="AB1325" i="1"/>
  <c r="AC1325" i="1" s="1"/>
  <c r="AD1324" i="1"/>
  <c r="AC1324" i="1"/>
  <c r="AB1324" i="1"/>
  <c r="AD1323" i="1"/>
  <c r="AB1323" i="1"/>
  <c r="AC1323" i="1" s="1"/>
  <c r="AD1322" i="1"/>
  <c r="AC1322" i="1"/>
  <c r="AB1322" i="1"/>
  <c r="AD1321" i="1"/>
  <c r="AC1321" i="1"/>
  <c r="AB1321" i="1"/>
  <c r="AD1320" i="1"/>
  <c r="AC1320" i="1"/>
  <c r="AB1320" i="1"/>
  <c r="AD1319" i="1"/>
  <c r="AB1319" i="1"/>
  <c r="AC1319" i="1" s="1"/>
  <c r="AD1318" i="1"/>
  <c r="AB1318" i="1"/>
  <c r="AC1318" i="1" s="1"/>
  <c r="AD1317" i="1"/>
  <c r="AB1317" i="1"/>
  <c r="AC1317" i="1" s="1"/>
  <c r="AD1316" i="1"/>
  <c r="AB1316" i="1"/>
  <c r="AC1316" i="1" s="1"/>
  <c r="AD1315" i="1"/>
  <c r="AB1315" i="1"/>
  <c r="AC1315" i="1" s="1"/>
  <c r="AD1314" i="1"/>
  <c r="AC1314" i="1"/>
  <c r="AB1314" i="1"/>
  <c r="AD1313" i="1"/>
  <c r="AC1313" i="1"/>
  <c r="AB1313" i="1"/>
  <c r="AD1312" i="1"/>
  <c r="AC1312" i="1"/>
  <c r="AB1312" i="1"/>
  <c r="AD1311" i="1"/>
  <c r="AB1311" i="1"/>
  <c r="AC1311" i="1" s="1"/>
  <c r="AD1310" i="1"/>
  <c r="AB1310" i="1"/>
  <c r="AC1310" i="1" s="1"/>
  <c r="AD1309" i="1"/>
  <c r="AB1309" i="1"/>
  <c r="AC1309" i="1" s="1"/>
  <c r="AD1308" i="1"/>
  <c r="AC1308" i="1"/>
  <c r="AB1308" i="1"/>
  <c r="AD1307" i="1"/>
  <c r="AB1307" i="1"/>
  <c r="AC1307" i="1" s="1"/>
  <c r="AD1306" i="1"/>
  <c r="AC1306" i="1"/>
  <c r="AB1306" i="1"/>
  <c r="AD1305" i="1"/>
  <c r="AC1305" i="1"/>
  <c r="AB1305" i="1"/>
  <c r="AD1304" i="1"/>
  <c r="AB1304" i="1"/>
  <c r="AC1304" i="1" s="1"/>
  <c r="AD1303" i="1"/>
  <c r="AB1303" i="1"/>
  <c r="AC1303" i="1" s="1"/>
  <c r="AD1302" i="1"/>
  <c r="AB1302" i="1"/>
  <c r="AC1302" i="1" s="1"/>
  <c r="AD1301" i="1"/>
  <c r="AC1301" i="1"/>
  <c r="AB1301" i="1"/>
  <c r="AD1300" i="1"/>
  <c r="AC1300" i="1"/>
  <c r="AB1300" i="1"/>
  <c r="AD1299" i="1"/>
  <c r="AB1299" i="1"/>
  <c r="AC1299" i="1" s="1"/>
  <c r="AD1298" i="1"/>
  <c r="AC1298" i="1"/>
  <c r="AB1298" i="1"/>
  <c r="AD1297" i="1"/>
  <c r="AC1297" i="1"/>
  <c r="AB1297" i="1"/>
  <c r="AD1296" i="1"/>
  <c r="AC1296" i="1"/>
  <c r="AB1296" i="1"/>
  <c r="AD1295" i="1"/>
  <c r="AB1295" i="1"/>
  <c r="AC1295" i="1" s="1"/>
  <c r="AD1294" i="1"/>
  <c r="AB1294" i="1"/>
  <c r="AC1294" i="1" s="1"/>
  <c r="AD1293" i="1"/>
  <c r="AC1293" i="1"/>
  <c r="AB1293" i="1"/>
  <c r="AD1292" i="1"/>
  <c r="AB1292" i="1"/>
  <c r="AC1292" i="1" s="1"/>
  <c r="AD1291" i="1"/>
  <c r="AB1291" i="1"/>
  <c r="AC1291" i="1" s="1"/>
  <c r="AD1290" i="1"/>
  <c r="AC1290" i="1"/>
  <c r="AB1290" i="1"/>
  <c r="AD1289" i="1"/>
  <c r="AC1289" i="1"/>
  <c r="AB1289" i="1"/>
  <c r="AD1288" i="1"/>
  <c r="AC1288" i="1"/>
  <c r="AB1288" i="1"/>
  <c r="AD1287" i="1"/>
  <c r="AB1287" i="1"/>
  <c r="AC1287" i="1" s="1"/>
  <c r="AD1286" i="1"/>
  <c r="AB1286" i="1"/>
  <c r="AC1286" i="1" s="1"/>
  <c r="AD1285" i="1"/>
  <c r="AC1285" i="1"/>
  <c r="AB1285" i="1"/>
  <c r="AD1284" i="1"/>
  <c r="AC1284" i="1"/>
  <c r="AB1284" i="1"/>
  <c r="AD1283" i="1"/>
  <c r="AB1283" i="1"/>
  <c r="AC1283" i="1" s="1"/>
  <c r="AD1282" i="1"/>
  <c r="AC1282" i="1"/>
  <c r="AB1282" i="1"/>
  <c r="AD1281" i="1"/>
  <c r="AC1281" i="1"/>
  <c r="AB1281" i="1"/>
  <c r="AD1280" i="1"/>
  <c r="AB1280" i="1"/>
  <c r="AC1280" i="1" s="1"/>
  <c r="AD1279" i="1"/>
  <c r="AB1279" i="1"/>
  <c r="AC1279" i="1" s="1"/>
  <c r="AD1278" i="1"/>
  <c r="AB1278" i="1"/>
  <c r="AC1278" i="1" s="1"/>
  <c r="AD1277" i="1"/>
  <c r="AC1277" i="1"/>
  <c r="AB1277" i="1"/>
  <c r="AD1276" i="1"/>
  <c r="AB1276" i="1"/>
  <c r="AC1276" i="1" s="1"/>
  <c r="AD1275" i="1"/>
  <c r="AB1275" i="1"/>
  <c r="AC1275" i="1" s="1"/>
  <c r="AD1274" i="1"/>
  <c r="AC1274" i="1"/>
  <c r="AB1274" i="1"/>
  <c r="AD1273" i="1"/>
  <c r="AC1273" i="1"/>
  <c r="AB1273" i="1"/>
  <c r="AD1272" i="1"/>
  <c r="AC1272" i="1"/>
  <c r="AB1272" i="1"/>
  <c r="AD1271" i="1"/>
  <c r="AB1271" i="1"/>
  <c r="AC1271" i="1" s="1"/>
  <c r="AD1270" i="1"/>
  <c r="AB1270" i="1"/>
  <c r="AC1270" i="1" s="1"/>
  <c r="AD1269" i="1"/>
  <c r="AC1269" i="1"/>
  <c r="AB1269" i="1"/>
  <c r="AD1268" i="1"/>
  <c r="AB1268" i="1"/>
  <c r="AC1268" i="1" s="1"/>
  <c r="AD1267" i="1"/>
  <c r="AB1267" i="1"/>
  <c r="AC1267" i="1" s="1"/>
  <c r="AD1266" i="1"/>
  <c r="AC1266" i="1"/>
  <c r="AB1266" i="1"/>
  <c r="AD1265" i="1"/>
  <c r="AC1265" i="1"/>
  <c r="AB1265" i="1"/>
  <c r="AD1264" i="1"/>
  <c r="AB1264" i="1"/>
  <c r="AC1264" i="1" s="1"/>
  <c r="AD1263" i="1"/>
  <c r="AB1263" i="1"/>
  <c r="AC1263" i="1" s="1"/>
  <c r="AD1262" i="1"/>
  <c r="AB1262" i="1"/>
  <c r="AC1262" i="1" s="1"/>
  <c r="AD1261" i="1"/>
  <c r="AC1261" i="1"/>
  <c r="AB1261" i="1"/>
  <c r="AD1260" i="1"/>
  <c r="AB1260" i="1"/>
  <c r="AC1260" i="1" s="1"/>
  <c r="AD1259" i="1"/>
  <c r="AB1259" i="1"/>
  <c r="AC1259" i="1" s="1"/>
  <c r="AD1258" i="1"/>
  <c r="AC1258" i="1"/>
  <c r="AB1258" i="1"/>
  <c r="AD1257" i="1"/>
  <c r="AC1257" i="1"/>
  <c r="AB1257" i="1"/>
  <c r="AD1256" i="1"/>
  <c r="AB1256" i="1"/>
  <c r="AC1256" i="1" s="1"/>
  <c r="AD1255" i="1"/>
  <c r="AB1255" i="1"/>
  <c r="AC1255" i="1" s="1"/>
  <c r="AD1254" i="1"/>
  <c r="AB1254" i="1"/>
  <c r="AC1254" i="1" s="1"/>
  <c r="AD1253" i="1"/>
  <c r="AC1253" i="1"/>
  <c r="AB1253" i="1"/>
  <c r="AD1252" i="1"/>
  <c r="AB1252" i="1"/>
  <c r="AC1252" i="1" s="1"/>
  <c r="AD1251" i="1"/>
  <c r="AB1251" i="1"/>
  <c r="AC1251" i="1" s="1"/>
  <c r="AD1250" i="1"/>
  <c r="AC1250" i="1"/>
  <c r="AB1250" i="1"/>
  <c r="AD1249" i="1"/>
  <c r="AC1249" i="1"/>
  <c r="AB1249" i="1"/>
  <c r="AD1248" i="1"/>
  <c r="AB1248" i="1"/>
  <c r="AC1248" i="1" s="1"/>
  <c r="AD1247" i="1"/>
  <c r="AB1247" i="1"/>
  <c r="AC1247" i="1" s="1"/>
  <c r="AD1246" i="1"/>
  <c r="AB1246" i="1"/>
  <c r="AC1246" i="1" s="1"/>
  <c r="AD1245" i="1"/>
  <c r="AC1245" i="1"/>
  <c r="AB1245" i="1"/>
  <c r="AD1244" i="1"/>
  <c r="AC1244" i="1"/>
  <c r="AB1244" i="1"/>
  <c r="AD1243" i="1"/>
  <c r="AB1243" i="1"/>
  <c r="AC1243" i="1" s="1"/>
  <c r="AD1242" i="1"/>
  <c r="AC1242" i="1"/>
  <c r="AB1242" i="1"/>
  <c r="AD1241" i="1"/>
  <c r="AC1241" i="1"/>
  <c r="AB1241" i="1"/>
  <c r="AD1240" i="1"/>
  <c r="AB1240" i="1"/>
  <c r="AC1240" i="1" s="1"/>
  <c r="AD1239" i="1"/>
  <c r="AB1239" i="1"/>
  <c r="AC1239" i="1" s="1"/>
  <c r="AD1238" i="1"/>
  <c r="AB1238" i="1"/>
  <c r="AC1238" i="1" s="1"/>
  <c r="AD1237" i="1"/>
  <c r="AC1237" i="1"/>
  <c r="AB1237" i="1"/>
  <c r="AD1236" i="1"/>
  <c r="AC1236" i="1"/>
  <c r="AB1236" i="1"/>
  <c r="AD1235" i="1"/>
  <c r="AB1235" i="1"/>
  <c r="AC1235" i="1" s="1"/>
  <c r="AD1234" i="1"/>
  <c r="AC1234" i="1"/>
  <c r="AB1234" i="1"/>
  <c r="AD1233" i="1"/>
  <c r="AC1233" i="1"/>
  <c r="AB1233" i="1"/>
  <c r="AD1232" i="1"/>
  <c r="AC1232" i="1"/>
  <c r="AB1232" i="1"/>
  <c r="AD1231" i="1"/>
  <c r="AB1231" i="1"/>
  <c r="AC1231" i="1" s="1"/>
  <c r="AD1230" i="1"/>
  <c r="AB1230" i="1"/>
  <c r="AC1230" i="1" s="1"/>
  <c r="AD1229" i="1"/>
  <c r="AC1229" i="1"/>
  <c r="AB1229" i="1"/>
  <c r="AD1228" i="1"/>
  <c r="AB1228" i="1"/>
  <c r="AC1228" i="1" s="1"/>
  <c r="AD1227" i="1"/>
  <c r="AB1227" i="1"/>
  <c r="AC1227" i="1" s="1"/>
  <c r="AD1226" i="1"/>
  <c r="AC1226" i="1"/>
  <c r="AB1226" i="1"/>
  <c r="AD1225" i="1"/>
  <c r="AC1225" i="1"/>
  <c r="AB1225" i="1"/>
  <c r="AD1224" i="1"/>
  <c r="AC1224" i="1"/>
  <c r="AB1224" i="1"/>
  <c r="AD1223" i="1"/>
  <c r="AB1223" i="1"/>
  <c r="AC1223" i="1" s="1"/>
  <c r="AD1222" i="1"/>
  <c r="AB1222" i="1"/>
  <c r="AC1222" i="1" s="1"/>
  <c r="AD1221" i="1"/>
  <c r="AC1221" i="1"/>
  <c r="AB1221" i="1"/>
  <c r="AD1220" i="1"/>
  <c r="AC1220" i="1"/>
  <c r="AB1220" i="1"/>
  <c r="AD1219" i="1"/>
  <c r="AB1219" i="1"/>
  <c r="AC1219" i="1" s="1"/>
  <c r="AD1218" i="1"/>
  <c r="AC1218" i="1"/>
  <c r="AB1218" i="1"/>
  <c r="AD1217" i="1"/>
  <c r="AC1217" i="1"/>
  <c r="AB1217" i="1"/>
  <c r="AD1216" i="1"/>
  <c r="AB1216" i="1"/>
  <c r="AC1216" i="1" s="1"/>
  <c r="AD1215" i="1"/>
  <c r="AB1215" i="1"/>
  <c r="AC1215" i="1" s="1"/>
  <c r="AD1214" i="1"/>
  <c r="AB1214" i="1"/>
  <c r="AC1214" i="1" s="1"/>
  <c r="AD1213" i="1"/>
  <c r="AC1213" i="1"/>
  <c r="AB1213" i="1"/>
  <c r="AD1212" i="1"/>
  <c r="AB1212" i="1"/>
  <c r="AC1212" i="1" s="1"/>
  <c r="AD1211" i="1"/>
  <c r="AB1211" i="1"/>
  <c r="AC1211" i="1" s="1"/>
  <c r="AD1210" i="1"/>
  <c r="AC1210" i="1"/>
  <c r="AB1210" i="1"/>
  <c r="AD1209" i="1"/>
  <c r="AC1209" i="1"/>
  <c r="AB1209" i="1"/>
  <c r="AD1208" i="1"/>
  <c r="AC1208" i="1"/>
  <c r="AB1208" i="1"/>
  <c r="AD1207" i="1"/>
  <c r="AB1207" i="1"/>
  <c r="AC1207" i="1" s="1"/>
  <c r="AD1206" i="1"/>
  <c r="AB1206" i="1"/>
  <c r="AC1206" i="1" s="1"/>
  <c r="AD1205" i="1"/>
  <c r="AC1205" i="1"/>
  <c r="AB1205" i="1"/>
  <c r="AD1204" i="1"/>
  <c r="AB1204" i="1"/>
  <c r="AC1204" i="1" s="1"/>
  <c r="AD1203" i="1"/>
  <c r="AB1203" i="1"/>
  <c r="AC1203" i="1" s="1"/>
  <c r="AD1202" i="1"/>
  <c r="AC1202" i="1"/>
  <c r="AB1202" i="1"/>
  <c r="AD1201" i="1"/>
  <c r="AC1201" i="1"/>
  <c r="AB1201" i="1"/>
  <c r="AD1200" i="1"/>
  <c r="AB1200" i="1"/>
  <c r="AC1200" i="1" s="1"/>
  <c r="AD1199" i="1"/>
  <c r="AB1199" i="1"/>
  <c r="AC1199" i="1" s="1"/>
  <c r="AD1198" i="1"/>
  <c r="AB1198" i="1"/>
  <c r="AC1198" i="1" s="1"/>
  <c r="AD1197" i="1"/>
  <c r="AC1197" i="1"/>
  <c r="AB1197" i="1"/>
  <c r="AD1196" i="1"/>
  <c r="AB1196" i="1"/>
  <c r="AC1196" i="1" s="1"/>
  <c r="AD1195" i="1"/>
  <c r="AB1195" i="1"/>
  <c r="AC1195" i="1" s="1"/>
  <c r="AD1194" i="1"/>
  <c r="AC1194" i="1"/>
  <c r="AB1194" i="1"/>
  <c r="AD1193" i="1"/>
  <c r="AC1193" i="1"/>
  <c r="AB1193" i="1"/>
  <c r="AD1192" i="1"/>
  <c r="AB1192" i="1"/>
  <c r="AC1192" i="1" s="1"/>
  <c r="AD1191" i="1"/>
  <c r="AB1191" i="1"/>
  <c r="AC1191" i="1" s="1"/>
  <c r="AD1190" i="1"/>
  <c r="AB1190" i="1"/>
  <c r="AC1190" i="1" s="1"/>
  <c r="AD1189" i="1"/>
  <c r="AC1189" i="1"/>
  <c r="AB1189" i="1"/>
  <c r="AD1188" i="1"/>
  <c r="AB1188" i="1"/>
  <c r="AC1188" i="1" s="1"/>
  <c r="AD1187" i="1"/>
  <c r="AB1187" i="1"/>
  <c r="AC1187" i="1" s="1"/>
  <c r="AD1186" i="1"/>
  <c r="AC1186" i="1"/>
  <c r="AB1186" i="1"/>
  <c r="AD1185" i="1"/>
  <c r="AC1185" i="1"/>
  <c r="AB1185" i="1"/>
  <c r="AD1184" i="1"/>
  <c r="AB1184" i="1"/>
  <c r="AC1184" i="1" s="1"/>
  <c r="AD1183" i="1"/>
  <c r="AB1183" i="1"/>
  <c r="AC1183" i="1" s="1"/>
  <c r="AD1182" i="1"/>
  <c r="AB1182" i="1"/>
  <c r="AC1182" i="1" s="1"/>
  <c r="AD1181" i="1"/>
  <c r="AC1181" i="1"/>
  <c r="AB1181" i="1"/>
  <c r="AD1180" i="1"/>
  <c r="AC1180" i="1"/>
  <c r="AB1180" i="1"/>
  <c r="AD1179" i="1"/>
  <c r="AB1179" i="1"/>
  <c r="AC1179" i="1" s="1"/>
  <c r="AD1178" i="1"/>
  <c r="AC1178" i="1"/>
  <c r="AB1178" i="1"/>
  <c r="AD1177" i="1"/>
  <c r="AC1177" i="1"/>
  <c r="AB1177" i="1"/>
  <c r="AD1176" i="1"/>
  <c r="AB1176" i="1"/>
  <c r="AC1176" i="1" s="1"/>
  <c r="AD1175" i="1"/>
  <c r="AB1175" i="1"/>
  <c r="AC1175" i="1" s="1"/>
  <c r="AD1174" i="1"/>
  <c r="AB1174" i="1"/>
  <c r="AC1174" i="1" s="1"/>
  <c r="AD1173" i="1"/>
  <c r="AC1173" i="1"/>
  <c r="AB1173" i="1"/>
  <c r="AD1172" i="1"/>
  <c r="AC1172" i="1"/>
  <c r="AB1172" i="1"/>
  <c r="AD1171" i="1"/>
  <c r="AB1171" i="1"/>
  <c r="AC1171" i="1" s="1"/>
  <c r="AD1170" i="1"/>
  <c r="AC1170" i="1"/>
  <c r="AB1170" i="1"/>
  <c r="AD1169" i="1"/>
  <c r="AC1169" i="1"/>
  <c r="AB1169" i="1"/>
  <c r="AD1168" i="1"/>
  <c r="AC1168" i="1"/>
  <c r="AB1168" i="1"/>
  <c r="AD1167" i="1"/>
  <c r="AB1167" i="1"/>
  <c r="AC1167" i="1" s="1"/>
  <c r="AD1166" i="1"/>
  <c r="AB1166" i="1"/>
  <c r="AC1166" i="1" s="1"/>
  <c r="AD1165" i="1"/>
  <c r="AC1165" i="1"/>
  <c r="AB1165" i="1"/>
  <c r="AD1164" i="1"/>
  <c r="AB1164" i="1"/>
  <c r="AC1164" i="1" s="1"/>
  <c r="AD1163" i="1"/>
  <c r="AB1163" i="1"/>
  <c r="AC1163" i="1" s="1"/>
  <c r="AD1162" i="1"/>
  <c r="AC1162" i="1"/>
  <c r="AB1162" i="1"/>
  <c r="AD1161" i="1"/>
  <c r="AC1161" i="1"/>
  <c r="AB1161" i="1"/>
  <c r="AD1160" i="1"/>
  <c r="AC1160" i="1"/>
  <c r="AB1160" i="1"/>
  <c r="AD1159" i="1"/>
  <c r="AB1159" i="1"/>
  <c r="AC1159" i="1" s="1"/>
  <c r="AD1158" i="1"/>
  <c r="AB1158" i="1"/>
  <c r="AC1158" i="1" s="1"/>
  <c r="AD1157" i="1"/>
  <c r="AC1157" i="1"/>
  <c r="AB1157" i="1"/>
  <c r="AD1156" i="1"/>
  <c r="AC1156" i="1"/>
  <c r="AB1156" i="1"/>
  <c r="AD1155" i="1"/>
  <c r="AB1155" i="1"/>
  <c r="AC1155" i="1" s="1"/>
  <c r="AD1154" i="1"/>
  <c r="AC1154" i="1"/>
  <c r="AB1154" i="1"/>
  <c r="AD1153" i="1"/>
  <c r="AC1153" i="1"/>
  <c r="AB1153" i="1"/>
  <c r="AD1152" i="1"/>
  <c r="AB1152" i="1"/>
  <c r="AC1152" i="1" s="1"/>
  <c r="AD1151" i="1"/>
  <c r="AB1151" i="1"/>
  <c r="AC1151" i="1" s="1"/>
  <c r="AD1150" i="1"/>
  <c r="AB1150" i="1"/>
  <c r="AC1150" i="1" s="1"/>
  <c r="AD1149" i="1"/>
  <c r="AC1149" i="1"/>
  <c r="AB1149" i="1"/>
  <c r="AD1148" i="1"/>
  <c r="AB1148" i="1"/>
  <c r="AC1148" i="1" s="1"/>
  <c r="AD1147" i="1"/>
  <c r="AB1147" i="1"/>
  <c r="AC1147" i="1" s="1"/>
  <c r="AD1146" i="1"/>
  <c r="AC1146" i="1"/>
  <c r="AB1146" i="1"/>
  <c r="AD1145" i="1"/>
  <c r="AC1145" i="1"/>
  <c r="AB1145" i="1"/>
  <c r="AD1144" i="1"/>
  <c r="AC1144" i="1"/>
  <c r="AB1144" i="1"/>
  <c r="AD1143" i="1"/>
  <c r="AB1143" i="1"/>
  <c r="AC1143" i="1" s="1"/>
  <c r="AD1142" i="1"/>
  <c r="AB1142" i="1"/>
  <c r="AC1142" i="1" s="1"/>
  <c r="AD1141" i="1"/>
  <c r="AC1141" i="1"/>
  <c r="AB1141" i="1"/>
  <c r="AD1140" i="1"/>
  <c r="AB1140" i="1"/>
  <c r="AC1140" i="1" s="1"/>
  <c r="AD1139" i="1"/>
  <c r="AB1139" i="1"/>
  <c r="AC1139" i="1" s="1"/>
  <c r="AD1138" i="1"/>
  <c r="AC1138" i="1"/>
  <c r="AB1138" i="1"/>
  <c r="AD1137" i="1"/>
  <c r="AC1137" i="1"/>
  <c r="AB1137" i="1"/>
  <c r="AD1136" i="1"/>
  <c r="AB1136" i="1"/>
  <c r="AC1136" i="1" s="1"/>
  <c r="AD1135" i="1"/>
  <c r="AB1135" i="1"/>
  <c r="AC1135" i="1" s="1"/>
  <c r="AD1134" i="1"/>
  <c r="AB1134" i="1"/>
  <c r="AC1134" i="1" s="1"/>
  <c r="AD1133" i="1"/>
  <c r="AC1133" i="1"/>
  <c r="AB1133" i="1"/>
  <c r="AD1132" i="1"/>
  <c r="AB1132" i="1"/>
  <c r="AC1132" i="1" s="1"/>
  <c r="AD1131" i="1"/>
  <c r="AB1131" i="1"/>
  <c r="AC1131" i="1" s="1"/>
  <c r="AD1130" i="1"/>
  <c r="AC1130" i="1"/>
  <c r="AB1130" i="1"/>
  <c r="AD1129" i="1"/>
  <c r="AC1129" i="1"/>
  <c r="AB1129" i="1"/>
  <c r="AD1128" i="1"/>
  <c r="AB1128" i="1"/>
  <c r="AC1128" i="1" s="1"/>
  <c r="AD1127" i="1"/>
  <c r="AB1127" i="1"/>
  <c r="AC1127" i="1" s="1"/>
  <c r="AD1126" i="1"/>
  <c r="AB1126" i="1"/>
  <c r="AC1126" i="1" s="1"/>
  <c r="AD1125" i="1"/>
  <c r="AC1125" i="1"/>
  <c r="AB1125" i="1"/>
  <c r="AD1124" i="1"/>
  <c r="AB1124" i="1"/>
  <c r="AC1124" i="1" s="1"/>
  <c r="AD1123" i="1"/>
  <c r="AB1123" i="1"/>
  <c r="AC1123" i="1" s="1"/>
  <c r="AD1122" i="1"/>
  <c r="AC1122" i="1"/>
  <c r="AB1122" i="1"/>
  <c r="AD1121" i="1"/>
  <c r="AC1121" i="1"/>
  <c r="AB1121" i="1"/>
  <c r="AD1120" i="1"/>
  <c r="AB1120" i="1"/>
  <c r="AC1120" i="1" s="1"/>
  <c r="AD1119" i="1"/>
  <c r="AB1119" i="1"/>
  <c r="AC1119" i="1" s="1"/>
  <c r="AD1118" i="1"/>
  <c r="AB1118" i="1"/>
  <c r="AC1118" i="1" s="1"/>
  <c r="AD1117" i="1"/>
  <c r="AC1117" i="1"/>
  <c r="AB1117" i="1"/>
  <c r="AD1116" i="1"/>
  <c r="AC1116" i="1"/>
  <c r="AB1116" i="1"/>
  <c r="AD1115" i="1"/>
  <c r="AB1115" i="1"/>
  <c r="AC1115" i="1" s="1"/>
  <c r="AD1114" i="1"/>
  <c r="AC1114" i="1"/>
  <c r="AB1114" i="1"/>
  <c r="AD1113" i="1"/>
  <c r="AC1113" i="1"/>
  <c r="AB1113" i="1"/>
  <c r="AD1112" i="1"/>
  <c r="AB1112" i="1"/>
  <c r="AC1112" i="1" s="1"/>
  <c r="AD1111" i="1"/>
  <c r="AB1111" i="1"/>
  <c r="AC1111" i="1" s="1"/>
  <c r="AD1110" i="1"/>
  <c r="AB1110" i="1"/>
  <c r="AC1110" i="1" s="1"/>
  <c r="AD1109" i="1"/>
  <c r="AC1109" i="1"/>
  <c r="AB1109" i="1"/>
  <c r="AD1108" i="1"/>
  <c r="AC1108" i="1"/>
  <c r="AB1108" i="1"/>
  <c r="AD1107" i="1"/>
  <c r="AB1107" i="1"/>
  <c r="AC1107" i="1" s="1"/>
  <c r="AD1106" i="1"/>
  <c r="AC1106" i="1"/>
  <c r="AB1106" i="1"/>
  <c r="AD1105" i="1"/>
  <c r="AC1105" i="1"/>
  <c r="AB1105" i="1"/>
  <c r="AD1104" i="1"/>
  <c r="AC1104" i="1"/>
  <c r="AB1104" i="1"/>
  <c r="AD1103" i="1"/>
  <c r="AB1103" i="1"/>
  <c r="AC1103" i="1" s="1"/>
  <c r="AD1102" i="1"/>
  <c r="AB1102" i="1"/>
  <c r="AC1102" i="1" s="1"/>
  <c r="AD1101" i="1"/>
  <c r="AC1101" i="1"/>
  <c r="AB1101" i="1"/>
  <c r="AD1100" i="1"/>
  <c r="AB1100" i="1"/>
  <c r="AC1100" i="1" s="1"/>
  <c r="AD1099" i="1"/>
  <c r="AB1099" i="1"/>
  <c r="AC1099" i="1" s="1"/>
  <c r="AD1098" i="1"/>
  <c r="AC1098" i="1"/>
  <c r="AB1098" i="1"/>
  <c r="AD1097" i="1"/>
  <c r="AC1097" i="1"/>
  <c r="AB1097" i="1"/>
  <c r="AD1096" i="1"/>
  <c r="AC1096" i="1"/>
  <c r="AB1096" i="1"/>
  <c r="AD1095" i="1"/>
  <c r="AB1095" i="1"/>
  <c r="AC1095" i="1" s="1"/>
  <c r="AD1094" i="1"/>
  <c r="AB1094" i="1"/>
  <c r="AC1094" i="1" s="1"/>
  <c r="AD1093" i="1"/>
  <c r="AC1093" i="1"/>
  <c r="AB1093" i="1"/>
  <c r="AD1092" i="1"/>
  <c r="AC1092" i="1"/>
  <c r="AB1092" i="1"/>
  <c r="AD1091" i="1"/>
  <c r="AB1091" i="1"/>
  <c r="AC1091" i="1" s="1"/>
  <c r="AD1090" i="1"/>
  <c r="AC1090" i="1"/>
  <c r="AB1090" i="1"/>
  <c r="AD1089" i="1"/>
  <c r="AC1089" i="1"/>
  <c r="AB1089" i="1"/>
  <c r="AD1088" i="1"/>
  <c r="AB1088" i="1"/>
  <c r="AC1088" i="1" s="1"/>
  <c r="AD1087" i="1"/>
  <c r="AB1087" i="1"/>
  <c r="AC1087" i="1" s="1"/>
  <c r="AD1086" i="1"/>
  <c r="AB1086" i="1"/>
  <c r="AC1086" i="1" s="1"/>
  <c r="AD1085" i="1"/>
  <c r="AC1085" i="1"/>
  <c r="AB1085" i="1"/>
  <c r="AD1084" i="1"/>
  <c r="AB1084" i="1"/>
  <c r="AC1084" i="1" s="1"/>
  <c r="AD1083" i="1"/>
  <c r="AB1083" i="1"/>
  <c r="AC1083" i="1" s="1"/>
  <c r="AD1082" i="1"/>
  <c r="AC1082" i="1"/>
  <c r="AB1082" i="1"/>
  <c r="AD1081" i="1"/>
  <c r="AC1081" i="1"/>
  <c r="AB1081" i="1"/>
  <c r="AD1080" i="1"/>
  <c r="AC1080" i="1"/>
  <c r="AB1080" i="1"/>
  <c r="AD1079" i="1"/>
  <c r="AB1079" i="1"/>
  <c r="AC1079" i="1" s="1"/>
  <c r="AD1078" i="1"/>
  <c r="AB1078" i="1"/>
  <c r="AC1078" i="1" s="1"/>
  <c r="AD1077" i="1"/>
  <c r="AC1077" i="1"/>
  <c r="AB1077" i="1"/>
  <c r="AD1076" i="1"/>
  <c r="AB1076" i="1"/>
  <c r="AC1076" i="1" s="1"/>
  <c r="AD1075" i="1"/>
  <c r="AB1075" i="1"/>
  <c r="AC1075" i="1" s="1"/>
  <c r="AD1074" i="1"/>
  <c r="AC1074" i="1"/>
  <c r="AB1074" i="1"/>
  <c r="AD1073" i="1"/>
  <c r="AC1073" i="1"/>
  <c r="AB1073" i="1"/>
  <c r="AD1072" i="1"/>
  <c r="AB1072" i="1"/>
  <c r="AC1072" i="1" s="1"/>
  <c r="AD1071" i="1"/>
  <c r="AB1071" i="1"/>
  <c r="AC1071" i="1" s="1"/>
  <c r="AD1070" i="1"/>
  <c r="AB1070" i="1"/>
  <c r="AC1070" i="1" s="1"/>
  <c r="AD1069" i="1"/>
  <c r="AC1069" i="1"/>
  <c r="AB1069" i="1"/>
  <c r="AD1068" i="1"/>
  <c r="AB1068" i="1"/>
  <c r="AC1068" i="1" s="1"/>
  <c r="AD1067" i="1"/>
  <c r="AB1067" i="1"/>
  <c r="AC1067" i="1" s="1"/>
  <c r="AD1066" i="1"/>
  <c r="AC1066" i="1"/>
  <c r="AB1066" i="1"/>
  <c r="AD1065" i="1"/>
  <c r="AC1065" i="1"/>
  <c r="AB1065" i="1"/>
  <c r="AD1064" i="1"/>
  <c r="AB1064" i="1"/>
  <c r="AC1064" i="1" s="1"/>
  <c r="AD1063" i="1"/>
  <c r="AB1063" i="1"/>
  <c r="AC1063" i="1" s="1"/>
  <c r="AD1062" i="1"/>
  <c r="AB1062" i="1"/>
  <c r="AC1062" i="1" s="1"/>
  <c r="AD1061" i="1"/>
  <c r="AC1061" i="1"/>
  <c r="AB1061" i="1"/>
  <c r="AD1060" i="1"/>
  <c r="AB1060" i="1"/>
  <c r="AC1060" i="1" s="1"/>
  <c r="AD1059" i="1"/>
  <c r="AB1059" i="1"/>
  <c r="AC1059" i="1" s="1"/>
  <c r="AD1058" i="1"/>
  <c r="AC1058" i="1"/>
  <c r="AB1058" i="1"/>
  <c r="AD1057" i="1"/>
  <c r="AC1057" i="1"/>
  <c r="AB1057" i="1"/>
  <c r="AD1056" i="1"/>
  <c r="AB1056" i="1"/>
  <c r="AC1056" i="1" s="1"/>
  <c r="AD1055" i="1"/>
  <c r="AB1055" i="1"/>
  <c r="AC1055" i="1" s="1"/>
  <c r="AD1054" i="1"/>
  <c r="AB1054" i="1"/>
  <c r="AC1054" i="1" s="1"/>
  <c r="AD1053" i="1"/>
  <c r="AC1053" i="1"/>
  <c r="AB1053" i="1"/>
  <c r="AD1052" i="1"/>
  <c r="AC1052" i="1"/>
  <c r="AB1052" i="1"/>
  <c r="AD1051" i="1"/>
  <c r="AB1051" i="1"/>
  <c r="AC1051" i="1" s="1"/>
  <c r="AD1050" i="1"/>
  <c r="AC1050" i="1"/>
  <c r="AB1050" i="1"/>
  <c r="AD1049" i="1"/>
  <c r="AC1049" i="1"/>
  <c r="AB1049" i="1"/>
  <c r="AD1048" i="1"/>
  <c r="AB1048" i="1"/>
  <c r="AC1048" i="1" s="1"/>
  <c r="AD1047" i="1"/>
  <c r="AB1047" i="1"/>
  <c r="AC1047" i="1" s="1"/>
  <c r="AD1046" i="1"/>
  <c r="AB1046" i="1"/>
  <c r="AC1046" i="1" s="1"/>
  <c r="AD1045" i="1"/>
  <c r="AC1045" i="1"/>
  <c r="AB1045" i="1"/>
  <c r="AD1044" i="1"/>
  <c r="AC1044" i="1"/>
  <c r="AB1044" i="1"/>
  <c r="AD1043" i="1"/>
  <c r="AB1043" i="1"/>
  <c r="AC1043" i="1" s="1"/>
  <c r="AD1042" i="1"/>
  <c r="AC1042" i="1"/>
  <c r="AB1042" i="1"/>
  <c r="AD1041" i="1"/>
  <c r="AC1041" i="1"/>
  <c r="AB1041" i="1"/>
  <c r="AD1040" i="1"/>
  <c r="AC1040" i="1"/>
  <c r="AB1040" i="1"/>
  <c r="AD1039" i="1"/>
  <c r="AB1039" i="1"/>
  <c r="AC1039" i="1" s="1"/>
  <c r="AD1038" i="1"/>
  <c r="AB1038" i="1"/>
  <c r="AC1038" i="1" s="1"/>
  <c r="AD1037" i="1"/>
  <c r="AC1037" i="1"/>
  <c r="AB1037" i="1"/>
  <c r="AD1036" i="1"/>
  <c r="AB1036" i="1"/>
  <c r="AC1036" i="1" s="1"/>
  <c r="AD1035" i="1"/>
  <c r="AB1035" i="1"/>
  <c r="AC1035" i="1" s="1"/>
  <c r="AD1034" i="1"/>
  <c r="AC1034" i="1"/>
  <c r="AB1034" i="1"/>
  <c r="AD1033" i="1"/>
  <c r="AC1033" i="1"/>
  <c r="AB1033" i="1"/>
  <c r="AD1032" i="1"/>
  <c r="AC1032" i="1"/>
  <c r="AB1032" i="1"/>
  <c r="AD1031" i="1"/>
  <c r="AB1031" i="1"/>
  <c r="AC1031" i="1" s="1"/>
  <c r="AD1030" i="1"/>
  <c r="AB1030" i="1"/>
  <c r="AC1030" i="1" s="1"/>
  <c r="AD1029" i="1"/>
  <c r="AC1029" i="1"/>
  <c r="AB1029" i="1"/>
  <c r="AD1028" i="1"/>
  <c r="AC1028" i="1"/>
  <c r="AB1028" i="1"/>
  <c r="AD1027" i="1"/>
  <c r="AB1027" i="1"/>
  <c r="AC1027" i="1" s="1"/>
  <c r="AD1026" i="1"/>
  <c r="AC1026" i="1"/>
  <c r="AB1026" i="1"/>
  <c r="AD1025" i="1"/>
  <c r="AC1025" i="1"/>
  <c r="AB1025" i="1"/>
  <c r="AD1024" i="1"/>
  <c r="AB1024" i="1"/>
  <c r="AC1024" i="1" s="1"/>
  <c r="AD1023" i="1"/>
  <c r="AB1023" i="1"/>
  <c r="AC1023" i="1" s="1"/>
  <c r="AD1022" i="1"/>
  <c r="AB1022" i="1"/>
  <c r="AC1022" i="1" s="1"/>
  <c r="AD1021" i="1"/>
  <c r="AC1021" i="1"/>
  <c r="AB1021" i="1"/>
  <c r="AD1020" i="1"/>
  <c r="AB1020" i="1"/>
  <c r="AC1020" i="1" s="1"/>
  <c r="AD1019" i="1"/>
  <c r="AB1019" i="1"/>
  <c r="AC1019" i="1" s="1"/>
  <c r="AD1018" i="1"/>
  <c r="AC1018" i="1"/>
  <c r="AB1018" i="1"/>
  <c r="AD1017" i="1"/>
  <c r="AC1017" i="1"/>
  <c r="AB1017" i="1"/>
  <c r="AD1016" i="1"/>
  <c r="AC1016" i="1"/>
  <c r="AB1016" i="1"/>
  <c r="AD1015" i="1"/>
  <c r="AB1015" i="1"/>
  <c r="AC1015" i="1" s="1"/>
  <c r="AD1014" i="1"/>
  <c r="AB1014" i="1"/>
  <c r="AC1014" i="1" s="1"/>
  <c r="AD1013" i="1"/>
  <c r="AC1013" i="1"/>
  <c r="AB1013" i="1"/>
  <c r="AD1012" i="1"/>
  <c r="AB1012" i="1"/>
  <c r="AC1012" i="1" s="1"/>
  <c r="AD1011" i="1"/>
  <c r="AB1011" i="1"/>
  <c r="AC1011" i="1" s="1"/>
  <c r="AD1010" i="1"/>
  <c r="AC1010" i="1"/>
  <c r="AB1010" i="1"/>
  <c r="AD1009" i="1"/>
  <c r="AC1009" i="1"/>
  <c r="AB1009" i="1"/>
  <c r="AD1008" i="1"/>
  <c r="AB1008" i="1"/>
  <c r="AC1008" i="1" s="1"/>
  <c r="AD1007" i="1"/>
  <c r="AB1007" i="1"/>
  <c r="AC1007" i="1" s="1"/>
  <c r="AD1006" i="1"/>
  <c r="AB1006" i="1"/>
  <c r="AC1006" i="1" s="1"/>
  <c r="AD1005" i="1"/>
  <c r="AC1005" i="1"/>
  <c r="AB1005" i="1"/>
  <c r="AD1004" i="1"/>
  <c r="AB1004" i="1"/>
  <c r="AC1004" i="1" s="1"/>
  <c r="AD1003" i="1"/>
  <c r="AB1003" i="1"/>
  <c r="AC1003" i="1" s="1"/>
  <c r="AD1002" i="1"/>
  <c r="AC1002" i="1"/>
  <c r="AB1002" i="1"/>
  <c r="AD1001" i="1"/>
  <c r="AC1001" i="1"/>
  <c r="AB1001" i="1"/>
  <c r="AD1000" i="1"/>
  <c r="AB1000" i="1"/>
  <c r="AC1000" i="1" s="1"/>
  <c r="AD999" i="1"/>
  <c r="AB999" i="1"/>
  <c r="AC999" i="1" s="1"/>
  <c r="AD998" i="1"/>
  <c r="AB998" i="1"/>
  <c r="AC998" i="1" s="1"/>
  <c r="AD997" i="1"/>
  <c r="AC997" i="1"/>
  <c r="AB997" i="1"/>
  <c r="AD996" i="1"/>
  <c r="AB996" i="1"/>
  <c r="AC996" i="1" s="1"/>
  <c r="AD995" i="1"/>
  <c r="AB995" i="1"/>
  <c r="AC995" i="1" s="1"/>
  <c r="AD994" i="1"/>
  <c r="AC994" i="1"/>
  <c r="AB994" i="1"/>
  <c r="AD993" i="1"/>
  <c r="AC993" i="1"/>
  <c r="AB993" i="1"/>
  <c r="AD992" i="1"/>
  <c r="AB992" i="1"/>
  <c r="AC992" i="1" s="1"/>
  <c r="AD991" i="1"/>
  <c r="AB991" i="1"/>
  <c r="AC991" i="1" s="1"/>
  <c r="AD990" i="1"/>
  <c r="AB990" i="1"/>
  <c r="AC990" i="1" s="1"/>
  <c r="AD989" i="1"/>
  <c r="AC989" i="1"/>
  <c r="AB989" i="1"/>
  <c r="AD988" i="1"/>
  <c r="AC988" i="1"/>
  <c r="AB988" i="1"/>
  <c r="AD987" i="1"/>
  <c r="AB987" i="1"/>
  <c r="AC987" i="1" s="1"/>
  <c r="AD986" i="1"/>
  <c r="AC986" i="1"/>
  <c r="AB986" i="1"/>
  <c r="AD985" i="1"/>
  <c r="AC985" i="1"/>
  <c r="AB985" i="1"/>
  <c r="AD984" i="1"/>
  <c r="AB984" i="1"/>
  <c r="AC984" i="1" s="1"/>
  <c r="AD983" i="1"/>
  <c r="AB983" i="1"/>
  <c r="AC983" i="1" s="1"/>
  <c r="AD982" i="1"/>
  <c r="AB982" i="1"/>
  <c r="AC982" i="1" s="1"/>
  <c r="AD981" i="1"/>
  <c r="AC981" i="1"/>
  <c r="AB981" i="1"/>
  <c r="AD980" i="1"/>
  <c r="AC980" i="1"/>
  <c r="AB980" i="1"/>
  <c r="AD979" i="1"/>
  <c r="AB979" i="1"/>
  <c r="AC979" i="1" s="1"/>
  <c r="AD978" i="1"/>
  <c r="AC978" i="1"/>
  <c r="AB978" i="1"/>
  <c r="AD977" i="1"/>
  <c r="AC977" i="1"/>
  <c r="AB977" i="1"/>
  <c r="AD976" i="1"/>
  <c r="AC976" i="1"/>
  <c r="AB976" i="1"/>
  <c r="AD975" i="1"/>
  <c r="AB975" i="1"/>
  <c r="AC975" i="1" s="1"/>
  <c r="AD974" i="1"/>
  <c r="AB974" i="1"/>
  <c r="AC974" i="1" s="1"/>
  <c r="AD973" i="1"/>
  <c r="AC973" i="1"/>
  <c r="AB973" i="1"/>
  <c r="AD972" i="1"/>
  <c r="AB972" i="1"/>
  <c r="AC972" i="1" s="1"/>
  <c r="AD971" i="1"/>
  <c r="AB971" i="1"/>
  <c r="AC971" i="1" s="1"/>
  <c r="AD970" i="1"/>
  <c r="AC970" i="1"/>
  <c r="AB970" i="1"/>
  <c r="AD969" i="1"/>
  <c r="AC969" i="1"/>
  <c r="AB969" i="1"/>
  <c r="AD968" i="1"/>
  <c r="AC968" i="1"/>
  <c r="AB968" i="1"/>
  <c r="AD967" i="1"/>
  <c r="AB967" i="1"/>
  <c r="AC967" i="1" s="1"/>
  <c r="AD966" i="1"/>
  <c r="AB966" i="1"/>
  <c r="AC966" i="1" s="1"/>
  <c r="AD965" i="1"/>
  <c r="AC965" i="1"/>
  <c r="AB965" i="1"/>
  <c r="AD964" i="1"/>
  <c r="AC964" i="1"/>
  <c r="AB964" i="1"/>
  <c r="AD963" i="1"/>
  <c r="AB963" i="1"/>
  <c r="AC963" i="1" s="1"/>
  <c r="AD962" i="1"/>
  <c r="AC962" i="1"/>
  <c r="AB962" i="1"/>
  <c r="AD961" i="1"/>
  <c r="AC961" i="1"/>
  <c r="AB961" i="1"/>
  <c r="AD960" i="1"/>
  <c r="AB960" i="1"/>
  <c r="AC960" i="1" s="1"/>
  <c r="AD959" i="1"/>
  <c r="AB959" i="1"/>
  <c r="AC959" i="1" s="1"/>
  <c r="AD958" i="1"/>
  <c r="AB958" i="1"/>
  <c r="AC958" i="1" s="1"/>
  <c r="AD957" i="1"/>
  <c r="AC957" i="1"/>
  <c r="AB957" i="1"/>
  <c r="AD956" i="1"/>
  <c r="AB956" i="1"/>
  <c r="AC956" i="1" s="1"/>
  <c r="AD955" i="1"/>
  <c r="AB955" i="1"/>
  <c r="AC955" i="1" s="1"/>
  <c r="AD954" i="1"/>
  <c r="AC954" i="1"/>
  <c r="AB954" i="1"/>
  <c r="AD953" i="1"/>
  <c r="AC953" i="1"/>
  <c r="AB953" i="1"/>
  <c r="AD952" i="1"/>
  <c r="AC952" i="1"/>
  <c r="AB952" i="1"/>
  <c r="AD951" i="1"/>
  <c r="AB951" i="1"/>
  <c r="AC951" i="1" s="1"/>
  <c r="AD950" i="1"/>
  <c r="AB950" i="1"/>
  <c r="AC950" i="1" s="1"/>
  <c r="AD949" i="1"/>
  <c r="AC949" i="1"/>
  <c r="AB949" i="1"/>
  <c r="AD948" i="1"/>
  <c r="AB948" i="1"/>
  <c r="AC948" i="1" s="1"/>
  <c r="AD947" i="1"/>
  <c r="AB947" i="1"/>
  <c r="AC947" i="1" s="1"/>
  <c r="AD946" i="1"/>
  <c r="AC946" i="1"/>
  <c r="AB946" i="1"/>
  <c r="AD945" i="1"/>
  <c r="AC945" i="1"/>
  <c r="AB945" i="1"/>
  <c r="AD944" i="1"/>
  <c r="AB944" i="1"/>
  <c r="AC944" i="1" s="1"/>
  <c r="AD943" i="1"/>
  <c r="AB943" i="1"/>
  <c r="AC943" i="1" s="1"/>
  <c r="AD942" i="1"/>
  <c r="AB942" i="1"/>
  <c r="AC942" i="1" s="1"/>
  <c r="AD941" i="1"/>
  <c r="AC941" i="1"/>
  <c r="AB941" i="1"/>
  <c r="AD940" i="1"/>
  <c r="AB940" i="1"/>
  <c r="AC940" i="1" s="1"/>
  <c r="AD939" i="1"/>
  <c r="AB939" i="1"/>
  <c r="AC939" i="1" s="1"/>
  <c r="AD938" i="1"/>
  <c r="AC938" i="1"/>
  <c r="AB938" i="1"/>
  <c r="AD937" i="1"/>
  <c r="AC937" i="1"/>
  <c r="AB937" i="1"/>
  <c r="AD936" i="1"/>
  <c r="AB936" i="1"/>
  <c r="AC936" i="1" s="1"/>
  <c r="AD935" i="1"/>
  <c r="AB935" i="1"/>
  <c r="AC935" i="1" s="1"/>
  <c r="AD934" i="1"/>
  <c r="AB934" i="1"/>
  <c r="AC934" i="1" s="1"/>
  <c r="AD933" i="1"/>
  <c r="AC933" i="1"/>
  <c r="AB933" i="1"/>
  <c r="AD932" i="1"/>
  <c r="AB932" i="1"/>
  <c r="AC932" i="1" s="1"/>
  <c r="AD931" i="1"/>
  <c r="AB931" i="1"/>
  <c r="AC931" i="1" s="1"/>
  <c r="AD930" i="1"/>
  <c r="AC930" i="1"/>
  <c r="AB930" i="1"/>
  <c r="AD929" i="1"/>
  <c r="AC929" i="1"/>
  <c r="AB929" i="1"/>
  <c r="AD928" i="1"/>
  <c r="AB928" i="1"/>
  <c r="AC928" i="1" s="1"/>
  <c r="AD927" i="1"/>
  <c r="AB927" i="1"/>
  <c r="AC927" i="1" s="1"/>
  <c r="AD926" i="1"/>
  <c r="AB926" i="1"/>
  <c r="AC926" i="1" s="1"/>
  <c r="AD925" i="1"/>
  <c r="AC925" i="1"/>
  <c r="AB925" i="1"/>
  <c r="AD924" i="1"/>
  <c r="AC924" i="1"/>
  <c r="AB924" i="1"/>
  <c r="AD923" i="1"/>
  <c r="AB923" i="1"/>
  <c r="AC923" i="1" s="1"/>
  <c r="AD922" i="1"/>
  <c r="AC922" i="1"/>
  <c r="AB922" i="1"/>
  <c r="AD921" i="1"/>
  <c r="AC921" i="1"/>
  <c r="AB921" i="1"/>
  <c r="AD920" i="1"/>
  <c r="AB920" i="1"/>
  <c r="AC920" i="1" s="1"/>
  <c r="AD919" i="1"/>
  <c r="AB919" i="1"/>
  <c r="AC919" i="1" s="1"/>
  <c r="AD918" i="1"/>
  <c r="AB918" i="1"/>
  <c r="AC918" i="1" s="1"/>
  <c r="AD917" i="1"/>
  <c r="AC917" i="1"/>
  <c r="AB917" i="1"/>
  <c r="AD916" i="1"/>
  <c r="AC916" i="1"/>
  <c r="AB916" i="1"/>
  <c r="AD915" i="1"/>
  <c r="AB915" i="1"/>
  <c r="AC915" i="1" s="1"/>
  <c r="AD914" i="1"/>
  <c r="AC914" i="1"/>
  <c r="AB914" i="1"/>
  <c r="AD913" i="1"/>
  <c r="AC913" i="1"/>
  <c r="AB913" i="1"/>
  <c r="AD912" i="1"/>
  <c r="AC912" i="1"/>
  <c r="AB912" i="1"/>
  <c r="AD911" i="1"/>
  <c r="AB911" i="1"/>
  <c r="AC911" i="1" s="1"/>
  <c r="AD910" i="1"/>
  <c r="AB910" i="1"/>
  <c r="AC910" i="1" s="1"/>
  <c r="AD909" i="1"/>
  <c r="AC909" i="1"/>
  <c r="AB909" i="1"/>
  <c r="AD908" i="1"/>
  <c r="AB908" i="1"/>
  <c r="AC908" i="1" s="1"/>
  <c r="AD907" i="1"/>
  <c r="AB907" i="1"/>
  <c r="AC907" i="1" s="1"/>
  <c r="AD906" i="1"/>
  <c r="AC906" i="1"/>
  <c r="AB906" i="1"/>
  <c r="AD905" i="1"/>
  <c r="AC905" i="1"/>
  <c r="AB905" i="1"/>
  <c r="AD904" i="1"/>
  <c r="AC904" i="1"/>
  <c r="AB904" i="1"/>
  <c r="AD903" i="1"/>
  <c r="AB903" i="1"/>
  <c r="AC903" i="1" s="1"/>
  <c r="AD902" i="1"/>
  <c r="AB902" i="1"/>
  <c r="AC902" i="1" s="1"/>
  <c r="AD901" i="1"/>
  <c r="AC901" i="1"/>
  <c r="AB901" i="1"/>
  <c r="AD900" i="1"/>
  <c r="AC900" i="1"/>
  <c r="AB900" i="1"/>
  <c r="AD899" i="1"/>
  <c r="AB899" i="1"/>
  <c r="AC899" i="1" s="1"/>
  <c r="AD898" i="1"/>
  <c r="AC898" i="1"/>
  <c r="AB898" i="1"/>
  <c r="AD897" i="1"/>
  <c r="AC897" i="1"/>
  <c r="AB897" i="1"/>
  <c r="AD896" i="1"/>
  <c r="AB896" i="1"/>
  <c r="AC896" i="1" s="1"/>
  <c r="AD895" i="1"/>
  <c r="AB895" i="1"/>
  <c r="AC895" i="1" s="1"/>
  <c r="AD894" i="1"/>
  <c r="AB894" i="1"/>
  <c r="AC894" i="1" s="1"/>
  <c r="AD893" i="1"/>
  <c r="AC893" i="1"/>
  <c r="AB893" i="1"/>
  <c r="AD892" i="1"/>
  <c r="AB892" i="1"/>
  <c r="AC892" i="1" s="1"/>
  <c r="AD891" i="1"/>
  <c r="AB891" i="1"/>
  <c r="AC891" i="1" s="1"/>
  <c r="AD890" i="1"/>
  <c r="AC890" i="1"/>
  <c r="AB890" i="1"/>
  <c r="AD889" i="1"/>
  <c r="AC889" i="1"/>
  <c r="AB889" i="1"/>
  <c r="AD888" i="1"/>
  <c r="AC888" i="1"/>
  <c r="AB888" i="1"/>
  <c r="AD887" i="1"/>
  <c r="AB887" i="1"/>
  <c r="AC887" i="1" s="1"/>
  <c r="AD886" i="1"/>
  <c r="AB886" i="1"/>
  <c r="AC886" i="1" s="1"/>
  <c r="AD885" i="1"/>
  <c r="AC885" i="1"/>
  <c r="AB885" i="1"/>
  <c r="AD884" i="1"/>
  <c r="AB884" i="1"/>
  <c r="AC884" i="1" s="1"/>
  <c r="AD883" i="1"/>
  <c r="AB883" i="1"/>
  <c r="AC883" i="1" s="1"/>
  <c r="AD882" i="1"/>
  <c r="AC882" i="1"/>
  <c r="AB882" i="1"/>
  <c r="AD881" i="1"/>
  <c r="AC881" i="1"/>
  <c r="AB881" i="1"/>
  <c r="AD880" i="1"/>
  <c r="AB880" i="1"/>
  <c r="AC880" i="1" s="1"/>
  <c r="AD879" i="1"/>
  <c r="AB879" i="1"/>
  <c r="AC879" i="1" s="1"/>
  <c r="AD878" i="1"/>
  <c r="AB878" i="1"/>
  <c r="AC878" i="1" s="1"/>
  <c r="AD877" i="1"/>
  <c r="AC877" i="1"/>
  <c r="AB877" i="1"/>
  <c r="AD876" i="1"/>
  <c r="AB876" i="1"/>
  <c r="AC876" i="1" s="1"/>
  <c r="AD875" i="1"/>
  <c r="AB875" i="1"/>
  <c r="AC875" i="1" s="1"/>
  <c r="AD874" i="1"/>
  <c r="AC874" i="1"/>
  <c r="AB874" i="1"/>
  <c r="AD873" i="1"/>
  <c r="AC873" i="1"/>
  <c r="AB873" i="1"/>
  <c r="AD872" i="1"/>
  <c r="AB872" i="1"/>
  <c r="AC872" i="1" s="1"/>
  <c r="AD871" i="1"/>
  <c r="AB871" i="1"/>
  <c r="AC871" i="1" s="1"/>
  <c r="AD870" i="1"/>
  <c r="AB870" i="1"/>
  <c r="AC870" i="1" s="1"/>
  <c r="AD869" i="1"/>
  <c r="AC869" i="1"/>
  <c r="AB869" i="1"/>
  <c r="AD868" i="1"/>
  <c r="AB868" i="1"/>
  <c r="AC868" i="1" s="1"/>
  <c r="AD867" i="1"/>
  <c r="AB867" i="1"/>
  <c r="AC867" i="1" s="1"/>
  <c r="AD866" i="1"/>
  <c r="AC866" i="1"/>
  <c r="AB866" i="1"/>
  <c r="AD865" i="1"/>
  <c r="AC865" i="1"/>
  <c r="AB865" i="1"/>
  <c r="AD864" i="1"/>
  <c r="AB864" i="1"/>
  <c r="AC864" i="1" s="1"/>
  <c r="AD863" i="1"/>
  <c r="AB863" i="1"/>
  <c r="AC863" i="1" s="1"/>
  <c r="AD862" i="1"/>
  <c r="AB862" i="1"/>
  <c r="AC862" i="1" s="1"/>
  <c r="AD861" i="1"/>
  <c r="AC861" i="1"/>
  <c r="AB861" i="1"/>
  <c r="AD860" i="1"/>
  <c r="AC860" i="1"/>
  <c r="AB860" i="1"/>
  <c r="AD859" i="1"/>
  <c r="AB859" i="1"/>
  <c r="AC859" i="1" s="1"/>
  <c r="AD858" i="1"/>
  <c r="AC858" i="1"/>
  <c r="AB858" i="1"/>
  <c r="AD857" i="1"/>
  <c r="AC857" i="1"/>
  <c r="AB857" i="1"/>
  <c r="AD856" i="1"/>
  <c r="AB856" i="1"/>
  <c r="AC856" i="1" s="1"/>
  <c r="AD855" i="1"/>
  <c r="AB855" i="1"/>
  <c r="AC855" i="1" s="1"/>
  <c r="AD854" i="1"/>
  <c r="AB854" i="1"/>
  <c r="AC854" i="1" s="1"/>
  <c r="AD853" i="1"/>
  <c r="AC853" i="1"/>
  <c r="AB853" i="1"/>
  <c r="AD852" i="1"/>
  <c r="AC852" i="1"/>
  <c r="AB852" i="1"/>
  <c r="AD851" i="1"/>
  <c r="AB851" i="1"/>
  <c r="AC851" i="1" s="1"/>
  <c r="AD850" i="1"/>
  <c r="AC850" i="1"/>
  <c r="AB850" i="1"/>
  <c r="AD849" i="1"/>
  <c r="AC849" i="1"/>
  <c r="AB849" i="1"/>
  <c r="AD848" i="1"/>
  <c r="AC848" i="1"/>
  <c r="AB848" i="1"/>
  <c r="AD847" i="1"/>
  <c r="AB847" i="1"/>
  <c r="AC847" i="1" s="1"/>
  <c r="AD846" i="1"/>
  <c r="AB846" i="1"/>
  <c r="AC846" i="1" s="1"/>
  <c r="AD845" i="1"/>
  <c r="AC845" i="1"/>
  <c r="AB845" i="1"/>
  <c r="AD844" i="1"/>
  <c r="AB844" i="1"/>
  <c r="AC844" i="1" s="1"/>
  <c r="AD843" i="1"/>
  <c r="AB843" i="1"/>
  <c r="AC843" i="1" s="1"/>
  <c r="AD842" i="1"/>
  <c r="AC842" i="1"/>
  <c r="AB842" i="1"/>
  <c r="AD841" i="1"/>
  <c r="AC841" i="1"/>
  <c r="AB841" i="1"/>
  <c r="AD840" i="1"/>
  <c r="AC840" i="1"/>
  <c r="AB840" i="1"/>
  <c r="AD839" i="1"/>
  <c r="AB839" i="1"/>
  <c r="AC839" i="1" s="1"/>
  <c r="AD838" i="1"/>
  <c r="AC838" i="1"/>
  <c r="AB838" i="1"/>
  <c r="AD837" i="1"/>
  <c r="AC837" i="1"/>
  <c r="AB837" i="1"/>
  <c r="AD836" i="1"/>
  <c r="AB836" i="1"/>
  <c r="AC836" i="1" s="1"/>
  <c r="AD835" i="1"/>
  <c r="AB835" i="1"/>
  <c r="AC835" i="1" s="1"/>
  <c r="AD834" i="1"/>
  <c r="AC834" i="1"/>
  <c r="AB834" i="1"/>
  <c r="AD833" i="1"/>
  <c r="AC833" i="1"/>
  <c r="AB833" i="1"/>
  <c r="AD832" i="1"/>
  <c r="AB832" i="1"/>
  <c r="AC832" i="1" s="1"/>
  <c r="AD831" i="1"/>
  <c r="AB831" i="1"/>
  <c r="AC831" i="1" s="1"/>
  <c r="AD830" i="1"/>
  <c r="AC830" i="1"/>
  <c r="AB830" i="1"/>
  <c r="AD829" i="1"/>
  <c r="AC829" i="1"/>
  <c r="AB829" i="1"/>
  <c r="AD828" i="1"/>
  <c r="AB828" i="1"/>
  <c r="AC828" i="1" s="1"/>
  <c r="AD827" i="1"/>
  <c r="AB827" i="1"/>
  <c r="AC827" i="1" s="1"/>
  <c r="AD826" i="1"/>
  <c r="AC826" i="1"/>
  <c r="AB826" i="1"/>
  <c r="AD825" i="1"/>
  <c r="AC825" i="1"/>
  <c r="AB825" i="1"/>
  <c r="AD824" i="1"/>
  <c r="AB824" i="1"/>
  <c r="AC824" i="1" s="1"/>
  <c r="AD823" i="1"/>
  <c r="AB823" i="1"/>
  <c r="AC823" i="1" s="1"/>
  <c r="AD822" i="1"/>
  <c r="AC822" i="1"/>
  <c r="AB822" i="1"/>
  <c r="AD821" i="1"/>
  <c r="AC821" i="1"/>
  <c r="AB821" i="1"/>
  <c r="AD820" i="1"/>
  <c r="AB820" i="1"/>
  <c r="AC820" i="1" s="1"/>
  <c r="AD819" i="1"/>
  <c r="AB819" i="1"/>
  <c r="AC819" i="1" s="1"/>
  <c r="AD818" i="1"/>
  <c r="AC818" i="1"/>
  <c r="AB818" i="1"/>
  <c r="AD817" i="1"/>
  <c r="AC817" i="1"/>
  <c r="AB817" i="1"/>
  <c r="AD816" i="1"/>
  <c r="AC816" i="1"/>
  <c r="AB816" i="1"/>
  <c r="AD815" i="1"/>
  <c r="AB815" i="1"/>
  <c r="AC815" i="1" s="1"/>
  <c r="AD814" i="1"/>
  <c r="AC814" i="1"/>
  <c r="AB814" i="1"/>
  <c r="AD813" i="1"/>
  <c r="AC813" i="1"/>
  <c r="AB813" i="1"/>
  <c r="AD812" i="1"/>
  <c r="AB812" i="1"/>
  <c r="AC812" i="1" s="1"/>
  <c r="AD811" i="1"/>
  <c r="AB811" i="1"/>
  <c r="AC811" i="1" s="1"/>
  <c r="AD810" i="1"/>
  <c r="AC810" i="1"/>
  <c r="AB810" i="1"/>
  <c r="AD809" i="1"/>
  <c r="AC809" i="1"/>
  <c r="AB809" i="1"/>
  <c r="AD808" i="1"/>
  <c r="AC808" i="1"/>
  <c r="AB808" i="1"/>
  <c r="AD807" i="1"/>
  <c r="AB807" i="1"/>
  <c r="AC807" i="1" s="1"/>
  <c r="AD806" i="1"/>
  <c r="AC806" i="1"/>
  <c r="AB806" i="1"/>
  <c r="AD805" i="1"/>
  <c r="AC805" i="1"/>
  <c r="AB805" i="1"/>
  <c r="AD804" i="1"/>
  <c r="AB804" i="1"/>
  <c r="AC804" i="1" s="1"/>
  <c r="AD803" i="1"/>
  <c r="AB803" i="1"/>
  <c r="AC803" i="1" s="1"/>
  <c r="AD802" i="1"/>
  <c r="AC802" i="1"/>
  <c r="AB802" i="1"/>
  <c r="AD801" i="1"/>
  <c r="AC801" i="1"/>
  <c r="AB801" i="1"/>
  <c r="AD800" i="1"/>
  <c r="AB800" i="1"/>
  <c r="AC800" i="1" s="1"/>
  <c r="AD799" i="1"/>
  <c r="AB799" i="1"/>
  <c r="AC799" i="1" s="1"/>
  <c r="AD798" i="1"/>
  <c r="AC798" i="1"/>
  <c r="AB798" i="1"/>
  <c r="AD797" i="1"/>
  <c r="AC797" i="1"/>
  <c r="AB797" i="1"/>
  <c r="AD796" i="1"/>
  <c r="AB796" i="1"/>
  <c r="AC796" i="1" s="1"/>
  <c r="AD795" i="1"/>
  <c r="AB795" i="1"/>
  <c r="AC795" i="1" s="1"/>
  <c r="AD794" i="1"/>
  <c r="AC794" i="1"/>
  <c r="AB794" i="1"/>
  <c r="AD793" i="1"/>
  <c r="AC793" i="1"/>
  <c r="AB793" i="1"/>
  <c r="AD792" i="1"/>
  <c r="AC792" i="1"/>
  <c r="AB792" i="1"/>
  <c r="AD791" i="1"/>
  <c r="AB791" i="1"/>
  <c r="AC791" i="1" s="1"/>
  <c r="AD790" i="1"/>
  <c r="AC790" i="1"/>
  <c r="AB790" i="1"/>
  <c r="AD789" i="1"/>
  <c r="AC789" i="1"/>
  <c r="AB789" i="1"/>
  <c r="AD788" i="1"/>
  <c r="AB788" i="1"/>
  <c r="AC788" i="1" s="1"/>
  <c r="AD787" i="1"/>
  <c r="AB787" i="1"/>
  <c r="AC787" i="1" s="1"/>
  <c r="AD786" i="1"/>
  <c r="AC786" i="1"/>
  <c r="AB786" i="1"/>
  <c r="AD785" i="1"/>
  <c r="AC785" i="1"/>
  <c r="AB785" i="1"/>
  <c r="AD784" i="1"/>
  <c r="AC784" i="1"/>
  <c r="AB784" i="1"/>
  <c r="AD783" i="1"/>
  <c r="AB783" i="1"/>
  <c r="AC783" i="1" s="1"/>
  <c r="AD782" i="1"/>
  <c r="AC782" i="1"/>
  <c r="AB782" i="1"/>
  <c r="AD781" i="1"/>
  <c r="AC781" i="1"/>
  <c r="AB781" i="1"/>
  <c r="AD780" i="1"/>
  <c r="AB780" i="1"/>
  <c r="AC780" i="1" s="1"/>
  <c r="AD779" i="1"/>
  <c r="AB779" i="1"/>
  <c r="AC779" i="1" s="1"/>
  <c r="AD778" i="1"/>
  <c r="AC778" i="1"/>
  <c r="AB778" i="1"/>
  <c r="AD777" i="1"/>
  <c r="AC777" i="1"/>
  <c r="AB777" i="1"/>
  <c r="AD776" i="1"/>
  <c r="AC776" i="1"/>
  <c r="AB776" i="1"/>
  <c r="AD775" i="1"/>
  <c r="AB775" i="1"/>
  <c r="AC775" i="1" s="1"/>
  <c r="AD774" i="1"/>
  <c r="AC774" i="1"/>
  <c r="AB774" i="1"/>
  <c r="AD773" i="1"/>
  <c r="AC773" i="1"/>
  <c r="AB773" i="1"/>
  <c r="AD772" i="1"/>
  <c r="AB772" i="1"/>
  <c r="AC772" i="1" s="1"/>
  <c r="AD771" i="1"/>
  <c r="AB771" i="1"/>
  <c r="AC771" i="1" s="1"/>
  <c r="AD770" i="1"/>
  <c r="AC770" i="1"/>
  <c r="AB770" i="1"/>
  <c r="AD769" i="1"/>
  <c r="AC769" i="1"/>
  <c r="AB769" i="1"/>
  <c r="AD768" i="1"/>
  <c r="AB768" i="1"/>
  <c r="AC768" i="1" s="1"/>
  <c r="AD767" i="1"/>
  <c r="AB767" i="1"/>
  <c r="AC767" i="1" s="1"/>
  <c r="AD766" i="1"/>
  <c r="AC766" i="1"/>
  <c r="AB766" i="1"/>
  <c r="AD765" i="1"/>
  <c r="AC765" i="1"/>
  <c r="AB765" i="1"/>
  <c r="AD764" i="1"/>
  <c r="AB764" i="1"/>
  <c r="AC764" i="1" s="1"/>
  <c r="AD763" i="1"/>
  <c r="AB763" i="1"/>
  <c r="AC763" i="1" s="1"/>
  <c r="AD762" i="1"/>
  <c r="AC762" i="1"/>
  <c r="AB762" i="1"/>
  <c r="AD761" i="1"/>
  <c r="AC761" i="1"/>
  <c r="AB761" i="1"/>
  <c r="AD760" i="1"/>
  <c r="AC760" i="1"/>
  <c r="AB760" i="1"/>
  <c r="AD759" i="1"/>
  <c r="AB759" i="1"/>
  <c r="AC759" i="1" s="1"/>
  <c r="AD758" i="1"/>
  <c r="AC758" i="1"/>
  <c r="AB758" i="1"/>
  <c r="AD757" i="1"/>
  <c r="AC757" i="1"/>
  <c r="AB757" i="1"/>
  <c r="AD756" i="1"/>
  <c r="AB756" i="1"/>
  <c r="AC756" i="1" s="1"/>
  <c r="AD755" i="1"/>
  <c r="AB755" i="1"/>
  <c r="AC755" i="1" s="1"/>
  <c r="AD754" i="1"/>
  <c r="AC754" i="1"/>
  <c r="AB754" i="1"/>
  <c r="AD753" i="1"/>
  <c r="AC753" i="1"/>
  <c r="AB753" i="1"/>
  <c r="AD752" i="1"/>
  <c r="AC752" i="1"/>
  <c r="AB752" i="1"/>
  <c r="AD751" i="1"/>
  <c r="AB751" i="1"/>
  <c r="AC751" i="1" s="1"/>
  <c r="AD750" i="1"/>
  <c r="AC750" i="1"/>
  <c r="AB750" i="1"/>
  <c r="AD749" i="1"/>
  <c r="AC749" i="1"/>
  <c r="AB749" i="1"/>
  <c r="AD748" i="1"/>
  <c r="AB748" i="1"/>
  <c r="AC748" i="1" s="1"/>
  <c r="AD747" i="1"/>
  <c r="AB747" i="1"/>
  <c r="AC747" i="1" s="1"/>
  <c r="AD746" i="1"/>
  <c r="AC746" i="1"/>
  <c r="AB746" i="1"/>
  <c r="AD745" i="1"/>
  <c r="AC745" i="1"/>
  <c r="AB745" i="1"/>
  <c r="AD744" i="1"/>
  <c r="AC744" i="1"/>
  <c r="AB744" i="1"/>
  <c r="AD743" i="1"/>
  <c r="AB743" i="1"/>
  <c r="AC743" i="1" s="1"/>
  <c r="AD742" i="1"/>
  <c r="AC742" i="1"/>
  <c r="AB742" i="1"/>
  <c r="AD741" i="1"/>
  <c r="AC741" i="1"/>
  <c r="AB741" i="1"/>
  <c r="AD740" i="1"/>
  <c r="AB740" i="1"/>
  <c r="AC740" i="1" s="1"/>
  <c r="AD739" i="1"/>
  <c r="AB739" i="1"/>
  <c r="AC739" i="1" s="1"/>
  <c r="AD738" i="1"/>
  <c r="AC738" i="1"/>
  <c r="AB738" i="1"/>
  <c r="AD737" i="1"/>
  <c r="AC737" i="1"/>
  <c r="AB737" i="1"/>
  <c r="AD736" i="1"/>
  <c r="AB736" i="1"/>
  <c r="AC736" i="1" s="1"/>
  <c r="AD735" i="1"/>
  <c r="AB735" i="1"/>
  <c r="AC735" i="1" s="1"/>
  <c r="AD734" i="1"/>
  <c r="AC734" i="1"/>
  <c r="AB734" i="1"/>
  <c r="AD733" i="1"/>
  <c r="AC733" i="1"/>
  <c r="AB733" i="1"/>
  <c r="AD732" i="1"/>
  <c r="AB732" i="1"/>
  <c r="AC732" i="1" s="1"/>
  <c r="AD731" i="1"/>
  <c r="AB731" i="1"/>
  <c r="AC731" i="1" s="1"/>
  <c r="AD730" i="1"/>
  <c r="AC730" i="1"/>
  <c r="AB730" i="1"/>
  <c r="AD729" i="1"/>
  <c r="AC729" i="1"/>
  <c r="AB729" i="1"/>
  <c r="AD728" i="1"/>
  <c r="AC728" i="1"/>
  <c r="AB728" i="1"/>
  <c r="AD727" i="1"/>
  <c r="AB727" i="1"/>
  <c r="AC727" i="1" s="1"/>
  <c r="AD726" i="1"/>
  <c r="AC726" i="1"/>
  <c r="AB726" i="1"/>
  <c r="AD725" i="1"/>
  <c r="AC725" i="1"/>
  <c r="AB725" i="1"/>
  <c r="AD724" i="1"/>
  <c r="AB724" i="1"/>
  <c r="AC724" i="1" s="1"/>
  <c r="AD723" i="1"/>
  <c r="AB723" i="1"/>
  <c r="AC723" i="1" s="1"/>
  <c r="AD722" i="1"/>
  <c r="AC722" i="1"/>
  <c r="AB722" i="1"/>
  <c r="AD721" i="1"/>
  <c r="AC721" i="1"/>
  <c r="AB721" i="1"/>
  <c r="AD720" i="1"/>
  <c r="AC720" i="1"/>
  <c r="AB720" i="1"/>
  <c r="AD719" i="1"/>
  <c r="AB719" i="1"/>
  <c r="AC719" i="1" s="1"/>
  <c r="AD718" i="1"/>
  <c r="AC718" i="1"/>
  <c r="AB718" i="1"/>
  <c r="AD717" i="1"/>
  <c r="AC717" i="1"/>
  <c r="AB717" i="1"/>
  <c r="AD716" i="1"/>
  <c r="AB716" i="1"/>
  <c r="AC716" i="1" s="1"/>
  <c r="AD715" i="1"/>
  <c r="AB715" i="1"/>
  <c r="AC715" i="1" s="1"/>
  <c r="AD714" i="1"/>
  <c r="AC714" i="1"/>
  <c r="AB714" i="1"/>
  <c r="AD713" i="1"/>
  <c r="AC713" i="1"/>
  <c r="AB713" i="1"/>
  <c r="AD712" i="1"/>
  <c r="AC712" i="1"/>
  <c r="AB712" i="1"/>
  <c r="AD711" i="1"/>
  <c r="AB711" i="1"/>
  <c r="AC711" i="1" s="1"/>
  <c r="AD710" i="1"/>
  <c r="AC710" i="1"/>
  <c r="AB710" i="1"/>
  <c r="AD709" i="1"/>
  <c r="AC709" i="1"/>
  <c r="AB709" i="1"/>
  <c r="AD708" i="1"/>
  <c r="AB708" i="1"/>
  <c r="AC708" i="1" s="1"/>
  <c r="AD707" i="1"/>
  <c r="AB707" i="1"/>
  <c r="AC707" i="1" s="1"/>
  <c r="AD706" i="1"/>
  <c r="AC706" i="1"/>
  <c r="AB706" i="1"/>
  <c r="AD705" i="1"/>
  <c r="AC705" i="1"/>
  <c r="AB705" i="1"/>
  <c r="AD704" i="1"/>
  <c r="AB704" i="1"/>
  <c r="AC704" i="1" s="1"/>
  <c r="AD703" i="1"/>
  <c r="AB703" i="1"/>
  <c r="AC703" i="1" s="1"/>
  <c r="AD702" i="1"/>
  <c r="AC702" i="1"/>
  <c r="AB702" i="1"/>
  <c r="AD701" i="1"/>
  <c r="AC701" i="1"/>
  <c r="AB701" i="1"/>
  <c r="AD700" i="1"/>
  <c r="AB700" i="1"/>
  <c r="AC700" i="1" s="1"/>
  <c r="AD699" i="1"/>
  <c r="AB699" i="1"/>
  <c r="AC699" i="1" s="1"/>
  <c r="AD698" i="1"/>
  <c r="AC698" i="1"/>
  <c r="AB698" i="1"/>
  <c r="AD697" i="1"/>
  <c r="AC697" i="1"/>
  <c r="AB697" i="1"/>
  <c r="AD696" i="1"/>
  <c r="AC696" i="1"/>
  <c r="AB696" i="1"/>
  <c r="AD695" i="1"/>
  <c r="AB695" i="1"/>
  <c r="AC695" i="1" s="1"/>
  <c r="AD694" i="1"/>
  <c r="AC694" i="1"/>
  <c r="AB694" i="1"/>
  <c r="AD693" i="1"/>
  <c r="AC693" i="1"/>
  <c r="AB693" i="1"/>
  <c r="AD692" i="1"/>
  <c r="AB692" i="1"/>
  <c r="AC692" i="1" s="1"/>
  <c r="AD691" i="1"/>
  <c r="AB691" i="1"/>
  <c r="AC691" i="1" s="1"/>
  <c r="AD690" i="1"/>
  <c r="AC690" i="1"/>
  <c r="AB690" i="1"/>
  <c r="AD689" i="1"/>
  <c r="AC689" i="1"/>
  <c r="AB689" i="1"/>
  <c r="AD688" i="1"/>
  <c r="AC688" i="1"/>
  <c r="AB688" i="1"/>
  <c r="AD687" i="1"/>
  <c r="AB687" i="1"/>
  <c r="AC687" i="1" s="1"/>
  <c r="AD686" i="1"/>
  <c r="AC686" i="1"/>
  <c r="AB686" i="1"/>
  <c r="AD685" i="1"/>
  <c r="AC685" i="1"/>
  <c r="AB685" i="1"/>
  <c r="AD684" i="1"/>
  <c r="AB684" i="1"/>
  <c r="AC684" i="1" s="1"/>
  <c r="AD683" i="1"/>
  <c r="AB683" i="1"/>
  <c r="AC683" i="1" s="1"/>
  <c r="AD682" i="1"/>
  <c r="AC682" i="1"/>
  <c r="AB682" i="1"/>
  <c r="AD681" i="1"/>
  <c r="AC681" i="1"/>
  <c r="AB681" i="1"/>
  <c r="AD680" i="1"/>
  <c r="AC680" i="1"/>
  <c r="AB680" i="1"/>
  <c r="AD679" i="1"/>
  <c r="AB679" i="1"/>
  <c r="AC679" i="1" s="1"/>
  <c r="AD678" i="1"/>
  <c r="AC678" i="1"/>
  <c r="AB678" i="1"/>
  <c r="AD677" i="1"/>
  <c r="AC677" i="1"/>
  <c r="AB677" i="1"/>
  <c r="AD676" i="1"/>
  <c r="AB676" i="1"/>
  <c r="AC676" i="1" s="1"/>
  <c r="AD675" i="1"/>
  <c r="AB675" i="1"/>
  <c r="AC675" i="1" s="1"/>
  <c r="AD674" i="1"/>
  <c r="AC674" i="1"/>
  <c r="AB674" i="1"/>
  <c r="AD673" i="1"/>
  <c r="AC673" i="1"/>
  <c r="AB673" i="1"/>
  <c r="AD672" i="1"/>
  <c r="AB672" i="1"/>
  <c r="AC672" i="1" s="1"/>
  <c r="AD671" i="1"/>
  <c r="AB671" i="1"/>
  <c r="AC671" i="1" s="1"/>
  <c r="AD670" i="1"/>
  <c r="AC670" i="1"/>
  <c r="AB670" i="1"/>
  <c r="AD669" i="1"/>
  <c r="AC669" i="1"/>
  <c r="AB669" i="1"/>
  <c r="AD668" i="1"/>
  <c r="AB668" i="1"/>
  <c r="AC668" i="1" s="1"/>
  <c r="AD667" i="1"/>
  <c r="AB667" i="1"/>
  <c r="AC667" i="1" s="1"/>
  <c r="AD666" i="1"/>
  <c r="AC666" i="1"/>
  <c r="AB666" i="1"/>
  <c r="AD665" i="1"/>
  <c r="AC665" i="1"/>
  <c r="AB665" i="1"/>
  <c r="AD664" i="1"/>
  <c r="AC664" i="1"/>
  <c r="AB664" i="1"/>
  <c r="AD663" i="1"/>
  <c r="AB663" i="1"/>
  <c r="AC663" i="1" s="1"/>
  <c r="AD662" i="1"/>
  <c r="AC662" i="1"/>
  <c r="AB662" i="1"/>
  <c r="AD661" i="1"/>
  <c r="AC661" i="1"/>
  <c r="AB661" i="1"/>
  <c r="AD660" i="1"/>
  <c r="AB660" i="1"/>
  <c r="AC660" i="1" s="1"/>
  <c r="AD659" i="1"/>
  <c r="AB659" i="1"/>
  <c r="AC659" i="1" s="1"/>
  <c r="AD658" i="1"/>
  <c r="AC658" i="1"/>
  <c r="AB658" i="1"/>
  <c r="AD657" i="1"/>
  <c r="AC657" i="1"/>
  <c r="AB657" i="1"/>
  <c r="AD656" i="1"/>
  <c r="AC656" i="1"/>
  <c r="AB656" i="1"/>
  <c r="AD655" i="1"/>
  <c r="AB655" i="1"/>
  <c r="AC655" i="1" s="1"/>
  <c r="AD654" i="1"/>
  <c r="AC654" i="1"/>
  <c r="AB654" i="1"/>
  <c r="AD653" i="1"/>
  <c r="AC653" i="1"/>
  <c r="AB653" i="1"/>
  <c r="AD652" i="1"/>
  <c r="AB652" i="1"/>
  <c r="AC652" i="1" s="1"/>
  <c r="AD651" i="1"/>
  <c r="AB651" i="1"/>
  <c r="AC651" i="1" s="1"/>
  <c r="AD650" i="1"/>
  <c r="AC650" i="1"/>
  <c r="AB650" i="1"/>
  <c r="AD649" i="1"/>
  <c r="AC649" i="1"/>
  <c r="AB649" i="1"/>
  <c r="AD648" i="1"/>
  <c r="AC648" i="1"/>
  <c r="AB648" i="1"/>
  <c r="AD647" i="1"/>
  <c r="AB647" i="1"/>
  <c r="AC647" i="1" s="1"/>
  <c r="AD646" i="1"/>
  <c r="AC646" i="1"/>
  <c r="AB646" i="1"/>
  <c r="AD645" i="1"/>
  <c r="AC645" i="1"/>
  <c r="AB645" i="1"/>
  <c r="AD644" i="1"/>
  <c r="AB644" i="1"/>
  <c r="AC644" i="1" s="1"/>
  <c r="AD643" i="1"/>
  <c r="AB643" i="1"/>
  <c r="AC643" i="1" s="1"/>
  <c r="AD642" i="1"/>
  <c r="AC642" i="1"/>
  <c r="AB642" i="1"/>
  <c r="AD641" i="1"/>
  <c r="AC641" i="1"/>
  <c r="AB641" i="1"/>
  <c r="AD640" i="1"/>
  <c r="AB640" i="1"/>
  <c r="AC640" i="1" s="1"/>
  <c r="AD639" i="1"/>
  <c r="AB639" i="1"/>
  <c r="AC639" i="1" s="1"/>
  <c r="AD638" i="1"/>
  <c r="AC638" i="1"/>
  <c r="AB638" i="1"/>
  <c r="AD637" i="1"/>
  <c r="AC637" i="1"/>
  <c r="AB637" i="1"/>
  <c r="AD636" i="1"/>
  <c r="AB636" i="1"/>
  <c r="AC636" i="1" s="1"/>
  <c r="AD635" i="1"/>
  <c r="AB635" i="1"/>
  <c r="AC635" i="1" s="1"/>
  <c r="AD634" i="1"/>
  <c r="AC634" i="1"/>
  <c r="AB634" i="1"/>
  <c r="AD633" i="1"/>
  <c r="AC633" i="1"/>
  <c r="AB633" i="1"/>
  <c r="AD632" i="1"/>
  <c r="AC632" i="1"/>
  <c r="AB632" i="1"/>
  <c r="AD631" i="1"/>
  <c r="AB631" i="1"/>
  <c r="AC631" i="1" s="1"/>
  <c r="AD630" i="1"/>
  <c r="AC630" i="1"/>
  <c r="AB630" i="1"/>
  <c r="AD629" i="1"/>
  <c r="AC629" i="1"/>
  <c r="AB629" i="1"/>
  <c r="AD628" i="1"/>
  <c r="AB628" i="1"/>
  <c r="AC628" i="1" s="1"/>
  <c r="AD627" i="1"/>
  <c r="AB627" i="1"/>
  <c r="AC627" i="1" s="1"/>
  <c r="AD626" i="1"/>
  <c r="AC626" i="1"/>
  <c r="AB626" i="1"/>
  <c r="AD625" i="1"/>
  <c r="AC625" i="1"/>
  <c r="AB625" i="1"/>
  <c r="AD624" i="1"/>
  <c r="AC624" i="1"/>
  <c r="AB624" i="1"/>
  <c r="AD623" i="1"/>
  <c r="AB623" i="1"/>
  <c r="AC623" i="1" s="1"/>
  <c r="AD622" i="1"/>
  <c r="AC622" i="1"/>
  <c r="AB622" i="1"/>
  <c r="AD621" i="1"/>
  <c r="AC621" i="1"/>
  <c r="AB621" i="1"/>
  <c r="AD620" i="1"/>
  <c r="AB620" i="1"/>
  <c r="AC620" i="1" s="1"/>
  <c r="AD619" i="1"/>
  <c r="AB619" i="1"/>
  <c r="AC619" i="1" s="1"/>
  <c r="AD618" i="1"/>
  <c r="AC618" i="1"/>
  <c r="AB618" i="1"/>
  <c r="AD617" i="1"/>
  <c r="AC617" i="1"/>
  <c r="AB617" i="1"/>
  <c r="AD616" i="1"/>
  <c r="AC616" i="1"/>
  <c r="AB616" i="1"/>
  <c r="AD615" i="1"/>
  <c r="AB615" i="1"/>
  <c r="AC615" i="1" s="1"/>
  <c r="AD614" i="1"/>
  <c r="AC614" i="1"/>
  <c r="AB614" i="1"/>
  <c r="AD613" i="1"/>
  <c r="AC613" i="1"/>
  <c r="AB613" i="1"/>
  <c r="AD612" i="1"/>
  <c r="AB612" i="1"/>
  <c r="AC612" i="1" s="1"/>
  <c r="AD611" i="1"/>
  <c r="AB611" i="1"/>
  <c r="AC611" i="1" s="1"/>
  <c r="AD610" i="1"/>
  <c r="AC610" i="1"/>
  <c r="AB610" i="1"/>
  <c r="AD609" i="1"/>
  <c r="AC609" i="1"/>
  <c r="AB609" i="1"/>
  <c r="AD608" i="1"/>
  <c r="AB608" i="1"/>
  <c r="AC608" i="1" s="1"/>
  <c r="AD607" i="1"/>
  <c r="AB607" i="1"/>
  <c r="AC607" i="1" s="1"/>
  <c r="AD606" i="1"/>
  <c r="AC606" i="1"/>
  <c r="AB606" i="1"/>
  <c r="AD605" i="1"/>
  <c r="AC605" i="1"/>
  <c r="AB605" i="1"/>
  <c r="AD604" i="1"/>
  <c r="AB604" i="1"/>
  <c r="AC604" i="1" s="1"/>
  <c r="AD603" i="1"/>
  <c r="AB603" i="1"/>
  <c r="AC603" i="1" s="1"/>
  <c r="AD602" i="1"/>
  <c r="AC602" i="1"/>
  <c r="AB602" i="1"/>
  <c r="AD601" i="1"/>
  <c r="AC601" i="1"/>
  <c r="AB601" i="1"/>
  <c r="AD600" i="1"/>
  <c r="AC600" i="1"/>
  <c r="AB600" i="1"/>
  <c r="AD599" i="1"/>
  <c r="AB599" i="1"/>
  <c r="AC599" i="1" s="1"/>
  <c r="AD598" i="1"/>
  <c r="AC598" i="1"/>
  <c r="AB598" i="1"/>
  <c r="AD597" i="1"/>
  <c r="AC597" i="1"/>
  <c r="AB597" i="1"/>
  <c r="AD596" i="1"/>
  <c r="AB596" i="1"/>
  <c r="AC596" i="1" s="1"/>
  <c r="AD595" i="1"/>
  <c r="AB595" i="1"/>
  <c r="AC595" i="1" s="1"/>
  <c r="AD594" i="1"/>
  <c r="AC594" i="1"/>
  <c r="AB594" i="1"/>
  <c r="AD593" i="1"/>
  <c r="AC593" i="1"/>
  <c r="AB593" i="1"/>
  <c r="AD592" i="1"/>
  <c r="AC592" i="1"/>
  <c r="AB592" i="1"/>
  <c r="AD591" i="1"/>
  <c r="AB591" i="1"/>
  <c r="AC591" i="1" s="1"/>
  <c r="AD590" i="1"/>
  <c r="AC590" i="1"/>
  <c r="AB590" i="1"/>
  <c r="AD589" i="1"/>
  <c r="AC589" i="1"/>
  <c r="AB589" i="1"/>
  <c r="AD588" i="1"/>
  <c r="AB588" i="1"/>
  <c r="AC588" i="1" s="1"/>
  <c r="AD587" i="1"/>
  <c r="AB587" i="1"/>
  <c r="AC587" i="1" s="1"/>
  <c r="AD586" i="1"/>
  <c r="AC586" i="1"/>
  <c r="AB586" i="1"/>
  <c r="AD585" i="1"/>
  <c r="AC585" i="1"/>
  <c r="AB585" i="1"/>
  <c r="AD584" i="1"/>
  <c r="AC584" i="1"/>
  <c r="AB584" i="1"/>
  <c r="AD583" i="1"/>
  <c r="AB583" i="1"/>
  <c r="AC583" i="1" s="1"/>
  <c r="AD582" i="1"/>
  <c r="AC582" i="1"/>
  <c r="AB582" i="1"/>
  <c r="AD581" i="1"/>
  <c r="AC581" i="1"/>
  <c r="AB581" i="1"/>
  <c r="AD580" i="1"/>
  <c r="AB580" i="1"/>
  <c r="AC580" i="1" s="1"/>
  <c r="AD579" i="1"/>
  <c r="AB579" i="1"/>
  <c r="AC579" i="1" s="1"/>
  <c r="AD578" i="1"/>
  <c r="AC578" i="1"/>
  <c r="AB578" i="1"/>
  <c r="AD577" i="1"/>
  <c r="AC577" i="1"/>
  <c r="AB577" i="1"/>
  <c r="AD576" i="1"/>
  <c r="AB576" i="1"/>
  <c r="AC576" i="1" s="1"/>
  <c r="AD575" i="1"/>
  <c r="AB575" i="1"/>
  <c r="AC575" i="1" s="1"/>
  <c r="AD574" i="1"/>
  <c r="AC574" i="1"/>
  <c r="AB574" i="1"/>
  <c r="AD573" i="1"/>
  <c r="AC573" i="1"/>
  <c r="AB573" i="1"/>
  <c r="AD572" i="1"/>
  <c r="AB572" i="1"/>
  <c r="AC572" i="1" s="1"/>
  <c r="AD571" i="1"/>
  <c r="AB571" i="1"/>
  <c r="AC571" i="1" s="1"/>
  <c r="AD570" i="1"/>
  <c r="AC570" i="1"/>
  <c r="AB570" i="1"/>
  <c r="AD569" i="1"/>
  <c r="AC569" i="1"/>
  <c r="AB569" i="1"/>
  <c r="AD568" i="1"/>
  <c r="AC568" i="1"/>
  <c r="AB568" i="1"/>
  <c r="AD567" i="1"/>
  <c r="AB567" i="1"/>
  <c r="AC567" i="1" s="1"/>
  <c r="AD566" i="1"/>
  <c r="AC566" i="1"/>
  <c r="AB566" i="1"/>
  <c r="AD565" i="1"/>
  <c r="AC565" i="1"/>
  <c r="AB565" i="1"/>
  <c r="AD564" i="1"/>
  <c r="AB564" i="1"/>
  <c r="AC564" i="1" s="1"/>
  <c r="AD563" i="1"/>
  <c r="AB563" i="1"/>
  <c r="AC563" i="1" s="1"/>
  <c r="AD562" i="1"/>
  <c r="AC562" i="1"/>
  <c r="AB562" i="1"/>
  <c r="AD561" i="1"/>
  <c r="AC561" i="1"/>
  <c r="AB561" i="1"/>
  <c r="AD560" i="1"/>
  <c r="AC560" i="1"/>
  <c r="AB560" i="1"/>
  <c r="AD559" i="1"/>
  <c r="AB559" i="1"/>
  <c r="AC559" i="1" s="1"/>
  <c r="AD558" i="1"/>
  <c r="AC558" i="1"/>
  <c r="AB558" i="1"/>
  <c r="AD557" i="1"/>
  <c r="AC557" i="1"/>
  <c r="AB557" i="1"/>
  <c r="AD556" i="1"/>
  <c r="AB556" i="1"/>
  <c r="AC556" i="1" s="1"/>
  <c r="AD555" i="1"/>
  <c r="AB555" i="1"/>
  <c r="AC555" i="1" s="1"/>
  <c r="AD554" i="1"/>
  <c r="AC554" i="1"/>
  <c r="AB554" i="1"/>
  <c r="AD553" i="1"/>
  <c r="AC553" i="1"/>
  <c r="AB553" i="1"/>
  <c r="AD552" i="1"/>
  <c r="AC552" i="1"/>
  <c r="AB552" i="1"/>
  <c r="AD551" i="1"/>
  <c r="AB551" i="1"/>
  <c r="AC551" i="1" s="1"/>
  <c r="AD550" i="1"/>
  <c r="AC550" i="1"/>
  <c r="AB550" i="1"/>
  <c r="AD549" i="1"/>
  <c r="AC549" i="1"/>
  <c r="AB549" i="1"/>
  <c r="AD548" i="1"/>
  <c r="AB548" i="1"/>
  <c r="AC548" i="1" s="1"/>
  <c r="AD547" i="1"/>
  <c r="AB547" i="1"/>
  <c r="AC547" i="1" s="1"/>
  <c r="AD546" i="1"/>
  <c r="AC546" i="1"/>
  <c r="AB546" i="1"/>
  <c r="AD545" i="1"/>
  <c r="AC545" i="1"/>
  <c r="AB545" i="1"/>
  <c r="AD544" i="1"/>
  <c r="AB544" i="1"/>
  <c r="AC544" i="1" s="1"/>
  <c r="AD543" i="1"/>
  <c r="AB543" i="1"/>
  <c r="AC543" i="1" s="1"/>
  <c r="AD542" i="1"/>
  <c r="AC542" i="1"/>
  <c r="AB542" i="1"/>
  <c r="AD541" i="1"/>
  <c r="AC541" i="1"/>
  <c r="AB541" i="1"/>
  <c r="AD540" i="1"/>
  <c r="AB540" i="1"/>
  <c r="AC540" i="1" s="1"/>
  <c r="AD539" i="1"/>
  <c r="AB539" i="1"/>
  <c r="AC539" i="1" s="1"/>
  <c r="AD538" i="1"/>
  <c r="AC538" i="1"/>
  <c r="AB538" i="1"/>
  <c r="AD537" i="1"/>
  <c r="AC537" i="1"/>
  <c r="AB537" i="1"/>
  <c r="AD536" i="1"/>
  <c r="AC536" i="1"/>
  <c r="AB536" i="1"/>
  <c r="AD535" i="1"/>
  <c r="AB535" i="1"/>
  <c r="AC535" i="1" s="1"/>
  <c r="AD534" i="1"/>
  <c r="AC534" i="1"/>
  <c r="AB534" i="1"/>
  <c r="AD533" i="1"/>
  <c r="AC533" i="1"/>
  <c r="AB533" i="1"/>
  <c r="AD532" i="1"/>
  <c r="AB532" i="1"/>
  <c r="AC532" i="1" s="1"/>
  <c r="AD531" i="1"/>
  <c r="AB531" i="1"/>
  <c r="AC531" i="1" s="1"/>
  <c r="AD530" i="1"/>
  <c r="AC530" i="1"/>
  <c r="AB530" i="1"/>
  <c r="AD529" i="1"/>
  <c r="AC529" i="1"/>
  <c r="AB529" i="1"/>
  <c r="AD528" i="1"/>
  <c r="AC528" i="1"/>
  <c r="AB528" i="1"/>
  <c r="AD527" i="1"/>
  <c r="AB527" i="1"/>
  <c r="AC527" i="1" s="1"/>
  <c r="AD526" i="1"/>
  <c r="AC526" i="1"/>
  <c r="AB526" i="1"/>
  <c r="AD525" i="1"/>
  <c r="AC525" i="1"/>
  <c r="AB525" i="1"/>
  <c r="AD524" i="1"/>
  <c r="AB524" i="1"/>
  <c r="AC524" i="1" s="1"/>
  <c r="AD523" i="1"/>
  <c r="AB523" i="1"/>
  <c r="AC523" i="1" s="1"/>
  <c r="AD522" i="1"/>
  <c r="AC522" i="1"/>
  <c r="AB522" i="1"/>
  <c r="AD521" i="1"/>
  <c r="AC521" i="1"/>
  <c r="AB521" i="1"/>
  <c r="AD520" i="1"/>
  <c r="AC520" i="1"/>
  <c r="AB520" i="1"/>
  <c r="AD519" i="1"/>
  <c r="AB519" i="1"/>
  <c r="AC519" i="1" s="1"/>
  <c r="AD518" i="1"/>
  <c r="AC518" i="1"/>
  <c r="AB518" i="1"/>
  <c r="AD517" i="1"/>
  <c r="AC517" i="1"/>
  <c r="AB517" i="1"/>
  <c r="AD516" i="1"/>
  <c r="AB516" i="1"/>
  <c r="AC516" i="1" s="1"/>
  <c r="AD515" i="1"/>
  <c r="AB515" i="1"/>
  <c r="AC515" i="1" s="1"/>
  <c r="AD514" i="1"/>
  <c r="AC514" i="1"/>
  <c r="AB514" i="1"/>
  <c r="AD513" i="1"/>
  <c r="AC513" i="1"/>
  <c r="AB513" i="1"/>
  <c r="AD512" i="1"/>
  <c r="AB512" i="1"/>
  <c r="AC512" i="1" s="1"/>
  <c r="AD511" i="1"/>
  <c r="AB511" i="1"/>
  <c r="AC511" i="1" s="1"/>
  <c r="AD510" i="1"/>
  <c r="AC510" i="1"/>
  <c r="AB510" i="1"/>
  <c r="AD509" i="1"/>
  <c r="AC509" i="1"/>
  <c r="AB509" i="1"/>
  <c r="AD508" i="1"/>
  <c r="AB508" i="1"/>
  <c r="AC508" i="1" s="1"/>
  <c r="AD507" i="1"/>
  <c r="AB507" i="1"/>
  <c r="AC507" i="1" s="1"/>
  <c r="AD506" i="1"/>
  <c r="AC506" i="1"/>
  <c r="AB506" i="1"/>
  <c r="AD505" i="1"/>
  <c r="AC505" i="1"/>
  <c r="AB505" i="1"/>
  <c r="AD504" i="1"/>
  <c r="AC504" i="1"/>
  <c r="AB504" i="1"/>
  <c r="AD503" i="1"/>
  <c r="AB503" i="1"/>
  <c r="AC503" i="1" s="1"/>
  <c r="AD502" i="1"/>
  <c r="AC502" i="1"/>
  <c r="AB502" i="1"/>
  <c r="AD501" i="1"/>
  <c r="AC501" i="1"/>
  <c r="AB501" i="1"/>
  <c r="AD500" i="1"/>
  <c r="AB500" i="1"/>
  <c r="AC500" i="1" s="1"/>
  <c r="AD499" i="1"/>
  <c r="AB499" i="1"/>
  <c r="AC499" i="1" s="1"/>
  <c r="AD498" i="1"/>
  <c r="AC498" i="1"/>
  <c r="AB498" i="1"/>
  <c r="AD497" i="1"/>
  <c r="AC497" i="1"/>
  <c r="AB497" i="1"/>
  <c r="AD496" i="1"/>
  <c r="AC496" i="1"/>
  <c r="AB496" i="1"/>
  <c r="AD495" i="1"/>
  <c r="AB495" i="1"/>
  <c r="AC495" i="1" s="1"/>
  <c r="AD494" i="1"/>
  <c r="AC494" i="1"/>
  <c r="AB494" i="1"/>
  <c r="AD493" i="1"/>
  <c r="AC493" i="1"/>
  <c r="AB493" i="1"/>
  <c r="AD492" i="1"/>
  <c r="AB492" i="1"/>
  <c r="AC492" i="1" s="1"/>
  <c r="AD491" i="1"/>
  <c r="AB491" i="1"/>
  <c r="AC491" i="1" s="1"/>
  <c r="AD490" i="1"/>
  <c r="AC490" i="1"/>
  <c r="AB490" i="1"/>
  <c r="AD489" i="1"/>
  <c r="AC489" i="1"/>
  <c r="AB489" i="1"/>
  <c r="AD488" i="1"/>
  <c r="AC488" i="1"/>
  <c r="AB488" i="1"/>
  <c r="AD487" i="1"/>
  <c r="AB487" i="1"/>
  <c r="AC487" i="1" s="1"/>
  <c r="AD486" i="1"/>
  <c r="AC486" i="1"/>
  <c r="AB486" i="1"/>
  <c r="AD485" i="1"/>
  <c r="AC485" i="1"/>
  <c r="AB485" i="1"/>
  <c r="AD484" i="1"/>
  <c r="AB484" i="1"/>
  <c r="AC484" i="1" s="1"/>
  <c r="AD483" i="1"/>
  <c r="AB483" i="1"/>
  <c r="AC483" i="1" s="1"/>
  <c r="AD482" i="1"/>
  <c r="AC482" i="1"/>
  <c r="AB482" i="1"/>
  <c r="AD481" i="1"/>
  <c r="AC481" i="1"/>
  <c r="AB481" i="1"/>
  <c r="AD480" i="1"/>
  <c r="AB480" i="1"/>
  <c r="AC480" i="1" s="1"/>
  <c r="AD479" i="1"/>
  <c r="AB479" i="1"/>
  <c r="AC479" i="1" s="1"/>
  <c r="AD478" i="1"/>
  <c r="AC478" i="1"/>
  <c r="AB478" i="1"/>
  <c r="AD477" i="1"/>
  <c r="AC477" i="1"/>
  <c r="AB477" i="1"/>
  <c r="AD476" i="1"/>
  <c r="AB476" i="1"/>
  <c r="AC476" i="1" s="1"/>
  <c r="AD475" i="1"/>
  <c r="AB475" i="1"/>
  <c r="AC475" i="1" s="1"/>
  <c r="AD474" i="1"/>
  <c r="AC474" i="1"/>
  <c r="AB474" i="1"/>
  <c r="AD473" i="1"/>
  <c r="AC473" i="1"/>
  <c r="AB473" i="1"/>
  <c r="AD472" i="1"/>
  <c r="AC472" i="1"/>
  <c r="AB472" i="1"/>
  <c r="AD471" i="1"/>
  <c r="AB471" i="1"/>
  <c r="AC471" i="1" s="1"/>
  <c r="AD470" i="1"/>
  <c r="AC470" i="1"/>
  <c r="AB470" i="1"/>
  <c r="AD469" i="1"/>
  <c r="AC469" i="1"/>
  <c r="AB469" i="1"/>
  <c r="AD468" i="1"/>
  <c r="AB468" i="1"/>
  <c r="AC468" i="1" s="1"/>
  <c r="AD467" i="1"/>
  <c r="AB467" i="1"/>
  <c r="AC467" i="1" s="1"/>
  <c r="AD466" i="1"/>
  <c r="AC466" i="1"/>
  <c r="AB466" i="1"/>
  <c r="AD465" i="1"/>
  <c r="AC465" i="1"/>
  <c r="AB465" i="1"/>
  <c r="AD464" i="1"/>
  <c r="AC464" i="1"/>
  <c r="AB464" i="1"/>
  <c r="AD463" i="1"/>
  <c r="AB463" i="1"/>
  <c r="AC463" i="1" s="1"/>
  <c r="AD462" i="1"/>
  <c r="AC462" i="1"/>
  <c r="AB462" i="1"/>
  <c r="AD461" i="1"/>
  <c r="AC461" i="1"/>
  <c r="AB461" i="1"/>
  <c r="AD460" i="1"/>
  <c r="AB460" i="1"/>
  <c r="AC460" i="1" s="1"/>
  <c r="AD459" i="1"/>
  <c r="AB459" i="1"/>
  <c r="AC459" i="1" s="1"/>
  <c r="AD458" i="1"/>
  <c r="AC458" i="1"/>
  <c r="AB458" i="1"/>
  <c r="AD457" i="1"/>
  <c r="AC457" i="1"/>
  <c r="AB457" i="1"/>
  <c r="AD456" i="1"/>
  <c r="AC456" i="1"/>
  <c r="AB456" i="1"/>
  <c r="AD455" i="1"/>
  <c r="AB455" i="1"/>
  <c r="AC455" i="1" s="1"/>
  <c r="AD454" i="1"/>
  <c r="AC454" i="1"/>
  <c r="AB454" i="1"/>
  <c r="AD453" i="1"/>
  <c r="AC453" i="1"/>
  <c r="AB453" i="1"/>
  <c r="AD452" i="1"/>
  <c r="AB452" i="1"/>
  <c r="AC452" i="1" s="1"/>
  <c r="AD451" i="1"/>
  <c r="AB451" i="1"/>
  <c r="AC451" i="1" s="1"/>
  <c r="AD450" i="1"/>
  <c r="AC450" i="1"/>
  <c r="AB450" i="1"/>
  <c r="AD449" i="1"/>
  <c r="AC449" i="1"/>
  <c r="AB449" i="1"/>
  <c r="AD448" i="1"/>
  <c r="AB448" i="1"/>
  <c r="AC448" i="1" s="1"/>
  <c r="AD447" i="1"/>
  <c r="AB447" i="1"/>
  <c r="AC447" i="1" s="1"/>
  <c r="AD446" i="1"/>
  <c r="AC446" i="1"/>
  <c r="AB446" i="1"/>
  <c r="AD445" i="1"/>
  <c r="AC445" i="1"/>
  <c r="AB445" i="1"/>
  <c r="AD444" i="1"/>
  <c r="AB444" i="1"/>
  <c r="AC444" i="1" s="1"/>
  <c r="AD443" i="1"/>
  <c r="AB443" i="1"/>
  <c r="AC443" i="1" s="1"/>
  <c r="AD442" i="1"/>
  <c r="AC442" i="1"/>
  <c r="AB442" i="1"/>
  <c r="AD441" i="1"/>
  <c r="AC441" i="1"/>
  <c r="AB441" i="1"/>
  <c r="AD440" i="1"/>
  <c r="AC440" i="1"/>
  <c r="AB440" i="1"/>
  <c r="AD439" i="1"/>
  <c r="AB439" i="1"/>
  <c r="AC439" i="1" s="1"/>
  <c r="AD438" i="1"/>
  <c r="AC438" i="1"/>
  <c r="AB438" i="1"/>
  <c r="AD437" i="1"/>
  <c r="AC437" i="1"/>
  <c r="AB437" i="1"/>
  <c r="AD436" i="1"/>
  <c r="AB436" i="1"/>
  <c r="AC436" i="1" s="1"/>
  <c r="AD435" i="1"/>
  <c r="AB435" i="1"/>
  <c r="AC435" i="1" s="1"/>
  <c r="AD434" i="1"/>
  <c r="AC434" i="1"/>
  <c r="AB434" i="1"/>
  <c r="AD433" i="1"/>
  <c r="AC433" i="1"/>
  <c r="AB433" i="1"/>
  <c r="AD432" i="1"/>
  <c r="AC432" i="1"/>
  <c r="AB432" i="1"/>
  <c r="AD431" i="1"/>
  <c r="AB431" i="1"/>
  <c r="AC431" i="1" s="1"/>
  <c r="AD430" i="1"/>
  <c r="AC430" i="1"/>
  <c r="AB430" i="1"/>
  <c r="AD429" i="1"/>
  <c r="AC429" i="1"/>
  <c r="AB429" i="1"/>
  <c r="AD428" i="1"/>
  <c r="AB428" i="1"/>
  <c r="AC428" i="1" s="1"/>
  <c r="AD427" i="1"/>
  <c r="AB427" i="1"/>
  <c r="AC427" i="1" s="1"/>
  <c r="AD426" i="1"/>
  <c r="AC426" i="1"/>
  <c r="AB426" i="1"/>
  <c r="AD425" i="1"/>
  <c r="AC425" i="1"/>
  <c r="AB425" i="1"/>
  <c r="AD424" i="1"/>
  <c r="AC424" i="1"/>
  <c r="AB424" i="1"/>
  <c r="AD423" i="1"/>
  <c r="AB423" i="1"/>
  <c r="AC423" i="1" s="1"/>
  <c r="AD422" i="1"/>
  <c r="AC422" i="1"/>
  <c r="AB422" i="1"/>
  <c r="AD421" i="1"/>
  <c r="AC421" i="1"/>
  <c r="AB421" i="1"/>
  <c r="AD420" i="1"/>
  <c r="AB420" i="1"/>
  <c r="AC420" i="1" s="1"/>
  <c r="AD419" i="1"/>
  <c r="AB419" i="1"/>
  <c r="AC419" i="1" s="1"/>
  <c r="AD418" i="1"/>
  <c r="AC418" i="1"/>
  <c r="AB418" i="1"/>
  <c r="AD417" i="1"/>
  <c r="AC417" i="1"/>
  <c r="AB417" i="1"/>
  <c r="AD416" i="1"/>
  <c r="AB416" i="1"/>
  <c r="AC416" i="1" s="1"/>
  <c r="AD415" i="1"/>
  <c r="AB415" i="1"/>
  <c r="AC415" i="1" s="1"/>
  <c r="AD414" i="1"/>
  <c r="AC414" i="1"/>
  <c r="AB414" i="1"/>
  <c r="AD413" i="1"/>
  <c r="AC413" i="1"/>
  <c r="AB413" i="1"/>
  <c r="AD412" i="1"/>
  <c r="AB412" i="1"/>
  <c r="AC412" i="1" s="1"/>
  <c r="AD411" i="1"/>
  <c r="AB411" i="1"/>
  <c r="AC411" i="1" s="1"/>
  <c r="AD410" i="1"/>
  <c r="AC410" i="1"/>
  <c r="AB410" i="1"/>
  <c r="AD409" i="1"/>
  <c r="AC409" i="1"/>
  <c r="AB409" i="1"/>
  <c r="AD408" i="1"/>
  <c r="AC408" i="1"/>
  <c r="AB408" i="1"/>
  <c r="AD407" i="1"/>
  <c r="AB407" i="1"/>
  <c r="AC407" i="1" s="1"/>
  <c r="AD406" i="1"/>
  <c r="AC406" i="1"/>
  <c r="AB406" i="1"/>
  <c r="AD405" i="1"/>
  <c r="AC405" i="1"/>
  <c r="AB405" i="1"/>
  <c r="AD404" i="1"/>
  <c r="AB404" i="1"/>
  <c r="AC404" i="1" s="1"/>
  <c r="AD403" i="1"/>
  <c r="AB403" i="1"/>
  <c r="AC403" i="1" s="1"/>
  <c r="AD402" i="1"/>
  <c r="AC402" i="1"/>
  <c r="AB402" i="1"/>
  <c r="AD401" i="1"/>
  <c r="AC401" i="1"/>
  <c r="AB401" i="1"/>
  <c r="AD400" i="1"/>
  <c r="AC400" i="1"/>
  <c r="AB400" i="1"/>
  <c r="AD399" i="1"/>
  <c r="AB399" i="1"/>
  <c r="AC399" i="1" s="1"/>
  <c r="AD398" i="1"/>
  <c r="AC398" i="1"/>
  <c r="AB398" i="1"/>
  <c r="AD397" i="1"/>
  <c r="AC397" i="1"/>
  <c r="AB397" i="1"/>
  <c r="AD396" i="1"/>
  <c r="AB396" i="1"/>
  <c r="AC396" i="1" s="1"/>
  <c r="AD395" i="1"/>
  <c r="AB395" i="1"/>
  <c r="AC395" i="1" s="1"/>
  <c r="AD394" i="1"/>
  <c r="AC394" i="1"/>
  <c r="AB394" i="1"/>
  <c r="AD393" i="1"/>
  <c r="AC393" i="1"/>
  <c r="AB393" i="1"/>
  <c r="AD392" i="1"/>
  <c r="AC392" i="1"/>
  <c r="AB392" i="1"/>
  <c r="AD391" i="1"/>
  <c r="AB391" i="1"/>
  <c r="AC391" i="1" s="1"/>
  <c r="AD390" i="1"/>
  <c r="AC390" i="1"/>
  <c r="AB390" i="1"/>
  <c r="AD389" i="1"/>
  <c r="AC389" i="1"/>
  <c r="AB389" i="1"/>
  <c r="AD388" i="1"/>
  <c r="AB388" i="1"/>
  <c r="AC388" i="1" s="1"/>
  <c r="AD387" i="1"/>
  <c r="AB387" i="1"/>
  <c r="AC387" i="1" s="1"/>
  <c r="AD386" i="1"/>
  <c r="AC386" i="1"/>
  <c r="AB386" i="1"/>
  <c r="AD385" i="1"/>
  <c r="AC385" i="1"/>
  <c r="AB385" i="1"/>
  <c r="AD384" i="1"/>
  <c r="AB384" i="1"/>
  <c r="AC384" i="1" s="1"/>
  <c r="AD383" i="1"/>
  <c r="AB383" i="1"/>
  <c r="AC383" i="1" s="1"/>
  <c r="AD382" i="1"/>
  <c r="AC382" i="1"/>
  <c r="AB382" i="1"/>
  <c r="AD381" i="1"/>
  <c r="AB381" i="1"/>
  <c r="AC381" i="1" s="1"/>
  <c r="AD380" i="1"/>
  <c r="AB380" i="1"/>
  <c r="AC380" i="1" s="1"/>
  <c r="AD379" i="1"/>
  <c r="AB379" i="1"/>
  <c r="AC379" i="1" s="1"/>
  <c r="AD378" i="1"/>
  <c r="AC378" i="1"/>
  <c r="AB378" i="1"/>
  <c r="AD377" i="1"/>
  <c r="AC377" i="1"/>
  <c r="AB377" i="1"/>
  <c r="AD376" i="1"/>
  <c r="AC376" i="1"/>
  <c r="AB376" i="1"/>
  <c r="AD375" i="1"/>
  <c r="AB375" i="1"/>
  <c r="AC375" i="1" s="1"/>
  <c r="AD374" i="1"/>
  <c r="AC374" i="1"/>
  <c r="AB374" i="1"/>
  <c r="AD373" i="1"/>
  <c r="AC373" i="1"/>
  <c r="AB373" i="1"/>
  <c r="AD372" i="1"/>
  <c r="AB372" i="1"/>
  <c r="AC372" i="1" s="1"/>
  <c r="AD371" i="1"/>
  <c r="AB371" i="1"/>
  <c r="AC371" i="1" s="1"/>
  <c r="AD370" i="1"/>
  <c r="AC370" i="1"/>
  <c r="AB370" i="1"/>
  <c r="AD369" i="1"/>
  <c r="AC369" i="1"/>
  <c r="AB369" i="1"/>
  <c r="AD368" i="1"/>
  <c r="AC368" i="1"/>
  <c r="AB368" i="1"/>
  <c r="AD367" i="1"/>
  <c r="AB367" i="1"/>
  <c r="AC367" i="1" s="1"/>
  <c r="AD366" i="1"/>
  <c r="AC366" i="1"/>
  <c r="AB366" i="1"/>
  <c r="AD365" i="1"/>
  <c r="AC365" i="1"/>
  <c r="AB365" i="1"/>
  <c r="AD364" i="1"/>
  <c r="AB364" i="1"/>
  <c r="AC364" i="1" s="1"/>
  <c r="AD363" i="1"/>
  <c r="AB363" i="1"/>
  <c r="AC363" i="1" s="1"/>
  <c r="AD362" i="1"/>
  <c r="AC362" i="1"/>
  <c r="AB362" i="1"/>
  <c r="AD361" i="1"/>
  <c r="AC361" i="1"/>
  <c r="AB361" i="1"/>
  <c r="AD360" i="1"/>
  <c r="AC360" i="1"/>
  <c r="AB360" i="1"/>
  <c r="AD359" i="1"/>
  <c r="AB359" i="1"/>
  <c r="AC359" i="1" s="1"/>
  <c r="AD358" i="1"/>
  <c r="AC358" i="1"/>
  <c r="AB358" i="1"/>
  <c r="AD357" i="1"/>
  <c r="AC357" i="1"/>
  <c r="AB357" i="1"/>
  <c r="AD356" i="1"/>
  <c r="AB356" i="1"/>
  <c r="AC356" i="1" s="1"/>
  <c r="AD355" i="1"/>
  <c r="AB355" i="1"/>
  <c r="AC355" i="1" s="1"/>
  <c r="AD354" i="1"/>
  <c r="AC354" i="1"/>
  <c r="AB354" i="1"/>
  <c r="AD353" i="1"/>
  <c r="AC353" i="1"/>
  <c r="AB353" i="1"/>
  <c r="AD352" i="1"/>
  <c r="AB352" i="1"/>
  <c r="AC352" i="1" s="1"/>
  <c r="AD351" i="1"/>
  <c r="AB351" i="1"/>
  <c r="AC351" i="1" s="1"/>
  <c r="AD350" i="1"/>
  <c r="AC350" i="1"/>
  <c r="AB350" i="1"/>
  <c r="AD349" i="1"/>
  <c r="AB349" i="1"/>
  <c r="AC349" i="1" s="1"/>
  <c r="AD348" i="1"/>
  <c r="AB348" i="1"/>
  <c r="AC348" i="1" s="1"/>
  <c r="AD347" i="1"/>
  <c r="AB347" i="1"/>
  <c r="AC347" i="1" s="1"/>
  <c r="AD346" i="1"/>
  <c r="AC346" i="1"/>
  <c r="AB346" i="1"/>
  <c r="AD345" i="1"/>
  <c r="AC345" i="1"/>
  <c r="AB345" i="1"/>
  <c r="AD344" i="1"/>
  <c r="AC344" i="1"/>
  <c r="AB344" i="1"/>
  <c r="AD343" i="1"/>
  <c r="AB343" i="1"/>
  <c r="AC343" i="1" s="1"/>
  <c r="AD342" i="1"/>
  <c r="AC342" i="1"/>
  <c r="AB342" i="1"/>
  <c r="AD341" i="1"/>
  <c r="AC341" i="1"/>
  <c r="AB341" i="1"/>
  <c r="AD340" i="1"/>
  <c r="AB340" i="1"/>
  <c r="AC340" i="1" s="1"/>
  <c r="AD339" i="1"/>
  <c r="AB339" i="1"/>
  <c r="AC339" i="1" s="1"/>
  <c r="AD338" i="1"/>
  <c r="AC338" i="1"/>
  <c r="AB338" i="1"/>
  <c r="AD337" i="1"/>
  <c r="AC337" i="1"/>
  <c r="AB337" i="1"/>
  <c r="AD336" i="1"/>
  <c r="AC336" i="1"/>
  <c r="AB336" i="1"/>
  <c r="AD335" i="1"/>
  <c r="AB335" i="1"/>
  <c r="AC335" i="1" s="1"/>
  <c r="AD334" i="1"/>
  <c r="AC334" i="1"/>
  <c r="AB334" i="1"/>
  <c r="AD333" i="1"/>
  <c r="AC333" i="1"/>
  <c r="AB333" i="1"/>
  <c r="AD332" i="1"/>
  <c r="AB332" i="1"/>
  <c r="AC332" i="1" s="1"/>
  <c r="AD331" i="1"/>
  <c r="AB331" i="1"/>
  <c r="AC331" i="1" s="1"/>
  <c r="AD330" i="1"/>
  <c r="AC330" i="1"/>
  <c r="AB330" i="1"/>
  <c r="AD329" i="1"/>
  <c r="AC329" i="1"/>
  <c r="AB329" i="1"/>
  <c r="AD328" i="1"/>
  <c r="AC328" i="1"/>
  <c r="AB328" i="1"/>
  <c r="AD327" i="1"/>
  <c r="AB327" i="1"/>
  <c r="AC327" i="1" s="1"/>
  <c r="AD326" i="1"/>
  <c r="AC326" i="1"/>
  <c r="AB326" i="1"/>
  <c r="AD325" i="1"/>
  <c r="AC325" i="1"/>
  <c r="AB325" i="1"/>
  <c r="AD324" i="1"/>
  <c r="AB324" i="1"/>
  <c r="AC324" i="1" s="1"/>
  <c r="AD323" i="1"/>
  <c r="AB323" i="1"/>
  <c r="AC323" i="1" s="1"/>
  <c r="AD322" i="1"/>
  <c r="AC322" i="1"/>
  <c r="AB322" i="1"/>
  <c r="AD321" i="1"/>
  <c r="AC321" i="1"/>
  <c r="AB321" i="1"/>
  <c r="AD320" i="1"/>
  <c r="AB320" i="1"/>
  <c r="AC320" i="1" s="1"/>
  <c r="AD319" i="1"/>
  <c r="AB319" i="1"/>
  <c r="AC319" i="1" s="1"/>
  <c r="AD318" i="1"/>
  <c r="AC318" i="1"/>
  <c r="AB318" i="1"/>
  <c r="AD317" i="1"/>
  <c r="AB317" i="1"/>
  <c r="AC317" i="1" s="1"/>
  <c r="AD316" i="1"/>
  <c r="AB316" i="1"/>
  <c r="AC316" i="1" s="1"/>
  <c r="AD315" i="1"/>
  <c r="AB315" i="1"/>
  <c r="AC315" i="1" s="1"/>
  <c r="AD314" i="1"/>
  <c r="AC314" i="1"/>
  <c r="AB314" i="1"/>
  <c r="AD313" i="1"/>
  <c r="AC313" i="1"/>
  <c r="AB313" i="1"/>
  <c r="AD312" i="1"/>
  <c r="AC312" i="1"/>
  <c r="AB312" i="1"/>
  <c r="AD311" i="1"/>
  <c r="AB311" i="1"/>
  <c r="AC311" i="1" s="1"/>
  <c r="AD310" i="1"/>
  <c r="AC310" i="1"/>
  <c r="AB310" i="1"/>
  <c r="AD309" i="1"/>
  <c r="AC309" i="1"/>
  <c r="AB309" i="1"/>
  <c r="AD308" i="1"/>
  <c r="AB308" i="1"/>
  <c r="AC308" i="1" s="1"/>
  <c r="AD307" i="1"/>
  <c r="AB307" i="1"/>
  <c r="AC307" i="1" s="1"/>
  <c r="AD306" i="1"/>
  <c r="AC306" i="1"/>
  <c r="AB306" i="1"/>
  <c r="AD305" i="1"/>
  <c r="AC305" i="1"/>
  <c r="AB305" i="1"/>
  <c r="AD304" i="1"/>
  <c r="AC304" i="1"/>
  <c r="AB304" i="1"/>
  <c r="AD303" i="1"/>
  <c r="AB303" i="1"/>
  <c r="AC303" i="1" s="1"/>
  <c r="AD302" i="1"/>
  <c r="AC302" i="1"/>
  <c r="AB302" i="1"/>
  <c r="AD301" i="1"/>
  <c r="AC301" i="1"/>
  <c r="AB301" i="1"/>
  <c r="AD300" i="1"/>
  <c r="AB300" i="1"/>
  <c r="AC300" i="1" s="1"/>
  <c r="AD299" i="1"/>
  <c r="AB299" i="1"/>
  <c r="AC299" i="1" s="1"/>
  <c r="AD298" i="1"/>
  <c r="AC298" i="1"/>
  <c r="AB298" i="1"/>
  <c r="AD297" i="1"/>
  <c r="AC297" i="1"/>
  <c r="AB297" i="1"/>
  <c r="AD296" i="1"/>
  <c r="AC296" i="1"/>
  <c r="AB296" i="1"/>
  <c r="AD295" i="1"/>
  <c r="AB295" i="1"/>
  <c r="AC295" i="1" s="1"/>
  <c r="AD294" i="1"/>
  <c r="AC294" i="1"/>
  <c r="AB294" i="1"/>
  <c r="AD293" i="1"/>
  <c r="AC293" i="1"/>
  <c r="AB293" i="1"/>
  <c r="AD292" i="1"/>
  <c r="AB292" i="1"/>
  <c r="AC292" i="1" s="1"/>
  <c r="AD291" i="1"/>
  <c r="AB291" i="1"/>
  <c r="AC291" i="1" s="1"/>
  <c r="AD290" i="1"/>
  <c r="AC290" i="1"/>
  <c r="AB290" i="1"/>
  <c r="AD289" i="1"/>
  <c r="AC289" i="1"/>
  <c r="AB289" i="1"/>
  <c r="AD288" i="1"/>
  <c r="AB288" i="1"/>
  <c r="AC288" i="1" s="1"/>
  <c r="AD287" i="1"/>
  <c r="AB287" i="1"/>
  <c r="AC287" i="1" s="1"/>
  <c r="AD286" i="1"/>
  <c r="AC286" i="1"/>
  <c r="AB286" i="1"/>
  <c r="AD285" i="1"/>
  <c r="AB285" i="1"/>
  <c r="AC285" i="1" s="1"/>
  <c r="AD284" i="1"/>
  <c r="AB284" i="1"/>
  <c r="AC284" i="1" s="1"/>
  <c r="AD283" i="1"/>
  <c r="AB283" i="1"/>
  <c r="AC283" i="1" s="1"/>
  <c r="AD282" i="1"/>
  <c r="AC282" i="1"/>
  <c r="AB282" i="1"/>
  <c r="AD281" i="1"/>
  <c r="AC281" i="1"/>
  <c r="AB281" i="1"/>
  <c r="AD280" i="1"/>
  <c r="AC280" i="1"/>
  <c r="AB280" i="1"/>
  <c r="AD279" i="1"/>
  <c r="AB279" i="1"/>
  <c r="AC279" i="1" s="1"/>
  <c r="AD278" i="1"/>
  <c r="AC278" i="1"/>
  <c r="AB278" i="1"/>
  <c r="AD277" i="1"/>
  <c r="AC277" i="1"/>
  <c r="AB277" i="1"/>
  <c r="AD276" i="1"/>
  <c r="AB276" i="1"/>
  <c r="AC276" i="1" s="1"/>
  <c r="AD275" i="1"/>
  <c r="AB275" i="1"/>
  <c r="AC275" i="1" s="1"/>
  <c r="AD274" i="1"/>
  <c r="AC274" i="1"/>
  <c r="AB274" i="1"/>
  <c r="AD273" i="1"/>
  <c r="AC273" i="1"/>
  <c r="AB273" i="1"/>
  <c r="AD272" i="1"/>
  <c r="AC272" i="1"/>
  <c r="AB272" i="1"/>
  <c r="AD271" i="1"/>
  <c r="AB271" i="1"/>
  <c r="AC271" i="1" s="1"/>
  <c r="AD270" i="1"/>
  <c r="AC270" i="1"/>
  <c r="AB270" i="1"/>
  <c r="AD269" i="1"/>
  <c r="AC269" i="1"/>
  <c r="AB269" i="1"/>
  <c r="AD268" i="1"/>
  <c r="AB268" i="1"/>
  <c r="AC268" i="1" s="1"/>
  <c r="AD267" i="1"/>
  <c r="AB267" i="1"/>
  <c r="AC267" i="1" s="1"/>
  <c r="AD266" i="1"/>
  <c r="AC266" i="1"/>
  <c r="AB266" i="1"/>
  <c r="AD265" i="1"/>
  <c r="AC265" i="1"/>
  <c r="AB265" i="1"/>
  <c r="AD264" i="1"/>
  <c r="AC264" i="1"/>
  <c r="AB264" i="1"/>
  <c r="AD263" i="1"/>
  <c r="AB263" i="1"/>
  <c r="AC263" i="1" s="1"/>
  <c r="AD262" i="1"/>
  <c r="AC262" i="1"/>
  <c r="AB262" i="1"/>
  <c r="AD261" i="1"/>
  <c r="AC261" i="1"/>
  <c r="AB261" i="1"/>
  <c r="AD260" i="1"/>
  <c r="AB260" i="1"/>
  <c r="AC260" i="1" s="1"/>
  <c r="AD259" i="1"/>
  <c r="AB259" i="1"/>
  <c r="AC259" i="1" s="1"/>
  <c r="AD258" i="1"/>
  <c r="AC258" i="1"/>
  <c r="AB258" i="1"/>
  <c r="AD257" i="1"/>
  <c r="AC257" i="1"/>
  <c r="AB257" i="1"/>
  <c r="AD256" i="1"/>
  <c r="AB256" i="1"/>
  <c r="AC256" i="1" s="1"/>
  <c r="AD255" i="1"/>
  <c r="AB255" i="1"/>
  <c r="AC255" i="1" s="1"/>
  <c r="AD254" i="1"/>
  <c r="AC254" i="1"/>
  <c r="AB254" i="1"/>
  <c r="AD253" i="1"/>
  <c r="AB253" i="1"/>
  <c r="AC253" i="1" s="1"/>
  <c r="AD252" i="1"/>
  <c r="AB252" i="1"/>
  <c r="AC252" i="1" s="1"/>
  <c r="AD251" i="1"/>
  <c r="AB251" i="1"/>
  <c r="AC251" i="1" s="1"/>
  <c r="AD250" i="1"/>
  <c r="AC250" i="1"/>
  <c r="AB250" i="1"/>
  <c r="AD249" i="1"/>
  <c r="AC249" i="1"/>
  <c r="AB249" i="1"/>
  <c r="AD248" i="1"/>
  <c r="AC248" i="1"/>
  <c r="AB248" i="1"/>
  <c r="AD247" i="1"/>
  <c r="AB247" i="1"/>
  <c r="AC247" i="1" s="1"/>
  <c r="AD246" i="1"/>
  <c r="AC246" i="1"/>
  <c r="AB246" i="1"/>
  <c r="AD245" i="1"/>
  <c r="AC245" i="1"/>
  <c r="AB245" i="1"/>
  <c r="AD244" i="1"/>
  <c r="AB244" i="1"/>
  <c r="AC244" i="1" s="1"/>
  <c r="AD243" i="1"/>
  <c r="AB243" i="1"/>
  <c r="AC243" i="1" s="1"/>
  <c r="AD242" i="1"/>
  <c r="AC242" i="1"/>
  <c r="AB242" i="1"/>
  <c r="AD241" i="1"/>
  <c r="AC241" i="1"/>
  <c r="AB241" i="1"/>
  <c r="AD240" i="1"/>
  <c r="AC240" i="1"/>
  <c r="AB240" i="1"/>
  <c r="AD239" i="1"/>
  <c r="AB239" i="1"/>
  <c r="AC239" i="1" s="1"/>
  <c r="AD238" i="1"/>
  <c r="AC238" i="1"/>
  <c r="AB238" i="1"/>
  <c r="AD237" i="1"/>
  <c r="AC237" i="1"/>
  <c r="AB237" i="1"/>
  <c r="AD236" i="1"/>
  <c r="AB236" i="1"/>
  <c r="AC236" i="1" s="1"/>
  <c r="AD235" i="1"/>
  <c r="AB235" i="1"/>
  <c r="AC235" i="1" s="1"/>
  <c r="AD234" i="1"/>
  <c r="AC234" i="1"/>
  <c r="AB234" i="1"/>
  <c r="AD233" i="1"/>
  <c r="AC233" i="1"/>
  <c r="AB233" i="1"/>
  <c r="AD232" i="1"/>
  <c r="AC232" i="1"/>
  <c r="AB232" i="1"/>
  <c r="AD231" i="1"/>
  <c r="AB231" i="1"/>
  <c r="AC231" i="1" s="1"/>
  <c r="AD230" i="1"/>
  <c r="AC230" i="1"/>
  <c r="AB230" i="1"/>
  <c r="AD229" i="1"/>
  <c r="AC229" i="1"/>
  <c r="AB229" i="1"/>
  <c r="AD228" i="1"/>
  <c r="AB228" i="1"/>
  <c r="AC228" i="1" s="1"/>
  <c r="AD227" i="1"/>
  <c r="AB227" i="1"/>
  <c r="AC227" i="1" s="1"/>
  <c r="AD226" i="1"/>
  <c r="AC226" i="1"/>
  <c r="AB226" i="1"/>
  <c r="AD225" i="1"/>
  <c r="AC225" i="1"/>
  <c r="AB225" i="1"/>
  <c r="AD224" i="1"/>
  <c r="AB224" i="1"/>
  <c r="AC224" i="1" s="1"/>
  <c r="AD223" i="1"/>
  <c r="AB223" i="1"/>
  <c r="AC223" i="1" s="1"/>
  <c r="AD222" i="1"/>
  <c r="AC222" i="1"/>
  <c r="AB222" i="1"/>
  <c r="AD221" i="1"/>
  <c r="AB221" i="1"/>
  <c r="AC221" i="1" s="1"/>
  <c r="AD220" i="1"/>
  <c r="AB220" i="1"/>
  <c r="AC220" i="1" s="1"/>
  <c r="AD219" i="1"/>
  <c r="AB219" i="1"/>
  <c r="AC219" i="1" s="1"/>
  <c r="AD218" i="1"/>
  <c r="AC218" i="1"/>
  <c r="AB218" i="1"/>
  <c r="AD217" i="1"/>
  <c r="AB217" i="1"/>
  <c r="AC217" i="1" s="1"/>
  <c r="AD216" i="1"/>
  <c r="AC216" i="1"/>
  <c r="AB216" i="1"/>
  <c r="AD215" i="1"/>
  <c r="AB215" i="1"/>
  <c r="AC215" i="1" s="1"/>
  <c r="AD214" i="1"/>
  <c r="AC214" i="1"/>
  <c r="AB214" i="1"/>
  <c r="AD213" i="1"/>
  <c r="AC213" i="1"/>
  <c r="AB213" i="1"/>
  <c r="AD212" i="1"/>
  <c r="AB212" i="1"/>
  <c r="AC212" i="1" s="1"/>
  <c r="AD211" i="1"/>
  <c r="AB211" i="1"/>
  <c r="AC211" i="1" s="1"/>
  <c r="AD210" i="1"/>
  <c r="AC210" i="1"/>
  <c r="AB210" i="1"/>
  <c r="AD209" i="1"/>
  <c r="AB209" i="1"/>
  <c r="AC209" i="1" s="1"/>
  <c r="AD208" i="1"/>
  <c r="AC208" i="1"/>
  <c r="AB208" i="1"/>
  <c r="AD207" i="1"/>
  <c r="AB207" i="1"/>
  <c r="AC207" i="1" s="1"/>
  <c r="AD206" i="1"/>
  <c r="AC206" i="1"/>
  <c r="AB206" i="1"/>
  <c r="AD205" i="1"/>
  <c r="AC205" i="1"/>
  <c r="AB205" i="1"/>
  <c r="AD204" i="1"/>
  <c r="AB204" i="1"/>
  <c r="AC204" i="1" s="1"/>
  <c r="AD203" i="1"/>
  <c r="AB203" i="1"/>
  <c r="AC203" i="1" s="1"/>
  <c r="AD202" i="1"/>
  <c r="AC202" i="1"/>
  <c r="AB202" i="1"/>
  <c r="AD201" i="1"/>
  <c r="AB201" i="1"/>
  <c r="AC201" i="1" s="1"/>
  <c r="AD200" i="1"/>
  <c r="AC200" i="1"/>
  <c r="AB200" i="1"/>
  <c r="AD199" i="1"/>
  <c r="AB199" i="1"/>
  <c r="AC199" i="1" s="1"/>
  <c r="AD198" i="1"/>
  <c r="AC198" i="1"/>
  <c r="AB198" i="1"/>
  <c r="AD197" i="1"/>
  <c r="AC197" i="1"/>
  <c r="AB197" i="1"/>
  <c r="AD196" i="1"/>
  <c r="AB196" i="1"/>
  <c r="AC196" i="1" s="1"/>
  <c r="AD195" i="1"/>
  <c r="AB195" i="1"/>
  <c r="AC195" i="1" s="1"/>
  <c r="AD194" i="1"/>
  <c r="AC194" i="1"/>
  <c r="AB194" i="1"/>
  <c r="AD193" i="1"/>
  <c r="AB193" i="1"/>
  <c r="AC193" i="1" s="1"/>
  <c r="AD192" i="1"/>
  <c r="AB192" i="1"/>
  <c r="AC192" i="1" s="1"/>
  <c r="AD191" i="1"/>
  <c r="AB191" i="1"/>
  <c r="AC191" i="1" s="1"/>
  <c r="AD190" i="1"/>
  <c r="AC190" i="1"/>
  <c r="AB190" i="1"/>
  <c r="AD189" i="1"/>
  <c r="AB189" i="1"/>
  <c r="AC189" i="1" s="1"/>
  <c r="AD188" i="1"/>
  <c r="AB188" i="1"/>
  <c r="AC188" i="1" s="1"/>
  <c r="AD187" i="1"/>
  <c r="AB187" i="1"/>
  <c r="AC187" i="1" s="1"/>
  <c r="AD186" i="1"/>
  <c r="AC186" i="1"/>
  <c r="AB186" i="1"/>
  <c r="AD185" i="1"/>
  <c r="AB185" i="1"/>
  <c r="AC185" i="1" s="1"/>
  <c r="AD184" i="1"/>
  <c r="AC184" i="1"/>
  <c r="AB184" i="1"/>
  <c r="AD183" i="1"/>
  <c r="AB183" i="1"/>
  <c r="AC183" i="1" s="1"/>
  <c r="AD182" i="1"/>
  <c r="AC182" i="1"/>
  <c r="AB182" i="1"/>
  <c r="AD181" i="1"/>
  <c r="AC181" i="1"/>
  <c r="AB181" i="1"/>
  <c r="AD180" i="1"/>
  <c r="AB180" i="1"/>
  <c r="AC180" i="1" s="1"/>
  <c r="AD179" i="1"/>
  <c r="AB179" i="1"/>
  <c r="AC179" i="1" s="1"/>
  <c r="AD178" i="1"/>
  <c r="AC178" i="1"/>
  <c r="AB178" i="1"/>
  <c r="AD177" i="1"/>
  <c r="AB177" i="1"/>
  <c r="AC177" i="1" s="1"/>
  <c r="AD176" i="1"/>
  <c r="AC176" i="1"/>
  <c r="AB176" i="1"/>
  <c r="AD175" i="1"/>
  <c r="AB175" i="1"/>
  <c r="AC175" i="1" s="1"/>
  <c r="AD174" i="1"/>
  <c r="AC174" i="1"/>
  <c r="AB174" i="1"/>
  <c r="AD173" i="1"/>
  <c r="AC173" i="1"/>
  <c r="AB173" i="1"/>
  <c r="AD172" i="1"/>
  <c r="AB172" i="1"/>
  <c r="AC172" i="1" s="1"/>
  <c r="AD171" i="1"/>
  <c r="AB171" i="1"/>
  <c r="AC171" i="1" s="1"/>
  <c r="AD170" i="1"/>
  <c r="AC170" i="1"/>
  <c r="AB170" i="1"/>
  <c r="AD169" i="1"/>
  <c r="AB169" i="1"/>
  <c r="AC169" i="1" s="1"/>
  <c r="AD168" i="1"/>
  <c r="AC168" i="1"/>
  <c r="AB168" i="1"/>
  <c r="AD167" i="1"/>
  <c r="AB167" i="1"/>
  <c r="AC167" i="1" s="1"/>
  <c r="AD166" i="1"/>
  <c r="AC166" i="1"/>
  <c r="AB166" i="1"/>
  <c r="AD165" i="1"/>
  <c r="AC165" i="1"/>
  <c r="AB165" i="1"/>
  <c r="AD164" i="1"/>
  <c r="AB164" i="1"/>
  <c r="AC164" i="1" s="1"/>
  <c r="AD163" i="1"/>
  <c r="AB163" i="1"/>
  <c r="AC163" i="1" s="1"/>
  <c r="AD162" i="1"/>
  <c r="AC162" i="1"/>
  <c r="AB162" i="1"/>
  <c r="AD161" i="1"/>
  <c r="AB161" i="1"/>
  <c r="AC161" i="1" s="1"/>
  <c r="AD160" i="1"/>
  <c r="AB160" i="1"/>
  <c r="AC160" i="1" s="1"/>
  <c r="AD159" i="1"/>
  <c r="AB159" i="1"/>
  <c r="AC159" i="1" s="1"/>
  <c r="AD158" i="1"/>
  <c r="AC158" i="1"/>
  <c r="AB158" i="1"/>
  <c r="AD157" i="1"/>
  <c r="AB157" i="1"/>
  <c r="AC157" i="1" s="1"/>
  <c r="AD156" i="1"/>
  <c r="AB156" i="1"/>
  <c r="AC156" i="1" s="1"/>
  <c r="AD155" i="1"/>
  <c r="AB155" i="1"/>
  <c r="AC155" i="1" s="1"/>
  <c r="AD154" i="1"/>
  <c r="AC154" i="1"/>
  <c r="AB154" i="1"/>
  <c r="AD153" i="1"/>
  <c r="AB153" i="1"/>
  <c r="AC153" i="1" s="1"/>
  <c r="AD152" i="1"/>
  <c r="AC152" i="1"/>
  <c r="AB152" i="1"/>
  <c r="AD151" i="1"/>
  <c r="AB151" i="1"/>
  <c r="AC151" i="1" s="1"/>
  <c r="AD150" i="1"/>
  <c r="AC150" i="1"/>
  <c r="AB150" i="1"/>
  <c r="AD149" i="1"/>
  <c r="AC149" i="1"/>
  <c r="AB149" i="1"/>
  <c r="AD148" i="1"/>
  <c r="AB148" i="1"/>
  <c r="AC148" i="1" s="1"/>
  <c r="AD147" i="1"/>
  <c r="AB147" i="1"/>
  <c r="AC147" i="1" s="1"/>
  <c r="AD146" i="1"/>
  <c r="AC146" i="1"/>
  <c r="AB146" i="1"/>
  <c r="AD145" i="1"/>
  <c r="AB145" i="1"/>
  <c r="AC145" i="1" s="1"/>
  <c r="AD144" i="1"/>
  <c r="AC144" i="1"/>
  <c r="AB144" i="1"/>
  <c r="AD143" i="1"/>
  <c r="AB143" i="1"/>
  <c r="AC143" i="1" s="1"/>
  <c r="AD142" i="1"/>
  <c r="AC142" i="1"/>
  <c r="AB142" i="1"/>
  <c r="AD141" i="1"/>
  <c r="AC141" i="1"/>
  <c r="AB141" i="1"/>
  <c r="AD140" i="1"/>
  <c r="AB140" i="1"/>
  <c r="AC140" i="1" s="1"/>
  <c r="AD139" i="1"/>
  <c r="AB139" i="1"/>
  <c r="AC139" i="1" s="1"/>
  <c r="AD138" i="1"/>
  <c r="AC138" i="1"/>
  <c r="AB138" i="1"/>
  <c r="AD137" i="1"/>
  <c r="AB137" i="1"/>
  <c r="AC137" i="1" s="1"/>
  <c r="AD136" i="1"/>
  <c r="AC136" i="1"/>
  <c r="AB136" i="1"/>
  <c r="AD135" i="1"/>
  <c r="AB135" i="1"/>
  <c r="AC135" i="1" s="1"/>
  <c r="AD134" i="1"/>
  <c r="AC134" i="1"/>
  <c r="AB134" i="1"/>
  <c r="AD133" i="1"/>
  <c r="AC133" i="1"/>
  <c r="AB133" i="1"/>
  <c r="AD132" i="1"/>
  <c r="AB132" i="1"/>
  <c r="AC132" i="1" s="1"/>
  <c r="AD131" i="1"/>
  <c r="AB131" i="1"/>
  <c r="AC131" i="1" s="1"/>
  <c r="AD130" i="1"/>
  <c r="AC130" i="1"/>
  <c r="AB130" i="1"/>
  <c r="AD129" i="1"/>
  <c r="AB129" i="1"/>
  <c r="AC129" i="1" s="1"/>
  <c r="AD128" i="1"/>
  <c r="AB128" i="1"/>
  <c r="AC128" i="1" s="1"/>
  <c r="AD127" i="1"/>
  <c r="AB127" i="1"/>
  <c r="AC127" i="1" s="1"/>
  <c r="AD126" i="1"/>
  <c r="AC126" i="1"/>
  <c r="AB126" i="1"/>
  <c r="AD125" i="1"/>
  <c r="AB125" i="1"/>
  <c r="AC125" i="1" s="1"/>
  <c r="AD124" i="1"/>
  <c r="AB124" i="1"/>
  <c r="AC124" i="1" s="1"/>
  <c r="AD123" i="1"/>
  <c r="AB123" i="1"/>
  <c r="AC123" i="1" s="1"/>
  <c r="AD122" i="1"/>
  <c r="AB122" i="1"/>
  <c r="AC122" i="1" s="1"/>
  <c r="AD121" i="1"/>
  <c r="AB121" i="1"/>
  <c r="AC121" i="1" s="1"/>
  <c r="AD120" i="1"/>
  <c r="AC120" i="1"/>
  <c r="AB120" i="1"/>
  <c r="AD119" i="1"/>
  <c r="AB119" i="1"/>
  <c r="AC119" i="1" s="1"/>
  <c r="AD118" i="1"/>
  <c r="AC118" i="1"/>
  <c r="AB118" i="1"/>
  <c r="AD117" i="1"/>
  <c r="AB117" i="1"/>
  <c r="AC117" i="1" s="1"/>
  <c r="AD116" i="1"/>
  <c r="AC116" i="1"/>
  <c r="AB116" i="1"/>
  <c r="AD115" i="1"/>
  <c r="AB115" i="1"/>
  <c r="AC115" i="1" s="1"/>
  <c r="AD114" i="1"/>
  <c r="AB114" i="1"/>
  <c r="AC114" i="1" s="1"/>
  <c r="AD113" i="1"/>
  <c r="AC113" i="1"/>
  <c r="AB113" i="1"/>
  <c r="AD112" i="1"/>
  <c r="AB112" i="1"/>
  <c r="AC112" i="1" s="1"/>
  <c r="AD111" i="1"/>
  <c r="AB111" i="1"/>
  <c r="AC111" i="1" s="1"/>
  <c r="AD110" i="1"/>
  <c r="AC110" i="1"/>
  <c r="AB110" i="1"/>
  <c r="AD109" i="1"/>
  <c r="AC109" i="1"/>
  <c r="AB109" i="1"/>
  <c r="AD108" i="1"/>
  <c r="AB108" i="1"/>
  <c r="AC108" i="1" s="1"/>
  <c r="AD107" i="1"/>
  <c r="AB107" i="1"/>
  <c r="AC107" i="1" s="1"/>
  <c r="AD106" i="1"/>
  <c r="AC106" i="1"/>
  <c r="AB106" i="1"/>
  <c r="AD105" i="1"/>
  <c r="AB105" i="1"/>
  <c r="AC105" i="1" s="1"/>
  <c r="AD104" i="1"/>
  <c r="AC104" i="1"/>
  <c r="AB104" i="1"/>
  <c r="AD103" i="1"/>
  <c r="AB103" i="1"/>
  <c r="AC103" i="1" s="1"/>
  <c r="AD102" i="1"/>
  <c r="AC102" i="1"/>
  <c r="AB102" i="1"/>
  <c r="AD101" i="1"/>
  <c r="AB101" i="1"/>
  <c r="AC101" i="1" s="1"/>
  <c r="AD100" i="1"/>
  <c r="AB100" i="1"/>
  <c r="AC100" i="1" s="1"/>
  <c r="AD99" i="1"/>
  <c r="AB99" i="1"/>
  <c r="AC99" i="1" s="1"/>
  <c r="AD98" i="1"/>
  <c r="AB98" i="1"/>
  <c r="AC98" i="1" s="1"/>
  <c r="AD97" i="1"/>
  <c r="AB97" i="1"/>
  <c r="AC97" i="1" s="1"/>
  <c r="AD96" i="1"/>
  <c r="AB96" i="1"/>
  <c r="AC96" i="1" s="1"/>
  <c r="AD95" i="1"/>
  <c r="AC95" i="1"/>
  <c r="AB95" i="1"/>
  <c r="AD94" i="1"/>
  <c r="AC94" i="1"/>
  <c r="AB94" i="1"/>
  <c r="AD93" i="1"/>
  <c r="AC93" i="1"/>
  <c r="AB93" i="1"/>
  <c r="AD92" i="1"/>
  <c r="AB92" i="1"/>
  <c r="AC92" i="1" s="1"/>
  <c r="AD91" i="1"/>
  <c r="AB91" i="1"/>
  <c r="AC91" i="1" s="1"/>
  <c r="AD90" i="1"/>
  <c r="AC90" i="1"/>
  <c r="AB90" i="1"/>
  <c r="AD89" i="1"/>
  <c r="AB89" i="1"/>
  <c r="AC89" i="1" s="1"/>
  <c r="AD88" i="1"/>
  <c r="AC88" i="1"/>
  <c r="AB88" i="1"/>
  <c r="AD87" i="1"/>
  <c r="AB87" i="1"/>
  <c r="AC87" i="1" s="1"/>
  <c r="AD86" i="1"/>
  <c r="AC86" i="1"/>
  <c r="AB86" i="1"/>
  <c r="AD85" i="1"/>
  <c r="AB85" i="1"/>
  <c r="AC85" i="1" s="1"/>
  <c r="AD84" i="1"/>
  <c r="AC84" i="1"/>
  <c r="AB84" i="1"/>
  <c r="AD83" i="1"/>
  <c r="AB83" i="1"/>
  <c r="AC83" i="1" s="1"/>
  <c r="AD82" i="1"/>
  <c r="AB82" i="1"/>
  <c r="AC82" i="1" s="1"/>
  <c r="AD81" i="1"/>
  <c r="AC81" i="1"/>
  <c r="AB81" i="1"/>
  <c r="AD80" i="1"/>
  <c r="AB80" i="1"/>
  <c r="AC80" i="1" s="1"/>
  <c r="AD79" i="1"/>
  <c r="AC79" i="1"/>
  <c r="AB79" i="1"/>
  <c r="AD78" i="1"/>
  <c r="AC78" i="1"/>
  <c r="AB78" i="1"/>
  <c r="AD77" i="1"/>
  <c r="AC77" i="1"/>
  <c r="AB77" i="1"/>
  <c r="AD76" i="1"/>
  <c r="AB76" i="1"/>
  <c r="AC76" i="1" s="1"/>
  <c r="AD75" i="1"/>
  <c r="AB75" i="1"/>
  <c r="AC75" i="1" s="1"/>
  <c r="AD74" i="1"/>
  <c r="AC74" i="1"/>
  <c r="AB74" i="1"/>
  <c r="AD73" i="1"/>
  <c r="AB73" i="1"/>
  <c r="AC73" i="1" s="1"/>
  <c r="AD72" i="1"/>
  <c r="AB72" i="1"/>
  <c r="AC72" i="1" s="1"/>
  <c r="AD71" i="1"/>
  <c r="AB71" i="1"/>
  <c r="AC71" i="1" s="1"/>
  <c r="AD70" i="1"/>
  <c r="AC70" i="1"/>
  <c r="AB70" i="1"/>
  <c r="AD69" i="1"/>
  <c r="AB69" i="1"/>
  <c r="AC69" i="1" s="1"/>
  <c r="AD68" i="1"/>
  <c r="AC68" i="1"/>
  <c r="AB68" i="1"/>
  <c r="AD67" i="1"/>
  <c r="AB67" i="1"/>
  <c r="AC67" i="1" s="1"/>
  <c r="AD66" i="1"/>
  <c r="AB66" i="1"/>
  <c r="AC66" i="1" s="1"/>
  <c r="AD65" i="1"/>
  <c r="AC65" i="1"/>
  <c r="AB65" i="1"/>
  <c r="AD64" i="1"/>
  <c r="AB64" i="1"/>
  <c r="AC64" i="1" s="1"/>
  <c r="AD63" i="1"/>
  <c r="AC63" i="1"/>
  <c r="AB63" i="1"/>
  <c r="AD62" i="1"/>
  <c r="AC62" i="1"/>
  <c r="AB62" i="1"/>
  <c r="AD61" i="1"/>
  <c r="AB61" i="1"/>
  <c r="AC61" i="1" s="1"/>
  <c r="AD60" i="1"/>
  <c r="AB60" i="1"/>
  <c r="AC60" i="1" s="1"/>
  <c r="AD59" i="1"/>
  <c r="AB59" i="1"/>
  <c r="AC59" i="1" s="1"/>
  <c r="AD58" i="1"/>
  <c r="AB58" i="1"/>
  <c r="AC58" i="1" s="1"/>
  <c r="AD57" i="1"/>
  <c r="AB57" i="1"/>
  <c r="AC57" i="1" s="1"/>
  <c r="AD56" i="1"/>
  <c r="AC56" i="1"/>
  <c r="AB56" i="1"/>
  <c r="AD55" i="1"/>
  <c r="AB55" i="1"/>
  <c r="AC55" i="1" s="1"/>
  <c r="AD54" i="1"/>
  <c r="AC54" i="1"/>
  <c r="AB54" i="1"/>
  <c r="AD53" i="1"/>
  <c r="AB53" i="1"/>
  <c r="AC53" i="1" s="1"/>
  <c r="AD52" i="1"/>
  <c r="AC52" i="1"/>
  <c r="AB52" i="1"/>
  <c r="AD51" i="1"/>
  <c r="AB51" i="1"/>
  <c r="AC51" i="1" s="1"/>
  <c r="AD50" i="1"/>
  <c r="AB50" i="1"/>
  <c r="AC50" i="1" s="1"/>
  <c r="AD49" i="1"/>
  <c r="AC49" i="1"/>
  <c r="AB49" i="1"/>
  <c r="AD48" i="1"/>
  <c r="AB48" i="1"/>
  <c r="AC48" i="1" s="1"/>
  <c r="AD47" i="1"/>
  <c r="AB47" i="1"/>
  <c r="AC47" i="1" s="1"/>
  <c r="AD46" i="1"/>
  <c r="AC46" i="1"/>
  <c r="AB46" i="1"/>
  <c r="AD45" i="1"/>
  <c r="AC45" i="1"/>
  <c r="AB45" i="1"/>
  <c r="AD44" i="1"/>
  <c r="AB44" i="1"/>
  <c r="AC44" i="1" s="1"/>
  <c r="AD43" i="1"/>
  <c r="AB43" i="1"/>
  <c r="AC43" i="1" s="1"/>
  <c r="AD42" i="1"/>
  <c r="AC42" i="1"/>
  <c r="AB42" i="1"/>
  <c r="AD41" i="1"/>
  <c r="AB41" i="1"/>
  <c r="AC41" i="1" s="1"/>
  <c r="AD40" i="1"/>
  <c r="AC40" i="1"/>
  <c r="AB40" i="1"/>
  <c r="AD39" i="1"/>
  <c r="AB39" i="1"/>
  <c r="AC39" i="1" s="1"/>
  <c r="AD38" i="1"/>
  <c r="AC38" i="1"/>
  <c r="AB38" i="1"/>
  <c r="AD37" i="1"/>
  <c r="AB37" i="1"/>
  <c r="AC37" i="1" s="1"/>
  <c r="AD36" i="1"/>
  <c r="AB36" i="1"/>
  <c r="AC36" i="1" s="1"/>
  <c r="AD35" i="1"/>
  <c r="AB35" i="1"/>
  <c r="AC35" i="1" s="1"/>
  <c r="AD34" i="1"/>
  <c r="AB34" i="1"/>
  <c r="AC34" i="1" s="1"/>
  <c r="AD33" i="1"/>
  <c r="AB33" i="1"/>
  <c r="AC33" i="1" s="1"/>
  <c r="AD32" i="1"/>
  <c r="AB32" i="1"/>
  <c r="AC32" i="1" s="1"/>
  <c r="AD31" i="1"/>
  <c r="AC31" i="1"/>
  <c r="AB31" i="1"/>
  <c r="AD30" i="1"/>
  <c r="AB30" i="1"/>
  <c r="AC30" i="1" s="1"/>
  <c r="AD29" i="1"/>
  <c r="AC29" i="1"/>
  <c r="AB29" i="1"/>
  <c r="AD28" i="1"/>
  <c r="AB28" i="1"/>
  <c r="AC28" i="1" s="1"/>
  <c r="AD27" i="1"/>
  <c r="AC27" i="1"/>
  <c r="AB27" i="1"/>
  <c r="AD26" i="1"/>
  <c r="AB26" i="1"/>
  <c r="AC26" i="1" s="1"/>
  <c r="AD25" i="1"/>
  <c r="AB25" i="1"/>
  <c r="AC25" i="1" s="1"/>
  <c r="AD24" i="1"/>
  <c r="AB24" i="1"/>
  <c r="AC24" i="1" s="1"/>
  <c r="AD23" i="1"/>
  <c r="AC23" i="1"/>
  <c r="AB23" i="1"/>
  <c r="AD22" i="1"/>
  <c r="AB22" i="1"/>
  <c r="AC22" i="1" s="1"/>
  <c r="AD21" i="1"/>
  <c r="AC21" i="1"/>
  <c r="AB21" i="1"/>
  <c r="AD20" i="1"/>
  <c r="AB20" i="1"/>
  <c r="AC20" i="1" s="1"/>
  <c r="AD19" i="1"/>
  <c r="AC19" i="1"/>
  <c r="AB19" i="1"/>
  <c r="AD18" i="1"/>
  <c r="AB18" i="1"/>
  <c r="AC18" i="1" s="1"/>
  <c r="AD17" i="1"/>
  <c r="AB17" i="1"/>
  <c r="AC17" i="1" s="1"/>
  <c r="AD16" i="1"/>
  <c r="AB16" i="1"/>
  <c r="AC16" i="1" s="1"/>
  <c r="AD15" i="1"/>
  <c r="AC15" i="1"/>
  <c r="AB15" i="1"/>
  <c r="AD14" i="1"/>
  <c r="AB14" i="1"/>
  <c r="AC14" i="1" s="1"/>
  <c r="AD13" i="1"/>
  <c r="AC13" i="1"/>
  <c r="AB13" i="1"/>
  <c r="J22" i="17" l="1"/>
  <c r="B22" i="17"/>
  <c r="B34" i="17" s="1"/>
  <c r="C22" i="62"/>
  <c r="C35" i="62" s="1"/>
  <c r="K22" i="62"/>
  <c r="K32" i="62" s="1"/>
  <c r="G22" i="62"/>
  <c r="I22" i="57"/>
  <c r="I22" i="52"/>
  <c r="C22" i="52"/>
  <c r="K22" i="52"/>
  <c r="K31" i="52" s="1"/>
  <c r="D22" i="47"/>
  <c r="L22" i="47"/>
  <c r="B22" i="47"/>
  <c r="J22" i="47"/>
  <c r="G22" i="42"/>
  <c r="G35" i="42" s="1"/>
  <c r="I22" i="42"/>
  <c r="C22" i="42"/>
  <c r="K22" i="42"/>
  <c r="K39" i="42" s="1"/>
  <c r="D22" i="42"/>
  <c r="L22" i="42"/>
  <c r="H22" i="37"/>
  <c r="E22" i="32"/>
  <c r="G22" i="32"/>
  <c r="F22" i="32"/>
  <c r="K22" i="32"/>
  <c r="H22" i="32"/>
  <c r="F22" i="27"/>
  <c r="F33" i="27" s="1"/>
  <c r="G22" i="27"/>
  <c r="I22" i="27"/>
  <c r="E22" i="22"/>
  <c r="G22" i="22"/>
  <c r="G27" i="22" s="1"/>
  <c r="I22" i="17"/>
  <c r="I24" i="17" s="1"/>
  <c r="C22" i="17"/>
  <c r="C32" i="17" s="1"/>
  <c r="K22" i="17"/>
  <c r="D22" i="17"/>
  <c r="D31" i="17" s="1"/>
  <c r="L22" i="17"/>
  <c r="L31" i="17" s="1"/>
  <c r="E22" i="17"/>
  <c r="E28" i="17" s="1"/>
  <c r="F22" i="17"/>
  <c r="F36" i="17" s="1"/>
  <c r="G22" i="17"/>
  <c r="G36" i="17" s="1"/>
  <c r="H22" i="17"/>
  <c r="H35" i="17" s="1"/>
  <c r="B22" i="12"/>
  <c r="B37" i="12" s="1"/>
  <c r="J22" i="12"/>
  <c r="J37" i="12" s="1"/>
  <c r="D22" i="12"/>
  <c r="D35" i="12" s="1"/>
  <c r="L22" i="12"/>
  <c r="L30" i="12" s="1"/>
  <c r="E22" i="12"/>
  <c r="I22" i="7"/>
  <c r="I30" i="7" s="1"/>
  <c r="F22" i="7"/>
  <c r="H22" i="7"/>
  <c r="H37" i="7" s="1"/>
  <c r="G22" i="7"/>
  <c r="G24" i="7" s="1"/>
  <c r="J33" i="33"/>
  <c r="B33" i="33"/>
  <c r="E32" i="33"/>
  <c r="H31" i="33"/>
  <c r="K30" i="33"/>
  <c r="C30" i="33"/>
  <c r="F29" i="33"/>
  <c r="I28" i="33"/>
  <c r="L27" i="33"/>
  <c r="D27" i="33"/>
  <c r="G26" i="33"/>
  <c r="J25" i="33"/>
  <c r="I33" i="33"/>
  <c r="L32" i="33"/>
  <c r="D32" i="33"/>
  <c r="G31" i="33"/>
  <c r="J30" i="33"/>
  <c r="B30" i="33"/>
  <c r="E29" i="33"/>
  <c r="H28" i="33"/>
  <c r="K27" i="33"/>
  <c r="C27" i="33"/>
  <c r="F26" i="33"/>
  <c r="I25" i="33"/>
  <c r="L24" i="33"/>
  <c r="D24" i="33"/>
  <c r="G23" i="33"/>
  <c r="J22" i="33"/>
  <c r="B22" i="33"/>
  <c r="E21" i="33"/>
  <c r="H20" i="33"/>
  <c r="K19" i="33"/>
  <c r="C19" i="33"/>
  <c r="F18" i="33"/>
  <c r="I17" i="33"/>
  <c r="L16" i="33"/>
  <c r="D16" i="33"/>
  <c r="F33" i="33"/>
  <c r="I32" i="33"/>
  <c r="L31" i="33"/>
  <c r="D31" i="33"/>
  <c r="G30" i="33"/>
  <c r="J29" i="33"/>
  <c r="B29" i="33"/>
  <c r="E28" i="33"/>
  <c r="H27" i="33"/>
  <c r="K26" i="33"/>
  <c r="C26" i="33"/>
  <c r="E33" i="33"/>
  <c r="H32" i="33"/>
  <c r="K31" i="33"/>
  <c r="C31" i="33"/>
  <c r="F30" i="33"/>
  <c r="I29" i="33"/>
  <c r="L28" i="33"/>
  <c r="D28" i="33"/>
  <c r="G27" i="33"/>
  <c r="J26" i="33"/>
  <c r="B26" i="33"/>
  <c r="E25" i="33"/>
  <c r="H24" i="33"/>
  <c r="K23" i="33"/>
  <c r="C23" i="33"/>
  <c r="F22" i="33"/>
  <c r="I21" i="33"/>
  <c r="L20" i="33"/>
  <c r="D20" i="33"/>
  <c r="G19" i="33"/>
  <c r="E16" i="28"/>
  <c r="K16" i="28"/>
  <c r="C16" i="28"/>
  <c r="J16" i="28"/>
  <c r="B16" i="28"/>
  <c r="I16" i="28"/>
  <c r="H16" i="28"/>
  <c r="G16" i="28"/>
  <c r="F16" i="28"/>
  <c r="L16" i="23"/>
  <c r="D16" i="23"/>
  <c r="L16" i="28"/>
  <c r="J16" i="23"/>
  <c r="B16" i="23"/>
  <c r="D16" i="28"/>
  <c r="I16" i="23"/>
  <c r="H16" i="23"/>
  <c r="G16" i="23"/>
  <c r="F16" i="23"/>
  <c r="K16" i="23"/>
  <c r="E16" i="23"/>
  <c r="C16" i="23"/>
  <c r="I16" i="13"/>
  <c r="H17" i="8"/>
  <c r="H16" i="13"/>
  <c r="G16" i="13"/>
  <c r="F16" i="13"/>
  <c r="E16" i="13"/>
  <c r="L16" i="13"/>
  <c r="D16" i="13"/>
  <c r="K16" i="13"/>
  <c r="C16" i="13"/>
  <c r="G17" i="8"/>
  <c r="F17" i="8"/>
  <c r="E17" i="8"/>
  <c r="D17" i="8"/>
  <c r="L17" i="8"/>
  <c r="C17" i="8"/>
  <c r="K17" i="8"/>
  <c r="B17" i="8"/>
  <c r="J16" i="13"/>
  <c r="J17" i="8"/>
  <c r="B16" i="13"/>
  <c r="I17" i="8"/>
  <c r="J17" i="28"/>
  <c r="B17" i="28"/>
  <c r="H17" i="28"/>
  <c r="G17" i="28"/>
  <c r="F17" i="28"/>
  <c r="E17" i="28"/>
  <c r="L17" i="28"/>
  <c r="D17" i="28"/>
  <c r="K17" i="28"/>
  <c r="C17" i="28"/>
  <c r="I17" i="23"/>
  <c r="I17" i="28"/>
  <c r="G17" i="23"/>
  <c r="F17" i="23"/>
  <c r="E17" i="23"/>
  <c r="L17" i="23"/>
  <c r="D17" i="23"/>
  <c r="K17" i="23"/>
  <c r="C17" i="23"/>
  <c r="J17" i="23"/>
  <c r="H17" i="23"/>
  <c r="B17" i="23"/>
  <c r="F17" i="13"/>
  <c r="E18" i="8"/>
  <c r="E17" i="13"/>
  <c r="L17" i="13"/>
  <c r="D17" i="13"/>
  <c r="K17" i="13"/>
  <c r="C17" i="13"/>
  <c r="J17" i="13"/>
  <c r="B17" i="13"/>
  <c r="I17" i="13"/>
  <c r="H17" i="13"/>
  <c r="F18" i="8"/>
  <c r="D18" i="8"/>
  <c r="L18" i="8"/>
  <c r="C18" i="8"/>
  <c r="K18" i="8"/>
  <c r="B18" i="8"/>
  <c r="J18" i="8"/>
  <c r="G17" i="13"/>
  <c r="I18" i="8"/>
  <c r="H18" i="8"/>
  <c r="G18" i="8"/>
  <c r="L22" i="28"/>
  <c r="D22" i="28"/>
  <c r="F22" i="28"/>
  <c r="C22" i="28"/>
  <c r="K22" i="28"/>
  <c r="B22" i="28"/>
  <c r="J22" i="28"/>
  <c r="I22" i="28"/>
  <c r="H22" i="28"/>
  <c r="G22" i="28"/>
  <c r="J22" i="23"/>
  <c r="B22" i="23"/>
  <c r="I22" i="23"/>
  <c r="E22" i="28"/>
  <c r="H22" i="23"/>
  <c r="G22" i="23"/>
  <c r="F22" i="23"/>
  <c r="E22" i="23"/>
  <c r="L22" i="23"/>
  <c r="D22" i="23"/>
  <c r="K22" i="23"/>
  <c r="C22" i="23"/>
  <c r="G22" i="13"/>
  <c r="F23" i="8"/>
  <c r="F22" i="13"/>
  <c r="E22" i="13"/>
  <c r="L22" i="13"/>
  <c r="D22" i="13"/>
  <c r="K22" i="13"/>
  <c r="C22" i="13"/>
  <c r="J22" i="13"/>
  <c r="B22" i="13"/>
  <c r="I22" i="13"/>
  <c r="D23" i="8"/>
  <c r="L23" i="8"/>
  <c r="C23" i="8"/>
  <c r="K23" i="8"/>
  <c r="B23" i="8"/>
  <c r="J23" i="8"/>
  <c r="H22" i="13"/>
  <c r="I23" i="8"/>
  <c r="H23" i="8"/>
  <c r="G23" i="8"/>
  <c r="E23" i="8"/>
  <c r="F24" i="28"/>
  <c r="K24" i="28"/>
  <c r="B24" i="28"/>
  <c r="I24" i="28"/>
  <c r="H24" i="28"/>
  <c r="G24" i="28"/>
  <c r="E24" i="28"/>
  <c r="D24" i="28"/>
  <c r="L24" i="28"/>
  <c r="C24" i="28"/>
  <c r="L24" i="23"/>
  <c r="D24" i="23"/>
  <c r="K24" i="23"/>
  <c r="C24" i="23"/>
  <c r="J24" i="23"/>
  <c r="B24" i="23"/>
  <c r="I24" i="23"/>
  <c r="H24" i="23"/>
  <c r="G24" i="23"/>
  <c r="F24" i="23"/>
  <c r="J24" i="28"/>
  <c r="E24" i="23"/>
  <c r="I24" i="13"/>
  <c r="H25" i="8"/>
  <c r="H24" i="13"/>
  <c r="G24" i="13"/>
  <c r="F24" i="13"/>
  <c r="E24" i="13"/>
  <c r="L24" i="13"/>
  <c r="D24" i="13"/>
  <c r="K24" i="13"/>
  <c r="C24" i="13"/>
  <c r="J25" i="8"/>
  <c r="J24" i="13"/>
  <c r="I25" i="8"/>
  <c r="B24" i="13"/>
  <c r="G25" i="8"/>
  <c r="F25" i="8"/>
  <c r="E25" i="8"/>
  <c r="D25" i="8"/>
  <c r="L25" i="8"/>
  <c r="C25" i="8"/>
  <c r="K25" i="8"/>
  <c r="B25" i="8"/>
  <c r="L25" i="28"/>
  <c r="D25" i="28"/>
  <c r="K25" i="28"/>
  <c r="C25" i="28"/>
  <c r="J25" i="28"/>
  <c r="H25" i="28"/>
  <c r="G25" i="28"/>
  <c r="F25" i="28"/>
  <c r="E25" i="28"/>
  <c r="B25" i="28"/>
  <c r="I25" i="23"/>
  <c r="H25" i="23"/>
  <c r="G25" i="23"/>
  <c r="F25" i="23"/>
  <c r="E25" i="23"/>
  <c r="L25" i="23"/>
  <c r="D25" i="23"/>
  <c r="I25" i="28"/>
  <c r="K25" i="23"/>
  <c r="C25" i="23"/>
  <c r="J25" i="23"/>
  <c r="B25" i="23"/>
  <c r="F25" i="13"/>
  <c r="E26" i="8"/>
  <c r="E25" i="13"/>
  <c r="L25" i="13"/>
  <c r="D25" i="13"/>
  <c r="K25" i="13"/>
  <c r="C25" i="13"/>
  <c r="J25" i="13"/>
  <c r="B25" i="13"/>
  <c r="I25" i="13"/>
  <c r="H25" i="13"/>
  <c r="G25" i="13"/>
  <c r="H26" i="8"/>
  <c r="G26" i="8"/>
  <c r="F26" i="8"/>
  <c r="D26" i="8"/>
  <c r="L26" i="8"/>
  <c r="C26" i="8"/>
  <c r="K26" i="8"/>
  <c r="B26" i="8"/>
  <c r="J26" i="8"/>
  <c r="I26" i="8"/>
  <c r="J29" i="28"/>
  <c r="B29" i="28"/>
  <c r="I29" i="28"/>
  <c r="H29" i="28"/>
  <c r="G29" i="28"/>
  <c r="K29" i="28"/>
  <c r="F29" i="28"/>
  <c r="E29" i="28"/>
  <c r="D29" i="28"/>
  <c r="C29" i="28"/>
  <c r="E29" i="23"/>
  <c r="L29" i="23"/>
  <c r="D29" i="23"/>
  <c r="K29" i="23"/>
  <c r="C29" i="23"/>
  <c r="L29" i="28"/>
  <c r="J29" i="23"/>
  <c r="B29" i="23"/>
  <c r="I29" i="23"/>
  <c r="H29" i="23"/>
  <c r="G29" i="23"/>
  <c r="F29" i="23"/>
  <c r="J29" i="13"/>
  <c r="B29" i="13"/>
  <c r="I30" i="8"/>
  <c r="I29" i="13"/>
  <c r="H30" i="8"/>
  <c r="H29" i="13"/>
  <c r="G29" i="13"/>
  <c r="F29" i="13"/>
  <c r="E30" i="8"/>
  <c r="E29" i="13"/>
  <c r="L29" i="13"/>
  <c r="D29" i="13"/>
  <c r="K30" i="8"/>
  <c r="J30" i="8"/>
  <c r="K29" i="13"/>
  <c r="G30" i="8"/>
  <c r="C29" i="13"/>
  <c r="F30" i="8"/>
  <c r="D30" i="8"/>
  <c r="C30" i="8"/>
  <c r="B30" i="8"/>
  <c r="L30" i="8"/>
  <c r="L31" i="28"/>
  <c r="D31" i="28"/>
  <c r="K31" i="28"/>
  <c r="C31" i="28"/>
  <c r="J31" i="28"/>
  <c r="B31" i="28"/>
  <c r="I31" i="28"/>
  <c r="G31" i="28"/>
  <c r="E31" i="28"/>
  <c r="H31" i="28"/>
  <c r="G31" i="23"/>
  <c r="F31" i="23"/>
  <c r="F31" i="28"/>
  <c r="E31" i="23"/>
  <c r="L31" i="23"/>
  <c r="D31" i="23"/>
  <c r="K31" i="23"/>
  <c r="C31" i="23"/>
  <c r="J31" i="23"/>
  <c r="B31" i="23"/>
  <c r="I31" i="23"/>
  <c r="H31" i="23"/>
  <c r="L31" i="13"/>
  <c r="D31" i="13"/>
  <c r="K32" i="8"/>
  <c r="C32" i="8"/>
  <c r="K31" i="13"/>
  <c r="C31" i="13"/>
  <c r="J32" i="8"/>
  <c r="B32" i="8"/>
  <c r="J31" i="13"/>
  <c r="B31" i="13"/>
  <c r="I31" i="13"/>
  <c r="H32" i="8"/>
  <c r="H31" i="13"/>
  <c r="G32" i="8"/>
  <c r="G31" i="13"/>
  <c r="F31" i="13"/>
  <c r="E31" i="13"/>
  <c r="E32" i="8"/>
  <c r="D32" i="8"/>
  <c r="L32" i="8"/>
  <c r="I32" i="8"/>
  <c r="F32" i="8"/>
  <c r="F33" i="28"/>
  <c r="E33" i="28"/>
  <c r="L33" i="28"/>
  <c r="D33" i="28"/>
  <c r="K33" i="28"/>
  <c r="C33" i="28"/>
  <c r="J33" i="28"/>
  <c r="B33" i="28"/>
  <c r="I33" i="28"/>
  <c r="H33" i="28"/>
  <c r="G33" i="28"/>
  <c r="I33" i="23"/>
  <c r="H33" i="23"/>
  <c r="G33" i="23"/>
  <c r="F33" i="23"/>
  <c r="E33" i="23"/>
  <c r="L33" i="23"/>
  <c r="D33" i="23"/>
  <c r="K33" i="23"/>
  <c r="C33" i="23"/>
  <c r="B33" i="23"/>
  <c r="H33" i="13"/>
  <c r="J33" i="23"/>
  <c r="F33" i="13"/>
  <c r="E34" i="8"/>
  <c r="E33" i="13"/>
  <c r="L34" i="8"/>
  <c r="D34" i="8"/>
  <c r="D33" i="13"/>
  <c r="L33" i="13"/>
  <c r="C33" i="13"/>
  <c r="J34" i="8"/>
  <c r="B34" i="8"/>
  <c r="K33" i="13"/>
  <c r="B33" i="13"/>
  <c r="I34" i="8"/>
  <c r="J33" i="13"/>
  <c r="I33" i="13"/>
  <c r="K34" i="8"/>
  <c r="H34" i="8"/>
  <c r="G34" i="8"/>
  <c r="G33" i="13"/>
  <c r="F34" i="8"/>
  <c r="C34" i="8"/>
  <c r="B25" i="33"/>
  <c r="E24" i="33"/>
  <c r="H23" i="33"/>
  <c r="K22" i="33"/>
  <c r="C22" i="33"/>
  <c r="F21" i="33"/>
  <c r="I20" i="33"/>
  <c r="L19" i="33"/>
  <c r="D19" i="33"/>
  <c r="G18" i="33"/>
  <c r="J17" i="33"/>
  <c r="B17" i="33"/>
  <c r="E16" i="33"/>
  <c r="H33" i="33"/>
  <c r="K32" i="33"/>
  <c r="C32" i="33"/>
  <c r="F31" i="33"/>
  <c r="I30" i="33"/>
  <c r="L29" i="33"/>
  <c r="D29" i="33"/>
  <c r="G28" i="33"/>
  <c r="J27" i="33"/>
  <c r="B27" i="33"/>
  <c r="E26" i="33"/>
  <c r="H25" i="33"/>
  <c r="K24" i="33"/>
  <c r="C24" i="33"/>
  <c r="F23" i="33"/>
  <c r="J18" i="33"/>
  <c r="B18" i="33"/>
  <c r="E17" i="33"/>
  <c r="H16" i="33"/>
  <c r="J16" i="33"/>
  <c r="I16" i="33"/>
  <c r="G16" i="33"/>
  <c r="C16" i="33"/>
  <c r="B16" i="33"/>
  <c r="K16" i="33"/>
  <c r="L16" i="18"/>
  <c r="D16" i="18"/>
  <c r="K16" i="18"/>
  <c r="C16" i="18"/>
  <c r="J16" i="18"/>
  <c r="B16" i="18"/>
  <c r="I16" i="18"/>
  <c r="H16" i="18"/>
  <c r="G16" i="18"/>
  <c r="F16" i="18"/>
  <c r="E16" i="18"/>
  <c r="L17" i="33"/>
  <c r="K17" i="33"/>
  <c r="H17" i="33"/>
  <c r="G17" i="33"/>
  <c r="F17" i="33"/>
  <c r="D17" i="33"/>
  <c r="C17" i="33"/>
  <c r="I17" i="18"/>
  <c r="H17" i="18"/>
  <c r="G17" i="18"/>
  <c r="F17" i="18"/>
  <c r="E17" i="18"/>
  <c r="L17" i="18"/>
  <c r="D17" i="18"/>
  <c r="K17" i="18"/>
  <c r="C17" i="18"/>
  <c r="J17" i="18"/>
  <c r="B17" i="18"/>
  <c r="H22" i="33"/>
  <c r="G22" i="33"/>
  <c r="E22" i="33"/>
  <c r="D22" i="33"/>
  <c r="I22" i="33"/>
  <c r="L22" i="33"/>
  <c r="J22" i="18"/>
  <c r="B22" i="18"/>
  <c r="I22" i="18"/>
  <c r="H22" i="18"/>
  <c r="G22" i="18"/>
  <c r="F22" i="18"/>
  <c r="E22" i="18"/>
  <c r="L22" i="18"/>
  <c r="D22" i="18"/>
  <c r="K22" i="18"/>
  <c r="C22" i="18"/>
  <c r="J24" i="33"/>
  <c r="I24" i="33"/>
  <c r="G24" i="33"/>
  <c r="B24" i="33"/>
  <c r="F24" i="33"/>
  <c r="L24" i="18"/>
  <c r="D24" i="18"/>
  <c r="K24" i="18"/>
  <c r="C24" i="18"/>
  <c r="J24" i="18"/>
  <c r="B24" i="18"/>
  <c r="I24" i="18"/>
  <c r="H24" i="18"/>
  <c r="G24" i="18"/>
  <c r="F24" i="18"/>
  <c r="E24" i="18"/>
  <c r="F25" i="33"/>
  <c r="G25" i="33"/>
  <c r="D25" i="33"/>
  <c r="C25" i="33"/>
  <c r="K25" i="33"/>
  <c r="L25" i="33"/>
  <c r="L25" i="18"/>
  <c r="I25" i="18"/>
  <c r="H25" i="18"/>
  <c r="G25" i="18"/>
  <c r="F25" i="18"/>
  <c r="E25" i="18"/>
  <c r="D25" i="18"/>
  <c r="K25" i="18"/>
  <c r="C25" i="18"/>
  <c r="J25" i="18"/>
  <c r="B25" i="18"/>
  <c r="E20" i="33"/>
  <c r="C20" i="33"/>
  <c r="B20" i="33"/>
  <c r="K20" i="33"/>
  <c r="J20" i="33"/>
  <c r="F20" i="33"/>
  <c r="G20" i="33"/>
  <c r="H20" i="18"/>
  <c r="G20" i="18"/>
  <c r="F20" i="18"/>
  <c r="E20" i="18"/>
  <c r="L20" i="18"/>
  <c r="D20" i="18"/>
  <c r="K20" i="18"/>
  <c r="C20" i="18"/>
  <c r="J20" i="18"/>
  <c r="B20" i="18"/>
  <c r="I20" i="18"/>
  <c r="L23" i="33"/>
  <c r="J23" i="33"/>
  <c r="I23" i="33"/>
  <c r="E23" i="33"/>
  <c r="D23" i="33"/>
  <c r="B23" i="33"/>
  <c r="G23" i="18"/>
  <c r="F23" i="18"/>
  <c r="E23" i="18"/>
  <c r="L23" i="18"/>
  <c r="D23" i="18"/>
  <c r="K23" i="18"/>
  <c r="C23" i="18"/>
  <c r="J23" i="18"/>
  <c r="B23" i="18"/>
  <c r="I23" i="18"/>
  <c r="H23" i="18"/>
  <c r="G18" i="28"/>
  <c r="E18" i="28"/>
  <c r="L18" i="28"/>
  <c r="D18" i="28"/>
  <c r="K18" i="28"/>
  <c r="C18" i="28"/>
  <c r="J18" i="28"/>
  <c r="B18" i="28"/>
  <c r="I18" i="28"/>
  <c r="H18" i="28"/>
  <c r="F18" i="28"/>
  <c r="F18" i="23"/>
  <c r="L18" i="23"/>
  <c r="D18" i="23"/>
  <c r="K18" i="23"/>
  <c r="C18" i="23"/>
  <c r="J18" i="23"/>
  <c r="B18" i="23"/>
  <c r="I18" i="23"/>
  <c r="H18" i="23"/>
  <c r="E18" i="23"/>
  <c r="G18" i="23"/>
  <c r="K18" i="13"/>
  <c r="C18" i="13"/>
  <c r="J19" i="8"/>
  <c r="B19" i="8"/>
  <c r="J18" i="13"/>
  <c r="B18" i="13"/>
  <c r="I18" i="13"/>
  <c r="H18" i="13"/>
  <c r="G18" i="13"/>
  <c r="F18" i="13"/>
  <c r="E18" i="13"/>
  <c r="D19" i="8"/>
  <c r="L19" i="8"/>
  <c r="C19" i="8"/>
  <c r="K19" i="8"/>
  <c r="L18" i="13"/>
  <c r="I19" i="8"/>
  <c r="D18" i="13"/>
  <c r="H19" i="8"/>
  <c r="G19" i="8"/>
  <c r="F19" i="8"/>
  <c r="E19" i="8"/>
  <c r="J20" i="28"/>
  <c r="I20" i="28"/>
  <c r="G20" i="28"/>
  <c r="F20" i="28"/>
  <c r="E20" i="28"/>
  <c r="D20" i="28"/>
  <c r="L20" i="28"/>
  <c r="C20" i="28"/>
  <c r="K20" i="28"/>
  <c r="B20" i="28"/>
  <c r="H20" i="23"/>
  <c r="F20" i="23"/>
  <c r="E20" i="23"/>
  <c r="H20" i="28"/>
  <c r="L20" i="23"/>
  <c r="D20" i="23"/>
  <c r="K20" i="23"/>
  <c r="C20" i="23"/>
  <c r="J20" i="23"/>
  <c r="B20" i="23"/>
  <c r="I20" i="23"/>
  <c r="G20" i="23"/>
  <c r="E20" i="13"/>
  <c r="L21" i="8"/>
  <c r="D21" i="8"/>
  <c r="L20" i="13"/>
  <c r="D20" i="13"/>
  <c r="K20" i="13"/>
  <c r="C20" i="13"/>
  <c r="J20" i="13"/>
  <c r="B20" i="13"/>
  <c r="I20" i="13"/>
  <c r="H20" i="13"/>
  <c r="G20" i="13"/>
  <c r="H21" i="8"/>
  <c r="G21" i="8"/>
  <c r="F21" i="8"/>
  <c r="E21" i="8"/>
  <c r="C21" i="8"/>
  <c r="K21" i="8"/>
  <c r="B21" i="8"/>
  <c r="J21" i="8"/>
  <c r="F20" i="13"/>
  <c r="I21" i="8"/>
  <c r="G21" i="28"/>
  <c r="H21" i="28"/>
  <c r="E21" i="28"/>
  <c r="D21" i="28"/>
  <c r="L21" i="28"/>
  <c r="C21" i="28"/>
  <c r="K21" i="28"/>
  <c r="B21" i="28"/>
  <c r="J21" i="28"/>
  <c r="I21" i="28"/>
  <c r="E21" i="23"/>
  <c r="L21" i="23"/>
  <c r="K21" i="23"/>
  <c r="C21" i="23"/>
  <c r="F21" i="28"/>
  <c r="J21" i="23"/>
  <c r="B21" i="23"/>
  <c r="I21" i="23"/>
  <c r="H21" i="23"/>
  <c r="G21" i="23"/>
  <c r="F21" i="23"/>
  <c r="D21" i="23"/>
  <c r="J21" i="13"/>
  <c r="B21" i="13"/>
  <c r="I22" i="8"/>
  <c r="I21" i="13"/>
  <c r="H21" i="13"/>
  <c r="G21" i="13"/>
  <c r="F21" i="13"/>
  <c r="E21" i="13"/>
  <c r="L21" i="13"/>
  <c r="D21" i="13"/>
  <c r="F22" i="8"/>
  <c r="E22" i="8"/>
  <c r="D22" i="8"/>
  <c r="L22" i="8"/>
  <c r="C22" i="8"/>
  <c r="K22" i="8"/>
  <c r="B22" i="8"/>
  <c r="K21" i="13"/>
  <c r="J22" i="8"/>
  <c r="C21" i="13"/>
  <c r="H22" i="8"/>
  <c r="G22" i="8"/>
  <c r="I23" i="28"/>
  <c r="D23" i="28"/>
  <c r="K23" i="28"/>
  <c r="B23" i="28"/>
  <c r="J23" i="28"/>
  <c r="H23" i="28"/>
  <c r="G23" i="28"/>
  <c r="F23" i="28"/>
  <c r="E23" i="28"/>
  <c r="L23" i="28"/>
  <c r="G23" i="23"/>
  <c r="C23" i="28"/>
  <c r="F23" i="23"/>
  <c r="E23" i="23"/>
  <c r="L23" i="23"/>
  <c r="D23" i="23"/>
  <c r="K23" i="23"/>
  <c r="C23" i="23"/>
  <c r="J23" i="23"/>
  <c r="B23" i="23"/>
  <c r="I23" i="23"/>
  <c r="H23" i="23"/>
  <c r="L23" i="13"/>
  <c r="D23" i="13"/>
  <c r="K24" i="8"/>
  <c r="C24" i="8"/>
  <c r="K23" i="13"/>
  <c r="C23" i="13"/>
  <c r="J23" i="13"/>
  <c r="B23" i="13"/>
  <c r="I23" i="13"/>
  <c r="H23" i="13"/>
  <c r="G23" i="13"/>
  <c r="F23" i="13"/>
  <c r="L24" i="8"/>
  <c r="B24" i="8"/>
  <c r="J24" i="8"/>
  <c r="I24" i="8"/>
  <c r="E23" i="13"/>
  <c r="H24" i="8"/>
  <c r="G24" i="8"/>
  <c r="F24" i="8"/>
  <c r="E24" i="8"/>
  <c r="D24" i="8"/>
  <c r="K26" i="28"/>
  <c r="C26" i="28"/>
  <c r="J26" i="28"/>
  <c r="I26" i="28"/>
  <c r="H26" i="28"/>
  <c r="L26" i="28"/>
  <c r="G26" i="28"/>
  <c r="F26" i="28"/>
  <c r="E26" i="28"/>
  <c r="D26" i="28"/>
  <c r="B26" i="28"/>
  <c r="F26" i="23"/>
  <c r="E26" i="23"/>
  <c r="L26" i="23"/>
  <c r="D26" i="23"/>
  <c r="K26" i="23"/>
  <c r="C26" i="23"/>
  <c r="J26" i="23"/>
  <c r="B26" i="23"/>
  <c r="I26" i="23"/>
  <c r="H26" i="23"/>
  <c r="G26" i="23"/>
  <c r="K26" i="13"/>
  <c r="C26" i="13"/>
  <c r="J27" i="8"/>
  <c r="B27" i="8"/>
  <c r="J26" i="13"/>
  <c r="B26" i="13"/>
  <c r="I26" i="13"/>
  <c r="H26" i="13"/>
  <c r="G26" i="13"/>
  <c r="F27" i="8"/>
  <c r="F26" i="13"/>
  <c r="E26" i="13"/>
  <c r="G27" i="8"/>
  <c r="E27" i="8"/>
  <c r="D27" i="8"/>
  <c r="C27" i="8"/>
  <c r="L27" i="8"/>
  <c r="K27" i="8"/>
  <c r="L26" i="13"/>
  <c r="I27" i="8"/>
  <c r="D26" i="13"/>
  <c r="H27" i="8"/>
  <c r="H27" i="28"/>
  <c r="G27" i="28"/>
  <c r="F27" i="28"/>
  <c r="E27" i="28"/>
  <c r="C27" i="28"/>
  <c r="L27" i="28"/>
  <c r="K27" i="28"/>
  <c r="J27" i="28"/>
  <c r="I27" i="28"/>
  <c r="D27" i="28"/>
  <c r="K27" i="23"/>
  <c r="C27" i="23"/>
  <c r="J27" i="23"/>
  <c r="B27" i="23"/>
  <c r="I27" i="23"/>
  <c r="H27" i="23"/>
  <c r="G27" i="23"/>
  <c r="B27" i="28"/>
  <c r="F27" i="23"/>
  <c r="E27" i="23"/>
  <c r="D27" i="23"/>
  <c r="L27" i="23"/>
  <c r="H27" i="13"/>
  <c r="G28" i="8"/>
  <c r="G27" i="13"/>
  <c r="F28" i="8"/>
  <c r="F27" i="13"/>
  <c r="E27" i="13"/>
  <c r="L27" i="13"/>
  <c r="D27" i="13"/>
  <c r="K28" i="8"/>
  <c r="C28" i="8"/>
  <c r="K27" i="13"/>
  <c r="C27" i="13"/>
  <c r="J27" i="13"/>
  <c r="B27" i="13"/>
  <c r="H28" i="8"/>
  <c r="E28" i="8"/>
  <c r="D28" i="8"/>
  <c r="B28" i="8"/>
  <c r="I27" i="13"/>
  <c r="L28" i="8"/>
  <c r="J28" i="8"/>
  <c r="I28" i="8"/>
  <c r="E28" i="28"/>
  <c r="L28" i="28"/>
  <c r="D28" i="28"/>
  <c r="K28" i="28"/>
  <c r="C28" i="28"/>
  <c r="J28" i="28"/>
  <c r="B28" i="28"/>
  <c r="H28" i="28"/>
  <c r="F28" i="28"/>
  <c r="I28" i="28"/>
  <c r="H28" i="23"/>
  <c r="G28" i="23"/>
  <c r="F28" i="23"/>
  <c r="E28" i="23"/>
  <c r="G28" i="28"/>
  <c r="L28" i="23"/>
  <c r="D28" i="23"/>
  <c r="K28" i="23"/>
  <c r="C28" i="23"/>
  <c r="J28" i="23"/>
  <c r="B28" i="23"/>
  <c r="I28" i="23"/>
  <c r="E28" i="13"/>
  <c r="L29" i="8"/>
  <c r="D29" i="8"/>
  <c r="L28" i="13"/>
  <c r="D28" i="13"/>
  <c r="K29" i="8"/>
  <c r="C29" i="8"/>
  <c r="K28" i="13"/>
  <c r="C28" i="13"/>
  <c r="J28" i="13"/>
  <c r="B28" i="13"/>
  <c r="I28" i="13"/>
  <c r="H29" i="8"/>
  <c r="H28" i="13"/>
  <c r="G28" i="13"/>
  <c r="I29" i="8"/>
  <c r="G29" i="8"/>
  <c r="F29" i="8"/>
  <c r="E29" i="8"/>
  <c r="F28" i="13"/>
  <c r="B29" i="8"/>
  <c r="J29" i="8"/>
  <c r="G30" i="28"/>
  <c r="F30" i="28"/>
  <c r="E30" i="28"/>
  <c r="L30" i="28"/>
  <c r="D30" i="28"/>
  <c r="B30" i="28"/>
  <c r="K30" i="28"/>
  <c r="J30" i="28"/>
  <c r="I30" i="28"/>
  <c r="H30" i="28"/>
  <c r="C30" i="28"/>
  <c r="J30" i="23"/>
  <c r="B30" i="23"/>
  <c r="I30" i="23"/>
  <c r="H30" i="23"/>
  <c r="G30" i="23"/>
  <c r="F30" i="23"/>
  <c r="E30" i="23"/>
  <c r="L30" i="23"/>
  <c r="D30" i="23"/>
  <c r="K30" i="23"/>
  <c r="C30" i="23"/>
  <c r="G30" i="13"/>
  <c r="F31" i="8"/>
  <c r="F30" i="13"/>
  <c r="E31" i="8"/>
  <c r="E30" i="13"/>
  <c r="L30" i="13"/>
  <c r="D30" i="13"/>
  <c r="K31" i="8"/>
  <c r="C31" i="8"/>
  <c r="K30" i="13"/>
  <c r="C30" i="13"/>
  <c r="J31" i="8"/>
  <c r="B31" i="8"/>
  <c r="J30" i="13"/>
  <c r="B30" i="13"/>
  <c r="I30" i="13"/>
  <c r="H30" i="13"/>
  <c r="L31" i="8"/>
  <c r="I31" i="8"/>
  <c r="H31" i="8"/>
  <c r="G31" i="8"/>
  <c r="D31" i="8"/>
  <c r="I32" i="28"/>
  <c r="H32" i="28"/>
  <c r="G32" i="28"/>
  <c r="F32" i="28"/>
  <c r="L32" i="28"/>
  <c r="J32" i="28"/>
  <c r="E32" i="28"/>
  <c r="D32" i="28"/>
  <c r="C32" i="28"/>
  <c r="B32" i="28"/>
  <c r="L32" i="23"/>
  <c r="D32" i="23"/>
  <c r="K32" i="28"/>
  <c r="K32" i="23"/>
  <c r="C32" i="23"/>
  <c r="J32" i="23"/>
  <c r="B32" i="23"/>
  <c r="I32" i="23"/>
  <c r="H32" i="23"/>
  <c r="G32" i="23"/>
  <c r="F32" i="23"/>
  <c r="E32" i="23"/>
  <c r="I32" i="13"/>
  <c r="H33" i="8"/>
  <c r="H32" i="13"/>
  <c r="G33" i="8"/>
  <c r="G32" i="13"/>
  <c r="F32" i="13"/>
  <c r="E33" i="8"/>
  <c r="E32" i="13"/>
  <c r="L33" i="8"/>
  <c r="D33" i="8"/>
  <c r="L32" i="13"/>
  <c r="D32" i="13"/>
  <c r="K32" i="13"/>
  <c r="C32" i="13"/>
  <c r="J33" i="8"/>
  <c r="I33" i="8"/>
  <c r="F33" i="8"/>
  <c r="C33" i="8"/>
  <c r="B33" i="8"/>
  <c r="J32" i="13"/>
  <c r="B32" i="13"/>
  <c r="K33" i="8"/>
  <c r="L18" i="33"/>
  <c r="K18" i="33"/>
  <c r="I18" i="33"/>
  <c r="H18" i="33"/>
  <c r="E18" i="33"/>
  <c r="C18" i="33"/>
  <c r="D18" i="33"/>
  <c r="F18" i="18"/>
  <c r="E18" i="18"/>
  <c r="L18" i="18"/>
  <c r="D18" i="18"/>
  <c r="K18" i="18"/>
  <c r="C18" i="18"/>
  <c r="J18" i="18"/>
  <c r="B18" i="18"/>
  <c r="I18" i="18"/>
  <c r="H18" i="18"/>
  <c r="G18" i="18"/>
  <c r="G21" i="33"/>
  <c r="D21" i="33"/>
  <c r="C21" i="33"/>
  <c r="B21" i="33"/>
  <c r="L21" i="33"/>
  <c r="K21" i="33"/>
  <c r="H21" i="33"/>
  <c r="J21" i="33"/>
  <c r="E21" i="18"/>
  <c r="L21" i="18"/>
  <c r="D21" i="18"/>
  <c r="K21" i="18"/>
  <c r="C21" i="18"/>
  <c r="J21" i="18"/>
  <c r="B21" i="18"/>
  <c r="I21" i="18"/>
  <c r="H21" i="18"/>
  <c r="G21" i="18"/>
  <c r="F21" i="18"/>
  <c r="I36" i="7"/>
  <c r="I31" i="7"/>
  <c r="I39" i="7"/>
  <c r="I38" i="7"/>
  <c r="I33" i="7"/>
  <c r="I27" i="7"/>
  <c r="G24" i="58"/>
  <c r="D24" i="58"/>
  <c r="J24" i="58"/>
  <c r="I24" i="58"/>
  <c r="H24" i="58"/>
  <c r="F24" i="58"/>
  <c r="E24" i="58"/>
  <c r="L24" i="58"/>
  <c r="K24" i="58"/>
  <c r="C24" i="58"/>
  <c r="B24" i="58"/>
  <c r="F24" i="53"/>
  <c r="E24" i="53"/>
  <c r="K24" i="53"/>
  <c r="C24" i="53"/>
  <c r="J24" i="53"/>
  <c r="B24" i="53"/>
  <c r="L24" i="53"/>
  <c r="I24" i="53"/>
  <c r="H24" i="53"/>
  <c r="D24" i="53"/>
  <c r="G24" i="53"/>
  <c r="E24" i="43"/>
  <c r="L24" i="43"/>
  <c r="D24" i="43"/>
  <c r="K24" i="43"/>
  <c r="C24" i="43"/>
  <c r="J24" i="43"/>
  <c r="B24" i="43"/>
  <c r="H24" i="43"/>
  <c r="G24" i="43"/>
  <c r="F24" i="43"/>
  <c r="E25" i="38"/>
  <c r="L25" i="38"/>
  <c r="D25" i="38"/>
  <c r="K25" i="38"/>
  <c r="C25" i="38"/>
  <c r="J25" i="38"/>
  <c r="B25" i="38"/>
  <c r="I24" i="43"/>
  <c r="H25" i="38"/>
  <c r="G25" i="38"/>
  <c r="I25" i="38"/>
  <c r="F25" i="38"/>
  <c r="L25" i="58"/>
  <c r="D25" i="58"/>
  <c r="K25" i="58"/>
  <c r="B25" i="58"/>
  <c r="H25" i="58"/>
  <c r="G25" i="58"/>
  <c r="F25" i="58"/>
  <c r="E25" i="58"/>
  <c r="C25" i="58"/>
  <c r="J25" i="58"/>
  <c r="K25" i="53"/>
  <c r="C25" i="53"/>
  <c r="J25" i="53"/>
  <c r="B25" i="53"/>
  <c r="H25" i="53"/>
  <c r="G25" i="53"/>
  <c r="I25" i="58"/>
  <c r="F25" i="53"/>
  <c r="E25" i="53"/>
  <c r="D25" i="53"/>
  <c r="I25" i="53"/>
  <c r="L25" i="53"/>
  <c r="J25" i="43"/>
  <c r="B25" i="43"/>
  <c r="I25" i="43"/>
  <c r="H25" i="43"/>
  <c r="G25" i="43"/>
  <c r="E25" i="43"/>
  <c r="L25" i="43"/>
  <c r="D25" i="43"/>
  <c r="K25" i="43"/>
  <c r="C25" i="43"/>
  <c r="J26" i="38"/>
  <c r="B26" i="38"/>
  <c r="I26" i="38"/>
  <c r="H26" i="38"/>
  <c r="G26" i="38"/>
  <c r="E26" i="38"/>
  <c r="L26" i="38"/>
  <c r="D26" i="38"/>
  <c r="F25" i="43"/>
  <c r="K26" i="38"/>
  <c r="F26" i="38"/>
  <c r="C26" i="38"/>
  <c r="J29" i="58"/>
  <c r="B29" i="58"/>
  <c r="H29" i="58"/>
  <c r="K29" i="58"/>
  <c r="F29" i="58"/>
  <c r="E29" i="58"/>
  <c r="D29" i="58"/>
  <c r="C29" i="58"/>
  <c r="L29" i="58"/>
  <c r="I29" i="58"/>
  <c r="G29" i="53"/>
  <c r="F29" i="53"/>
  <c r="L29" i="53"/>
  <c r="D29" i="53"/>
  <c r="K29" i="53"/>
  <c r="C29" i="53"/>
  <c r="J29" i="53"/>
  <c r="G29" i="58"/>
  <c r="I29" i="53"/>
  <c r="H29" i="53"/>
  <c r="E29" i="53"/>
  <c r="B29" i="53"/>
  <c r="F29" i="43"/>
  <c r="E29" i="43"/>
  <c r="L29" i="43"/>
  <c r="D29" i="43"/>
  <c r="K29" i="43"/>
  <c r="C29" i="43"/>
  <c r="I29" i="43"/>
  <c r="H29" i="43"/>
  <c r="G29" i="43"/>
  <c r="F30" i="38"/>
  <c r="E30" i="38"/>
  <c r="L30" i="38"/>
  <c r="D30" i="38"/>
  <c r="K30" i="38"/>
  <c r="C30" i="38"/>
  <c r="I30" i="38"/>
  <c r="J29" i="43"/>
  <c r="H30" i="38"/>
  <c r="J30" i="38"/>
  <c r="G30" i="38"/>
  <c r="B30" i="38"/>
  <c r="B29" i="43"/>
  <c r="H31" i="58"/>
  <c r="L31" i="58"/>
  <c r="D31" i="58"/>
  <c r="J31" i="58"/>
  <c r="B31" i="58"/>
  <c r="G31" i="58"/>
  <c r="F31" i="58"/>
  <c r="E31" i="58"/>
  <c r="C31" i="58"/>
  <c r="K31" i="58"/>
  <c r="I31" i="58"/>
  <c r="I31" i="53"/>
  <c r="H31" i="53"/>
  <c r="F31" i="53"/>
  <c r="E31" i="53"/>
  <c r="D31" i="53"/>
  <c r="C31" i="53"/>
  <c r="B31" i="53"/>
  <c r="L31" i="53"/>
  <c r="K31" i="53"/>
  <c r="G31" i="53"/>
  <c r="J31" i="53"/>
  <c r="H31" i="43"/>
  <c r="G31" i="43"/>
  <c r="F31" i="43"/>
  <c r="E31" i="43"/>
  <c r="K31" i="43"/>
  <c r="C31" i="43"/>
  <c r="J31" i="43"/>
  <c r="B31" i="43"/>
  <c r="I31" i="43"/>
  <c r="H32" i="38"/>
  <c r="G32" i="38"/>
  <c r="F32" i="38"/>
  <c r="L31" i="43"/>
  <c r="E32" i="38"/>
  <c r="K32" i="38"/>
  <c r="C32" i="38"/>
  <c r="J32" i="38"/>
  <c r="B32" i="38"/>
  <c r="L32" i="38"/>
  <c r="I32" i="38"/>
  <c r="D32" i="38"/>
  <c r="D31" i="43"/>
  <c r="K33" i="58"/>
  <c r="C33" i="58"/>
  <c r="L33" i="58"/>
  <c r="B33" i="58"/>
  <c r="G33" i="58"/>
  <c r="E33" i="58"/>
  <c r="D33" i="58"/>
  <c r="J33" i="58"/>
  <c r="I33" i="58"/>
  <c r="H33" i="58"/>
  <c r="F33" i="58"/>
  <c r="K33" i="53"/>
  <c r="C33" i="53"/>
  <c r="J33" i="53"/>
  <c r="B33" i="53"/>
  <c r="H33" i="53"/>
  <c r="G33" i="53"/>
  <c r="L33" i="53"/>
  <c r="I33" i="53"/>
  <c r="F33" i="53"/>
  <c r="E33" i="53"/>
  <c r="D33" i="53"/>
  <c r="J33" i="43"/>
  <c r="B33" i="43"/>
  <c r="I33" i="43"/>
  <c r="H33" i="43"/>
  <c r="G33" i="43"/>
  <c r="E33" i="43"/>
  <c r="L33" i="43"/>
  <c r="D33" i="43"/>
  <c r="K33" i="43"/>
  <c r="C33" i="43"/>
  <c r="J34" i="38"/>
  <c r="B34" i="38"/>
  <c r="F33" i="43"/>
  <c r="I34" i="38"/>
  <c r="H34" i="38"/>
  <c r="G34" i="38"/>
  <c r="E34" i="38"/>
  <c r="L34" i="38"/>
  <c r="D34" i="38"/>
  <c r="K34" i="38"/>
  <c r="F34" i="38"/>
  <c r="C34" i="38"/>
  <c r="C32" i="63"/>
  <c r="F31" i="63"/>
  <c r="I30" i="63"/>
  <c r="L29" i="63"/>
  <c r="D29" i="63"/>
  <c r="G28" i="63"/>
  <c r="J27" i="63"/>
  <c r="B27" i="63"/>
  <c r="E26" i="63"/>
  <c r="H25" i="63"/>
  <c r="K24" i="63"/>
  <c r="C24" i="63"/>
  <c r="F23" i="63"/>
  <c r="I22" i="63"/>
  <c r="L21" i="63"/>
  <c r="D21" i="63"/>
  <c r="G20" i="63"/>
  <c r="J19" i="63"/>
  <c r="B19" i="63"/>
  <c r="E18" i="63"/>
  <c r="H17" i="63"/>
  <c r="K16" i="63"/>
  <c r="C16" i="63"/>
  <c r="E16" i="63"/>
  <c r="D16" i="63"/>
  <c r="L16" i="63"/>
  <c r="F16" i="48"/>
  <c r="E16" i="48"/>
  <c r="L16" i="48"/>
  <c r="D16" i="48"/>
  <c r="K16" i="48"/>
  <c r="C16" i="48"/>
  <c r="I16" i="48"/>
  <c r="G16" i="48"/>
  <c r="J16" i="48"/>
  <c r="H16" i="48"/>
  <c r="B16" i="48"/>
  <c r="J17" i="63"/>
  <c r="B17" i="63"/>
  <c r="I17" i="63"/>
  <c r="K17" i="48"/>
  <c r="C17" i="48"/>
  <c r="J17" i="48"/>
  <c r="B17" i="48"/>
  <c r="I17" i="48"/>
  <c r="H17" i="48"/>
  <c r="F17" i="48"/>
  <c r="L17" i="48"/>
  <c r="D17" i="48"/>
  <c r="G17" i="48"/>
  <c r="E17" i="48"/>
  <c r="K22" i="63"/>
  <c r="C22" i="63"/>
  <c r="J22" i="63"/>
  <c r="B22" i="63"/>
  <c r="L22" i="48"/>
  <c r="D22" i="48"/>
  <c r="K22" i="48"/>
  <c r="C22" i="48"/>
  <c r="J22" i="48"/>
  <c r="B22" i="48"/>
  <c r="I22" i="48"/>
  <c r="G22" i="48"/>
  <c r="E22" i="48"/>
  <c r="F22" i="48"/>
  <c r="H22" i="48"/>
  <c r="E24" i="63"/>
  <c r="D24" i="63"/>
  <c r="L24" i="63"/>
  <c r="F24" i="48"/>
  <c r="E24" i="48"/>
  <c r="L24" i="48"/>
  <c r="D24" i="48"/>
  <c r="K24" i="48"/>
  <c r="C24" i="48"/>
  <c r="I24" i="48"/>
  <c r="H24" i="48"/>
  <c r="G24" i="48"/>
  <c r="J24" i="48"/>
  <c r="B24" i="48"/>
  <c r="J25" i="63"/>
  <c r="B25" i="63"/>
  <c r="I25" i="63"/>
  <c r="K25" i="48"/>
  <c r="C25" i="48"/>
  <c r="J25" i="48"/>
  <c r="B25" i="48"/>
  <c r="I25" i="48"/>
  <c r="H25" i="48"/>
  <c r="F25" i="48"/>
  <c r="E25" i="48"/>
  <c r="L25" i="48"/>
  <c r="D25" i="48"/>
  <c r="G25" i="48"/>
  <c r="F29" i="63"/>
  <c r="E29" i="63"/>
  <c r="G29" i="48"/>
  <c r="F29" i="48"/>
  <c r="E29" i="48"/>
  <c r="L29" i="48"/>
  <c r="D29" i="48"/>
  <c r="K29" i="48"/>
  <c r="C29" i="48"/>
  <c r="J29" i="48"/>
  <c r="B29" i="48"/>
  <c r="I29" i="48"/>
  <c r="H29" i="48"/>
  <c r="H31" i="63"/>
  <c r="G31" i="63"/>
  <c r="I31" i="48"/>
  <c r="H31" i="48"/>
  <c r="G31" i="48"/>
  <c r="F31" i="48"/>
  <c r="E31" i="48"/>
  <c r="L31" i="48"/>
  <c r="D31" i="48"/>
  <c r="K31" i="48"/>
  <c r="C31" i="48"/>
  <c r="J31" i="48"/>
  <c r="B31" i="48"/>
  <c r="I33" i="63"/>
  <c r="K33" i="48"/>
  <c r="C33" i="48"/>
  <c r="J33" i="48"/>
  <c r="B33" i="48"/>
  <c r="I33" i="48"/>
  <c r="H33" i="48"/>
  <c r="G33" i="48"/>
  <c r="F33" i="48"/>
  <c r="E33" i="48"/>
  <c r="L33" i="48"/>
  <c r="D33" i="48"/>
  <c r="F14" i="33"/>
  <c r="F4" i="32"/>
  <c r="F14" i="28"/>
  <c r="F4" i="27"/>
  <c r="F4" i="22"/>
  <c r="F14" i="23"/>
  <c r="F14" i="18"/>
  <c r="F4" i="17"/>
  <c r="F4" i="12"/>
  <c r="F14" i="13"/>
  <c r="F4" i="7"/>
  <c r="F15" i="8"/>
  <c r="G14" i="33"/>
  <c r="G4" i="32"/>
  <c r="G4" i="27"/>
  <c r="G14" i="23"/>
  <c r="G14" i="28"/>
  <c r="G14" i="18"/>
  <c r="G4" i="17"/>
  <c r="G4" i="22"/>
  <c r="G14" i="13"/>
  <c r="G4" i="7"/>
  <c r="G15" i="8"/>
  <c r="G4" i="12"/>
  <c r="C22" i="7"/>
  <c r="K22" i="7"/>
  <c r="K20" i="58"/>
  <c r="C20" i="58"/>
  <c r="L20" i="58"/>
  <c r="B20" i="58"/>
  <c r="H20" i="58"/>
  <c r="G20" i="58"/>
  <c r="F20" i="58"/>
  <c r="E20" i="58"/>
  <c r="D20" i="58"/>
  <c r="J20" i="58"/>
  <c r="I20" i="58"/>
  <c r="J20" i="53"/>
  <c r="B20" i="53"/>
  <c r="I20" i="53"/>
  <c r="G20" i="53"/>
  <c r="F20" i="53"/>
  <c r="L20" i="53"/>
  <c r="K20" i="53"/>
  <c r="H20" i="53"/>
  <c r="E20" i="53"/>
  <c r="D20" i="53"/>
  <c r="C20" i="53"/>
  <c r="I20" i="43"/>
  <c r="H20" i="43"/>
  <c r="G20" i="43"/>
  <c r="F20" i="43"/>
  <c r="L20" i="43"/>
  <c r="D20" i="43"/>
  <c r="K20" i="43"/>
  <c r="C20" i="43"/>
  <c r="J20" i="43"/>
  <c r="B20" i="43"/>
  <c r="I21" i="38"/>
  <c r="H21" i="38"/>
  <c r="G21" i="38"/>
  <c r="E20" i="43"/>
  <c r="F21" i="38"/>
  <c r="L21" i="38"/>
  <c r="D21" i="38"/>
  <c r="K21" i="38"/>
  <c r="C21" i="38"/>
  <c r="J21" i="38"/>
  <c r="E21" i="38"/>
  <c r="B21" i="38"/>
  <c r="B22" i="3"/>
  <c r="B34" i="3" s="1"/>
  <c r="H14" i="33"/>
  <c r="H4" i="32"/>
  <c r="H14" i="28"/>
  <c r="H4" i="27"/>
  <c r="H4" i="17"/>
  <c r="H4" i="22"/>
  <c r="H14" i="23"/>
  <c r="H14" i="18"/>
  <c r="H14" i="13"/>
  <c r="H4" i="12"/>
  <c r="H4" i="7"/>
  <c r="H15" i="8"/>
  <c r="D22" i="7"/>
  <c r="L22" i="7"/>
  <c r="I14" i="33"/>
  <c r="I4" i="32"/>
  <c r="I14" i="28"/>
  <c r="I4" i="22"/>
  <c r="I14" i="23"/>
  <c r="I4" i="17"/>
  <c r="I14" i="18"/>
  <c r="I4" i="27"/>
  <c r="I14" i="13"/>
  <c r="I4" i="12"/>
  <c r="I15" i="8"/>
  <c r="E22" i="7"/>
  <c r="L26" i="33"/>
  <c r="I26" i="33"/>
  <c r="H26" i="33"/>
  <c r="D26" i="33"/>
  <c r="I26" i="18"/>
  <c r="G26" i="18"/>
  <c r="F26" i="18"/>
  <c r="E26" i="18"/>
  <c r="D26" i="18"/>
  <c r="L26" i="18"/>
  <c r="C26" i="18"/>
  <c r="K26" i="18"/>
  <c r="B26" i="18"/>
  <c r="J26" i="18"/>
  <c r="H26" i="18"/>
  <c r="F27" i="33"/>
  <c r="E27" i="33"/>
  <c r="I27" i="33"/>
  <c r="F27" i="18"/>
  <c r="E27" i="18"/>
  <c r="D27" i="18"/>
  <c r="L27" i="18"/>
  <c r="C27" i="18"/>
  <c r="K27" i="18"/>
  <c r="B27" i="18"/>
  <c r="J27" i="18"/>
  <c r="I27" i="18"/>
  <c r="H27" i="18"/>
  <c r="G27" i="18"/>
  <c r="K28" i="33"/>
  <c r="J28" i="33"/>
  <c r="F28" i="33"/>
  <c r="C28" i="33"/>
  <c r="B28" i="33"/>
  <c r="K28" i="18"/>
  <c r="C28" i="18"/>
  <c r="D28" i="18"/>
  <c r="L28" i="18"/>
  <c r="B28" i="18"/>
  <c r="J28" i="18"/>
  <c r="I28" i="18"/>
  <c r="H28" i="18"/>
  <c r="G28" i="18"/>
  <c r="F28" i="18"/>
  <c r="E28" i="18"/>
  <c r="G29" i="33"/>
  <c r="C29" i="33"/>
  <c r="H29" i="33"/>
  <c r="K29" i="33"/>
  <c r="H29" i="18"/>
  <c r="K29" i="18"/>
  <c r="B29" i="18"/>
  <c r="J29" i="18"/>
  <c r="I29" i="18"/>
  <c r="G29" i="18"/>
  <c r="F29" i="18"/>
  <c r="E29" i="18"/>
  <c r="D29" i="18"/>
  <c r="L29" i="18"/>
  <c r="C29" i="18"/>
  <c r="L30" i="33"/>
  <c r="H30" i="33"/>
  <c r="E30" i="33"/>
  <c r="D30" i="33"/>
  <c r="E30" i="18"/>
  <c r="I30" i="18"/>
  <c r="H30" i="18"/>
  <c r="G30" i="18"/>
  <c r="F30" i="18"/>
  <c r="D30" i="18"/>
  <c r="L30" i="18"/>
  <c r="C30" i="18"/>
  <c r="K30" i="18"/>
  <c r="B30" i="18"/>
  <c r="J30" i="18"/>
  <c r="E31" i="33"/>
  <c r="B31" i="33"/>
  <c r="I31" i="33"/>
  <c r="J31" i="33"/>
  <c r="J31" i="18"/>
  <c r="B31" i="18"/>
  <c r="G31" i="18"/>
  <c r="F31" i="18"/>
  <c r="E31" i="18"/>
  <c r="D31" i="18"/>
  <c r="L31" i="18"/>
  <c r="C31" i="18"/>
  <c r="K31" i="18"/>
  <c r="I31" i="18"/>
  <c r="H31" i="18"/>
  <c r="J32" i="33"/>
  <c r="G32" i="33"/>
  <c r="F32" i="33"/>
  <c r="B32" i="33"/>
  <c r="G32" i="18"/>
  <c r="E32" i="18"/>
  <c r="D32" i="18"/>
  <c r="L32" i="18"/>
  <c r="C32" i="18"/>
  <c r="K32" i="18"/>
  <c r="B32" i="18"/>
  <c r="J32" i="18"/>
  <c r="I32" i="18"/>
  <c r="H32" i="18"/>
  <c r="F32" i="18"/>
  <c r="D33" i="33"/>
  <c r="C33" i="33"/>
  <c r="L33" i="33"/>
  <c r="G33" i="33"/>
  <c r="K33" i="33"/>
  <c r="L33" i="18"/>
  <c r="D33" i="18"/>
  <c r="C33" i="18"/>
  <c r="K33" i="18"/>
  <c r="B33" i="18"/>
  <c r="J33" i="18"/>
  <c r="I33" i="18"/>
  <c r="H33" i="18"/>
  <c r="G33" i="18"/>
  <c r="F33" i="18"/>
  <c r="E33" i="18"/>
  <c r="H33" i="63"/>
  <c r="K32" i="63"/>
  <c r="G33" i="63"/>
  <c r="J32" i="63"/>
  <c r="B32" i="63"/>
  <c r="E31" i="63"/>
  <c r="H30" i="63"/>
  <c r="K29" i="63"/>
  <c r="C29" i="63"/>
  <c r="F28" i="63"/>
  <c r="I27" i="63"/>
  <c r="L26" i="63"/>
  <c r="D26" i="63"/>
  <c r="G25" i="63"/>
  <c r="J24" i="63"/>
  <c r="B24" i="63"/>
  <c r="E23" i="63"/>
  <c r="H22" i="63"/>
  <c r="K21" i="63"/>
  <c r="C21" i="63"/>
  <c r="F20" i="63"/>
  <c r="I19" i="63"/>
  <c r="L18" i="63"/>
  <c r="D18" i="63"/>
  <c r="G17" i="63"/>
  <c r="J16" i="63"/>
  <c r="B16" i="63"/>
  <c r="F33" i="63"/>
  <c r="I32" i="63"/>
  <c r="L31" i="63"/>
  <c r="D31" i="63"/>
  <c r="G30" i="63"/>
  <c r="J29" i="63"/>
  <c r="B29" i="63"/>
  <c r="E28" i="63"/>
  <c r="H27" i="63"/>
  <c r="K26" i="63"/>
  <c r="C26" i="63"/>
  <c r="F25" i="63"/>
  <c r="I24" i="63"/>
  <c r="L23" i="63"/>
  <c r="D23" i="63"/>
  <c r="G22" i="63"/>
  <c r="J21" i="63"/>
  <c r="B21" i="63"/>
  <c r="E20" i="63"/>
  <c r="H19" i="63"/>
  <c r="K18" i="63"/>
  <c r="C18" i="63"/>
  <c r="F17" i="63"/>
  <c r="I16" i="63"/>
  <c r="E33" i="63"/>
  <c r="H32" i="63"/>
  <c r="K31" i="63"/>
  <c r="C31" i="63"/>
  <c r="F30" i="63"/>
  <c r="I29" i="63"/>
  <c r="L28" i="63"/>
  <c r="D28" i="63"/>
  <c r="G27" i="63"/>
  <c r="J26" i="63"/>
  <c r="B26" i="63"/>
  <c r="E25" i="63"/>
  <c r="H24" i="63"/>
  <c r="K23" i="63"/>
  <c r="C23" i="63"/>
  <c r="F22" i="63"/>
  <c r="I21" i="63"/>
  <c r="L20" i="63"/>
  <c r="D20" i="63"/>
  <c r="G19" i="63"/>
  <c r="J18" i="63"/>
  <c r="B18" i="63"/>
  <c r="E17" i="63"/>
  <c r="H16" i="63"/>
  <c r="L33" i="63"/>
  <c r="D33" i="63"/>
  <c r="G32" i="63"/>
  <c r="J31" i="63"/>
  <c r="B31" i="63"/>
  <c r="E30" i="63"/>
  <c r="H29" i="63"/>
  <c r="K28" i="63"/>
  <c r="C28" i="63"/>
  <c r="F27" i="63"/>
  <c r="I26" i="63"/>
  <c r="L25" i="63"/>
  <c r="D25" i="63"/>
  <c r="G24" i="63"/>
  <c r="J23" i="63"/>
  <c r="B23" i="63"/>
  <c r="E22" i="63"/>
  <c r="H21" i="63"/>
  <c r="K20" i="63"/>
  <c r="C20" i="63"/>
  <c r="F19" i="63"/>
  <c r="I18" i="63"/>
  <c r="L17" i="63"/>
  <c r="D17" i="63"/>
  <c r="G16" i="63"/>
  <c r="K33" i="63"/>
  <c r="C33" i="63"/>
  <c r="F32" i="63"/>
  <c r="I31" i="63"/>
  <c r="L30" i="63"/>
  <c r="D30" i="63"/>
  <c r="G29" i="63"/>
  <c r="J28" i="63"/>
  <c r="B28" i="63"/>
  <c r="E27" i="63"/>
  <c r="H26" i="63"/>
  <c r="K25" i="63"/>
  <c r="C25" i="63"/>
  <c r="F24" i="63"/>
  <c r="I23" i="63"/>
  <c r="L22" i="63"/>
  <c r="D22" i="63"/>
  <c r="G21" i="63"/>
  <c r="J20" i="63"/>
  <c r="B20" i="63"/>
  <c r="E19" i="63"/>
  <c r="H18" i="63"/>
  <c r="K17" i="63"/>
  <c r="C17" i="63"/>
  <c r="F16" i="63"/>
  <c r="J33" i="63"/>
  <c r="B33" i="63"/>
  <c r="L16" i="58"/>
  <c r="D16" i="58"/>
  <c r="I16" i="58"/>
  <c r="H16" i="58"/>
  <c r="G16" i="58"/>
  <c r="F16" i="58"/>
  <c r="E16" i="58"/>
  <c r="K16" i="58"/>
  <c r="J16" i="58"/>
  <c r="C16" i="58"/>
  <c r="B16" i="58"/>
  <c r="F16" i="53"/>
  <c r="E16" i="53"/>
  <c r="K16" i="53"/>
  <c r="C16" i="53"/>
  <c r="J16" i="53"/>
  <c r="B16" i="53"/>
  <c r="G16" i="53"/>
  <c r="D16" i="53"/>
  <c r="L16" i="53"/>
  <c r="H16" i="53"/>
  <c r="I16" i="53"/>
  <c r="E16" i="43"/>
  <c r="L16" i="43"/>
  <c r="D16" i="43"/>
  <c r="K16" i="43"/>
  <c r="C16" i="43"/>
  <c r="J16" i="43"/>
  <c r="B16" i="43"/>
  <c r="H16" i="43"/>
  <c r="G16" i="43"/>
  <c r="F16" i="43"/>
  <c r="E17" i="38"/>
  <c r="L17" i="38"/>
  <c r="D17" i="38"/>
  <c r="I16" i="43"/>
  <c r="K17" i="38"/>
  <c r="C17" i="38"/>
  <c r="J17" i="38"/>
  <c r="B17" i="38"/>
  <c r="H17" i="38"/>
  <c r="G17" i="38"/>
  <c r="I17" i="38"/>
  <c r="F17" i="38"/>
  <c r="L17" i="58"/>
  <c r="I17" i="58"/>
  <c r="F17" i="58"/>
  <c r="E17" i="58"/>
  <c r="D17" i="58"/>
  <c r="K17" i="58"/>
  <c r="C17" i="58"/>
  <c r="J17" i="58"/>
  <c r="B17" i="58"/>
  <c r="H17" i="58"/>
  <c r="G17" i="58"/>
  <c r="K17" i="53"/>
  <c r="C17" i="53"/>
  <c r="J17" i="53"/>
  <c r="B17" i="53"/>
  <c r="H17" i="53"/>
  <c r="G17" i="53"/>
  <c r="L17" i="53"/>
  <c r="I17" i="53"/>
  <c r="F17" i="53"/>
  <c r="E17" i="53"/>
  <c r="D17" i="53"/>
  <c r="J17" i="43"/>
  <c r="B17" i="43"/>
  <c r="I17" i="43"/>
  <c r="H17" i="43"/>
  <c r="G17" i="43"/>
  <c r="E17" i="43"/>
  <c r="L17" i="43"/>
  <c r="D17" i="43"/>
  <c r="K17" i="43"/>
  <c r="C17" i="43"/>
  <c r="J18" i="38"/>
  <c r="B18" i="38"/>
  <c r="F17" i="43"/>
  <c r="I18" i="38"/>
  <c r="H18" i="38"/>
  <c r="G18" i="38"/>
  <c r="E18" i="38"/>
  <c r="L18" i="38"/>
  <c r="D18" i="38"/>
  <c r="K18" i="38"/>
  <c r="F18" i="38"/>
  <c r="C18" i="38"/>
  <c r="E22" i="58"/>
  <c r="H22" i="58"/>
  <c r="D22" i="58"/>
  <c r="L22" i="58"/>
  <c r="C22" i="58"/>
  <c r="K22" i="58"/>
  <c r="B22" i="58"/>
  <c r="J22" i="58"/>
  <c r="I22" i="58"/>
  <c r="G22" i="58"/>
  <c r="F22" i="58"/>
  <c r="L22" i="53"/>
  <c r="D22" i="53"/>
  <c r="K22" i="53"/>
  <c r="C22" i="53"/>
  <c r="I22" i="53"/>
  <c r="H22" i="53"/>
  <c r="G22" i="53"/>
  <c r="F22" i="53"/>
  <c r="E22" i="53"/>
  <c r="B22" i="53"/>
  <c r="J22" i="53"/>
  <c r="K22" i="43"/>
  <c r="C22" i="43"/>
  <c r="J22" i="43"/>
  <c r="B22" i="43"/>
  <c r="I22" i="43"/>
  <c r="H22" i="43"/>
  <c r="F22" i="43"/>
  <c r="E22" i="43"/>
  <c r="L22" i="43"/>
  <c r="D22" i="43"/>
  <c r="G22" i="43"/>
  <c r="K23" i="38"/>
  <c r="C23" i="38"/>
  <c r="J23" i="38"/>
  <c r="B23" i="38"/>
  <c r="I23" i="38"/>
  <c r="H23" i="38"/>
  <c r="F23" i="38"/>
  <c r="E23" i="38"/>
  <c r="L23" i="38"/>
  <c r="G23" i="38"/>
  <c r="D23" i="38"/>
  <c r="J23" i="58"/>
  <c r="B23" i="58"/>
  <c r="F23" i="58"/>
  <c r="L23" i="58"/>
  <c r="C23" i="58"/>
  <c r="K23" i="58"/>
  <c r="I23" i="58"/>
  <c r="H23" i="58"/>
  <c r="G23" i="58"/>
  <c r="E23" i="58"/>
  <c r="D23" i="58"/>
  <c r="I23" i="53"/>
  <c r="H23" i="53"/>
  <c r="F23" i="53"/>
  <c r="E23" i="53"/>
  <c r="L23" i="53"/>
  <c r="K23" i="53"/>
  <c r="J23" i="53"/>
  <c r="G23" i="53"/>
  <c r="D23" i="53"/>
  <c r="C23" i="53"/>
  <c r="B23" i="53"/>
  <c r="H23" i="43"/>
  <c r="G23" i="43"/>
  <c r="F23" i="43"/>
  <c r="E23" i="43"/>
  <c r="K23" i="43"/>
  <c r="C23" i="43"/>
  <c r="J23" i="43"/>
  <c r="B23" i="43"/>
  <c r="I23" i="43"/>
  <c r="H24" i="38"/>
  <c r="G24" i="38"/>
  <c r="F24" i="38"/>
  <c r="E24" i="38"/>
  <c r="K24" i="38"/>
  <c r="C24" i="38"/>
  <c r="L23" i="43"/>
  <c r="J24" i="38"/>
  <c r="B24" i="38"/>
  <c r="L24" i="38"/>
  <c r="D23" i="43"/>
  <c r="I24" i="38"/>
  <c r="D24" i="38"/>
  <c r="K26" i="58"/>
  <c r="C26" i="58"/>
  <c r="I26" i="58"/>
  <c r="L26" i="58"/>
  <c r="G26" i="58"/>
  <c r="F26" i="58"/>
  <c r="E26" i="58"/>
  <c r="D26" i="58"/>
  <c r="B26" i="58"/>
  <c r="J26" i="58"/>
  <c r="H26" i="58"/>
  <c r="H26" i="53"/>
  <c r="G26" i="53"/>
  <c r="E26" i="53"/>
  <c r="L26" i="53"/>
  <c r="D26" i="53"/>
  <c r="K26" i="53"/>
  <c r="J26" i="53"/>
  <c r="I26" i="53"/>
  <c r="F26" i="53"/>
  <c r="C26" i="53"/>
  <c r="B26" i="53"/>
  <c r="G26" i="43"/>
  <c r="F26" i="43"/>
  <c r="E26" i="43"/>
  <c r="L26" i="43"/>
  <c r="D26" i="43"/>
  <c r="J26" i="43"/>
  <c r="B26" i="43"/>
  <c r="I26" i="43"/>
  <c r="H26" i="43"/>
  <c r="G27" i="38"/>
  <c r="F27" i="38"/>
  <c r="K26" i="43"/>
  <c r="E27" i="38"/>
  <c r="C26" i="43"/>
  <c r="L27" i="38"/>
  <c r="D27" i="38"/>
  <c r="J27" i="38"/>
  <c r="B27" i="38"/>
  <c r="I27" i="38"/>
  <c r="K27" i="38"/>
  <c r="H27" i="38"/>
  <c r="C27" i="38"/>
  <c r="H27" i="58"/>
  <c r="F27" i="58"/>
  <c r="K27" i="58"/>
  <c r="G27" i="58"/>
  <c r="E27" i="58"/>
  <c r="D27" i="58"/>
  <c r="C27" i="58"/>
  <c r="L27" i="58"/>
  <c r="B27" i="58"/>
  <c r="J27" i="58"/>
  <c r="I27" i="58"/>
  <c r="E27" i="53"/>
  <c r="L27" i="53"/>
  <c r="D27" i="53"/>
  <c r="J27" i="53"/>
  <c r="B27" i="53"/>
  <c r="I27" i="53"/>
  <c r="K27" i="53"/>
  <c r="H27" i="53"/>
  <c r="G27" i="53"/>
  <c r="C27" i="53"/>
  <c r="F27" i="53"/>
  <c r="L27" i="43"/>
  <c r="D27" i="43"/>
  <c r="K27" i="43"/>
  <c r="C27" i="43"/>
  <c r="J27" i="43"/>
  <c r="B27" i="43"/>
  <c r="I27" i="43"/>
  <c r="G27" i="43"/>
  <c r="F27" i="43"/>
  <c r="E27" i="43"/>
  <c r="L28" i="38"/>
  <c r="D28" i="38"/>
  <c r="H27" i="43"/>
  <c r="K28" i="38"/>
  <c r="C28" i="38"/>
  <c r="J28" i="38"/>
  <c r="B28" i="38"/>
  <c r="I28" i="38"/>
  <c r="G28" i="38"/>
  <c r="F28" i="38"/>
  <c r="H28" i="38"/>
  <c r="E28" i="38"/>
  <c r="E28" i="58"/>
  <c r="K28" i="58"/>
  <c r="C28" i="58"/>
  <c r="J28" i="58"/>
  <c r="G28" i="58"/>
  <c r="F28" i="58"/>
  <c r="D28" i="58"/>
  <c r="B28" i="58"/>
  <c r="L28" i="58"/>
  <c r="I28" i="58"/>
  <c r="H28" i="58"/>
  <c r="J28" i="53"/>
  <c r="B28" i="53"/>
  <c r="I28" i="53"/>
  <c r="G28" i="53"/>
  <c r="F28" i="53"/>
  <c r="E28" i="53"/>
  <c r="D28" i="53"/>
  <c r="C28" i="53"/>
  <c r="L28" i="53"/>
  <c r="H28" i="53"/>
  <c r="K28" i="53"/>
  <c r="I28" i="43"/>
  <c r="H28" i="43"/>
  <c r="G28" i="43"/>
  <c r="F28" i="43"/>
  <c r="L28" i="43"/>
  <c r="D28" i="43"/>
  <c r="K28" i="43"/>
  <c r="C28" i="43"/>
  <c r="J28" i="43"/>
  <c r="B28" i="43"/>
  <c r="E28" i="43"/>
  <c r="I29" i="38"/>
  <c r="H29" i="38"/>
  <c r="G29" i="38"/>
  <c r="F29" i="38"/>
  <c r="L29" i="38"/>
  <c r="D29" i="38"/>
  <c r="K29" i="38"/>
  <c r="C29" i="38"/>
  <c r="J29" i="38"/>
  <c r="E29" i="38"/>
  <c r="B29" i="38"/>
  <c r="K30" i="58"/>
  <c r="G30" i="58"/>
  <c r="E30" i="58"/>
  <c r="J30" i="58"/>
  <c r="F30" i="58"/>
  <c r="D30" i="58"/>
  <c r="C30" i="58"/>
  <c r="B30" i="58"/>
  <c r="L30" i="58"/>
  <c r="I30" i="58"/>
  <c r="H30" i="58"/>
  <c r="L30" i="53"/>
  <c r="D30" i="53"/>
  <c r="K30" i="53"/>
  <c r="C30" i="53"/>
  <c r="I30" i="53"/>
  <c r="H30" i="53"/>
  <c r="J30" i="53"/>
  <c r="G30" i="53"/>
  <c r="F30" i="53"/>
  <c r="B30" i="53"/>
  <c r="E30" i="53"/>
  <c r="K30" i="43"/>
  <c r="C30" i="43"/>
  <c r="J30" i="43"/>
  <c r="B30" i="43"/>
  <c r="I30" i="43"/>
  <c r="H30" i="43"/>
  <c r="F30" i="43"/>
  <c r="E30" i="43"/>
  <c r="L30" i="43"/>
  <c r="D30" i="43"/>
  <c r="K31" i="38"/>
  <c r="C31" i="38"/>
  <c r="J31" i="38"/>
  <c r="B31" i="38"/>
  <c r="I31" i="38"/>
  <c r="H31" i="38"/>
  <c r="G30" i="43"/>
  <c r="F31" i="38"/>
  <c r="E31" i="38"/>
  <c r="L31" i="38"/>
  <c r="G31" i="38"/>
  <c r="D31" i="38"/>
  <c r="E32" i="58"/>
  <c r="I32" i="58"/>
  <c r="G32" i="58"/>
  <c r="B32" i="58"/>
  <c r="J32" i="58"/>
  <c r="H32" i="58"/>
  <c r="F32" i="58"/>
  <c r="D32" i="58"/>
  <c r="C32" i="58"/>
  <c r="L32" i="58"/>
  <c r="K32" i="58"/>
  <c r="F32" i="53"/>
  <c r="E32" i="53"/>
  <c r="K32" i="53"/>
  <c r="C32" i="53"/>
  <c r="J32" i="53"/>
  <c r="B32" i="53"/>
  <c r="I32" i="53"/>
  <c r="H32" i="53"/>
  <c r="G32" i="53"/>
  <c r="D32" i="53"/>
  <c r="L32" i="53"/>
  <c r="E32" i="43"/>
  <c r="L32" i="43"/>
  <c r="D32" i="43"/>
  <c r="K32" i="43"/>
  <c r="C32" i="43"/>
  <c r="J32" i="43"/>
  <c r="B32" i="43"/>
  <c r="H32" i="43"/>
  <c r="G32" i="43"/>
  <c r="F32" i="43"/>
  <c r="E33" i="38"/>
  <c r="L33" i="38"/>
  <c r="D33" i="38"/>
  <c r="I32" i="43"/>
  <c r="K33" i="38"/>
  <c r="C33" i="38"/>
  <c r="J33" i="38"/>
  <c r="B33" i="38"/>
  <c r="H33" i="38"/>
  <c r="G33" i="38"/>
  <c r="I33" i="38"/>
  <c r="F33" i="38"/>
  <c r="G18" i="63"/>
  <c r="F18" i="63"/>
  <c r="H18" i="48"/>
  <c r="G18" i="48"/>
  <c r="F18" i="48"/>
  <c r="E18" i="48"/>
  <c r="K18" i="48"/>
  <c r="C18" i="48"/>
  <c r="I18" i="48"/>
  <c r="L18" i="48"/>
  <c r="J18" i="48"/>
  <c r="D18" i="48"/>
  <c r="B18" i="48"/>
  <c r="I20" i="63"/>
  <c r="H20" i="63"/>
  <c r="J20" i="48"/>
  <c r="B20" i="48"/>
  <c r="I20" i="48"/>
  <c r="H20" i="48"/>
  <c r="G20" i="48"/>
  <c r="E20" i="48"/>
  <c r="K20" i="48"/>
  <c r="C20" i="48"/>
  <c r="L20" i="48"/>
  <c r="F20" i="48"/>
  <c r="D20" i="48"/>
  <c r="F21" i="63"/>
  <c r="E21" i="63"/>
  <c r="G21" i="48"/>
  <c r="F21" i="48"/>
  <c r="E21" i="48"/>
  <c r="L21" i="48"/>
  <c r="D21" i="48"/>
  <c r="J21" i="48"/>
  <c r="B21" i="48"/>
  <c r="H21" i="48"/>
  <c r="K21" i="48"/>
  <c r="I21" i="48"/>
  <c r="C21" i="48"/>
  <c r="H23" i="63"/>
  <c r="G23" i="63"/>
  <c r="I23" i="48"/>
  <c r="H23" i="48"/>
  <c r="G23" i="48"/>
  <c r="F23" i="48"/>
  <c r="L23" i="48"/>
  <c r="D23" i="48"/>
  <c r="K23" i="48"/>
  <c r="C23" i="48"/>
  <c r="J23" i="48"/>
  <c r="B23" i="48"/>
  <c r="E23" i="48"/>
  <c r="G26" i="63"/>
  <c r="F26" i="63"/>
  <c r="H26" i="48"/>
  <c r="G26" i="48"/>
  <c r="F26" i="48"/>
  <c r="E26" i="48"/>
  <c r="K26" i="48"/>
  <c r="C26" i="48"/>
  <c r="J26" i="48"/>
  <c r="B26" i="48"/>
  <c r="I26" i="48"/>
  <c r="L26" i="48"/>
  <c r="D26" i="48"/>
  <c r="L27" i="63"/>
  <c r="D27" i="63"/>
  <c r="K27" i="63"/>
  <c r="C27" i="63"/>
  <c r="E27" i="48"/>
  <c r="L27" i="48"/>
  <c r="D27" i="48"/>
  <c r="K27" i="48"/>
  <c r="C27" i="48"/>
  <c r="J27" i="48"/>
  <c r="B27" i="48"/>
  <c r="H27" i="48"/>
  <c r="G27" i="48"/>
  <c r="F27" i="48"/>
  <c r="I27" i="48"/>
  <c r="I28" i="63"/>
  <c r="H28" i="63"/>
  <c r="J28" i="48"/>
  <c r="B28" i="48"/>
  <c r="I28" i="48"/>
  <c r="H28" i="48"/>
  <c r="G28" i="48"/>
  <c r="E28" i="48"/>
  <c r="L28" i="48"/>
  <c r="D28" i="48"/>
  <c r="K28" i="48"/>
  <c r="C28" i="48"/>
  <c r="F28" i="48"/>
  <c r="K30" i="63"/>
  <c r="C30" i="63"/>
  <c r="B30" i="63"/>
  <c r="J30" i="63"/>
  <c r="L30" i="48"/>
  <c r="D30" i="48"/>
  <c r="K30" i="48"/>
  <c r="C30" i="48"/>
  <c r="J30" i="48"/>
  <c r="B30" i="48"/>
  <c r="I30" i="48"/>
  <c r="H30" i="48"/>
  <c r="G30" i="48"/>
  <c r="F30" i="48"/>
  <c r="E30" i="48"/>
  <c r="E32" i="63"/>
  <c r="L32" i="63"/>
  <c r="D32" i="63"/>
  <c r="F32" i="48"/>
  <c r="E32" i="48"/>
  <c r="L32" i="48"/>
  <c r="D32" i="48"/>
  <c r="K32" i="48"/>
  <c r="C32" i="48"/>
  <c r="J32" i="48"/>
  <c r="B32" i="48"/>
  <c r="I32" i="48"/>
  <c r="H32" i="48"/>
  <c r="G32" i="48"/>
  <c r="B14" i="33"/>
  <c r="B4" i="32"/>
  <c r="B4" i="27"/>
  <c r="B14" i="28"/>
  <c r="B14" i="23"/>
  <c r="B4" i="22"/>
  <c r="B14" i="18"/>
  <c r="B4" i="17"/>
  <c r="B14" i="13"/>
  <c r="B4" i="12"/>
  <c r="A12" i="3"/>
  <c r="N22" i="3"/>
  <c r="N34" i="3" s="1"/>
  <c r="B15" i="8"/>
  <c r="B4" i="7"/>
  <c r="J4" i="32"/>
  <c r="J14" i="33"/>
  <c r="J4" i="27"/>
  <c r="J14" i="28"/>
  <c r="J14" i="23"/>
  <c r="J4" i="22"/>
  <c r="J14" i="18"/>
  <c r="J4" i="17"/>
  <c r="J14" i="13"/>
  <c r="J4" i="12"/>
  <c r="J4" i="7"/>
  <c r="J15" i="8"/>
  <c r="F35" i="7"/>
  <c r="F27" i="7"/>
  <c r="F38" i="7"/>
  <c r="F33" i="7"/>
  <c r="F28" i="7"/>
  <c r="F37" i="7"/>
  <c r="F32" i="7"/>
  <c r="F36" i="7"/>
  <c r="F31" i="7"/>
  <c r="F26" i="7"/>
  <c r="F30" i="7"/>
  <c r="F25" i="7"/>
  <c r="F39" i="7"/>
  <c r="F34" i="7"/>
  <c r="F29" i="7"/>
  <c r="F24" i="7"/>
  <c r="H39" i="7"/>
  <c r="I18" i="58"/>
  <c r="G18" i="58"/>
  <c r="D18" i="58"/>
  <c r="L18" i="58"/>
  <c r="C18" i="58"/>
  <c r="K18" i="58"/>
  <c r="B18" i="58"/>
  <c r="J18" i="58"/>
  <c r="H18" i="58"/>
  <c r="E18" i="58"/>
  <c r="H18" i="53"/>
  <c r="G18" i="53"/>
  <c r="E18" i="53"/>
  <c r="F18" i="58"/>
  <c r="L18" i="53"/>
  <c r="D18" i="53"/>
  <c r="K18" i="53"/>
  <c r="J18" i="53"/>
  <c r="I18" i="53"/>
  <c r="F18" i="53"/>
  <c r="B18" i="53"/>
  <c r="C18" i="53"/>
  <c r="G18" i="43"/>
  <c r="F18" i="43"/>
  <c r="E18" i="43"/>
  <c r="L18" i="43"/>
  <c r="D18" i="43"/>
  <c r="J18" i="43"/>
  <c r="B18" i="43"/>
  <c r="I18" i="43"/>
  <c r="H18" i="43"/>
  <c r="C18" i="43"/>
  <c r="G19" i="38"/>
  <c r="F19" i="38"/>
  <c r="E19" i="38"/>
  <c r="L19" i="38"/>
  <c r="D19" i="38"/>
  <c r="J19" i="38"/>
  <c r="B19" i="38"/>
  <c r="I19" i="38"/>
  <c r="H19" i="38"/>
  <c r="C19" i="38"/>
  <c r="K18" i="43"/>
  <c r="K19" i="38"/>
  <c r="H21" i="58"/>
  <c r="J21" i="58"/>
  <c r="F21" i="58"/>
  <c r="E21" i="58"/>
  <c r="D21" i="58"/>
  <c r="L21" i="58"/>
  <c r="C21" i="58"/>
  <c r="K21" i="58"/>
  <c r="B21" i="58"/>
  <c r="I21" i="58"/>
  <c r="G21" i="58"/>
  <c r="G21" i="53"/>
  <c r="F21" i="53"/>
  <c r="L21" i="53"/>
  <c r="D21" i="53"/>
  <c r="K21" i="53"/>
  <c r="C21" i="53"/>
  <c r="B21" i="53"/>
  <c r="J21" i="53"/>
  <c r="I21" i="53"/>
  <c r="E21" i="53"/>
  <c r="H21" i="53"/>
  <c r="F21" i="43"/>
  <c r="E21" i="43"/>
  <c r="L21" i="43"/>
  <c r="D21" i="43"/>
  <c r="K21" i="43"/>
  <c r="C21" i="43"/>
  <c r="I21" i="43"/>
  <c r="H21" i="43"/>
  <c r="G21" i="43"/>
  <c r="F22" i="38"/>
  <c r="J21" i="43"/>
  <c r="E22" i="38"/>
  <c r="B21" i="43"/>
  <c r="L22" i="38"/>
  <c r="D22" i="38"/>
  <c r="K22" i="38"/>
  <c r="C22" i="38"/>
  <c r="I22" i="38"/>
  <c r="H22" i="38"/>
  <c r="B22" i="38"/>
  <c r="J22" i="38"/>
  <c r="G22" i="38"/>
  <c r="E33" i="12"/>
  <c r="E25" i="12"/>
  <c r="E38" i="12"/>
  <c r="E30" i="12"/>
  <c r="E35" i="12"/>
  <c r="E27" i="12"/>
  <c r="E32" i="12"/>
  <c r="E24" i="12"/>
  <c r="E37" i="12"/>
  <c r="E29" i="12"/>
  <c r="E34" i="12"/>
  <c r="E26" i="12"/>
  <c r="E39" i="12"/>
  <c r="E31" i="12"/>
  <c r="L15" i="8"/>
  <c r="F22" i="12"/>
  <c r="C14" i="33"/>
  <c r="C4" i="32"/>
  <c r="C14" i="28"/>
  <c r="C4" i="27"/>
  <c r="C14" i="23"/>
  <c r="C4" i="22"/>
  <c r="C14" i="18"/>
  <c r="C4" i="17"/>
  <c r="C15" i="8"/>
  <c r="C14" i="13"/>
  <c r="C4" i="12"/>
  <c r="K14" i="33"/>
  <c r="K4" i="32"/>
  <c r="K14" i="28"/>
  <c r="K4" i="27"/>
  <c r="K14" i="23"/>
  <c r="K4" i="22"/>
  <c r="K14" i="18"/>
  <c r="K4" i="17"/>
  <c r="K15" i="8"/>
  <c r="K14" i="13"/>
  <c r="K4" i="12"/>
  <c r="C4" i="7"/>
  <c r="K4" i="7"/>
  <c r="G22" i="12"/>
  <c r="D14" i="33"/>
  <c r="D4" i="32"/>
  <c r="D14" i="28"/>
  <c r="D4" i="27"/>
  <c r="D14" i="23"/>
  <c r="D4" i="22"/>
  <c r="D14" i="18"/>
  <c r="D4" i="17"/>
  <c r="D14" i="13"/>
  <c r="D4" i="12"/>
  <c r="L4" i="32"/>
  <c r="L14" i="33"/>
  <c r="L14" i="28"/>
  <c r="L4" i="27"/>
  <c r="L14" i="23"/>
  <c r="L4" i="22"/>
  <c r="L14" i="18"/>
  <c r="L4" i="17"/>
  <c r="L14" i="13"/>
  <c r="L4" i="12"/>
  <c r="D4" i="7"/>
  <c r="L4" i="7"/>
  <c r="E15" i="8"/>
  <c r="H22" i="12"/>
  <c r="E14" i="33"/>
  <c r="E4" i="32"/>
  <c r="E14" i="28"/>
  <c r="E4" i="27"/>
  <c r="E14" i="23"/>
  <c r="E4" i="22"/>
  <c r="E14" i="18"/>
  <c r="E4" i="17"/>
  <c r="E4" i="12"/>
  <c r="E4" i="7"/>
  <c r="B22" i="7"/>
  <c r="J22" i="7"/>
  <c r="I22" i="12"/>
  <c r="E28" i="12"/>
  <c r="C22" i="12"/>
  <c r="K22" i="12"/>
  <c r="E36" i="12"/>
  <c r="E14" i="13"/>
  <c r="B35" i="17"/>
  <c r="B27" i="17"/>
  <c r="B32" i="17"/>
  <c r="B24" i="17"/>
  <c r="B37" i="17"/>
  <c r="B29" i="17"/>
  <c r="B26" i="17"/>
  <c r="B39" i="17"/>
  <c r="B31" i="17"/>
  <c r="B36" i="17"/>
  <c r="B28" i="17"/>
  <c r="B33" i="17"/>
  <c r="B25" i="17"/>
  <c r="B30" i="17"/>
  <c r="J35" i="17"/>
  <c r="J27" i="17"/>
  <c r="J32" i="17"/>
  <c r="J24" i="17"/>
  <c r="J37" i="17"/>
  <c r="J29" i="17"/>
  <c r="J34" i="17"/>
  <c r="J26" i="17"/>
  <c r="J39" i="17"/>
  <c r="J31" i="17"/>
  <c r="J36" i="17"/>
  <c r="J28" i="17"/>
  <c r="J33" i="17"/>
  <c r="J25" i="17"/>
  <c r="J38" i="17"/>
  <c r="J30" i="17"/>
  <c r="K32" i="17"/>
  <c r="K24" i="17"/>
  <c r="K37" i="17"/>
  <c r="K29" i="17"/>
  <c r="K34" i="17"/>
  <c r="K26" i="17"/>
  <c r="K39" i="17"/>
  <c r="K31" i="17"/>
  <c r="K36" i="17"/>
  <c r="K28" i="17"/>
  <c r="K33" i="17"/>
  <c r="K25" i="17"/>
  <c r="K38" i="17"/>
  <c r="K30" i="17"/>
  <c r="K35" i="17"/>
  <c r="K27" i="17"/>
  <c r="D37" i="17"/>
  <c r="D29" i="17"/>
  <c r="D34" i="17"/>
  <c r="D26" i="17"/>
  <c r="D39" i="17"/>
  <c r="D36" i="17"/>
  <c r="D28" i="17"/>
  <c r="D33" i="17"/>
  <c r="D25" i="17"/>
  <c r="D38" i="17"/>
  <c r="D30" i="17"/>
  <c r="D35" i="17"/>
  <c r="D32" i="17"/>
  <c r="D24" i="17"/>
  <c r="L37" i="17"/>
  <c r="L29" i="17"/>
  <c r="L34" i="17"/>
  <c r="L26" i="17"/>
  <c r="L39" i="17"/>
  <c r="L28" i="17"/>
  <c r="L33" i="17"/>
  <c r="L25" i="17"/>
  <c r="L38" i="17"/>
  <c r="L30" i="17"/>
  <c r="L35" i="17"/>
  <c r="L24" i="17"/>
  <c r="E34" i="17"/>
  <c r="E26" i="17"/>
  <c r="E39" i="17"/>
  <c r="E31" i="17"/>
  <c r="E36" i="17"/>
  <c r="E38" i="17"/>
  <c r="E30" i="17"/>
  <c r="E35" i="17"/>
  <c r="E27" i="17"/>
  <c r="E32" i="17"/>
  <c r="E34" i="22"/>
  <c r="E26" i="22"/>
  <c r="E36" i="22"/>
  <c r="E28" i="22"/>
  <c r="E33" i="22"/>
  <c r="E25" i="22"/>
  <c r="E38" i="22"/>
  <c r="E30" i="22"/>
  <c r="E35" i="22"/>
  <c r="E27" i="22"/>
  <c r="E32" i="22"/>
  <c r="E24" i="22"/>
  <c r="E39" i="22"/>
  <c r="E29" i="22"/>
  <c r="E37" i="22"/>
  <c r="E31" i="22"/>
  <c r="G27" i="17"/>
  <c r="G35" i="22"/>
  <c r="G34" i="22"/>
  <c r="G26" i="22"/>
  <c r="I33" i="27"/>
  <c r="I25" i="27"/>
  <c r="I35" i="27"/>
  <c r="I27" i="27"/>
  <c r="I32" i="27"/>
  <c r="I24" i="27"/>
  <c r="I37" i="27"/>
  <c r="I29" i="27"/>
  <c r="I34" i="27"/>
  <c r="I26" i="27"/>
  <c r="I39" i="27"/>
  <c r="I31" i="27"/>
  <c r="I36" i="27"/>
  <c r="I28" i="27"/>
  <c r="I38" i="27"/>
  <c r="I30" i="27"/>
  <c r="H22" i="22"/>
  <c r="I22" i="22"/>
  <c r="B22" i="22"/>
  <c r="J22" i="22"/>
  <c r="C22" i="22"/>
  <c r="K22" i="22"/>
  <c r="D22" i="22"/>
  <c r="L22" i="22"/>
  <c r="F22" i="22"/>
  <c r="B22" i="27"/>
  <c r="J22" i="27"/>
  <c r="C22" i="27"/>
  <c r="K22" i="27"/>
  <c r="D22" i="27"/>
  <c r="L22" i="27"/>
  <c r="H36" i="32"/>
  <c r="H28" i="32"/>
  <c r="H33" i="32"/>
  <c r="H25" i="32"/>
  <c r="H37" i="32"/>
  <c r="H29" i="32"/>
  <c r="H30" i="32"/>
  <c r="H38" i="32"/>
  <c r="H31" i="32"/>
  <c r="H39" i="32"/>
  <c r="H32" i="32"/>
  <c r="H26" i="32"/>
  <c r="H35" i="32"/>
  <c r="H34" i="32"/>
  <c r="H24" i="32"/>
  <c r="H27" i="32"/>
  <c r="E22" i="27"/>
  <c r="G39" i="27"/>
  <c r="G31" i="27"/>
  <c r="G33" i="27"/>
  <c r="G25" i="27"/>
  <c r="G38" i="27"/>
  <c r="G30" i="27"/>
  <c r="G35" i="27"/>
  <c r="G27" i="27"/>
  <c r="G32" i="27"/>
  <c r="G24" i="27"/>
  <c r="G37" i="27"/>
  <c r="G29" i="27"/>
  <c r="G34" i="27"/>
  <c r="G26" i="27"/>
  <c r="H22" i="27"/>
  <c r="E37" i="32"/>
  <c r="E29" i="32"/>
  <c r="E34" i="32"/>
  <c r="E26" i="32"/>
  <c r="E38" i="32"/>
  <c r="E30" i="32"/>
  <c r="E27" i="32"/>
  <c r="E25" i="32"/>
  <c r="E24" i="32"/>
  <c r="E35" i="32"/>
  <c r="E28" i="32"/>
  <c r="E36" i="32"/>
  <c r="E31" i="32"/>
  <c r="E39" i="32"/>
  <c r="E33" i="32"/>
  <c r="G39" i="32"/>
  <c r="G31" i="32"/>
  <c r="G36" i="32"/>
  <c r="G28" i="32"/>
  <c r="G32" i="32"/>
  <c r="G24" i="32"/>
  <c r="G35" i="32"/>
  <c r="G29" i="32"/>
  <c r="G37" i="32"/>
  <c r="G30" i="32"/>
  <c r="G38" i="32"/>
  <c r="G33" i="32"/>
  <c r="G34" i="32"/>
  <c r="G27" i="32"/>
  <c r="G26" i="32"/>
  <c r="F34" i="32"/>
  <c r="F39" i="32"/>
  <c r="F31" i="32"/>
  <c r="F35" i="32"/>
  <c r="F27" i="32"/>
  <c r="F28" i="32"/>
  <c r="F36" i="32"/>
  <c r="F29" i="32"/>
  <c r="F37" i="32"/>
  <c r="F30" i="32"/>
  <c r="F38" i="32"/>
  <c r="F32" i="32"/>
  <c r="F26" i="32"/>
  <c r="F25" i="32"/>
  <c r="F24" i="32"/>
  <c r="K35" i="32"/>
  <c r="K27" i="32"/>
  <c r="K32" i="32"/>
  <c r="K24" i="32"/>
  <c r="K36" i="32"/>
  <c r="K28" i="32"/>
  <c r="K30" i="32"/>
  <c r="K38" i="32"/>
  <c r="K31" i="32"/>
  <c r="K39" i="32"/>
  <c r="K33" i="32"/>
  <c r="K26" i="32"/>
  <c r="K25" i="32"/>
  <c r="K34" i="32"/>
  <c r="K37" i="32"/>
  <c r="K29" i="32"/>
  <c r="I22" i="32"/>
  <c r="E32" i="32"/>
  <c r="C22" i="32"/>
  <c r="F33" i="32"/>
  <c r="D22" i="32"/>
  <c r="L22" i="32"/>
  <c r="G25" i="32"/>
  <c r="D35" i="47"/>
  <c r="D27" i="47"/>
  <c r="D32" i="47"/>
  <c r="D24" i="47"/>
  <c r="D37" i="47"/>
  <c r="D29" i="47"/>
  <c r="D34" i="47"/>
  <c r="D26" i="47"/>
  <c r="D36" i="47"/>
  <c r="D28" i="47"/>
  <c r="D38" i="47"/>
  <c r="D30" i="47"/>
  <c r="D31" i="47"/>
  <c r="D25" i="47"/>
  <c r="D39" i="47"/>
  <c r="D33" i="47"/>
  <c r="L35" i="47"/>
  <c r="L27" i="47"/>
  <c r="L32" i="47"/>
  <c r="L24" i="47"/>
  <c r="L37" i="47"/>
  <c r="L29" i="47"/>
  <c r="L34" i="47"/>
  <c r="L26" i="47"/>
  <c r="L36" i="47"/>
  <c r="L28" i="47"/>
  <c r="L38" i="47"/>
  <c r="L30" i="47"/>
  <c r="L31" i="47"/>
  <c r="L25" i="47"/>
  <c r="L39" i="47"/>
  <c r="L33" i="47"/>
  <c r="H36" i="37"/>
  <c r="H28" i="37"/>
  <c r="H33" i="37"/>
  <c r="H25" i="37"/>
  <c r="H38" i="37"/>
  <c r="H30" i="37"/>
  <c r="H35" i="37"/>
  <c r="H27" i="37"/>
  <c r="H37" i="37"/>
  <c r="H29" i="37"/>
  <c r="H34" i="37"/>
  <c r="H26" i="37"/>
  <c r="H39" i="37"/>
  <c r="H24" i="37"/>
  <c r="H32" i="37"/>
  <c r="H31" i="37"/>
  <c r="B22" i="32"/>
  <c r="J22" i="32"/>
  <c r="C22" i="37"/>
  <c r="K22" i="37"/>
  <c r="I22" i="37"/>
  <c r="B22" i="37"/>
  <c r="J22" i="37"/>
  <c r="I33" i="42"/>
  <c r="I25" i="42"/>
  <c r="I38" i="42"/>
  <c r="I30" i="42"/>
  <c r="I35" i="42"/>
  <c r="I27" i="42"/>
  <c r="I32" i="42"/>
  <c r="I24" i="42"/>
  <c r="I34" i="42"/>
  <c r="I26" i="42"/>
  <c r="I39" i="42"/>
  <c r="I31" i="42"/>
  <c r="I36" i="42"/>
  <c r="I28" i="42"/>
  <c r="I37" i="42"/>
  <c r="I29" i="42"/>
  <c r="D22" i="37"/>
  <c r="L22" i="37"/>
  <c r="C35" i="42"/>
  <c r="C27" i="42"/>
  <c r="C32" i="42"/>
  <c r="C24" i="42"/>
  <c r="C37" i="42"/>
  <c r="C29" i="42"/>
  <c r="C34" i="42"/>
  <c r="C26" i="42"/>
  <c r="C36" i="42"/>
  <c r="C28" i="42"/>
  <c r="C33" i="42"/>
  <c r="C25" i="42"/>
  <c r="C38" i="42"/>
  <c r="C30" i="42"/>
  <c r="C39" i="42"/>
  <c r="C31" i="42"/>
  <c r="K35" i="42"/>
  <c r="K27" i="42"/>
  <c r="K32" i="42"/>
  <c r="K24" i="42"/>
  <c r="K37" i="42"/>
  <c r="K29" i="42"/>
  <c r="K34" i="42"/>
  <c r="K26" i="42"/>
  <c r="K36" i="42"/>
  <c r="K28" i="42"/>
  <c r="K33" i="42"/>
  <c r="K25" i="42"/>
  <c r="K38" i="42"/>
  <c r="K30" i="42"/>
  <c r="K31" i="42"/>
  <c r="E22" i="37"/>
  <c r="D32" i="42"/>
  <c r="D24" i="42"/>
  <c r="D37" i="42"/>
  <c r="D29" i="42"/>
  <c r="D34" i="42"/>
  <c r="D26" i="42"/>
  <c r="D39" i="42"/>
  <c r="D31" i="42"/>
  <c r="D33" i="42"/>
  <c r="D25" i="42"/>
  <c r="D38" i="42"/>
  <c r="D30" i="42"/>
  <c r="D35" i="42"/>
  <c r="D27" i="42"/>
  <c r="L32" i="42"/>
  <c r="L24" i="42"/>
  <c r="L37" i="42"/>
  <c r="L29" i="42"/>
  <c r="L34" i="42"/>
  <c r="L26" i="42"/>
  <c r="L39" i="42"/>
  <c r="L31" i="42"/>
  <c r="L33" i="42"/>
  <c r="L25" i="42"/>
  <c r="L38" i="42"/>
  <c r="L30" i="42"/>
  <c r="L35" i="42"/>
  <c r="L27" i="42"/>
  <c r="L36" i="42"/>
  <c r="L28" i="42"/>
  <c r="F22" i="37"/>
  <c r="G22" i="37"/>
  <c r="B22" i="42"/>
  <c r="J22" i="42"/>
  <c r="E22" i="42"/>
  <c r="F22" i="42"/>
  <c r="G39" i="42"/>
  <c r="G31" i="42"/>
  <c r="G36" i="42"/>
  <c r="G28" i="42"/>
  <c r="G33" i="42"/>
  <c r="G25" i="42"/>
  <c r="G38" i="42"/>
  <c r="G30" i="42"/>
  <c r="G32" i="42"/>
  <c r="G24" i="42"/>
  <c r="G40" i="42" s="1"/>
  <c r="G37" i="42"/>
  <c r="G29" i="42"/>
  <c r="G34" i="42"/>
  <c r="G26" i="42"/>
  <c r="B33" i="47"/>
  <c r="B25" i="47"/>
  <c r="B38" i="47"/>
  <c r="B30" i="47"/>
  <c r="B35" i="47"/>
  <c r="B27" i="47"/>
  <c r="B32" i="47"/>
  <c r="B24" i="47"/>
  <c r="B34" i="47"/>
  <c r="B26" i="47"/>
  <c r="B36" i="47"/>
  <c r="B28" i="47"/>
  <c r="B29" i="47"/>
  <c r="B37" i="47"/>
  <c r="B31" i="47"/>
  <c r="B39" i="47"/>
  <c r="J33" i="47"/>
  <c r="J25" i="47"/>
  <c r="J38" i="47"/>
  <c r="J30" i="47"/>
  <c r="J35" i="47"/>
  <c r="J27" i="47"/>
  <c r="J32" i="47"/>
  <c r="J24" i="47"/>
  <c r="J34" i="47"/>
  <c r="J26" i="47"/>
  <c r="J36" i="47"/>
  <c r="J28" i="47"/>
  <c r="J37" i="47"/>
  <c r="J31" i="47"/>
  <c r="J39" i="47"/>
  <c r="J29" i="47"/>
  <c r="H22" i="42"/>
  <c r="G27" i="42"/>
  <c r="E22" i="47"/>
  <c r="F22" i="47"/>
  <c r="G22" i="47"/>
  <c r="H22" i="47"/>
  <c r="I22" i="47"/>
  <c r="C38" i="52"/>
  <c r="C30" i="52"/>
  <c r="C35" i="52"/>
  <c r="C27" i="52"/>
  <c r="C37" i="52"/>
  <c r="C29" i="52"/>
  <c r="C34" i="52"/>
  <c r="C26" i="52"/>
  <c r="C33" i="52"/>
  <c r="C24" i="52"/>
  <c r="C31" i="52"/>
  <c r="C28" i="52"/>
  <c r="C25" i="52"/>
  <c r="C32" i="52"/>
  <c r="C36" i="52"/>
  <c r="C39" i="52"/>
  <c r="C22" i="47"/>
  <c r="K22" i="47"/>
  <c r="I36" i="52"/>
  <c r="I28" i="52"/>
  <c r="I33" i="52"/>
  <c r="I25" i="52"/>
  <c r="I35" i="52"/>
  <c r="I27" i="52"/>
  <c r="I32" i="52"/>
  <c r="I24" i="52"/>
  <c r="I31" i="52"/>
  <c r="I38" i="52"/>
  <c r="I29" i="52"/>
  <c r="I26" i="52"/>
  <c r="I39" i="52"/>
  <c r="I30" i="52"/>
  <c r="I34" i="52"/>
  <c r="B22" i="52"/>
  <c r="J22" i="52"/>
  <c r="K38" i="52"/>
  <c r="K30" i="52"/>
  <c r="K35" i="52"/>
  <c r="K27" i="52"/>
  <c r="K37" i="52"/>
  <c r="K29" i="52"/>
  <c r="K34" i="52"/>
  <c r="K26" i="52"/>
  <c r="K25" i="52"/>
  <c r="K32" i="52"/>
  <c r="K39" i="52"/>
  <c r="K36" i="52"/>
  <c r="K33" i="52"/>
  <c r="K24" i="52"/>
  <c r="K28" i="52"/>
  <c r="I37" i="52"/>
  <c r="F22" i="52"/>
  <c r="D22" i="52"/>
  <c r="L22" i="52"/>
  <c r="E22" i="52"/>
  <c r="G22" i="52"/>
  <c r="H22" i="52"/>
  <c r="G22" i="57"/>
  <c r="I38" i="57"/>
  <c r="I30" i="57"/>
  <c r="I37" i="57"/>
  <c r="I29" i="57"/>
  <c r="I34" i="57"/>
  <c r="I26" i="57"/>
  <c r="I39" i="57"/>
  <c r="I31" i="57"/>
  <c r="I36" i="57"/>
  <c r="I28" i="57"/>
  <c r="I33" i="57"/>
  <c r="I24" i="57"/>
  <c r="I35" i="57"/>
  <c r="I32" i="57"/>
  <c r="I27" i="57"/>
  <c r="I25" i="57"/>
  <c r="D22" i="57"/>
  <c r="E22" i="57"/>
  <c r="L22" i="57"/>
  <c r="B22" i="57"/>
  <c r="J22" i="57"/>
  <c r="C22" i="57"/>
  <c r="K22" i="57"/>
  <c r="F22" i="57"/>
  <c r="H22" i="57"/>
  <c r="G33" i="62"/>
  <c r="G25" i="62"/>
  <c r="G38" i="62"/>
  <c r="G30" i="62"/>
  <c r="G35" i="62"/>
  <c r="G27" i="62"/>
  <c r="G32" i="62"/>
  <c r="G24" i="62"/>
  <c r="G37" i="62"/>
  <c r="G29" i="62"/>
  <c r="G34" i="62"/>
  <c r="G26" i="62"/>
  <c r="G31" i="62"/>
  <c r="G28" i="62"/>
  <c r="G39" i="62"/>
  <c r="G36" i="62"/>
  <c r="C37" i="62"/>
  <c r="C29" i="62"/>
  <c r="C34" i="62"/>
  <c r="C26" i="62"/>
  <c r="C39" i="62"/>
  <c r="C31" i="62"/>
  <c r="C36" i="62"/>
  <c r="C28" i="62"/>
  <c r="C33" i="62"/>
  <c r="C25" i="62"/>
  <c r="C38" i="62"/>
  <c r="C30" i="62"/>
  <c r="C27" i="62"/>
  <c r="C32" i="62"/>
  <c r="K37" i="62"/>
  <c r="K29" i="62"/>
  <c r="K34" i="62"/>
  <c r="K26" i="62"/>
  <c r="K39" i="62"/>
  <c r="K31" i="62"/>
  <c r="K36" i="62"/>
  <c r="K28" i="62"/>
  <c r="K33" i="62"/>
  <c r="K25" i="62"/>
  <c r="K38" i="62"/>
  <c r="K30" i="62"/>
  <c r="K27" i="62"/>
  <c r="K24" i="62"/>
  <c r="K35" i="62"/>
  <c r="C24" i="62"/>
  <c r="D22" i="62"/>
  <c r="L22" i="62"/>
  <c r="F22" i="62"/>
  <c r="B22" i="62"/>
  <c r="J22" i="62"/>
  <c r="E22" i="62"/>
  <c r="H22" i="62"/>
  <c r="I22" i="62"/>
  <c r="G30" i="22" l="1"/>
  <c r="G38" i="22"/>
  <c r="G33" i="22"/>
  <c r="G29" i="22"/>
  <c r="G28" i="22"/>
  <c r="G40" i="22" s="1"/>
  <c r="G37" i="22"/>
  <c r="G36" i="22"/>
  <c r="G39" i="22"/>
  <c r="G24" i="22"/>
  <c r="G25" i="22"/>
  <c r="G32" i="22"/>
  <c r="G31" i="22"/>
  <c r="G35" i="17"/>
  <c r="G30" i="17"/>
  <c r="F35" i="17"/>
  <c r="H29" i="17"/>
  <c r="I31" i="17"/>
  <c r="H37" i="17"/>
  <c r="F39" i="17"/>
  <c r="I26" i="17"/>
  <c r="G31" i="17"/>
  <c r="E29" i="17"/>
  <c r="E25" i="17"/>
  <c r="C26" i="17"/>
  <c r="G39" i="17"/>
  <c r="E37" i="17"/>
  <c r="E33" i="17"/>
  <c r="E40" i="17" s="1"/>
  <c r="L32" i="17"/>
  <c r="L36" i="17"/>
  <c r="G26" i="17"/>
  <c r="E24" i="17"/>
  <c r="L27" i="17"/>
  <c r="D27" i="17"/>
  <c r="B38" i="17"/>
  <c r="B40" i="17" s="1"/>
  <c r="G38" i="17"/>
  <c r="H31" i="17"/>
  <c r="H30" i="17"/>
  <c r="G29" i="17"/>
  <c r="G25" i="17"/>
  <c r="C30" i="17"/>
  <c r="I30" i="17"/>
  <c r="H24" i="17"/>
  <c r="C27" i="17"/>
  <c r="I32" i="17"/>
  <c r="H32" i="17"/>
  <c r="C35" i="17"/>
  <c r="I27" i="17"/>
  <c r="H39" i="17"/>
  <c r="H38" i="17"/>
  <c r="G37" i="17"/>
  <c r="G33" i="17"/>
  <c r="C25" i="17"/>
  <c r="C29" i="17"/>
  <c r="H28" i="17"/>
  <c r="G34" i="17"/>
  <c r="H26" i="17"/>
  <c r="H25" i="17"/>
  <c r="G24" i="17"/>
  <c r="G28" i="17"/>
  <c r="C31" i="17"/>
  <c r="H36" i="17"/>
  <c r="H34" i="17"/>
  <c r="H33" i="17"/>
  <c r="G32" i="17"/>
  <c r="C39" i="17"/>
  <c r="I36" i="17"/>
  <c r="B29" i="12"/>
  <c r="J34" i="12"/>
  <c r="B25" i="12"/>
  <c r="B33" i="12"/>
  <c r="B28" i="12"/>
  <c r="B36" i="12"/>
  <c r="B27" i="12"/>
  <c r="B31" i="12"/>
  <c r="J29" i="12"/>
  <c r="B35" i="12"/>
  <c r="B39" i="12"/>
  <c r="B30" i="12"/>
  <c r="B26" i="12"/>
  <c r="B24" i="12"/>
  <c r="B32" i="12"/>
  <c r="B38" i="12"/>
  <c r="B34" i="12"/>
  <c r="L38" i="12"/>
  <c r="L29" i="12"/>
  <c r="L37" i="12"/>
  <c r="L33" i="12"/>
  <c r="L24" i="12"/>
  <c r="L28" i="12"/>
  <c r="J30" i="12"/>
  <c r="L31" i="12"/>
  <c r="L27" i="12"/>
  <c r="D26" i="12"/>
  <c r="L34" i="12"/>
  <c r="L25" i="12"/>
  <c r="L36" i="12"/>
  <c r="J38" i="12"/>
  <c r="L39" i="12"/>
  <c r="L35" i="12"/>
  <c r="D30" i="12"/>
  <c r="L32" i="12"/>
  <c r="J26" i="12"/>
  <c r="L26" i="12"/>
  <c r="D38" i="12"/>
  <c r="J25" i="12"/>
  <c r="D29" i="12"/>
  <c r="D25" i="12"/>
  <c r="D34" i="12"/>
  <c r="J33" i="12"/>
  <c r="D37" i="12"/>
  <c r="D33" i="12"/>
  <c r="J24" i="12"/>
  <c r="J28" i="12"/>
  <c r="D24" i="12"/>
  <c r="D28" i="12"/>
  <c r="J32" i="12"/>
  <c r="J36" i="12"/>
  <c r="D32" i="12"/>
  <c r="D36" i="12"/>
  <c r="J27" i="12"/>
  <c r="J31" i="12"/>
  <c r="D31" i="12"/>
  <c r="D27" i="12"/>
  <c r="J35" i="12"/>
  <c r="J39" i="12"/>
  <c r="D39" i="12"/>
  <c r="H26" i="7"/>
  <c r="H32" i="7"/>
  <c r="I28" i="7"/>
  <c r="I35" i="7"/>
  <c r="I24" i="7"/>
  <c r="I26" i="7"/>
  <c r="I40" i="7" s="1"/>
  <c r="I29" i="7"/>
  <c r="I34" i="7"/>
  <c r="I32" i="7"/>
  <c r="I25" i="7"/>
  <c r="I37" i="7"/>
  <c r="G26" i="7"/>
  <c r="G28" i="7"/>
  <c r="G33" i="7"/>
  <c r="G35" i="7"/>
  <c r="G30" i="7"/>
  <c r="G32" i="7"/>
  <c r="G38" i="7"/>
  <c r="G31" i="7"/>
  <c r="G29" i="7"/>
  <c r="G36" i="7"/>
  <c r="G34" i="7"/>
  <c r="G27" i="7"/>
  <c r="G39" i="7"/>
  <c r="G37" i="7"/>
  <c r="G25" i="7"/>
  <c r="H31" i="7"/>
  <c r="H33" i="7"/>
  <c r="H38" i="7"/>
  <c r="F28" i="27"/>
  <c r="F24" i="27"/>
  <c r="F27" i="27"/>
  <c r="F26" i="27"/>
  <c r="F35" i="27"/>
  <c r="F34" i="27"/>
  <c r="F31" i="27"/>
  <c r="F30" i="27"/>
  <c r="F39" i="27"/>
  <c r="F38" i="27"/>
  <c r="F32" i="27"/>
  <c r="F29" i="27"/>
  <c r="F25" i="27"/>
  <c r="F36" i="27"/>
  <c r="F37" i="27"/>
  <c r="G40" i="62"/>
  <c r="C40" i="62"/>
  <c r="C40" i="52"/>
  <c r="K40" i="52"/>
  <c r="D40" i="47"/>
  <c r="I40" i="42"/>
  <c r="D36" i="42"/>
  <c r="D28" i="42"/>
  <c r="K40" i="42"/>
  <c r="F40" i="32"/>
  <c r="G40" i="32"/>
  <c r="H40" i="32"/>
  <c r="G36" i="27"/>
  <c r="G28" i="27"/>
  <c r="G40" i="27" s="1"/>
  <c r="F27" i="17"/>
  <c r="F31" i="17"/>
  <c r="C38" i="17"/>
  <c r="C34" i="17"/>
  <c r="I39" i="17"/>
  <c r="I35" i="17"/>
  <c r="H27" i="17"/>
  <c r="F26" i="17"/>
  <c r="F30" i="17"/>
  <c r="C33" i="17"/>
  <c r="C37" i="17"/>
  <c r="I34" i="17"/>
  <c r="I38" i="17"/>
  <c r="F34" i="17"/>
  <c r="F38" i="17"/>
  <c r="C28" i="17"/>
  <c r="C24" i="17"/>
  <c r="I25" i="17"/>
  <c r="I29" i="17"/>
  <c r="F29" i="17"/>
  <c r="F25" i="17"/>
  <c r="C36" i="17"/>
  <c r="I33" i="17"/>
  <c r="I37" i="17"/>
  <c r="F37" i="17"/>
  <c r="F33" i="17"/>
  <c r="I28" i="17"/>
  <c r="F24" i="17"/>
  <c r="F28" i="17"/>
  <c r="F32" i="17"/>
  <c r="E40" i="12"/>
  <c r="H28" i="7"/>
  <c r="H35" i="7"/>
  <c r="H24" i="7"/>
  <c r="H36" i="7"/>
  <c r="H34" i="7"/>
  <c r="H27" i="7"/>
  <c r="H25" i="7"/>
  <c r="H29" i="7"/>
  <c r="H30" i="7"/>
  <c r="F40" i="7"/>
  <c r="H40" i="37"/>
  <c r="J34" i="18"/>
  <c r="J39" i="18" s="1"/>
  <c r="J40" i="47"/>
  <c r="C40" i="42"/>
  <c r="J38" i="27"/>
  <c r="J30" i="27"/>
  <c r="J32" i="27"/>
  <c r="J24" i="27"/>
  <c r="J37" i="27"/>
  <c r="J29" i="27"/>
  <c r="J34" i="27"/>
  <c r="J26" i="27"/>
  <c r="J39" i="27"/>
  <c r="J31" i="27"/>
  <c r="J36" i="27"/>
  <c r="J28" i="27"/>
  <c r="J33" i="27"/>
  <c r="J25" i="27"/>
  <c r="J27" i="27"/>
  <c r="J35" i="27"/>
  <c r="L37" i="57"/>
  <c r="L29" i="57"/>
  <c r="L36" i="57"/>
  <c r="L28" i="57"/>
  <c r="L33" i="57"/>
  <c r="L25" i="57"/>
  <c r="L38" i="57"/>
  <c r="L30" i="57"/>
  <c r="L35" i="57"/>
  <c r="L27" i="57"/>
  <c r="L32" i="57"/>
  <c r="L34" i="57"/>
  <c r="L31" i="57"/>
  <c r="L39" i="57"/>
  <c r="L26" i="57"/>
  <c r="L24" i="57"/>
  <c r="L40" i="42"/>
  <c r="E40" i="32"/>
  <c r="L37" i="22"/>
  <c r="L29" i="22"/>
  <c r="L39" i="22"/>
  <c r="L31" i="22"/>
  <c r="L36" i="22"/>
  <c r="L28" i="22"/>
  <c r="L33" i="22"/>
  <c r="L25" i="22"/>
  <c r="L38" i="22"/>
  <c r="L30" i="22"/>
  <c r="L35" i="22"/>
  <c r="L27" i="22"/>
  <c r="L32" i="22"/>
  <c r="L26" i="22"/>
  <c r="L34" i="22"/>
  <c r="L24" i="22"/>
  <c r="H33" i="22"/>
  <c r="H25" i="22"/>
  <c r="H35" i="22"/>
  <c r="H27" i="22"/>
  <c r="H32" i="22"/>
  <c r="H24" i="22"/>
  <c r="H37" i="22"/>
  <c r="H29" i="22"/>
  <c r="H34" i="22"/>
  <c r="H26" i="22"/>
  <c r="H39" i="22"/>
  <c r="H31" i="22"/>
  <c r="H30" i="22"/>
  <c r="H38" i="22"/>
  <c r="H28" i="22"/>
  <c r="H36" i="22"/>
  <c r="D40" i="17"/>
  <c r="N23" i="3"/>
  <c r="N35" i="3" s="1"/>
  <c r="B23" i="3"/>
  <c r="B35" i="3" s="1"/>
  <c r="B20" i="3"/>
  <c r="B32" i="3" s="1"/>
  <c r="N21" i="3"/>
  <c r="N33" i="3" s="1"/>
  <c r="B21" i="3"/>
  <c r="B33" i="3" s="1"/>
  <c r="N20" i="3"/>
  <c r="N32" i="3" s="1"/>
  <c r="G36" i="57"/>
  <c r="G28" i="57"/>
  <c r="G35" i="57"/>
  <c r="G27" i="57"/>
  <c r="G32" i="57"/>
  <c r="G24" i="57"/>
  <c r="G37" i="57"/>
  <c r="G29" i="57"/>
  <c r="G34" i="57"/>
  <c r="G26" i="57"/>
  <c r="G39" i="57"/>
  <c r="G31" i="57"/>
  <c r="G30" i="57"/>
  <c r="G38" i="57"/>
  <c r="G25" i="57"/>
  <c r="G33" i="57"/>
  <c r="L34" i="62"/>
  <c r="L26" i="62"/>
  <c r="L39" i="62"/>
  <c r="L31" i="62"/>
  <c r="L36" i="62"/>
  <c r="L28" i="62"/>
  <c r="L33" i="62"/>
  <c r="L25" i="62"/>
  <c r="L38" i="62"/>
  <c r="L30" i="62"/>
  <c r="L35" i="62"/>
  <c r="L27" i="62"/>
  <c r="L24" i="62"/>
  <c r="L32" i="62"/>
  <c r="L37" i="62"/>
  <c r="L29" i="62"/>
  <c r="K40" i="62"/>
  <c r="I40" i="57"/>
  <c r="I40" i="52"/>
  <c r="L40" i="47"/>
  <c r="K40" i="32"/>
  <c r="J40" i="17"/>
  <c r="K14" i="63"/>
  <c r="K4" i="62"/>
  <c r="K14" i="58"/>
  <c r="K4" i="57"/>
  <c r="K4" i="52"/>
  <c r="K14" i="53"/>
  <c r="K4" i="47"/>
  <c r="K14" i="48"/>
  <c r="K14" i="43"/>
  <c r="K4" i="42"/>
  <c r="K15" i="38"/>
  <c r="K4" i="37"/>
  <c r="F34" i="33"/>
  <c r="F39" i="33" s="1"/>
  <c r="H33" i="57"/>
  <c r="H25" i="57"/>
  <c r="H32" i="57"/>
  <c r="H24" i="57"/>
  <c r="H37" i="57"/>
  <c r="H29" i="57"/>
  <c r="H34" i="57"/>
  <c r="H26" i="57"/>
  <c r="H39" i="57"/>
  <c r="H31" i="57"/>
  <c r="H36" i="57"/>
  <c r="H38" i="57"/>
  <c r="H35" i="57"/>
  <c r="H27" i="57"/>
  <c r="H30" i="57"/>
  <c r="H28" i="57"/>
  <c r="D40" i="42"/>
  <c r="B35" i="22"/>
  <c r="B27" i="22"/>
  <c r="B37" i="22"/>
  <c r="B29" i="22"/>
  <c r="B34" i="22"/>
  <c r="B26" i="22"/>
  <c r="B39" i="22"/>
  <c r="B31" i="22"/>
  <c r="B36" i="22"/>
  <c r="B28" i="22"/>
  <c r="B33" i="22"/>
  <c r="B25" i="22"/>
  <c r="B40" i="22" s="1"/>
  <c r="B30" i="22"/>
  <c r="B24" i="22"/>
  <c r="B38" i="22"/>
  <c r="B32" i="22"/>
  <c r="K40" i="17"/>
  <c r="H32" i="12"/>
  <c r="H24" i="12"/>
  <c r="H37" i="12"/>
  <c r="H29" i="12"/>
  <c r="H34" i="12"/>
  <c r="H26" i="12"/>
  <c r="H39" i="12"/>
  <c r="H31" i="12"/>
  <c r="H36" i="12"/>
  <c r="H28" i="12"/>
  <c r="H33" i="12"/>
  <c r="H25" i="12"/>
  <c r="H38" i="12"/>
  <c r="H30" i="12"/>
  <c r="H35" i="12"/>
  <c r="H27" i="12"/>
  <c r="J35" i="57"/>
  <c r="J27" i="57"/>
  <c r="J34" i="57"/>
  <c r="J26" i="57"/>
  <c r="J39" i="57"/>
  <c r="J31" i="57"/>
  <c r="J36" i="57"/>
  <c r="J28" i="57"/>
  <c r="J33" i="57"/>
  <c r="J25" i="57"/>
  <c r="J38" i="57"/>
  <c r="J30" i="57"/>
  <c r="J32" i="57"/>
  <c r="J29" i="57"/>
  <c r="J37" i="57"/>
  <c r="J24" i="57"/>
  <c r="B40" i="47"/>
  <c r="L34" i="28"/>
  <c r="L39" i="28" s="1"/>
  <c r="E37" i="42"/>
  <c r="E29" i="42"/>
  <c r="E34" i="42"/>
  <c r="E26" i="42"/>
  <c r="E39" i="42"/>
  <c r="E31" i="42"/>
  <c r="E36" i="42"/>
  <c r="E28" i="42"/>
  <c r="E38" i="42"/>
  <c r="E30" i="42"/>
  <c r="E35" i="42"/>
  <c r="E27" i="42"/>
  <c r="E32" i="42"/>
  <c r="E24" i="42"/>
  <c r="E33" i="42"/>
  <c r="E25" i="42"/>
  <c r="J38" i="32"/>
  <c r="J30" i="32"/>
  <c r="J35" i="32"/>
  <c r="J27" i="32"/>
  <c r="J39" i="32"/>
  <c r="J31" i="32"/>
  <c r="J37" i="32"/>
  <c r="J32" i="32"/>
  <c r="J33" i="32"/>
  <c r="J26" i="32"/>
  <c r="J25" i="32"/>
  <c r="J24" i="32"/>
  <c r="J34" i="32"/>
  <c r="J36" i="32"/>
  <c r="J29" i="32"/>
  <c r="J28" i="32"/>
  <c r="C34" i="43"/>
  <c r="C39" i="43" s="1"/>
  <c r="I35" i="8"/>
  <c r="I40" i="8" s="1"/>
  <c r="I35" i="38"/>
  <c r="I40" i="38" s="1"/>
  <c r="I34" i="58"/>
  <c r="I39" i="58" s="1"/>
  <c r="B32" i="62"/>
  <c r="B24" i="62"/>
  <c r="B37" i="62"/>
  <c r="B29" i="62"/>
  <c r="B34" i="62"/>
  <c r="B26" i="62"/>
  <c r="B39" i="62"/>
  <c r="B31" i="62"/>
  <c r="B36" i="62"/>
  <c r="B28" i="62"/>
  <c r="B33" i="62"/>
  <c r="B25" i="62"/>
  <c r="B30" i="62"/>
  <c r="B35" i="62"/>
  <c r="B27" i="62"/>
  <c r="B38" i="62"/>
  <c r="F39" i="57"/>
  <c r="F31" i="57"/>
  <c r="F38" i="57"/>
  <c r="F30" i="57"/>
  <c r="F35" i="57"/>
  <c r="F27" i="57"/>
  <c r="F32" i="57"/>
  <c r="F24" i="57"/>
  <c r="F37" i="57"/>
  <c r="F29" i="57"/>
  <c r="F34" i="57"/>
  <c r="F33" i="57"/>
  <c r="F28" i="57"/>
  <c r="F26" i="57"/>
  <c r="F25" i="57"/>
  <c r="F36" i="57"/>
  <c r="K32" i="57"/>
  <c r="K24" i="57"/>
  <c r="K39" i="57"/>
  <c r="K31" i="57"/>
  <c r="K36" i="57"/>
  <c r="K28" i="57"/>
  <c r="K33" i="57"/>
  <c r="K25" i="57"/>
  <c r="K38" i="57"/>
  <c r="K30" i="57"/>
  <c r="K35" i="57"/>
  <c r="K29" i="57"/>
  <c r="K27" i="57"/>
  <c r="K37" i="57"/>
  <c r="K34" i="57"/>
  <c r="K26" i="57"/>
  <c r="D35" i="52"/>
  <c r="D27" i="52"/>
  <c r="D32" i="52"/>
  <c r="D24" i="52"/>
  <c r="D34" i="52"/>
  <c r="D26" i="52"/>
  <c r="D39" i="52"/>
  <c r="D31" i="52"/>
  <c r="D30" i="52"/>
  <c r="D37" i="52"/>
  <c r="D28" i="52"/>
  <c r="D25" i="52"/>
  <c r="D38" i="52"/>
  <c r="D29" i="52"/>
  <c r="D33" i="52"/>
  <c r="D36" i="52"/>
  <c r="F37" i="52"/>
  <c r="F29" i="52"/>
  <c r="F34" i="52"/>
  <c r="F26" i="52"/>
  <c r="F36" i="52"/>
  <c r="F28" i="52"/>
  <c r="F33" i="52"/>
  <c r="F25" i="52"/>
  <c r="F24" i="52"/>
  <c r="F31" i="52"/>
  <c r="F38" i="52"/>
  <c r="F35" i="52"/>
  <c r="F32" i="52"/>
  <c r="F39" i="52"/>
  <c r="F27" i="52"/>
  <c r="F30" i="52"/>
  <c r="H36" i="42"/>
  <c r="H28" i="42"/>
  <c r="H33" i="42"/>
  <c r="H25" i="42"/>
  <c r="H38" i="42"/>
  <c r="H30" i="42"/>
  <c r="H35" i="42"/>
  <c r="H27" i="42"/>
  <c r="H37" i="42"/>
  <c r="H29" i="42"/>
  <c r="H34" i="42"/>
  <c r="H26" i="42"/>
  <c r="H39" i="42"/>
  <c r="H31" i="42"/>
  <c r="H32" i="42"/>
  <c r="H24" i="42"/>
  <c r="B38" i="32"/>
  <c r="B30" i="32"/>
  <c r="B35" i="32"/>
  <c r="B27" i="32"/>
  <c r="B39" i="32"/>
  <c r="B31" i="32"/>
  <c r="B33" i="32"/>
  <c r="B34" i="32"/>
  <c r="B26" i="32"/>
  <c r="B25" i="32"/>
  <c r="B24" i="32"/>
  <c r="B28" i="32"/>
  <c r="B36" i="32"/>
  <c r="B29" i="32"/>
  <c r="B37" i="32"/>
  <c r="B32" i="32"/>
  <c r="D32" i="27"/>
  <c r="D24" i="27"/>
  <c r="D34" i="27"/>
  <c r="D26" i="27"/>
  <c r="D39" i="27"/>
  <c r="D31" i="27"/>
  <c r="D36" i="27"/>
  <c r="D28" i="27"/>
  <c r="D33" i="27"/>
  <c r="D25" i="27"/>
  <c r="D38" i="27"/>
  <c r="D30" i="27"/>
  <c r="D35" i="27"/>
  <c r="D27" i="27"/>
  <c r="D37" i="27"/>
  <c r="D29" i="27"/>
  <c r="C36" i="7"/>
  <c r="C28" i="7"/>
  <c r="C39" i="7"/>
  <c r="C34" i="7"/>
  <c r="C29" i="7"/>
  <c r="C24" i="7"/>
  <c r="C38" i="7"/>
  <c r="C33" i="7"/>
  <c r="C37" i="7"/>
  <c r="C32" i="7"/>
  <c r="C27" i="7"/>
  <c r="C31" i="7"/>
  <c r="C26" i="7"/>
  <c r="C35" i="7"/>
  <c r="C30" i="7"/>
  <c r="C25" i="7"/>
  <c r="J34" i="28"/>
  <c r="J39" i="28" s="1"/>
  <c r="L35" i="52"/>
  <c r="L27" i="52"/>
  <c r="L32" i="52"/>
  <c r="L24" i="52"/>
  <c r="L40" i="52" s="1"/>
  <c r="L34" i="52"/>
  <c r="L26" i="52"/>
  <c r="L39" i="52"/>
  <c r="L31" i="52"/>
  <c r="L38" i="52"/>
  <c r="L29" i="52"/>
  <c r="L36" i="52"/>
  <c r="L33" i="52"/>
  <c r="L30" i="52"/>
  <c r="L37" i="52"/>
  <c r="L25" i="52"/>
  <c r="L28" i="52"/>
  <c r="B34" i="58"/>
  <c r="B39" i="58" s="1"/>
  <c r="J34" i="63"/>
  <c r="J43" i="63" s="1"/>
  <c r="I35" i="62"/>
  <c r="I27" i="62"/>
  <c r="I32" i="62"/>
  <c r="I24" i="62"/>
  <c r="I37" i="62"/>
  <c r="I29" i="62"/>
  <c r="I34" i="62"/>
  <c r="I26" i="62"/>
  <c r="I39" i="62"/>
  <c r="I31" i="62"/>
  <c r="I36" i="62"/>
  <c r="I28" i="62"/>
  <c r="I25" i="62"/>
  <c r="I33" i="62"/>
  <c r="I30" i="62"/>
  <c r="I38" i="62"/>
  <c r="C32" i="57"/>
  <c r="C24" i="57"/>
  <c r="C39" i="57"/>
  <c r="C31" i="57"/>
  <c r="C36" i="57"/>
  <c r="C28" i="57"/>
  <c r="C33" i="57"/>
  <c r="C25" i="57"/>
  <c r="C38" i="57"/>
  <c r="C30" i="57"/>
  <c r="C35" i="57"/>
  <c r="C26" i="57"/>
  <c r="C37" i="57"/>
  <c r="C29" i="57"/>
  <c r="C27" i="57"/>
  <c r="C34" i="57"/>
  <c r="I36" i="47"/>
  <c r="I28" i="47"/>
  <c r="I33" i="47"/>
  <c r="I25" i="47"/>
  <c r="I40" i="47" s="1"/>
  <c r="I38" i="47"/>
  <c r="I30" i="47"/>
  <c r="I35" i="47"/>
  <c r="I27" i="47"/>
  <c r="I37" i="47"/>
  <c r="I29" i="47"/>
  <c r="I39" i="47"/>
  <c r="I31" i="47"/>
  <c r="I34" i="47"/>
  <c r="I24" i="47"/>
  <c r="I32" i="47"/>
  <c r="I26" i="47"/>
  <c r="F39" i="22"/>
  <c r="F31" i="22"/>
  <c r="F33" i="22"/>
  <c r="F25" i="22"/>
  <c r="F38" i="22"/>
  <c r="F30" i="22"/>
  <c r="F35" i="22"/>
  <c r="F27" i="22"/>
  <c r="F32" i="22"/>
  <c r="F24" i="22"/>
  <c r="F37" i="22"/>
  <c r="F29" i="22"/>
  <c r="F36" i="22"/>
  <c r="F26" i="22"/>
  <c r="F34" i="22"/>
  <c r="F28" i="22"/>
  <c r="G37" i="48"/>
  <c r="G34" i="48"/>
  <c r="G39" i="48" s="1"/>
  <c r="G36" i="48"/>
  <c r="J39" i="63"/>
  <c r="I50" i="38"/>
  <c r="J32" i="62"/>
  <c r="J24" i="62"/>
  <c r="J37" i="62"/>
  <c r="J29" i="62"/>
  <c r="J34" i="62"/>
  <c r="J26" i="62"/>
  <c r="J39" i="62"/>
  <c r="J31" i="62"/>
  <c r="J36" i="62"/>
  <c r="J28" i="62"/>
  <c r="J33" i="62"/>
  <c r="J25" i="62"/>
  <c r="J30" i="62"/>
  <c r="J27" i="62"/>
  <c r="J38" i="62"/>
  <c r="J35" i="62"/>
  <c r="D34" i="62"/>
  <c r="D26" i="62"/>
  <c r="D39" i="62"/>
  <c r="D31" i="62"/>
  <c r="D36" i="62"/>
  <c r="D28" i="62"/>
  <c r="D33" i="62"/>
  <c r="D25" i="62"/>
  <c r="D38" i="62"/>
  <c r="D30" i="62"/>
  <c r="D35" i="62"/>
  <c r="D27" i="62"/>
  <c r="D37" i="62"/>
  <c r="D24" i="62"/>
  <c r="D29" i="62"/>
  <c r="D32" i="62"/>
  <c r="L32" i="27"/>
  <c r="L24" i="27"/>
  <c r="L34" i="27"/>
  <c r="L26" i="27"/>
  <c r="L39" i="27"/>
  <c r="L31" i="27"/>
  <c r="L36" i="27"/>
  <c r="L28" i="27"/>
  <c r="L33" i="27"/>
  <c r="L25" i="27"/>
  <c r="L38" i="27"/>
  <c r="L30" i="27"/>
  <c r="L35" i="27"/>
  <c r="L27" i="27"/>
  <c r="L37" i="27"/>
  <c r="L29" i="27"/>
  <c r="J39" i="7"/>
  <c r="J31" i="7"/>
  <c r="J26" i="7"/>
  <c r="J35" i="7"/>
  <c r="J30" i="7"/>
  <c r="J25" i="7"/>
  <c r="J34" i="7"/>
  <c r="J29" i="7"/>
  <c r="J24" i="7"/>
  <c r="J38" i="7"/>
  <c r="J33" i="7"/>
  <c r="J28" i="7"/>
  <c r="J37" i="7"/>
  <c r="J32" i="7"/>
  <c r="J27" i="7"/>
  <c r="J36" i="7"/>
  <c r="I53" i="38"/>
  <c r="D35" i="38"/>
  <c r="D40" i="38" s="1"/>
  <c r="D34" i="53"/>
  <c r="D39" i="53" s="1"/>
  <c r="G39" i="37"/>
  <c r="G31" i="37"/>
  <c r="G36" i="37"/>
  <c r="G28" i="37"/>
  <c r="G33" i="37"/>
  <c r="G25" i="37"/>
  <c r="G38" i="37"/>
  <c r="G30" i="37"/>
  <c r="G32" i="37"/>
  <c r="G24" i="37"/>
  <c r="G37" i="37"/>
  <c r="G29" i="37"/>
  <c r="G27" i="37"/>
  <c r="G35" i="37"/>
  <c r="G26" i="37"/>
  <c r="G34" i="37"/>
  <c r="L14" i="63"/>
  <c r="L4" i="62"/>
  <c r="L14" i="58"/>
  <c r="L4" i="57"/>
  <c r="L4" i="52"/>
  <c r="L14" i="53"/>
  <c r="L14" i="48"/>
  <c r="L4" i="47"/>
  <c r="L4" i="42"/>
  <c r="L14" i="43"/>
  <c r="L4" i="37"/>
  <c r="L15" i="38"/>
  <c r="L34" i="63"/>
  <c r="L39" i="63" s="1"/>
  <c r="I52" i="38"/>
  <c r="H39" i="52"/>
  <c r="H31" i="52"/>
  <c r="H36" i="52"/>
  <c r="H28" i="52"/>
  <c r="H38" i="52"/>
  <c r="H30" i="52"/>
  <c r="H35" i="52"/>
  <c r="H27" i="52"/>
  <c r="H34" i="52"/>
  <c r="H25" i="52"/>
  <c r="H32" i="52"/>
  <c r="H29" i="52"/>
  <c r="H26" i="52"/>
  <c r="H33" i="52"/>
  <c r="H37" i="52"/>
  <c r="H24" i="52"/>
  <c r="H39" i="47"/>
  <c r="H31" i="47"/>
  <c r="H36" i="47"/>
  <c r="H28" i="47"/>
  <c r="H33" i="47"/>
  <c r="H25" i="47"/>
  <c r="H38" i="47"/>
  <c r="H30" i="47"/>
  <c r="H32" i="47"/>
  <c r="H24" i="47"/>
  <c r="H34" i="47"/>
  <c r="H26" i="47"/>
  <c r="H37" i="47"/>
  <c r="H27" i="47"/>
  <c r="H35" i="47"/>
  <c r="H29" i="47"/>
  <c r="E37" i="37"/>
  <c r="E29" i="37"/>
  <c r="E34" i="37"/>
  <c r="E26" i="37"/>
  <c r="E39" i="37"/>
  <c r="E31" i="37"/>
  <c r="E36" i="37"/>
  <c r="E28" i="37"/>
  <c r="E38" i="37"/>
  <c r="E30" i="37"/>
  <c r="E35" i="37"/>
  <c r="E27" i="37"/>
  <c r="E33" i="37"/>
  <c r="E24" i="37"/>
  <c r="E32" i="37"/>
  <c r="E25" i="37"/>
  <c r="I33" i="37"/>
  <c r="I25" i="37"/>
  <c r="I38" i="37"/>
  <c r="I30" i="37"/>
  <c r="I35" i="37"/>
  <c r="I27" i="37"/>
  <c r="I32" i="37"/>
  <c r="I24" i="37"/>
  <c r="I34" i="37"/>
  <c r="I26" i="37"/>
  <c r="I39" i="37"/>
  <c r="I31" i="37"/>
  <c r="I36" i="37"/>
  <c r="I29" i="37"/>
  <c r="I37" i="37"/>
  <c r="I28" i="37"/>
  <c r="L32" i="32"/>
  <c r="L37" i="32"/>
  <c r="L29" i="32"/>
  <c r="L33" i="32"/>
  <c r="L25" i="32"/>
  <c r="L38" i="32"/>
  <c r="L31" i="32"/>
  <c r="L39" i="32"/>
  <c r="L26" i="32"/>
  <c r="L34" i="32"/>
  <c r="L24" i="32"/>
  <c r="L27" i="32"/>
  <c r="L35" i="32"/>
  <c r="L28" i="32"/>
  <c r="L30" i="32"/>
  <c r="L36" i="32"/>
  <c r="K35" i="27"/>
  <c r="K27" i="27"/>
  <c r="K37" i="27"/>
  <c r="K29" i="27"/>
  <c r="K34" i="27"/>
  <c r="K26" i="27"/>
  <c r="K39" i="27"/>
  <c r="K31" i="27"/>
  <c r="K36" i="27"/>
  <c r="K28" i="27"/>
  <c r="K33" i="27"/>
  <c r="K25" i="27"/>
  <c r="K38" i="27"/>
  <c r="K30" i="27"/>
  <c r="K32" i="27"/>
  <c r="K24" i="27"/>
  <c r="I42" i="38"/>
  <c r="E38" i="7"/>
  <c r="E30" i="7"/>
  <c r="E33" i="7"/>
  <c r="E28" i="7"/>
  <c r="E37" i="7"/>
  <c r="E32" i="7"/>
  <c r="E27" i="7"/>
  <c r="E36" i="7"/>
  <c r="E31" i="7"/>
  <c r="E26" i="7"/>
  <c r="E35" i="7"/>
  <c r="E25" i="7"/>
  <c r="E39" i="7"/>
  <c r="E34" i="7"/>
  <c r="E29" i="7"/>
  <c r="E24" i="7"/>
  <c r="I14" i="63"/>
  <c r="I4" i="62"/>
  <c r="I14" i="58"/>
  <c r="I4" i="57"/>
  <c r="I14" i="53"/>
  <c r="I4" i="52"/>
  <c r="I14" i="48"/>
  <c r="I4" i="47"/>
  <c r="I4" i="42"/>
  <c r="I14" i="43"/>
  <c r="I4" i="37"/>
  <c r="I15" i="38"/>
  <c r="E34" i="13"/>
  <c r="E39" i="13" s="1"/>
  <c r="B35" i="57"/>
  <c r="B27" i="57"/>
  <c r="B34" i="57"/>
  <c r="B26" i="57"/>
  <c r="B39" i="57"/>
  <c r="B31" i="57"/>
  <c r="B36" i="57"/>
  <c r="B28" i="57"/>
  <c r="B33" i="57"/>
  <c r="B25" i="57"/>
  <c r="B38" i="57"/>
  <c r="B30" i="57"/>
  <c r="B24" i="57"/>
  <c r="B32" i="57"/>
  <c r="B37" i="57"/>
  <c r="B29" i="57"/>
  <c r="F34" i="42"/>
  <c r="F26" i="42"/>
  <c r="F39" i="42"/>
  <c r="F31" i="42"/>
  <c r="F36" i="42"/>
  <c r="F28" i="42"/>
  <c r="F33" i="42"/>
  <c r="F25" i="42"/>
  <c r="F35" i="42"/>
  <c r="F27" i="42"/>
  <c r="F32" i="42"/>
  <c r="F24" i="42"/>
  <c r="F37" i="42"/>
  <c r="F29" i="42"/>
  <c r="F40" i="42" s="1"/>
  <c r="F38" i="42"/>
  <c r="F30" i="42"/>
  <c r="H36" i="27"/>
  <c r="H28" i="27"/>
  <c r="H38" i="27"/>
  <c r="H30" i="27"/>
  <c r="H35" i="27"/>
  <c r="H27" i="27"/>
  <c r="H32" i="27"/>
  <c r="H24" i="27"/>
  <c r="H37" i="27"/>
  <c r="H29" i="27"/>
  <c r="H34" i="27"/>
  <c r="H26" i="27"/>
  <c r="H39" i="27"/>
  <c r="H31" i="27"/>
  <c r="H33" i="27"/>
  <c r="H25" i="27"/>
  <c r="D37" i="57"/>
  <c r="D29" i="57"/>
  <c r="D36" i="57"/>
  <c r="D28" i="57"/>
  <c r="D33" i="57"/>
  <c r="D25" i="57"/>
  <c r="D38" i="57"/>
  <c r="D30" i="57"/>
  <c r="D35" i="57"/>
  <c r="D27" i="57"/>
  <c r="D32" i="57"/>
  <c r="D39" i="57"/>
  <c r="D26" i="57"/>
  <c r="D24" i="57"/>
  <c r="D34" i="57"/>
  <c r="D31" i="57"/>
  <c r="G34" i="52"/>
  <c r="G26" i="52"/>
  <c r="G39" i="52"/>
  <c r="G31" i="52"/>
  <c r="G33" i="52"/>
  <c r="G25" i="52"/>
  <c r="G38" i="52"/>
  <c r="G30" i="52"/>
  <c r="G37" i="52"/>
  <c r="G28" i="52"/>
  <c r="G35" i="52"/>
  <c r="G32" i="52"/>
  <c r="G29" i="52"/>
  <c r="G36" i="52"/>
  <c r="G24" i="52"/>
  <c r="G40" i="52" s="1"/>
  <c r="G27" i="52"/>
  <c r="K38" i="47"/>
  <c r="K30" i="47"/>
  <c r="K35" i="47"/>
  <c r="K27" i="47"/>
  <c r="K32" i="47"/>
  <c r="K24" i="47"/>
  <c r="K37" i="47"/>
  <c r="K29" i="47"/>
  <c r="K39" i="47"/>
  <c r="K31" i="47"/>
  <c r="K33" i="47"/>
  <c r="K25" i="47"/>
  <c r="K34" i="47"/>
  <c r="K28" i="47"/>
  <c r="K36" i="47"/>
  <c r="K26" i="47"/>
  <c r="K35" i="37"/>
  <c r="K27" i="37"/>
  <c r="K32" i="37"/>
  <c r="K24" i="37"/>
  <c r="K37" i="37"/>
  <c r="K29" i="37"/>
  <c r="K34" i="37"/>
  <c r="K26" i="37"/>
  <c r="K36" i="37"/>
  <c r="K28" i="37"/>
  <c r="K33" i="37"/>
  <c r="K25" i="37"/>
  <c r="K30" i="37"/>
  <c r="K38" i="37"/>
  <c r="K31" i="37"/>
  <c r="K39" i="37"/>
  <c r="D32" i="32"/>
  <c r="D37" i="32"/>
  <c r="D29" i="32"/>
  <c r="D33" i="32"/>
  <c r="D25" i="32"/>
  <c r="D34" i="32"/>
  <c r="D26" i="32"/>
  <c r="D27" i="32"/>
  <c r="D24" i="32"/>
  <c r="D35" i="32"/>
  <c r="D28" i="32"/>
  <c r="D36" i="32"/>
  <c r="D30" i="32"/>
  <c r="D38" i="32"/>
  <c r="D31" i="32"/>
  <c r="D39" i="32"/>
  <c r="I33" i="32"/>
  <c r="I38" i="32"/>
  <c r="I30" i="32"/>
  <c r="I34" i="32"/>
  <c r="I26" i="32"/>
  <c r="I36" i="32"/>
  <c r="I29" i="32"/>
  <c r="I37" i="32"/>
  <c r="I31" i="32"/>
  <c r="I39" i="32"/>
  <c r="I32" i="32"/>
  <c r="I27" i="32"/>
  <c r="I25" i="32"/>
  <c r="I24" i="32"/>
  <c r="I28" i="32"/>
  <c r="I35" i="32"/>
  <c r="C35" i="27"/>
  <c r="C27" i="27"/>
  <c r="C37" i="27"/>
  <c r="C29" i="27"/>
  <c r="C34" i="27"/>
  <c r="C26" i="27"/>
  <c r="C39" i="27"/>
  <c r="C31" i="27"/>
  <c r="C36" i="27"/>
  <c r="C28" i="27"/>
  <c r="C33" i="27"/>
  <c r="C25" i="27"/>
  <c r="C38" i="27"/>
  <c r="C30" i="27"/>
  <c r="C32" i="27"/>
  <c r="C24" i="27"/>
  <c r="C32" i="22"/>
  <c r="C24" i="22"/>
  <c r="C34" i="22"/>
  <c r="C26" i="22"/>
  <c r="C39" i="22"/>
  <c r="C31" i="22"/>
  <c r="C36" i="22"/>
  <c r="C28" i="22"/>
  <c r="C33" i="22"/>
  <c r="C25" i="22"/>
  <c r="C38" i="22"/>
  <c r="C30" i="22"/>
  <c r="C27" i="22"/>
  <c r="C35" i="22"/>
  <c r="C29" i="22"/>
  <c r="C37" i="22"/>
  <c r="E40" i="22"/>
  <c r="K39" i="12"/>
  <c r="K31" i="12"/>
  <c r="K36" i="12"/>
  <c r="K28" i="12"/>
  <c r="K33" i="12"/>
  <c r="K25" i="12"/>
  <c r="K38" i="12"/>
  <c r="K30" i="12"/>
  <c r="K35" i="12"/>
  <c r="K27" i="12"/>
  <c r="K32" i="12"/>
  <c r="K24" i="12"/>
  <c r="K37" i="12"/>
  <c r="K29" i="12"/>
  <c r="K34" i="12"/>
  <c r="K26" i="12"/>
  <c r="E14" i="63"/>
  <c r="E4" i="62"/>
  <c r="E14" i="58"/>
  <c r="E4" i="57"/>
  <c r="E14" i="53"/>
  <c r="E4" i="52"/>
  <c r="E14" i="43"/>
  <c r="E14" i="48"/>
  <c r="E4" i="47"/>
  <c r="E4" i="42"/>
  <c r="E15" i="38"/>
  <c r="E4" i="37"/>
  <c r="G35" i="12"/>
  <c r="G27" i="12"/>
  <c r="G32" i="12"/>
  <c r="G24" i="12"/>
  <c r="G37" i="12"/>
  <c r="G29" i="12"/>
  <c r="G34" i="12"/>
  <c r="G26" i="12"/>
  <c r="G39" i="12"/>
  <c r="G31" i="12"/>
  <c r="G36" i="12"/>
  <c r="G28" i="12"/>
  <c r="G33" i="12"/>
  <c r="G25" i="12"/>
  <c r="G30" i="12"/>
  <c r="G38" i="12"/>
  <c r="D41" i="53"/>
  <c r="B14" i="63"/>
  <c r="B4" i="62"/>
  <c r="B14" i="58"/>
  <c r="B4" i="57"/>
  <c r="B14" i="53"/>
  <c r="B4" i="52"/>
  <c r="B4" i="47"/>
  <c r="B14" i="48"/>
  <c r="B4" i="42"/>
  <c r="B14" i="43"/>
  <c r="B4" i="37"/>
  <c r="B15" i="38"/>
  <c r="D49" i="38"/>
  <c r="H47" i="43"/>
  <c r="I47" i="58"/>
  <c r="I44" i="38"/>
  <c r="L33" i="7"/>
  <c r="L25" i="7"/>
  <c r="L39" i="7"/>
  <c r="L34" i="7"/>
  <c r="L29" i="7"/>
  <c r="L24" i="7"/>
  <c r="L38" i="7"/>
  <c r="L28" i="7"/>
  <c r="L37" i="7"/>
  <c r="L32" i="7"/>
  <c r="L27" i="7"/>
  <c r="L36" i="7"/>
  <c r="L31" i="7"/>
  <c r="L26" i="7"/>
  <c r="L35" i="7"/>
  <c r="L30" i="7"/>
  <c r="K34" i="23"/>
  <c r="K39" i="23" s="1"/>
  <c r="E34" i="57"/>
  <c r="E26" i="57"/>
  <c r="E33" i="57"/>
  <c r="E25" i="57"/>
  <c r="E38" i="57"/>
  <c r="E30" i="57"/>
  <c r="E35" i="57"/>
  <c r="E27" i="57"/>
  <c r="E32" i="57"/>
  <c r="E24" i="57"/>
  <c r="E37" i="57"/>
  <c r="E36" i="57"/>
  <c r="E28" i="57"/>
  <c r="E29" i="57"/>
  <c r="E31" i="57"/>
  <c r="E39" i="57"/>
  <c r="H38" i="62"/>
  <c r="H30" i="62"/>
  <c r="H35" i="62"/>
  <c r="H27" i="62"/>
  <c r="H32" i="62"/>
  <c r="H24" i="62"/>
  <c r="H37" i="62"/>
  <c r="H29" i="62"/>
  <c r="H34" i="62"/>
  <c r="H26" i="62"/>
  <c r="H39" i="62"/>
  <c r="H31" i="62"/>
  <c r="H28" i="62"/>
  <c r="H25" i="62"/>
  <c r="H36" i="62"/>
  <c r="H33" i="62"/>
  <c r="E32" i="52"/>
  <c r="E24" i="52"/>
  <c r="E40" i="52" s="1"/>
  <c r="E37" i="52"/>
  <c r="E29" i="52"/>
  <c r="E39" i="52"/>
  <c r="E31" i="52"/>
  <c r="E36" i="52"/>
  <c r="E28" i="52"/>
  <c r="E27" i="52"/>
  <c r="E34" i="52"/>
  <c r="E25" i="52"/>
  <c r="E38" i="52"/>
  <c r="E35" i="52"/>
  <c r="E26" i="52"/>
  <c r="E30" i="52"/>
  <c r="E33" i="52"/>
  <c r="J33" i="52"/>
  <c r="J25" i="52"/>
  <c r="J38" i="52"/>
  <c r="J30" i="52"/>
  <c r="J32" i="52"/>
  <c r="J24" i="52"/>
  <c r="J37" i="52"/>
  <c r="J29" i="52"/>
  <c r="J28" i="52"/>
  <c r="J35" i="52"/>
  <c r="J26" i="52"/>
  <c r="J39" i="52"/>
  <c r="J36" i="52"/>
  <c r="J27" i="52"/>
  <c r="J31" i="52"/>
  <c r="J34" i="52"/>
  <c r="C38" i="47"/>
  <c r="C30" i="47"/>
  <c r="C35" i="47"/>
  <c r="C27" i="47"/>
  <c r="C32" i="47"/>
  <c r="C24" i="47"/>
  <c r="C37" i="47"/>
  <c r="C29" i="47"/>
  <c r="C39" i="47"/>
  <c r="C31" i="47"/>
  <c r="C33" i="47"/>
  <c r="C25" i="47"/>
  <c r="C26" i="47"/>
  <c r="C34" i="47"/>
  <c r="C28" i="47"/>
  <c r="C36" i="47"/>
  <c r="J38" i="42"/>
  <c r="J30" i="42"/>
  <c r="J35" i="42"/>
  <c r="J27" i="42"/>
  <c r="J32" i="42"/>
  <c r="J24" i="42"/>
  <c r="J37" i="42"/>
  <c r="J29" i="42"/>
  <c r="J39" i="42"/>
  <c r="J31" i="42"/>
  <c r="J36" i="42"/>
  <c r="J28" i="42"/>
  <c r="J33" i="42"/>
  <c r="J25" i="42"/>
  <c r="J26" i="42"/>
  <c r="J34" i="42"/>
  <c r="G52" i="48"/>
  <c r="G50" i="48"/>
  <c r="L47" i="63"/>
  <c r="F38" i="63"/>
  <c r="I50" i="58"/>
  <c r="I43" i="38"/>
  <c r="C35" i="38"/>
  <c r="C40" i="38" s="1"/>
  <c r="I34" i="53"/>
  <c r="I39" i="53" s="1"/>
  <c r="F34" i="58"/>
  <c r="F39" i="58" s="1"/>
  <c r="L40" i="63"/>
  <c r="F40" i="63"/>
  <c r="D35" i="8"/>
  <c r="D40" i="8" s="1"/>
  <c r="G34" i="47"/>
  <c r="G26" i="47"/>
  <c r="G39" i="47"/>
  <c r="G31" i="47"/>
  <c r="G36" i="47"/>
  <c r="G28" i="47"/>
  <c r="G33" i="47"/>
  <c r="G25" i="47"/>
  <c r="G35" i="47"/>
  <c r="G27" i="47"/>
  <c r="G37" i="47"/>
  <c r="G29" i="47"/>
  <c r="G30" i="47"/>
  <c r="G24" i="47"/>
  <c r="G38" i="47"/>
  <c r="G32" i="47"/>
  <c r="B38" i="27"/>
  <c r="B30" i="27"/>
  <c r="B32" i="27"/>
  <c r="B24" i="27"/>
  <c r="B37" i="27"/>
  <c r="B29" i="27"/>
  <c r="B34" i="27"/>
  <c r="B26" i="27"/>
  <c r="B39" i="27"/>
  <c r="B31" i="27"/>
  <c r="B36" i="27"/>
  <c r="B28" i="27"/>
  <c r="B33" i="27"/>
  <c r="B25" i="27"/>
  <c r="B27" i="27"/>
  <c r="B35" i="27"/>
  <c r="L32" i="37"/>
  <c r="L24" i="37"/>
  <c r="L37" i="37"/>
  <c r="L29" i="37"/>
  <c r="L34" i="37"/>
  <c r="L26" i="37"/>
  <c r="L39" i="37"/>
  <c r="L31" i="37"/>
  <c r="L33" i="37"/>
  <c r="L25" i="37"/>
  <c r="L38" i="37"/>
  <c r="L30" i="37"/>
  <c r="L27" i="37"/>
  <c r="L35" i="37"/>
  <c r="L28" i="37"/>
  <c r="L36" i="37"/>
  <c r="J38" i="37"/>
  <c r="J30" i="37"/>
  <c r="J35" i="37"/>
  <c r="J27" i="37"/>
  <c r="J32" i="37"/>
  <c r="J24" i="37"/>
  <c r="J37" i="37"/>
  <c r="J29" i="37"/>
  <c r="J39" i="37"/>
  <c r="J31" i="37"/>
  <c r="J36" i="37"/>
  <c r="J28" i="37"/>
  <c r="J33" i="37"/>
  <c r="J26" i="37"/>
  <c r="J34" i="37"/>
  <c r="J25" i="37"/>
  <c r="C35" i="37"/>
  <c r="C27" i="37"/>
  <c r="C32" i="37"/>
  <c r="C24" i="37"/>
  <c r="C37" i="37"/>
  <c r="C29" i="37"/>
  <c r="C34" i="37"/>
  <c r="C26" i="37"/>
  <c r="C36" i="37"/>
  <c r="C28" i="37"/>
  <c r="C33" i="37"/>
  <c r="C25" i="37"/>
  <c r="C39" i="37"/>
  <c r="C30" i="37"/>
  <c r="C38" i="37"/>
  <c r="C31" i="37"/>
  <c r="C39" i="12"/>
  <c r="C31" i="12"/>
  <c r="C36" i="12"/>
  <c r="C28" i="12"/>
  <c r="C33" i="12"/>
  <c r="C25" i="12"/>
  <c r="C38" i="12"/>
  <c r="C30" i="12"/>
  <c r="C35" i="12"/>
  <c r="C27" i="12"/>
  <c r="C32" i="12"/>
  <c r="C24" i="12"/>
  <c r="C37" i="12"/>
  <c r="C29" i="12"/>
  <c r="C34" i="12"/>
  <c r="C26" i="12"/>
  <c r="J43" i="48"/>
  <c r="I48" i="53"/>
  <c r="F47" i="58"/>
  <c r="F46" i="58"/>
  <c r="B43" i="58"/>
  <c r="I37" i="58"/>
  <c r="H34" i="43"/>
  <c r="H39" i="43" s="1"/>
  <c r="K34" i="53"/>
  <c r="K39" i="53" s="1"/>
  <c r="F34" i="63"/>
  <c r="F37" i="63" s="1"/>
  <c r="J46" i="63"/>
  <c r="E39" i="62"/>
  <c r="E31" i="62"/>
  <c r="E36" i="62"/>
  <c r="E28" i="62"/>
  <c r="E33" i="62"/>
  <c r="E25" i="62"/>
  <c r="E38" i="62"/>
  <c r="E30" i="62"/>
  <c r="E35" i="62"/>
  <c r="E27" i="62"/>
  <c r="E32" i="62"/>
  <c r="E24" i="62"/>
  <c r="E37" i="62"/>
  <c r="E34" i="62"/>
  <c r="E26" i="62"/>
  <c r="E29" i="62"/>
  <c r="F36" i="62"/>
  <c r="F28" i="62"/>
  <c r="F33" i="62"/>
  <c r="F25" i="62"/>
  <c r="F38" i="62"/>
  <c r="F30" i="62"/>
  <c r="F35" i="62"/>
  <c r="F27" i="62"/>
  <c r="F32" i="62"/>
  <c r="F24" i="62"/>
  <c r="F37" i="62"/>
  <c r="F29" i="62"/>
  <c r="F34" i="62"/>
  <c r="F31" i="62"/>
  <c r="F39" i="62"/>
  <c r="F26" i="62"/>
  <c r="B33" i="52"/>
  <c r="B25" i="52"/>
  <c r="B38" i="52"/>
  <c r="B30" i="52"/>
  <c r="B32" i="52"/>
  <c r="B24" i="52"/>
  <c r="B37" i="52"/>
  <c r="B29" i="52"/>
  <c r="B36" i="52"/>
  <c r="B27" i="52"/>
  <c r="B34" i="52"/>
  <c r="B31" i="52"/>
  <c r="B28" i="52"/>
  <c r="B35" i="52"/>
  <c r="B39" i="52"/>
  <c r="B26" i="52"/>
  <c r="F37" i="47"/>
  <c r="F29" i="47"/>
  <c r="F34" i="47"/>
  <c r="F26" i="47"/>
  <c r="F39" i="47"/>
  <c r="F31" i="47"/>
  <c r="F36" i="47"/>
  <c r="F28" i="47"/>
  <c r="F38" i="47"/>
  <c r="F30" i="47"/>
  <c r="F32" i="47"/>
  <c r="F24" i="47"/>
  <c r="F25" i="47"/>
  <c r="F33" i="47"/>
  <c r="F27" i="47"/>
  <c r="F35" i="47"/>
  <c r="E32" i="47"/>
  <c r="E24" i="47"/>
  <c r="E37" i="47"/>
  <c r="E29" i="47"/>
  <c r="E34" i="47"/>
  <c r="E26" i="47"/>
  <c r="E39" i="47"/>
  <c r="E31" i="47"/>
  <c r="E33" i="47"/>
  <c r="E25" i="47"/>
  <c r="E35" i="47"/>
  <c r="E27" i="47"/>
  <c r="E28" i="47"/>
  <c r="E36" i="47"/>
  <c r="E30" i="47"/>
  <c r="E38" i="47"/>
  <c r="B38" i="42"/>
  <c r="B30" i="42"/>
  <c r="B35" i="42"/>
  <c r="B27" i="42"/>
  <c r="B32" i="42"/>
  <c r="B24" i="42"/>
  <c r="B37" i="42"/>
  <c r="B29" i="42"/>
  <c r="B39" i="42"/>
  <c r="B31" i="42"/>
  <c r="B36" i="42"/>
  <c r="B28" i="42"/>
  <c r="B33" i="42"/>
  <c r="B25" i="42"/>
  <c r="B26" i="42"/>
  <c r="B34" i="42"/>
  <c r="F34" i="37"/>
  <c r="F26" i="37"/>
  <c r="F39" i="37"/>
  <c r="F31" i="37"/>
  <c r="F36" i="37"/>
  <c r="F28" i="37"/>
  <c r="F33" i="37"/>
  <c r="F25" i="37"/>
  <c r="F35" i="37"/>
  <c r="F27" i="37"/>
  <c r="F32" i="37"/>
  <c r="F24" i="37"/>
  <c r="F30" i="37"/>
  <c r="F38" i="37"/>
  <c r="F29" i="37"/>
  <c r="F37" i="37"/>
  <c r="D32" i="37"/>
  <c r="D24" i="37"/>
  <c r="D37" i="37"/>
  <c r="D29" i="37"/>
  <c r="D34" i="37"/>
  <c r="D26" i="37"/>
  <c r="D39" i="37"/>
  <c r="D31" i="37"/>
  <c r="D33" i="37"/>
  <c r="D25" i="37"/>
  <c r="D38" i="37"/>
  <c r="D30" i="37"/>
  <c r="D36" i="37"/>
  <c r="D27" i="37"/>
  <c r="D35" i="37"/>
  <c r="D28" i="37"/>
  <c r="B38" i="37"/>
  <c r="B30" i="37"/>
  <c r="B35" i="37"/>
  <c r="B27" i="37"/>
  <c r="B32" i="37"/>
  <c r="B24" i="37"/>
  <c r="B37" i="37"/>
  <c r="B29" i="37"/>
  <c r="B39" i="37"/>
  <c r="B31" i="37"/>
  <c r="B36" i="37"/>
  <c r="B28" i="37"/>
  <c r="B25" i="37"/>
  <c r="B33" i="37"/>
  <c r="B26" i="37"/>
  <c r="B34" i="37"/>
  <c r="C35" i="32"/>
  <c r="C27" i="32"/>
  <c r="C32" i="32"/>
  <c r="C24" i="32"/>
  <c r="C36" i="32"/>
  <c r="C28" i="32"/>
  <c r="C33" i="32"/>
  <c r="C34" i="32"/>
  <c r="C26" i="32"/>
  <c r="C25" i="32"/>
  <c r="C29" i="32"/>
  <c r="C37" i="32"/>
  <c r="C30" i="32"/>
  <c r="C39" i="32"/>
  <c r="C31" i="32"/>
  <c r="C38" i="32"/>
  <c r="E37" i="27"/>
  <c r="E29" i="27"/>
  <c r="E39" i="27"/>
  <c r="E31" i="27"/>
  <c r="E36" i="27"/>
  <c r="E28" i="27"/>
  <c r="E33" i="27"/>
  <c r="E25" i="27"/>
  <c r="E38" i="27"/>
  <c r="E30" i="27"/>
  <c r="E35" i="27"/>
  <c r="E27" i="27"/>
  <c r="E32" i="27"/>
  <c r="E24" i="27"/>
  <c r="E26" i="27"/>
  <c r="E34" i="27"/>
  <c r="J35" i="22"/>
  <c r="J27" i="22"/>
  <c r="J37" i="22"/>
  <c r="J29" i="22"/>
  <c r="J34" i="22"/>
  <c r="J26" i="22"/>
  <c r="J39" i="22"/>
  <c r="J31" i="22"/>
  <c r="J36" i="22"/>
  <c r="J28" i="22"/>
  <c r="J33" i="22"/>
  <c r="J25" i="22"/>
  <c r="J24" i="22"/>
  <c r="J38" i="22"/>
  <c r="J32" i="22"/>
  <c r="J30" i="22"/>
  <c r="I40" i="27"/>
  <c r="I37" i="12"/>
  <c r="I29" i="12"/>
  <c r="I34" i="12"/>
  <c r="I26" i="12"/>
  <c r="I39" i="12"/>
  <c r="I31" i="12"/>
  <c r="I36" i="12"/>
  <c r="I28" i="12"/>
  <c r="I33" i="12"/>
  <c r="I25" i="12"/>
  <c r="I38" i="12"/>
  <c r="I30" i="12"/>
  <c r="I35" i="12"/>
  <c r="I27" i="12"/>
  <c r="I24" i="12"/>
  <c r="I32" i="12"/>
  <c r="F38" i="12"/>
  <c r="F30" i="12"/>
  <c r="F35" i="12"/>
  <c r="F27" i="12"/>
  <c r="F32" i="12"/>
  <c r="F24" i="12"/>
  <c r="F37" i="12"/>
  <c r="F29" i="12"/>
  <c r="F34" i="12"/>
  <c r="F26" i="12"/>
  <c r="F39" i="12"/>
  <c r="F31" i="12"/>
  <c r="F36" i="12"/>
  <c r="F28" i="12"/>
  <c r="F33" i="12"/>
  <c r="F25" i="12"/>
  <c r="D37" i="22"/>
  <c r="D29" i="22"/>
  <c r="D39" i="22"/>
  <c r="D31" i="22"/>
  <c r="D36" i="22"/>
  <c r="D28" i="22"/>
  <c r="D33" i="22"/>
  <c r="D25" i="22"/>
  <c r="D38" i="22"/>
  <c r="D30" i="22"/>
  <c r="D35" i="22"/>
  <c r="D27" i="22"/>
  <c r="D24" i="22"/>
  <c r="D32" i="22"/>
  <c r="D26" i="22"/>
  <c r="D34" i="22"/>
  <c r="B39" i="7"/>
  <c r="B31" i="7"/>
  <c r="B35" i="7"/>
  <c r="B30" i="7"/>
  <c r="B25" i="7"/>
  <c r="B34" i="7"/>
  <c r="B29" i="7"/>
  <c r="B24" i="7"/>
  <c r="B38" i="7"/>
  <c r="B33" i="7"/>
  <c r="B28" i="7"/>
  <c r="B37" i="7"/>
  <c r="B32" i="7"/>
  <c r="B27" i="7"/>
  <c r="B36" i="7"/>
  <c r="B26" i="7"/>
  <c r="D14" i="63"/>
  <c r="D4" i="62"/>
  <c r="D14" i="58"/>
  <c r="D14" i="53"/>
  <c r="D4" i="57"/>
  <c r="D14" i="48"/>
  <c r="D4" i="52"/>
  <c r="D4" i="47"/>
  <c r="D4" i="42"/>
  <c r="D4" i="37"/>
  <c r="D15" i="38"/>
  <c r="D14" i="43"/>
  <c r="H41" i="43"/>
  <c r="L52" i="63"/>
  <c r="G47" i="48"/>
  <c r="F46" i="63"/>
  <c r="I52" i="58"/>
  <c r="I49" i="38"/>
  <c r="D48" i="53"/>
  <c r="I48" i="58"/>
  <c r="D47" i="53"/>
  <c r="D37" i="53"/>
  <c r="G35" i="38"/>
  <c r="G40" i="38" s="1"/>
  <c r="L35" i="38"/>
  <c r="L40" i="38" s="1"/>
  <c r="K34" i="43"/>
  <c r="K39" i="43" s="1"/>
  <c r="G34" i="53"/>
  <c r="G39" i="53" s="1"/>
  <c r="C34" i="58"/>
  <c r="C39" i="58" s="1"/>
  <c r="D34" i="58"/>
  <c r="D39" i="58" s="1"/>
  <c r="E39" i="63"/>
  <c r="L50" i="63"/>
  <c r="L43" i="63"/>
  <c r="J49" i="63"/>
  <c r="D33" i="7"/>
  <c r="D25" i="7"/>
  <c r="D39" i="7"/>
  <c r="D34" i="7"/>
  <c r="D29" i="7"/>
  <c r="D24" i="7"/>
  <c r="D38" i="7"/>
  <c r="D28" i="7"/>
  <c r="D37" i="7"/>
  <c r="D32" i="7"/>
  <c r="D27" i="7"/>
  <c r="D36" i="7"/>
  <c r="D31" i="7"/>
  <c r="D26" i="7"/>
  <c r="D35" i="7"/>
  <c r="D30" i="7"/>
  <c r="K40" i="43"/>
  <c r="D40" i="53"/>
  <c r="G49" i="48"/>
  <c r="H45" i="48"/>
  <c r="J45" i="63"/>
  <c r="I34" i="48"/>
  <c r="I39" i="48" s="1"/>
  <c r="D34" i="63"/>
  <c r="D39" i="63" s="1"/>
  <c r="D36" i="63"/>
  <c r="L52" i="38"/>
  <c r="F49" i="58"/>
  <c r="I45" i="58"/>
  <c r="C45" i="58"/>
  <c r="D44" i="53"/>
  <c r="I43" i="33"/>
  <c r="C34" i="18"/>
  <c r="C39" i="18" s="1"/>
  <c r="G34" i="33"/>
  <c r="G51" i="33" s="1"/>
  <c r="L37" i="28"/>
  <c r="B34" i="13"/>
  <c r="B39" i="13" s="1"/>
  <c r="E35" i="8"/>
  <c r="E40" i="8" s="1"/>
  <c r="F34" i="13"/>
  <c r="F39" i="13" s="1"/>
  <c r="F34" i="23"/>
  <c r="F39" i="23" s="1"/>
  <c r="D34" i="23"/>
  <c r="D39" i="23" s="1"/>
  <c r="C34" i="28"/>
  <c r="C39" i="28" s="1"/>
  <c r="C14" i="63"/>
  <c r="C4" i="62"/>
  <c r="C14" i="58"/>
  <c r="C4" i="57"/>
  <c r="C4" i="52"/>
  <c r="C14" i="53"/>
  <c r="C4" i="47"/>
  <c r="C14" i="48"/>
  <c r="C14" i="43"/>
  <c r="C4" i="42"/>
  <c r="C15" i="38"/>
  <c r="C4" i="37"/>
  <c r="I38" i="58"/>
  <c r="G41" i="48"/>
  <c r="C52" i="58"/>
  <c r="I51" i="38"/>
  <c r="D50" i="53"/>
  <c r="F50" i="58"/>
  <c r="I47" i="38"/>
  <c r="B46" i="58"/>
  <c r="C44" i="38"/>
  <c r="C43" i="58"/>
  <c r="I42" i="58"/>
  <c r="H35" i="38"/>
  <c r="H40" i="38" s="1"/>
  <c r="E35" i="38"/>
  <c r="E40" i="38" s="1"/>
  <c r="D36" i="43"/>
  <c r="D34" i="43"/>
  <c r="D39" i="43" s="1"/>
  <c r="B34" i="53"/>
  <c r="B39" i="53" s="1"/>
  <c r="J34" i="58"/>
  <c r="J39" i="58" s="1"/>
  <c r="L34" i="58"/>
  <c r="L39" i="58" s="1"/>
  <c r="F39" i="63"/>
  <c r="D45" i="63"/>
  <c r="J38" i="63"/>
  <c r="F50" i="63"/>
  <c r="D38" i="63"/>
  <c r="C53" i="18"/>
  <c r="E47" i="33"/>
  <c r="B40" i="58"/>
  <c r="G53" i="48"/>
  <c r="G51" i="48"/>
  <c r="C34" i="48"/>
  <c r="C39" i="48" s="1"/>
  <c r="E34" i="63"/>
  <c r="E37" i="63" s="1"/>
  <c r="D41" i="63"/>
  <c r="B47" i="63"/>
  <c r="I54" i="38"/>
  <c r="B53" i="58"/>
  <c r="H52" i="38"/>
  <c r="D51" i="53"/>
  <c r="I44" i="58"/>
  <c r="E43" i="13"/>
  <c r="D42" i="8"/>
  <c r="E40" i="13"/>
  <c r="E34" i="18"/>
  <c r="E39" i="18" s="1"/>
  <c r="K34" i="18"/>
  <c r="K39" i="18" s="1"/>
  <c r="I34" i="33"/>
  <c r="I39" i="33" s="1"/>
  <c r="I50" i="33"/>
  <c r="G38" i="33"/>
  <c r="D43" i="8"/>
  <c r="E42" i="13"/>
  <c r="J35" i="8"/>
  <c r="J40" i="8" s="1"/>
  <c r="F35" i="8"/>
  <c r="F40" i="8" s="1"/>
  <c r="G34" i="13"/>
  <c r="G39" i="13" s="1"/>
  <c r="G34" i="23"/>
  <c r="G39" i="23" s="1"/>
  <c r="L34" i="23"/>
  <c r="L39" i="23" s="1"/>
  <c r="K34" i="28"/>
  <c r="K39" i="28" s="1"/>
  <c r="I49" i="33"/>
  <c r="F53" i="33"/>
  <c r="D38" i="53"/>
  <c r="J38" i="58"/>
  <c r="C48" i="48"/>
  <c r="C46" i="48"/>
  <c r="G43" i="48"/>
  <c r="E41" i="63"/>
  <c r="G40" i="48"/>
  <c r="G38" i="48"/>
  <c r="L52" i="43"/>
  <c r="D52" i="58"/>
  <c r="B51" i="38"/>
  <c r="H50" i="43"/>
  <c r="B48" i="58"/>
  <c r="E48" i="38"/>
  <c r="B47" i="43"/>
  <c r="G47" i="53"/>
  <c r="B47" i="38"/>
  <c r="D46" i="53"/>
  <c r="D46" i="58"/>
  <c r="D43" i="53"/>
  <c r="L43" i="58"/>
  <c r="D42" i="43"/>
  <c r="I42" i="53"/>
  <c r="I38" i="38"/>
  <c r="B35" i="38"/>
  <c r="B40" i="38" s="1"/>
  <c r="F34" i="43"/>
  <c r="F39" i="43" s="1"/>
  <c r="L34" i="43"/>
  <c r="L39" i="43" s="1"/>
  <c r="J34" i="53"/>
  <c r="J39" i="53" s="1"/>
  <c r="K34" i="58"/>
  <c r="K39" i="58" s="1"/>
  <c r="J40" i="63"/>
  <c r="F52" i="63"/>
  <c r="C40" i="63"/>
  <c r="L45" i="63"/>
  <c r="J51" i="63"/>
  <c r="E45" i="63"/>
  <c r="F45" i="63"/>
  <c r="D51" i="63"/>
  <c r="L38" i="63"/>
  <c r="J44" i="63"/>
  <c r="K51" i="18"/>
  <c r="C50" i="18"/>
  <c r="K47" i="18"/>
  <c r="E41" i="38"/>
  <c r="I40" i="58"/>
  <c r="C49" i="48"/>
  <c r="F49" i="63"/>
  <c r="G42" i="48"/>
  <c r="K34" i="48"/>
  <c r="K39" i="48" s="1"/>
  <c r="C34" i="63"/>
  <c r="C39" i="63" s="1"/>
  <c r="L41" i="63"/>
  <c r="J47" i="63"/>
  <c r="I53" i="53"/>
  <c r="F53" i="58"/>
  <c r="L53" i="58"/>
  <c r="H51" i="43"/>
  <c r="F51" i="58"/>
  <c r="B50" i="38"/>
  <c r="K49" i="43"/>
  <c r="G49" i="53"/>
  <c r="L46" i="38"/>
  <c r="K45" i="43"/>
  <c r="F45" i="58"/>
  <c r="I45" i="38"/>
  <c r="I44" i="53"/>
  <c r="B44" i="58"/>
  <c r="K48" i="23"/>
  <c r="E46" i="13"/>
  <c r="G40" i="23"/>
  <c r="I42" i="33"/>
  <c r="F34" i="18"/>
  <c r="F39" i="18" s="1"/>
  <c r="D34" i="18"/>
  <c r="D39" i="18" s="1"/>
  <c r="J34" i="33"/>
  <c r="J39" i="33" s="1"/>
  <c r="F51" i="33"/>
  <c r="D52" i="8"/>
  <c r="L51" i="28"/>
  <c r="E45" i="13"/>
  <c r="J34" i="13"/>
  <c r="J39" i="13" s="1"/>
  <c r="G35" i="8"/>
  <c r="G40" i="8" s="1"/>
  <c r="H34" i="13"/>
  <c r="H39" i="13" s="1"/>
  <c r="H34" i="23"/>
  <c r="H39" i="23" s="1"/>
  <c r="F34" i="28"/>
  <c r="F39" i="28" s="1"/>
  <c r="E34" i="28"/>
  <c r="E39" i="28" s="1"/>
  <c r="D34" i="33"/>
  <c r="D53" i="33" s="1"/>
  <c r="I53" i="33"/>
  <c r="G43" i="53"/>
  <c r="F43" i="58"/>
  <c r="H43" i="38"/>
  <c r="K42" i="43"/>
  <c r="B42" i="58"/>
  <c r="I37" i="53"/>
  <c r="F37" i="58"/>
  <c r="J37" i="38"/>
  <c r="J35" i="38"/>
  <c r="J40" i="38" s="1"/>
  <c r="G34" i="43"/>
  <c r="G39" i="43" s="1"/>
  <c r="E34" i="43"/>
  <c r="E39" i="43" s="1"/>
  <c r="C34" i="53"/>
  <c r="C39" i="53" s="1"/>
  <c r="E34" i="58"/>
  <c r="E39" i="58" s="1"/>
  <c r="J53" i="63"/>
  <c r="E47" i="63"/>
  <c r="D40" i="63"/>
  <c r="E40" i="63"/>
  <c r="L51" i="63"/>
  <c r="E51" i="63"/>
  <c r="C51" i="18"/>
  <c r="J51" i="33"/>
  <c r="C47" i="18"/>
  <c r="F46" i="18"/>
  <c r="J41" i="38"/>
  <c r="H41" i="38"/>
  <c r="F40" i="43"/>
  <c r="C40" i="58"/>
  <c r="C51" i="48"/>
  <c r="G45" i="48"/>
  <c r="G44" i="48"/>
  <c r="J42" i="63"/>
  <c r="J37" i="63"/>
  <c r="D34" i="48"/>
  <c r="D39" i="48" s="1"/>
  <c r="K34" i="63"/>
  <c r="K39" i="63" s="1"/>
  <c r="B54" i="38"/>
  <c r="H53" i="43"/>
  <c r="C53" i="58"/>
  <c r="J51" i="53"/>
  <c r="L50" i="38"/>
  <c r="D49" i="43"/>
  <c r="I49" i="58"/>
  <c r="B49" i="58"/>
  <c r="D45" i="43"/>
  <c r="B45" i="53"/>
  <c r="L45" i="38"/>
  <c r="K44" i="43"/>
  <c r="C44" i="58"/>
  <c r="H52" i="13"/>
  <c r="K50" i="23"/>
  <c r="E48" i="28"/>
  <c r="D47" i="23"/>
  <c r="J47" i="8"/>
  <c r="K46" i="28"/>
  <c r="J44" i="8"/>
  <c r="C40" i="13"/>
  <c r="E40" i="28"/>
  <c r="E38" i="13"/>
  <c r="F43" i="18"/>
  <c r="D45" i="33"/>
  <c r="G44" i="33"/>
  <c r="F42" i="18"/>
  <c r="D42" i="33"/>
  <c r="D37" i="33"/>
  <c r="G34" i="18"/>
  <c r="G39" i="18" s="1"/>
  <c r="L34" i="18"/>
  <c r="L39" i="18" s="1"/>
  <c r="H34" i="33"/>
  <c r="H39" i="33" s="1"/>
  <c r="J50" i="8"/>
  <c r="H49" i="13"/>
  <c r="E44" i="13"/>
  <c r="H42" i="13"/>
  <c r="B35" i="8"/>
  <c r="B40" i="8" s="1"/>
  <c r="C34" i="13"/>
  <c r="C39" i="13" s="1"/>
  <c r="H35" i="8"/>
  <c r="H40" i="8" s="1"/>
  <c r="I34" i="23"/>
  <c r="I39" i="23" s="1"/>
  <c r="G34" i="28"/>
  <c r="G39" i="28" s="1"/>
  <c r="L34" i="33"/>
  <c r="L49" i="33" s="1"/>
  <c r="H48" i="33"/>
  <c r="I41" i="38"/>
  <c r="G40" i="43"/>
  <c r="D40" i="58"/>
  <c r="K40" i="58"/>
  <c r="G4" i="62"/>
  <c r="G14" i="63"/>
  <c r="G14" i="58"/>
  <c r="G4" i="57"/>
  <c r="G4" i="52"/>
  <c r="G14" i="53"/>
  <c r="G14" i="48"/>
  <c r="G14" i="43"/>
  <c r="G4" i="47"/>
  <c r="G4" i="42"/>
  <c r="G15" i="38"/>
  <c r="G4" i="37"/>
  <c r="F14" i="63"/>
  <c r="F4" i="62"/>
  <c r="F4" i="57"/>
  <c r="F14" i="53"/>
  <c r="F14" i="58"/>
  <c r="F4" i="52"/>
  <c r="F14" i="48"/>
  <c r="F4" i="47"/>
  <c r="F14" i="43"/>
  <c r="F15" i="38"/>
  <c r="F4" i="42"/>
  <c r="F4" i="37"/>
  <c r="K51" i="48"/>
  <c r="D49" i="48"/>
  <c r="D45" i="48"/>
  <c r="C45" i="48"/>
  <c r="L44" i="63"/>
  <c r="C42" i="63"/>
  <c r="B34" i="48"/>
  <c r="B39" i="48" s="1"/>
  <c r="L34" i="48"/>
  <c r="L39" i="48" s="1"/>
  <c r="F43" i="63"/>
  <c r="D49" i="63"/>
  <c r="J54" i="38"/>
  <c r="G53" i="53"/>
  <c r="I53" i="58"/>
  <c r="K53" i="58"/>
  <c r="G51" i="53"/>
  <c r="B51" i="58"/>
  <c r="J50" i="38"/>
  <c r="E50" i="38"/>
  <c r="L49" i="43"/>
  <c r="L49" i="58"/>
  <c r="L45" i="43"/>
  <c r="I45" i="53"/>
  <c r="J45" i="53"/>
  <c r="H45" i="38"/>
  <c r="E45" i="38"/>
  <c r="D44" i="43"/>
  <c r="B44" i="53"/>
  <c r="K44" i="58"/>
  <c r="D50" i="23"/>
  <c r="E47" i="13"/>
  <c r="F47" i="8"/>
  <c r="C46" i="13"/>
  <c r="F46" i="28"/>
  <c r="B44" i="8"/>
  <c r="C38" i="13"/>
  <c r="G45" i="18"/>
  <c r="G45" i="33"/>
  <c r="I44" i="33"/>
  <c r="H34" i="18"/>
  <c r="H39" i="18" s="1"/>
  <c r="K34" i="33"/>
  <c r="K37" i="33" s="1"/>
  <c r="I40" i="33"/>
  <c r="E51" i="13"/>
  <c r="B50" i="8"/>
  <c r="J43" i="8"/>
  <c r="K35" i="8"/>
  <c r="K40" i="8" s="1"/>
  <c r="K34" i="13"/>
  <c r="K39" i="13" s="1"/>
  <c r="I34" i="13"/>
  <c r="I39" i="13" s="1"/>
  <c r="D34" i="28"/>
  <c r="D39" i="28" s="1"/>
  <c r="H34" i="28"/>
  <c r="H39" i="28" s="1"/>
  <c r="D40" i="33"/>
  <c r="K51" i="33"/>
  <c r="J49" i="33"/>
  <c r="I37" i="33"/>
  <c r="G43" i="33"/>
  <c r="G46" i="33"/>
  <c r="K32" i="22"/>
  <c r="K24" i="22"/>
  <c r="K34" i="22"/>
  <c r="K26" i="22"/>
  <c r="K39" i="22"/>
  <c r="K31" i="22"/>
  <c r="K36" i="22"/>
  <c r="K28" i="22"/>
  <c r="K33" i="22"/>
  <c r="K25" i="22"/>
  <c r="K38" i="22"/>
  <c r="K30" i="22"/>
  <c r="K35" i="22"/>
  <c r="K29" i="22"/>
  <c r="K37" i="22"/>
  <c r="K27" i="22"/>
  <c r="I38" i="22"/>
  <c r="I30" i="22"/>
  <c r="I32" i="22"/>
  <c r="I24" i="22"/>
  <c r="I37" i="22"/>
  <c r="I29" i="22"/>
  <c r="I34" i="22"/>
  <c r="I26" i="22"/>
  <c r="I39" i="22"/>
  <c r="I31" i="22"/>
  <c r="I36" i="22"/>
  <c r="I28" i="22"/>
  <c r="I27" i="22"/>
  <c r="I35" i="22"/>
  <c r="I25" i="22"/>
  <c r="I33" i="22"/>
  <c r="H42" i="38"/>
  <c r="L41" i="43"/>
  <c r="B41" i="58"/>
  <c r="B38" i="53"/>
  <c r="C38" i="58"/>
  <c r="J50" i="63"/>
  <c r="L48" i="48"/>
  <c r="K47" i="48"/>
  <c r="D46" i="48"/>
  <c r="C43" i="48"/>
  <c r="D41" i="48"/>
  <c r="K53" i="38"/>
  <c r="D52" i="53"/>
  <c r="E51" i="38"/>
  <c r="K50" i="58"/>
  <c r="K48" i="43"/>
  <c r="B48" i="53"/>
  <c r="G48" i="38"/>
  <c r="L48" i="38"/>
  <c r="K47" i="43"/>
  <c r="I47" i="53"/>
  <c r="B47" i="58"/>
  <c r="L47" i="38"/>
  <c r="C46" i="53"/>
  <c r="G46" i="53"/>
  <c r="L44" i="38"/>
  <c r="J43" i="58"/>
  <c r="B43" i="38"/>
  <c r="B42" i="53"/>
  <c r="D42" i="53"/>
  <c r="C42" i="58"/>
  <c r="I37" i="43"/>
  <c r="G37" i="53"/>
  <c r="B37" i="58"/>
  <c r="L37" i="58"/>
  <c r="K35" i="38"/>
  <c r="K40" i="38" s="1"/>
  <c r="B34" i="43"/>
  <c r="B39" i="43" s="1"/>
  <c r="H34" i="53"/>
  <c r="H39" i="53" s="1"/>
  <c r="E34" i="53"/>
  <c r="E39" i="53" s="1"/>
  <c r="G34" i="58"/>
  <c r="G39" i="58" s="1"/>
  <c r="C37" i="63"/>
  <c r="L42" i="63"/>
  <c r="J48" i="63"/>
  <c r="G34" i="63"/>
  <c r="G52" i="63" s="1"/>
  <c r="E42" i="63"/>
  <c r="C48" i="63"/>
  <c r="L53" i="63"/>
  <c r="E53" i="63"/>
  <c r="J41" i="63"/>
  <c r="F53" i="63"/>
  <c r="C41" i="63"/>
  <c r="L46" i="63"/>
  <c r="J52" i="63"/>
  <c r="G53" i="33"/>
  <c r="D51" i="18"/>
  <c r="F50" i="18"/>
  <c r="L50" i="33"/>
  <c r="D47" i="18"/>
  <c r="K41" i="38"/>
  <c r="B40" i="43"/>
  <c r="H40" i="43"/>
  <c r="E40" i="58"/>
  <c r="D53" i="48"/>
  <c r="D51" i="48"/>
  <c r="L45" i="48"/>
  <c r="K45" i="48"/>
  <c r="D44" i="63"/>
  <c r="B37" i="48"/>
  <c r="H34" i="48"/>
  <c r="H39" i="48" s="1"/>
  <c r="H36" i="48"/>
  <c r="E34" i="48"/>
  <c r="E39" i="48" s="1"/>
  <c r="E38" i="63"/>
  <c r="C44" i="63"/>
  <c r="L49" i="63"/>
  <c r="L54" i="38"/>
  <c r="B53" i="43"/>
  <c r="D51" i="43"/>
  <c r="E52" i="38"/>
  <c r="I51" i="53"/>
  <c r="H50" i="38"/>
  <c r="C49" i="53"/>
  <c r="C49" i="58"/>
  <c r="H46" i="38"/>
  <c r="D45" i="53"/>
  <c r="B45" i="58"/>
  <c r="I44" i="43"/>
  <c r="L44" i="43"/>
  <c r="J44" i="53"/>
  <c r="L44" i="58"/>
  <c r="C41" i="18"/>
  <c r="L41" i="33"/>
  <c r="D38" i="33"/>
  <c r="I52" i="13"/>
  <c r="G51" i="8"/>
  <c r="B51" i="8"/>
  <c r="E50" i="13"/>
  <c r="E50" i="28"/>
  <c r="E48" i="13"/>
  <c r="F47" i="23"/>
  <c r="F47" i="28"/>
  <c r="K43" i="28"/>
  <c r="B42" i="8"/>
  <c r="F41" i="28"/>
  <c r="K41" i="28"/>
  <c r="J38" i="28"/>
  <c r="F45" i="33"/>
  <c r="C44" i="18"/>
  <c r="J44" i="33"/>
  <c r="G42" i="33"/>
  <c r="E37" i="18"/>
  <c r="G37" i="33"/>
  <c r="I34" i="18"/>
  <c r="I39" i="18" s="1"/>
  <c r="B34" i="33"/>
  <c r="B39" i="33" s="1"/>
  <c r="J47" i="33"/>
  <c r="F41" i="33"/>
  <c r="K53" i="13"/>
  <c r="E53" i="13"/>
  <c r="E53" i="28"/>
  <c r="B52" i="8"/>
  <c r="I49" i="13"/>
  <c r="K44" i="28"/>
  <c r="B43" i="8"/>
  <c r="C42" i="13"/>
  <c r="E42" i="28"/>
  <c r="C35" i="8"/>
  <c r="C40" i="8" s="1"/>
  <c r="D34" i="13"/>
  <c r="D39" i="13" s="1"/>
  <c r="C34" i="23"/>
  <c r="C39" i="23" s="1"/>
  <c r="B34" i="23"/>
  <c r="B39" i="23" s="1"/>
  <c r="I34" i="28"/>
  <c r="I39" i="28" s="1"/>
  <c r="L40" i="33"/>
  <c r="J46" i="33"/>
  <c r="H52" i="33"/>
  <c r="G50" i="33"/>
  <c r="D44" i="33"/>
  <c r="D47" i="33"/>
  <c r="L38" i="58"/>
  <c r="J14" i="63"/>
  <c r="J4" i="62"/>
  <c r="J14" i="58"/>
  <c r="J4" i="57"/>
  <c r="J4" i="52"/>
  <c r="J14" i="53"/>
  <c r="J4" i="47"/>
  <c r="J14" i="48"/>
  <c r="J4" i="42"/>
  <c r="J14" i="43"/>
  <c r="J4" i="37"/>
  <c r="J15" i="38"/>
  <c r="D47" i="48"/>
  <c r="L46" i="48"/>
  <c r="G46" i="48"/>
  <c r="K43" i="48"/>
  <c r="L41" i="48"/>
  <c r="L40" i="48"/>
  <c r="C38" i="48"/>
  <c r="G52" i="53"/>
  <c r="B52" i="58"/>
  <c r="D50" i="43"/>
  <c r="I50" i="53"/>
  <c r="B50" i="58"/>
  <c r="B49" i="38"/>
  <c r="D48" i="43"/>
  <c r="J48" i="58"/>
  <c r="I48" i="38"/>
  <c r="D47" i="43"/>
  <c r="B47" i="53"/>
  <c r="L47" i="58"/>
  <c r="L46" i="58"/>
  <c r="B44" i="38"/>
  <c r="H44" i="38"/>
  <c r="G43" i="43"/>
  <c r="J43" i="38"/>
  <c r="H42" i="43"/>
  <c r="L42" i="58"/>
  <c r="L38" i="38"/>
  <c r="B37" i="43"/>
  <c r="F35" i="38"/>
  <c r="F40" i="38" s="1"/>
  <c r="I34" i="43"/>
  <c r="I39" i="43" s="1"/>
  <c r="J34" i="43"/>
  <c r="J39" i="43" s="1"/>
  <c r="L34" i="53"/>
  <c r="L39" i="53" s="1"/>
  <c r="F34" i="53"/>
  <c r="F39" i="53" s="1"/>
  <c r="H34" i="58"/>
  <c r="H39" i="58" s="1"/>
  <c r="K37" i="63"/>
  <c r="G49" i="63"/>
  <c r="D37" i="63"/>
  <c r="K48" i="63"/>
  <c r="H34" i="63"/>
  <c r="H49" i="63" s="1"/>
  <c r="F42" i="63"/>
  <c r="D48" i="63"/>
  <c r="I34" i="63"/>
  <c r="I49" i="63" s="1"/>
  <c r="G42" i="63"/>
  <c r="E48" i="63"/>
  <c r="B34" i="63"/>
  <c r="B41" i="63" s="1"/>
  <c r="K41" i="63"/>
  <c r="G53" i="63"/>
  <c r="L53" i="33"/>
  <c r="K52" i="18"/>
  <c r="G52" i="33"/>
  <c r="C49" i="18"/>
  <c r="F48" i="18"/>
  <c r="C48" i="18"/>
  <c r="K46" i="18"/>
  <c r="D46" i="33"/>
  <c r="H14" i="63"/>
  <c r="H4" i="62"/>
  <c r="H14" i="58"/>
  <c r="H4" i="57"/>
  <c r="H14" i="53"/>
  <c r="H4" i="52"/>
  <c r="H14" i="48"/>
  <c r="H14" i="43"/>
  <c r="H4" i="47"/>
  <c r="H4" i="42"/>
  <c r="H15" i="38"/>
  <c r="H4" i="37"/>
  <c r="I40" i="43"/>
  <c r="G40" i="53"/>
  <c r="F40" i="58"/>
  <c r="K36" i="7"/>
  <c r="K28" i="7"/>
  <c r="K35" i="7"/>
  <c r="K30" i="7"/>
  <c r="K25" i="7"/>
  <c r="K39" i="7"/>
  <c r="K34" i="7"/>
  <c r="K29" i="7"/>
  <c r="K24" i="7"/>
  <c r="K38" i="7"/>
  <c r="K33" i="7"/>
  <c r="K37" i="7"/>
  <c r="K32" i="7"/>
  <c r="K27" i="7"/>
  <c r="K31" i="7"/>
  <c r="K26" i="7"/>
  <c r="C53" i="48"/>
  <c r="H49" i="48"/>
  <c r="E49" i="48"/>
  <c r="E45" i="48"/>
  <c r="C44" i="48"/>
  <c r="E44" i="63"/>
  <c r="C42" i="48"/>
  <c r="J34" i="48"/>
  <c r="J39" i="48" s="1"/>
  <c r="F34" i="48"/>
  <c r="F39" i="48" s="1"/>
  <c r="F36" i="48"/>
  <c r="B39" i="63"/>
  <c r="K44" i="63"/>
  <c r="E54" i="38"/>
  <c r="K53" i="43"/>
  <c r="J53" i="43"/>
  <c r="B53" i="53"/>
  <c r="D53" i="58"/>
  <c r="L51" i="43"/>
  <c r="K51" i="43"/>
  <c r="I51" i="58"/>
  <c r="D51" i="58"/>
  <c r="J49" i="43"/>
  <c r="G49" i="43"/>
  <c r="D49" i="58"/>
  <c r="I46" i="38"/>
  <c r="G45" i="43"/>
  <c r="K45" i="58"/>
  <c r="B45" i="38"/>
  <c r="G44" i="43"/>
  <c r="E44" i="58"/>
  <c r="K41" i="18"/>
  <c r="E52" i="13"/>
  <c r="J52" i="28"/>
  <c r="J51" i="8"/>
  <c r="F50" i="28"/>
  <c r="I49" i="8"/>
  <c r="K48" i="13"/>
  <c r="J48" i="28"/>
  <c r="C47" i="13"/>
  <c r="H46" i="13"/>
  <c r="L46" i="23"/>
  <c r="C43" i="23"/>
  <c r="E41" i="13"/>
  <c r="J41" i="8"/>
  <c r="C40" i="23"/>
  <c r="C43" i="18"/>
  <c r="D43" i="33"/>
  <c r="C40" i="18"/>
  <c r="G40" i="33"/>
  <c r="I45" i="18"/>
  <c r="E44" i="18"/>
  <c r="K44" i="18"/>
  <c r="C42" i="18"/>
  <c r="I42" i="18"/>
  <c r="H42" i="33"/>
  <c r="F37" i="18"/>
  <c r="H37" i="33"/>
  <c r="B34" i="18"/>
  <c r="B39" i="18" s="1"/>
  <c r="C34" i="33"/>
  <c r="C44" i="33" s="1"/>
  <c r="G48" i="33"/>
  <c r="E34" i="33"/>
  <c r="E39" i="33" s="1"/>
  <c r="E36" i="33"/>
  <c r="B54" i="8"/>
  <c r="F53" i="28"/>
  <c r="J52" i="8"/>
  <c r="F51" i="28"/>
  <c r="J51" i="28"/>
  <c r="J49" i="28"/>
  <c r="C45" i="13"/>
  <c r="J45" i="28"/>
  <c r="J45" i="8"/>
  <c r="H44" i="13"/>
  <c r="I42" i="23"/>
  <c r="K42" i="28"/>
  <c r="H37" i="13"/>
  <c r="E37" i="13"/>
  <c r="K37" i="28"/>
  <c r="J37" i="28"/>
  <c r="L35" i="8"/>
  <c r="L40" i="8" s="1"/>
  <c r="L34" i="13"/>
  <c r="L39" i="13" s="1"/>
  <c r="E34" i="23"/>
  <c r="E39" i="23" s="1"/>
  <c r="J34" i="23"/>
  <c r="J39" i="23" s="1"/>
  <c r="B34" i="28"/>
  <c r="B39" i="28" s="1"/>
  <c r="I41" i="33"/>
  <c r="G47" i="33"/>
  <c r="D51" i="33"/>
  <c r="L44" i="33"/>
  <c r="J50" i="33"/>
  <c r="L47" i="33"/>
  <c r="J53" i="33"/>
  <c r="E40" i="27" l="1"/>
  <c r="F40" i="27"/>
  <c r="E52" i="23"/>
  <c r="L44" i="23"/>
  <c r="L48" i="23"/>
  <c r="E45" i="23"/>
  <c r="E51" i="23"/>
  <c r="K38" i="23"/>
  <c r="L45" i="23"/>
  <c r="D53" i="23"/>
  <c r="E42" i="23"/>
  <c r="D38" i="23"/>
  <c r="D48" i="23"/>
  <c r="B41" i="23"/>
  <c r="D45" i="23"/>
  <c r="D41" i="23"/>
  <c r="B36" i="23"/>
  <c r="F45" i="23"/>
  <c r="L36" i="23"/>
  <c r="D37" i="23"/>
  <c r="B45" i="23"/>
  <c r="D46" i="23"/>
  <c r="E47" i="23"/>
  <c r="D49" i="23"/>
  <c r="L52" i="23"/>
  <c r="D44" i="23"/>
  <c r="D51" i="23"/>
  <c r="E37" i="23"/>
  <c r="K40" i="22"/>
  <c r="L40" i="17"/>
  <c r="F40" i="17"/>
  <c r="C40" i="17"/>
  <c r="H40" i="17"/>
  <c r="G40" i="17"/>
  <c r="F44" i="13"/>
  <c r="J41" i="13"/>
  <c r="B41" i="13"/>
  <c r="F45" i="13"/>
  <c r="I36" i="13"/>
  <c r="F51" i="13"/>
  <c r="J50" i="13"/>
  <c r="F43" i="13"/>
  <c r="F47" i="13"/>
  <c r="J44" i="13"/>
  <c r="J47" i="13"/>
  <c r="B48" i="13"/>
  <c r="B40" i="12"/>
  <c r="L40" i="12"/>
  <c r="C47" i="8"/>
  <c r="C44" i="8"/>
  <c r="H41" i="8"/>
  <c r="E41" i="8"/>
  <c r="H53" i="8"/>
  <c r="D40" i="12"/>
  <c r="J40" i="12"/>
  <c r="D38" i="8"/>
  <c r="D49" i="8"/>
  <c r="D48" i="8"/>
  <c r="D50" i="8"/>
  <c r="D46" i="8"/>
  <c r="D44" i="8"/>
  <c r="E48" i="8"/>
  <c r="D51" i="8"/>
  <c r="E52" i="8"/>
  <c r="E44" i="8"/>
  <c r="D53" i="8"/>
  <c r="D54" i="8"/>
  <c r="D39" i="8"/>
  <c r="I50" i="8"/>
  <c r="I45" i="8"/>
  <c r="I39" i="8"/>
  <c r="I52" i="8"/>
  <c r="I42" i="8"/>
  <c r="C37" i="8"/>
  <c r="I44" i="8"/>
  <c r="I53" i="8"/>
  <c r="I38" i="8"/>
  <c r="I41" i="8"/>
  <c r="I54" i="8"/>
  <c r="I48" i="8"/>
  <c r="B53" i="8"/>
  <c r="I43" i="8"/>
  <c r="I47" i="8"/>
  <c r="H43" i="8"/>
  <c r="B48" i="8"/>
  <c r="G40" i="7"/>
  <c r="H40" i="7"/>
  <c r="F48" i="33"/>
  <c r="F49" i="33"/>
  <c r="F38" i="33"/>
  <c r="F44" i="33"/>
  <c r="F46" i="33"/>
  <c r="F37" i="33"/>
  <c r="F50" i="33"/>
  <c r="F52" i="33"/>
  <c r="F47" i="33"/>
  <c r="F42" i="33"/>
  <c r="J41" i="18"/>
  <c r="J48" i="18"/>
  <c r="J45" i="18"/>
  <c r="J51" i="18"/>
  <c r="J46" i="18"/>
  <c r="H40" i="18"/>
  <c r="J37" i="18"/>
  <c r="J52" i="18"/>
  <c r="J38" i="18"/>
  <c r="J53" i="18"/>
  <c r="J40" i="18"/>
  <c r="J44" i="18"/>
  <c r="E52" i="18"/>
  <c r="J42" i="18"/>
  <c r="J47" i="18"/>
  <c r="H47" i="18"/>
  <c r="J43" i="18"/>
  <c r="E48" i="18"/>
  <c r="C37" i="18"/>
  <c r="H42" i="18"/>
  <c r="J49" i="18"/>
  <c r="C40" i="27"/>
  <c r="H36" i="63"/>
  <c r="C47" i="63"/>
  <c r="D53" i="63"/>
  <c r="F47" i="63"/>
  <c r="B36" i="63"/>
  <c r="B54" i="63" s="1"/>
  <c r="B50" i="63"/>
  <c r="H51" i="63"/>
  <c r="H37" i="63"/>
  <c r="H39" i="63"/>
  <c r="B53" i="63"/>
  <c r="E52" i="63"/>
  <c r="B48" i="63"/>
  <c r="H41" i="63"/>
  <c r="B43" i="63"/>
  <c r="E49" i="63"/>
  <c r="H44" i="63"/>
  <c r="E50" i="63"/>
  <c r="K36" i="63"/>
  <c r="C36" i="63"/>
  <c r="G44" i="63"/>
  <c r="F36" i="63"/>
  <c r="H43" i="63"/>
  <c r="H47" i="63"/>
  <c r="E46" i="63"/>
  <c r="K50" i="63"/>
  <c r="F41" i="63"/>
  <c r="J36" i="63"/>
  <c r="B46" i="63"/>
  <c r="B37" i="63"/>
  <c r="B40" i="63"/>
  <c r="E43" i="63"/>
  <c r="D46" i="63"/>
  <c r="L36" i="63"/>
  <c r="B42" i="63"/>
  <c r="H46" i="63"/>
  <c r="E36" i="63"/>
  <c r="G37" i="63"/>
  <c r="F44" i="63"/>
  <c r="G51" i="58"/>
  <c r="K43" i="58"/>
  <c r="F52" i="58"/>
  <c r="I36" i="58"/>
  <c r="H43" i="58"/>
  <c r="E48" i="58"/>
  <c r="C36" i="58"/>
  <c r="K48" i="58"/>
  <c r="F36" i="58"/>
  <c r="K41" i="58"/>
  <c r="H51" i="58"/>
  <c r="K47" i="58"/>
  <c r="B36" i="58"/>
  <c r="H40" i="58"/>
  <c r="E36" i="58"/>
  <c r="E45" i="58"/>
  <c r="K42" i="58"/>
  <c r="H37" i="58"/>
  <c r="K36" i="58"/>
  <c r="K49" i="58"/>
  <c r="H44" i="58"/>
  <c r="L52" i="58"/>
  <c r="F48" i="58"/>
  <c r="H50" i="58"/>
  <c r="C44" i="53"/>
  <c r="K49" i="53"/>
  <c r="K40" i="53"/>
  <c r="K37" i="53"/>
  <c r="K46" i="53"/>
  <c r="E53" i="53"/>
  <c r="L46" i="53"/>
  <c r="F38" i="53"/>
  <c r="C42" i="53"/>
  <c r="L47" i="53"/>
  <c r="K36" i="53"/>
  <c r="K47" i="53"/>
  <c r="K45" i="53"/>
  <c r="K51" i="53"/>
  <c r="J36" i="53"/>
  <c r="G42" i="53"/>
  <c r="K50" i="53"/>
  <c r="J50" i="53"/>
  <c r="E42" i="53"/>
  <c r="C45" i="53"/>
  <c r="F48" i="53"/>
  <c r="L37" i="53"/>
  <c r="K52" i="53"/>
  <c r="C40" i="53"/>
  <c r="K43" i="53"/>
  <c r="B50" i="53"/>
  <c r="B43" i="53"/>
  <c r="E46" i="53"/>
  <c r="B36" i="53"/>
  <c r="D38" i="48"/>
  <c r="F40" i="48"/>
  <c r="H50" i="48"/>
  <c r="H44" i="48"/>
  <c r="F41" i="48"/>
  <c r="G48" i="48"/>
  <c r="H52" i="48"/>
  <c r="F48" i="48"/>
  <c r="C37" i="48"/>
  <c r="D36" i="48"/>
  <c r="B43" i="48"/>
  <c r="F52" i="48"/>
  <c r="F46" i="48"/>
  <c r="B47" i="48"/>
  <c r="D52" i="48"/>
  <c r="L36" i="48"/>
  <c r="H37" i="48"/>
  <c r="J51" i="48"/>
  <c r="L44" i="48"/>
  <c r="D42" i="48"/>
  <c r="D44" i="48"/>
  <c r="C50" i="43"/>
  <c r="B51" i="43"/>
  <c r="C42" i="43"/>
  <c r="C45" i="43"/>
  <c r="C48" i="43"/>
  <c r="C37" i="43"/>
  <c r="I53" i="43"/>
  <c r="C49" i="43"/>
  <c r="D40" i="43"/>
  <c r="D37" i="43"/>
  <c r="C36" i="43"/>
  <c r="C41" i="43"/>
  <c r="C51" i="43"/>
  <c r="G53" i="43"/>
  <c r="B49" i="43"/>
  <c r="J52" i="43"/>
  <c r="B36" i="43"/>
  <c r="B38" i="43"/>
  <c r="C44" i="43"/>
  <c r="C43" i="43"/>
  <c r="J36" i="43"/>
  <c r="J46" i="43"/>
  <c r="I52" i="43"/>
  <c r="B48" i="43"/>
  <c r="H36" i="43"/>
  <c r="G52" i="43"/>
  <c r="C40" i="43"/>
  <c r="C38" i="43"/>
  <c r="C46" i="43"/>
  <c r="B52" i="43"/>
  <c r="J51" i="43"/>
  <c r="I41" i="43"/>
  <c r="K36" i="43"/>
  <c r="L43" i="43"/>
  <c r="C47" i="43"/>
  <c r="C52" i="43"/>
  <c r="J40" i="43"/>
  <c r="I36" i="43"/>
  <c r="C53" i="43"/>
  <c r="J41" i="43"/>
  <c r="G37" i="43"/>
  <c r="J45" i="43"/>
  <c r="I51" i="43"/>
  <c r="B45" i="43"/>
  <c r="I45" i="43"/>
  <c r="K46" i="43"/>
  <c r="D43" i="43"/>
  <c r="D41" i="38"/>
  <c r="D38" i="38"/>
  <c r="D45" i="38"/>
  <c r="D50" i="38"/>
  <c r="D51" i="38"/>
  <c r="B41" i="38"/>
  <c r="E37" i="38"/>
  <c r="D37" i="38"/>
  <c r="D43" i="38"/>
  <c r="C47" i="38"/>
  <c r="F53" i="38"/>
  <c r="B52" i="38"/>
  <c r="H39" i="38"/>
  <c r="D52" i="38"/>
  <c r="C46" i="38"/>
  <c r="B37" i="38"/>
  <c r="C45" i="38"/>
  <c r="H54" i="38"/>
  <c r="K37" i="38"/>
  <c r="K51" i="38"/>
  <c r="C52" i="38"/>
  <c r="B53" i="38"/>
  <c r="D46" i="38"/>
  <c r="H37" i="38"/>
  <c r="H55" i="38" s="1"/>
  <c r="H53" i="38"/>
  <c r="D42" i="38"/>
  <c r="E39" i="38"/>
  <c r="D44" i="38"/>
  <c r="C54" i="38"/>
  <c r="H38" i="38"/>
  <c r="C48" i="38"/>
  <c r="C53" i="38"/>
  <c r="D48" i="38"/>
  <c r="D39" i="38"/>
  <c r="D54" i="38"/>
  <c r="C38" i="38"/>
  <c r="H51" i="38"/>
  <c r="F39" i="38"/>
  <c r="D47" i="38"/>
  <c r="L49" i="38"/>
  <c r="C42" i="33"/>
  <c r="C38" i="33"/>
  <c r="B38" i="33"/>
  <c r="B40" i="33"/>
  <c r="D52" i="33"/>
  <c r="L45" i="33"/>
  <c r="I36" i="33"/>
  <c r="I52" i="33"/>
  <c r="D41" i="33"/>
  <c r="I46" i="33"/>
  <c r="F40" i="33"/>
  <c r="F36" i="33"/>
  <c r="B43" i="33"/>
  <c r="D36" i="33"/>
  <c r="I47" i="33"/>
  <c r="E37" i="33"/>
  <c r="I51" i="33"/>
  <c r="B53" i="33"/>
  <c r="E45" i="33"/>
  <c r="C37" i="33"/>
  <c r="I38" i="33"/>
  <c r="B51" i="33"/>
  <c r="E51" i="33"/>
  <c r="H36" i="33"/>
  <c r="E44" i="33"/>
  <c r="L42" i="33"/>
  <c r="J42" i="28"/>
  <c r="J41" i="28"/>
  <c r="D43" i="28"/>
  <c r="J43" i="28"/>
  <c r="F37" i="28"/>
  <c r="I40" i="28"/>
  <c r="J44" i="28"/>
  <c r="J46" i="28"/>
  <c r="J47" i="28"/>
  <c r="J53" i="28"/>
  <c r="B36" i="28"/>
  <c r="J50" i="28"/>
  <c r="D49" i="28"/>
  <c r="D47" i="28"/>
  <c r="L43" i="28"/>
  <c r="B48" i="28"/>
  <c r="L50" i="28"/>
  <c r="L47" i="28"/>
  <c r="B40" i="28"/>
  <c r="L53" i="28"/>
  <c r="I38" i="28"/>
  <c r="L42" i="28"/>
  <c r="L48" i="28"/>
  <c r="I45" i="28"/>
  <c r="I53" i="28"/>
  <c r="K49" i="28"/>
  <c r="F42" i="28"/>
  <c r="L46" i="28"/>
  <c r="I42" i="28"/>
  <c r="K51" i="28"/>
  <c r="L45" i="28"/>
  <c r="D38" i="28"/>
  <c r="L41" i="28"/>
  <c r="L44" i="28"/>
  <c r="I44" i="28"/>
  <c r="L38" i="28"/>
  <c r="L52" i="28"/>
  <c r="I49" i="28"/>
  <c r="L40" i="28"/>
  <c r="G38" i="23"/>
  <c r="E50" i="23"/>
  <c r="H44" i="23"/>
  <c r="B43" i="23"/>
  <c r="I53" i="23"/>
  <c r="E40" i="23"/>
  <c r="D52" i="23"/>
  <c r="I38" i="23"/>
  <c r="J51" i="23"/>
  <c r="I50" i="23"/>
  <c r="I44" i="23"/>
  <c r="I46" i="23"/>
  <c r="E48" i="23"/>
  <c r="I37" i="23"/>
  <c r="F40" i="23"/>
  <c r="F49" i="23"/>
  <c r="B40" i="23"/>
  <c r="B37" i="23"/>
  <c r="G53" i="23"/>
  <c r="G46" i="23"/>
  <c r="G43" i="23"/>
  <c r="I49" i="23"/>
  <c r="G49" i="23"/>
  <c r="E36" i="23"/>
  <c r="G45" i="23"/>
  <c r="I51" i="23"/>
  <c r="B52" i="23"/>
  <c r="I47" i="23"/>
  <c r="G50" i="23"/>
  <c r="L50" i="18"/>
  <c r="H43" i="18"/>
  <c r="H52" i="18"/>
  <c r="C36" i="18"/>
  <c r="H49" i="18"/>
  <c r="F53" i="18"/>
  <c r="K53" i="18"/>
  <c r="I46" i="18"/>
  <c r="L48" i="18"/>
  <c r="I52" i="18"/>
  <c r="F49" i="18"/>
  <c r="I37" i="18"/>
  <c r="E41" i="18"/>
  <c r="B36" i="18"/>
  <c r="H36" i="18"/>
  <c r="I40" i="18"/>
  <c r="H38" i="18"/>
  <c r="L38" i="18"/>
  <c r="K38" i="18"/>
  <c r="I36" i="18"/>
  <c r="I54" i="18" s="1"/>
  <c r="H46" i="18"/>
  <c r="I41" i="18"/>
  <c r="I43" i="18"/>
  <c r="I44" i="18"/>
  <c r="C38" i="18"/>
  <c r="I38" i="18"/>
  <c r="B48" i="18"/>
  <c r="L40" i="18"/>
  <c r="B51" i="18"/>
  <c r="B51" i="13"/>
  <c r="H45" i="13"/>
  <c r="L49" i="13"/>
  <c r="B53" i="13"/>
  <c r="K41" i="13"/>
  <c r="F42" i="13"/>
  <c r="B43" i="13"/>
  <c r="F48" i="13"/>
  <c r="B36" i="13"/>
  <c r="B45" i="13"/>
  <c r="B47" i="13"/>
  <c r="B44" i="13"/>
  <c r="B50" i="13"/>
  <c r="C52" i="13"/>
  <c r="L40" i="13"/>
  <c r="L37" i="13"/>
  <c r="K37" i="13"/>
  <c r="I50" i="13"/>
  <c r="B52" i="13"/>
  <c r="B38" i="13"/>
  <c r="G46" i="13"/>
  <c r="J53" i="13"/>
  <c r="B40" i="13"/>
  <c r="B37" i="13"/>
  <c r="J48" i="13"/>
  <c r="B42" i="13"/>
  <c r="L41" i="13"/>
  <c r="L51" i="13"/>
  <c r="I44" i="13"/>
  <c r="F44" i="8"/>
  <c r="C50" i="8"/>
  <c r="H37" i="8"/>
  <c r="C54" i="8"/>
  <c r="G42" i="8"/>
  <c r="C53" i="8"/>
  <c r="B37" i="8"/>
  <c r="E42" i="8"/>
  <c r="G50" i="8"/>
  <c r="E47" i="8"/>
  <c r="E54" i="8"/>
  <c r="F38" i="8"/>
  <c r="C45" i="8"/>
  <c r="F53" i="8"/>
  <c r="F49" i="8"/>
  <c r="C52" i="8"/>
  <c r="F39" i="8"/>
  <c r="I37" i="8"/>
  <c r="G54" i="8"/>
  <c r="G49" i="8"/>
  <c r="B45" i="8"/>
  <c r="F42" i="8"/>
  <c r="B47" i="8"/>
  <c r="F37" i="8"/>
  <c r="F45" i="8"/>
  <c r="H49" i="8"/>
  <c r="E37" i="8"/>
  <c r="E45" i="8"/>
  <c r="C39" i="8"/>
  <c r="I51" i="8"/>
  <c r="F54" i="8"/>
  <c r="F43" i="8"/>
  <c r="B39" i="8"/>
  <c r="J37" i="8"/>
  <c r="C51" i="8"/>
  <c r="J46" i="8"/>
  <c r="E39" i="8"/>
  <c r="D37" i="8"/>
  <c r="K43" i="8"/>
  <c r="F46" i="8"/>
  <c r="F48" i="8"/>
  <c r="E51" i="8"/>
  <c r="E46" i="8"/>
  <c r="E49" i="8"/>
  <c r="C38" i="8"/>
  <c r="B46" i="8"/>
  <c r="C41" i="8"/>
  <c r="E50" i="8"/>
  <c r="L41" i="8"/>
  <c r="D40" i="62"/>
  <c r="E40" i="62"/>
  <c r="I40" i="62"/>
  <c r="F40" i="62"/>
  <c r="B40" i="62"/>
  <c r="H40" i="62"/>
  <c r="L40" i="62"/>
  <c r="J40" i="62"/>
  <c r="H40" i="57"/>
  <c r="G40" i="57"/>
  <c r="E40" i="57"/>
  <c r="C40" i="57"/>
  <c r="J40" i="57"/>
  <c r="B40" i="57"/>
  <c r="K40" i="57"/>
  <c r="D40" i="57"/>
  <c r="F40" i="57"/>
  <c r="L40" i="57"/>
  <c r="F40" i="52"/>
  <c r="D40" i="52"/>
  <c r="J40" i="52"/>
  <c r="B40" i="52"/>
  <c r="H40" i="52"/>
  <c r="F40" i="47"/>
  <c r="G40" i="47"/>
  <c r="K40" i="47"/>
  <c r="C40" i="47"/>
  <c r="H40" i="47"/>
  <c r="E40" i="47"/>
  <c r="H40" i="42"/>
  <c r="E40" i="42"/>
  <c r="B40" i="42"/>
  <c r="J40" i="42"/>
  <c r="B40" i="37"/>
  <c r="I40" i="37"/>
  <c r="K40" i="37"/>
  <c r="J40" i="37"/>
  <c r="F40" i="37"/>
  <c r="C40" i="37"/>
  <c r="D40" i="37"/>
  <c r="G40" i="37"/>
  <c r="L40" i="37"/>
  <c r="E40" i="37"/>
  <c r="J40" i="32"/>
  <c r="D40" i="32"/>
  <c r="I40" i="32"/>
  <c r="L40" i="32"/>
  <c r="C40" i="32"/>
  <c r="B40" i="32"/>
  <c r="K40" i="27"/>
  <c r="J40" i="27"/>
  <c r="H40" i="27"/>
  <c r="B40" i="27"/>
  <c r="D40" i="27"/>
  <c r="L40" i="27"/>
  <c r="L40" i="22"/>
  <c r="I40" i="22"/>
  <c r="F40" i="22"/>
  <c r="D40" i="22"/>
  <c r="J40" i="22"/>
  <c r="C40" i="22"/>
  <c r="H40" i="22"/>
  <c r="I40" i="17"/>
  <c r="C40" i="12"/>
  <c r="H40" i="12"/>
  <c r="G40" i="12"/>
  <c r="K40" i="12"/>
  <c r="F40" i="12"/>
  <c r="I40" i="12"/>
  <c r="K40" i="7"/>
  <c r="E40" i="7"/>
  <c r="B40" i="7"/>
  <c r="D40" i="7"/>
  <c r="L40" i="7"/>
  <c r="J40" i="7"/>
  <c r="C40" i="7"/>
  <c r="I43" i="48"/>
  <c r="L37" i="8"/>
  <c r="K42" i="8"/>
  <c r="H50" i="28"/>
  <c r="J36" i="48"/>
  <c r="B49" i="18"/>
  <c r="J37" i="58"/>
  <c r="I50" i="48"/>
  <c r="K37" i="23"/>
  <c r="D49" i="13"/>
  <c r="H53" i="28"/>
  <c r="H40" i="23"/>
  <c r="G46" i="28"/>
  <c r="H53" i="53"/>
  <c r="E36" i="48"/>
  <c r="F40" i="53"/>
  <c r="F49" i="38"/>
  <c r="E52" i="53"/>
  <c r="D37" i="13"/>
  <c r="B44" i="28"/>
  <c r="K53" i="23"/>
  <c r="B43" i="18"/>
  <c r="K46" i="23"/>
  <c r="J50" i="23"/>
  <c r="C51" i="33"/>
  <c r="L50" i="8"/>
  <c r="C53" i="23"/>
  <c r="H41" i="33"/>
  <c r="G45" i="58"/>
  <c r="F44" i="48"/>
  <c r="I39" i="63"/>
  <c r="I46" i="63"/>
  <c r="K47" i="33"/>
  <c r="E36" i="28"/>
  <c r="G37" i="8"/>
  <c r="K46" i="8"/>
  <c r="K51" i="23"/>
  <c r="D36" i="18"/>
  <c r="E38" i="28"/>
  <c r="C41" i="13"/>
  <c r="J46" i="23"/>
  <c r="D52" i="13"/>
  <c r="K36" i="48"/>
  <c r="H40" i="53"/>
  <c r="F37" i="53"/>
  <c r="F43" i="38"/>
  <c r="K48" i="38"/>
  <c r="L50" i="53"/>
  <c r="F52" i="43"/>
  <c r="E43" i="48"/>
  <c r="K52" i="48"/>
  <c r="E41" i="33"/>
  <c r="K49" i="23"/>
  <c r="H52" i="8"/>
  <c r="E36" i="18"/>
  <c r="D45" i="18"/>
  <c r="L43" i="23"/>
  <c r="G47" i="8"/>
  <c r="H48" i="23"/>
  <c r="J44" i="43"/>
  <c r="G51" i="43"/>
  <c r="L37" i="48"/>
  <c r="E49" i="18"/>
  <c r="E53" i="18"/>
  <c r="H43" i="53"/>
  <c r="F47" i="38"/>
  <c r="L48" i="58"/>
  <c r="F50" i="43"/>
  <c r="F38" i="48"/>
  <c r="E41" i="53"/>
  <c r="L48" i="33"/>
  <c r="F37" i="13"/>
  <c r="G43" i="8"/>
  <c r="K45" i="23"/>
  <c r="C49" i="13"/>
  <c r="F53" i="23"/>
  <c r="G36" i="33"/>
  <c r="D42" i="18"/>
  <c r="D43" i="18"/>
  <c r="G41" i="23"/>
  <c r="H44" i="8"/>
  <c r="H47" i="23"/>
  <c r="H48" i="13"/>
  <c r="L45" i="58"/>
  <c r="E49" i="53"/>
  <c r="G40" i="63"/>
  <c r="F42" i="48"/>
  <c r="F53" i="48"/>
  <c r="D49" i="18"/>
  <c r="H53" i="63"/>
  <c r="K43" i="63"/>
  <c r="G38" i="38"/>
  <c r="F43" i="53"/>
  <c r="E50" i="43"/>
  <c r="E38" i="48"/>
  <c r="E47" i="48"/>
  <c r="E38" i="58"/>
  <c r="J43" i="53"/>
  <c r="L38" i="48"/>
  <c r="H52" i="63"/>
  <c r="I36" i="53"/>
  <c r="H52" i="43"/>
  <c r="J42" i="38"/>
  <c r="E44" i="38"/>
  <c r="J48" i="43"/>
  <c r="K48" i="48"/>
  <c r="H38" i="53"/>
  <c r="G41" i="43"/>
  <c r="K41" i="53"/>
  <c r="A6" i="53"/>
  <c r="B6" i="53" s="1"/>
  <c r="H45" i="63"/>
  <c r="I49" i="48"/>
  <c r="H46" i="33"/>
  <c r="E43" i="53"/>
  <c r="K52" i="58"/>
  <c r="G44" i="53"/>
  <c r="K46" i="38"/>
  <c r="F52" i="38"/>
  <c r="H42" i="48"/>
  <c r="K49" i="18"/>
  <c r="L48" i="43"/>
  <c r="B39" i="38"/>
  <c r="C38" i="53"/>
  <c r="B42" i="38"/>
  <c r="E43" i="28"/>
  <c r="C48" i="28"/>
  <c r="D46" i="43"/>
  <c r="E38" i="23"/>
  <c r="B41" i="8"/>
  <c r="H46" i="23"/>
  <c r="F50" i="23"/>
  <c r="B49" i="63"/>
  <c r="G43" i="38"/>
  <c r="K38" i="48"/>
  <c r="D44" i="18"/>
  <c r="B53" i="28"/>
  <c r="D49" i="33"/>
  <c r="B49" i="13"/>
  <c r="D42" i="23"/>
  <c r="E49" i="13"/>
  <c r="K42" i="23"/>
  <c r="L45" i="8"/>
  <c r="J49" i="23"/>
  <c r="G51" i="13"/>
  <c r="C38" i="28"/>
  <c r="L48" i="8"/>
  <c r="E44" i="43"/>
  <c r="F46" i="38"/>
  <c r="L51" i="53"/>
  <c r="J37" i="48"/>
  <c r="I36" i="63"/>
  <c r="L36" i="53"/>
  <c r="H37" i="53"/>
  <c r="H46" i="53"/>
  <c r="E47" i="43"/>
  <c r="C36" i="23"/>
  <c r="J40" i="23"/>
  <c r="C50" i="28"/>
  <c r="L53" i="8"/>
  <c r="E45" i="43"/>
  <c r="J51" i="58"/>
  <c r="G47" i="18"/>
  <c r="E36" i="53"/>
  <c r="F42" i="43"/>
  <c r="G46" i="58"/>
  <c r="G43" i="63"/>
  <c r="B46" i="33"/>
  <c r="I51" i="28"/>
  <c r="L54" i="8"/>
  <c r="K36" i="33"/>
  <c r="B38" i="28"/>
  <c r="K40" i="13"/>
  <c r="B43" i="28"/>
  <c r="G46" i="38"/>
  <c r="H51" i="53"/>
  <c r="B36" i="48"/>
  <c r="H51" i="33"/>
  <c r="L38" i="8"/>
  <c r="I45" i="13"/>
  <c r="G51" i="28"/>
  <c r="E46" i="28"/>
  <c r="L47" i="13"/>
  <c r="D50" i="28"/>
  <c r="B41" i="18"/>
  <c r="H53" i="58"/>
  <c r="J40" i="58"/>
  <c r="K40" i="63"/>
  <c r="C36" i="53"/>
  <c r="G37" i="58"/>
  <c r="L42" i="43"/>
  <c r="B42" i="33"/>
  <c r="H42" i="28"/>
  <c r="L44" i="13"/>
  <c r="G49" i="28"/>
  <c r="K52" i="8"/>
  <c r="B45" i="33"/>
  <c r="C45" i="33"/>
  <c r="H38" i="28"/>
  <c r="J40" i="13"/>
  <c r="H43" i="28"/>
  <c r="C50" i="23"/>
  <c r="J52" i="13"/>
  <c r="E51" i="53"/>
  <c r="F53" i="43"/>
  <c r="L40" i="43"/>
  <c r="L36" i="43"/>
  <c r="E37" i="43"/>
  <c r="F46" i="43"/>
  <c r="F50" i="53"/>
  <c r="E37" i="28"/>
  <c r="D45" i="28"/>
  <c r="L52" i="8"/>
  <c r="J38" i="13"/>
  <c r="E41" i="28"/>
  <c r="L43" i="13"/>
  <c r="D46" i="13"/>
  <c r="C48" i="23"/>
  <c r="H50" i="13"/>
  <c r="D38" i="18"/>
  <c r="K45" i="38"/>
  <c r="F49" i="53"/>
  <c r="L42" i="48"/>
  <c r="B51" i="48"/>
  <c r="L46" i="33"/>
  <c r="E50" i="18"/>
  <c r="K49" i="63"/>
  <c r="L36" i="58"/>
  <c r="E42" i="58"/>
  <c r="C43" i="53"/>
  <c r="E48" i="53"/>
  <c r="B38" i="48"/>
  <c r="H47" i="48"/>
  <c r="H38" i="58"/>
  <c r="C43" i="33"/>
  <c r="F36" i="13"/>
  <c r="E44" i="28"/>
  <c r="D45" i="13"/>
  <c r="J53" i="23"/>
  <c r="L44" i="18"/>
  <c r="C40" i="28"/>
  <c r="G41" i="13"/>
  <c r="I46" i="28"/>
  <c r="G48" i="8"/>
  <c r="J49" i="8"/>
  <c r="G52" i="23"/>
  <c r="L41" i="18"/>
  <c r="I49" i="43"/>
  <c r="G53" i="58"/>
  <c r="I50" i="18"/>
  <c r="C49" i="63"/>
  <c r="B38" i="63"/>
  <c r="D36" i="58"/>
  <c r="L37" i="38"/>
  <c r="H42" i="58"/>
  <c r="K47" i="38"/>
  <c r="I40" i="63"/>
  <c r="J38" i="53"/>
  <c r="K42" i="38"/>
  <c r="F44" i="38"/>
  <c r="I40" i="48"/>
  <c r="L47" i="18"/>
  <c r="L51" i="18"/>
  <c r="E43" i="58"/>
  <c r="H47" i="53"/>
  <c r="C52" i="53"/>
  <c r="B41" i="48"/>
  <c r="D50" i="48"/>
  <c r="I38" i="53"/>
  <c r="C42" i="38"/>
  <c r="E41" i="43"/>
  <c r="K53" i="48"/>
  <c r="K48" i="18"/>
  <c r="J44" i="38"/>
  <c r="H44" i="43"/>
  <c r="E49" i="58"/>
  <c r="E53" i="58"/>
  <c r="F49" i="48"/>
  <c r="F51" i="18"/>
  <c r="C37" i="58"/>
  <c r="C50" i="53"/>
  <c r="K41" i="43"/>
  <c r="I38" i="43"/>
  <c r="K44" i="8"/>
  <c r="B48" i="23"/>
  <c r="C46" i="18"/>
  <c r="L47" i="43"/>
  <c r="B52" i="48"/>
  <c r="I38" i="13"/>
  <c r="D47" i="8"/>
  <c r="C50" i="13"/>
  <c r="L48" i="63"/>
  <c r="I43" i="43"/>
  <c r="C41" i="48"/>
  <c r="D48" i="33"/>
  <c r="B37" i="18"/>
  <c r="G52" i="8"/>
  <c r="E43" i="8"/>
  <c r="B42" i="18"/>
  <c r="C51" i="13"/>
  <c r="E54" i="63"/>
  <c r="G51" i="18"/>
  <c r="E51" i="43"/>
  <c r="C39" i="33"/>
  <c r="J36" i="23"/>
  <c r="K42" i="13"/>
  <c r="G40" i="13"/>
  <c r="I50" i="63"/>
  <c r="E37" i="48"/>
  <c r="L51" i="48"/>
  <c r="G50" i="18"/>
  <c r="I47" i="63"/>
  <c r="I43" i="63"/>
  <c r="F46" i="53"/>
  <c r="I52" i="48"/>
  <c r="D36" i="13"/>
  <c r="C44" i="28"/>
  <c r="J45" i="13"/>
  <c r="B51" i="28"/>
  <c r="B36" i="33"/>
  <c r="D40" i="13"/>
  <c r="K46" i="13"/>
  <c r="J48" i="8"/>
  <c r="L50" i="23"/>
  <c r="L49" i="48"/>
  <c r="D48" i="18"/>
  <c r="B52" i="18"/>
  <c r="G36" i="63"/>
  <c r="H36" i="53"/>
  <c r="L50" i="58"/>
  <c r="E52" i="48"/>
  <c r="H41" i="58"/>
  <c r="E52" i="33"/>
  <c r="K36" i="13"/>
  <c r="H38" i="8"/>
  <c r="G44" i="23"/>
  <c r="L46" i="8"/>
  <c r="L51" i="23"/>
  <c r="C38" i="23"/>
  <c r="G41" i="8"/>
  <c r="C43" i="28"/>
  <c r="H48" i="28"/>
  <c r="L50" i="13"/>
  <c r="F38" i="18"/>
  <c r="J49" i="58"/>
  <c r="I37" i="48"/>
  <c r="G51" i="63"/>
  <c r="J45" i="33"/>
  <c r="G39" i="33"/>
  <c r="C36" i="13"/>
  <c r="G38" i="8"/>
  <c r="F44" i="23"/>
  <c r="C46" i="8"/>
  <c r="L36" i="18"/>
  <c r="B44" i="18"/>
  <c r="G38" i="28"/>
  <c r="I40" i="23"/>
  <c r="J42" i="8"/>
  <c r="C46" i="23"/>
  <c r="H48" i="8"/>
  <c r="B50" i="23"/>
  <c r="L52" i="13"/>
  <c r="D44" i="58"/>
  <c r="L45" i="53"/>
  <c r="G50" i="38"/>
  <c r="L53" i="53"/>
  <c r="J45" i="48"/>
  <c r="J48" i="33"/>
  <c r="G52" i="18"/>
  <c r="C46" i="63"/>
  <c r="C53" i="63"/>
  <c r="E36" i="43"/>
  <c r="F36" i="28"/>
  <c r="J36" i="13"/>
  <c r="F42" i="23"/>
  <c r="G45" i="8"/>
  <c r="I51" i="13"/>
  <c r="D39" i="33"/>
  <c r="F36" i="18"/>
  <c r="E45" i="18"/>
  <c r="B38" i="23"/>
  <c r="E43" i="23"/>
  <c r="I48" i="28"/>
  <c r="K51" i="8"/>
  <c r="K38" i="33"/>
  <c r="H49" i="58"/>
  <c r="F54" i="38"/>
  <c r="F37" i="48"/>
  <c r="H51" i="48"/>
  <c r="G41" i="38"/>
  <c r="H49" i="33"/>
  <c r="D53" i="18"/>
  <c r="C51" i="63"/>
  <c r="F36" i="43"/>
  <c r="I43" i="53"/>
  <c r="G47" i="38"/>
  <c r="K47" i="63"/>
  <c r="H47" i="33"/>
  <c r="G36" i="23"/>
  <c r="F37" i="23"/>
  <c r="B45" i="28"/>
  <c r="F49" i="13"/>
  <c r="C53" i="28"/>
  <c r="K44" i="33"/>
  <c r="K40" i="33"/>
  <c r="L39" i="8"/>
  <c r="E41" i="23"/>
  <c r="I43" i="13"/>
  <c r="K47" i="28"/>
  <c r="D48" i="13"/>
  <c r="G52" i="28"/>
  <c r="G41" i="33"/>
  <c r="F45" i="38"/>
  <c r="H49" i="53"/>
  <c r="E42" i="48"/>
  <c r="D46" i="18"/>
  <c r="K50" i="18"/>
  <c r="B44" i="63"/>
  <c r="B51" i="63"/>
  <c r="J36" i="58"/>
  <c r="J43" i="43"/>
  <c r="E47" i="58"/>
  <c r="G48" i="43"/>
  <c r="E52" i="58"/>
  <c r="E40" i="48"/>
  <c r="I48" i="48"/>
  <c r="K38" i="53"/>
  <c r="C36" i="28"/>
  <c r="B38" i="8"/>
  <c r="J44" i="23"/>
  <c r="H46" i="8"/>
  <c r="G51" i="23"/>
  <c r="C53" i="13"/>
  <c r="G44" i="18"/>
  <c r="D40" i="23"/>
  <c r="L42" i="8"/>
  <c r="F46" i="23"/>
  <c r="C48" i="8"/>
  <c r="F52" i="13"/>
  <c r="G41" i="18"/>
  <c r="C50" i="38"/>
  <c r="C53" i="53"/>
  <c r="L46" i="18"/>
  <c r="B50" i="18"/>
  <c r="G37" i="38"/>
  <c r="G42" i="58"/>
  <c r="B43" i="43"/>
  <c r="D47" i="58"/>
  <c r="F48" i="43"/>
  <c r="K40" i="48"/>
  <c r="H48" i="48"/>
  <c r="L38" i="43"/>
  <c r="E38" i="33"/>
  <c r="A4" i="23"/>
  <c r="B4" i="23" s="1"/>
  <c r="K53" i="63"/>
  <c r="G50" i="58"/>
  <c r="J41" i="48"/>
  <c r="K48" i="33"/>
  <c r="B52" i="33"/>
  <c r="C37" i="38"/>
  <c r="E43" i="43"/>
  <c r="K48" i="53"/>
  <c r="D40" i="48"/>
  <c r="L51" i="33"/>
  <c r="E46" i="58"/>
  <c r="J47" i="43"/>
  <c r="E50" i="58"/>
  <c r="E52" i="43"/>
  <c r="H43" i="48"/>
  <c r="F50" i="48"/>
  <c r="D38" i="43"/>
  <c r="G38" i="53"/>
  <c r="F42" i="38"/>
  <c r="L51" i="58"/>
  <c r="G40" i="58"/>
  <c r="H50" i="18"/>
  <c r="D36" i="53"/>
  <c r="I46" i="53"/>
  <c r="E41" i="48"/>
  <c r="J45" i="38"/>
  <c r="D49" i="53"/>
  <c r="D53" i="43"/>
  <c r="E51" i="48"/>
  <c r="B53" i="18"/>
  <c r="E38" i="38"/>
  <c r="G52" i="58"/>
  <c r="J39" i="38"/>
  <c r="G44" i="8"/>
  <c r="G48" i="13"/>
  <c r="G48" i="18"/>
  <c r="H48" i="58"/>
  <c r="H38" i="43"/>
  <c r="K39" i="8"/>
  <c r="F41" i="23"/>
  <c r="I47" i="28"/>
  <c r="E47" i="38"/>
  <c r="L47" i="48"/>
  <c r="L54" i="48" s="1"/>
  <c r="C44" i="13"/>
  <c r="L45" i="18"/>
  <c r="H54" i="8"/>
  <c r="B44" i="23"/>
  <c r="K40" i="18"/>
  <c r="B42" i="23"/>
  <c r="E53" i="23"/>
  <c r="C52" i="18"/>
  <c r="C47" i="58"/>
  <c r="I46" i="48"/>
  <c r="K39" i="33"/>
  <c r="D45" i="58"/>
  <c r="B49" i="53"/>
  <c r="F51" i="63"/>
  <c r="E53" i="48"/>
  <c r="A3" i="43"/>
  <c r="A5" i="43"/>
  <c r="B5" i="43" s="1"/>
  <c r="I42" i="43"/>
  <c r="D53" i="38"/>
  <c r="D55" i="38" s="1"/>
  <c r="J41" i="58"/>
  <c r="E46" i="23"/>
  <c r="I50" i="28"/>
  <c r="J50" i="18"/>
  <c r="I37" i="38"/>
  <c r="E49" i="38"/>
  <c r="J41" i="53"/>
  <c r="I45" i="33"/>
  <c r="J40" i="28"/>
  <c r="F41" i="13"/>
  <c r="G47" i="13"/>
  <c r="J53" i="8"/>
  <c r="H38" i="63"/>
  <c r="J47" i="53"/>
  <c r="B50" i="48"/>
  <c r="L36" i="28"/>
  <c r="L49" i="28"/>
  <c r="G41" i="53"/>
  <c r="K42" i="18"/>
  <c r="K43" i="18"/>
  <c r="F43" i="33"/>
  <c r="C45" i="23"/>
  <c r="D42" i="13"/>
  <c r="B37" i="33"/>
  <c r="K47" i="8"/>
  <c r="H49" i="28"/>
  <c r="H41" i="28"/>
  <c r="E53" i="33"/>
  <c r="F44" i="28"/>
  <c r="J45" i="23"/>
  <c r="L53" i="23"/>
  <c r="J38" i="33"/>
  <c r="H38" i="13"/>
  <c r="C41" i="28"/>
  <c r="G47" i="28"/>
  <c r="I48" i="23"/>
  <c r="H51" i="8"/>
  <c r="F49" i="43"/>
  <c r="L53" i="48"/>
  <c r="E47" i="18"/>
  <c r="E51" i="18"/>
  <c r="H36" i="58"/>
  <c r="L43" i="53"/>
  <c r="J48" i="53"/>
  <c r="I36" i="28"/>
  <c r="B42" i="28"/>
  <c r="G44" i="13"/>
  <c r="B49" i="28"/>
  <c r="H51" i="23"/>
  <c r="G53" i="13"/>
  <c r="H45" i="18"/>
  <c r="K38" i="13"/>
  <c r="F40" i="13"/>
  <c r="J43" i="23"/>
  <c r="L47" i="8"/>
  <c r="G48" i="28"/>
  <c r="F44" i="43"/>
  <c r="K42" i="63"/>
  <c r="I53" i="18"/>
  <c r="G47" i="63"/>
  <c r="J38" i="38"/>
  <c r="G43" i="58"/>
  <c r="B46" i="43"/>
  <c r="G48" i="58"/>
  <c r="J50" i="43"/>
  <c r="G38" i="63"/>
  <c r="C41" i="53"/>
  <c r="E49" i="33"/>
  <c r="H36" i="28"/>
  <c r="K37" i="8"/>
  <c r="H42" i="23"/>
  <c r="E49" i="23"/>
  <c r="J51" i="13"/>
  <c r="E40" i="33"/>
  <c r="F38" i="13"/>
  <c r="B41" i="28"/>
  <c r="C43" i="13"/>
  <c r="E47" i="28"/>
  <c r="L49" i="8"/>
  <c r="K41" i="33"/>
  <c r="J49" i="53"/>
  <c r="K52" i="38"/>
  <c r="B42" i="48"/>
  <c r="B53" i="48"/>
  <c r="J42" i="33"/>
  <c r="G36" i="28"/>
  <c r="G42" i="23"/>
  <c r="L49" i="23"/>
  <c r="L39" i="33"/>
  <c r="G36" i="18"/>
  <c r="F45" i="18"/>
  <c r="J38" i="23"/>
  <c r="F41" i="8"/>
  <c r="F43" i="23"/>
  <c r="F46" i="13"/>
  <c r="F48" i="28"/>
  <c r="D50" i="13"/>
  <c r="L44" i="53"/>
  <c r="E46" i="38"/>
  <c r="F51" i="53"/>
  <c r="K49" i="48"/>
  <c r="C49" i="33"/>
  <c r="L53" i="18"/>
  <c r="K51" i="63"/>
  <c r="G41" i="63"/>
  <c r="G36" i="43"/>
  <c r="F37" i="43"/>
  <c r="D43" i="58"/>
  <c r="E48" i="33"/>
  <c r="H36" i="23"/>
  <c r="G37" i="23"/>
  <c r="I42" i="13"/>
  <c r="E45" i="28"/>
  <c r="G49" i="13"/>
  <c r="K53" i="28"/>
  <c r="H45" i="33"/>
  <c r="K37" i="18"/>
  <c r="E40" i="18"/>
  <c r="I41" i="28"/>
  <c r="L48" i="13"/>
  <c r="H52" i="28"/>
  <c r="G38" i="18"/>
  <c r="I49" i="53"/>
  <c r="J52" i="38"/>
  <c r="H53" i="48"/>
  <c r="D50" i="33"/>
  <c r="H50" i="63"/>
  <c r="G39" i="63"/>
  <c r="J42" i="58"/>
  <c r="G47" i="58"/>
  <c r="H48" i="43"/>
  <c r="B48" i="48"/>
  <c r="K43" i="33"/>
  <c r="G36" i="13"/>
  <c r="J37" i="13"/>
  <c r="G44" i="28"/>
  <c r="L45" i="13"/>
  <c r="D51" i="28"/>
  <c r="H53" i="13"/>
  <c r="L42" i="18"/>
  <c r="J43" i="33"/>
  <c r="H41" i="13"/>
  <c r="H47" i="13"/>
  <c r="B49" i="8"/>
  <c r="H52" i="23"/>
  <c r="H41" i="18"/>
  <c r="G45" i="53"/>
  <c r="K50" i="38"/>
  <c r="K53" i="53"/>
  <c r="B44" i="48"/>
  <c r="J40" i="53"/>
  <c r="B47" i="18"/>
  <c r="I51" i="18"/>
  <c r="G50" i="63"/>
  <c r="D37" i="58"/>
  <c r="J42" i="43"/>
  <c r="K46" i="58"/>
  <c r="C47" i="53"/>
  <c r="C49" i="38"/>
  <c r="B52" i="53"/>
  <c r="K41" i="48"/>
  <c r="C50" i="48"/>
  <c r="G39" i="38"/>
  <c r="D36" i="23"/>
  <c r="J42" i="23"/>
  <c r="K44" i="13"/>
  <c r="F49" i="28"/>
  <c r="K51" i="13"/>
  <c r="H43" i="33"/>
  <c r="L37" i="33"/>
  <c r="K45" i="18"/>
  <c r="F38" i="23"/>
  <c r="I40" i="13"/>
  <c r="F43" i="28"/>
  <c r="B46" i="13"/>
  <c r="K48" i="28"/>
  <c r="F51" i="8"/>
  <c r="K53" i="8"/>
  <c r="E44" i="53"/>
  <c r="J46" i="38"/>
  <c r="C51" i="58"/>
  <c r="L53" i="43"/>
  <c r="I36" i="48"/>
  <c r="B40" i="53"/>
  <c r="H51" i="18"/>
  <c r="I38" i="63"/>
  <c r="G36" i="53"/>
  <c r="K37" i="58"/>
  <c r="B42" i="43"/>
  <c r="C46" i="58"/>
  <c r="F47" i="53"/>
  <c r="J49" i="38"/>
  <c r="I52" i="53"/>
  <c r="I41" i="48"/>
  <c r="J50" i="48"/>
  <c r="C39" i="38"/>
  <c r="C41" i="33"/>
  <c r="H53" i="18"/>
  <c r="B38" i="38"/>
  <c r="C51" i="38"/>
  <c r="C47" i="48"/>
  <c r="I48" i="33"/>
  <c r="G49" i="33"/>
  <c r="K53" i="33"/>
  <c r="D42" i="63"/>
  <c r="H37" i="43"/>
  <c r="B46" i="53"/>
  <c r="E46" i="48"/>
  <c r="K36" i="23"/>
  <c r="G46" i="43"/>
  <c r="H48" i="38"/>
  <c r="G50" i="53"/>
  <c r="J53" i="38"/>
  <c r="K46" i="48"/>
  <c r="K38" i="43"/>
  <c r="J38" i="43"/>
  <c r="K42" i="48"/>
  <c r="L41" i="38"/>
  <c r="F48" i="63"/>
  <c r="B48" i="38"/>
  <c r="F47" i="48"/>
  <c r="J45" i="58"/>
  <c r="H49" i="43"/>
  <c r="I40" i="53"/>
  <c r="A6" i="33"/>
  <c r="B6" i="33" s="1"/>
  <c r="J54" i="63"/>
  <c r="H43" i="43"/>
  <c r="C40" i="48"/>
  <c r="I41" i="58"/>
  <c r="I54" i="58" s="1"/>
  <c r="A6" i="38"/>
  <c r="B6" i="38" s="1"/>
  <c r="I46" i="13"/>
  <c r="F50" i="13"/>
  <c r="C53" i="33"/>
  <c r="J37" i="43"/>
  <c r="J54" i="43" s="1"/>
  <c r="L50" i="43"/>
  <c r="K40" i="28"/>
  <c r="I43" i="28"/>
  <c r="I47" i="13"/>
  <c r="I47" i="18"/>
  <c r="C48" i="58"/>
  <c r="B38" i="58"/>
  <c r="I39" i="38"/>
  <c r="F50" i="8"/>
  <c r="G42" i="38"/>
  <c r="C45" i="18"/>
  <c r="H45" i="8"/>
  <c r="C41" i="38"/>
  <c r="D37" i="28"/>
  <c r="I46" i="8"/>
  <c r="C43" i="8"/>
  <c r="G37" i="18"/>
  <c r="L38" i="13"/>
  <c r="C41" i="23"/>
  <c r="B41" i="33"/>
  <c r="L48" i="53"/>
  <c r="F51" i="38"/>
  <c r="J40" i="48"/>
  <c r="I47" i="48"/>
  <c r="B50" i="33"/>
  <c r="C49" i="28"/>
  <c r="B45" i="18"/>
  <c r="G38" i="13"/>
  <c r="K43" i="13"/>
  <c r="B38" i="18"/>
  <c r="J42" i="48"/>
  <c r="J53" i="48"/>
  <c r="I41" i="63"/>
  <c r="I38" i="48"/>
  <c r="H37" i="28"/>
  <c r="G42" i="13"/>
  <c r="K45" i="8"/>
  <c r="K52" i="33"/>
  <c r="L37" i="18"/>
  <c r="G40" i="18"/>
  <c r="D38" i="13"/>
  <c r="J41" i="23"/>
  <c r="C47" i="23"/>
  <c r="D52" i="28"/>
  <c r="H45" i="58"/>
  <c r="G37" i="28"/>
  <c r="H49" i="23"/>
  <c r="C52" i="33"/>
  <c r="C40" i="33"/>
  <c r="J39" i="8"/>
  <c r="G41" i="28"/>
  <c r="I43" i="23"/>
  <c r="L46" i="13"/>
  <c r="L38" i="33"/>
  <c r="K54" i="38"/>
  <c r="I51" i="48"/>
  <c r="G49" i="18"/>
  <c r="G53" i="18"/>
  <c r="F38" i="38"/>
  <c r="H37" i="23"/>
  <c r="K49" i="13"/>
  <c r="H53" i="23"/>
  <c r="L43" i="33"/>
  <c r="G39" i="8"/>
  <c r="I41" i="23"/>
  <c r="B47" i="23"/>
  <c r="I48" i="13"/>
  <c r="B52" i="28"/>
  <c r="J41" i="33"/>
  <c r="E44" i="48"/>
  <c r="E46" i="18"/>
  <c r="K44" i="38"/>
  <c r="E47" i="53"/>
  <c r="C50" i="33"/>
  <c r="K36" i="28"/>
  <c r="K38" i="8"/>
  <c r="C44" i="23"/>
  <c r="G45" i="13"/>
  <c r="H51" i="28"/>
  <c r="L53" i="13"/>
  <c r="K36" i="18"/>
  <c r="L43" i="18"/>
  <c r="L40" i="23"/>
  <c r="B46" i="28"/>
  <c r="K48" i="8"/>
  <c r="K50" i="28"/>
  <c r="G52" i="13"/>
  <c r="F53" i="53"/>
  <c r="I45" i="48"/>
  <c r="E40" i="53"/>
  <c r="C48" i="33"/>
  <c r="D52" i="18"/>
  <c r="I44" i="63"/>
  <c r="I51" i="63"/>
  <c r="C37" i="53"/>
  <c r="G42" i="43"/>
  <c r="I47" i="43"/>
  <c r="D52" i="43"/>
  <c r="F43" i="48"/>
  <c r="H40" i="33"/>
  <c r="L42" i="23"/>
  <c r="C49" i="23"/>
  <c r="H51" i="13"/>
  <c r="J37" i="33"/>
  <c r="H37" i="18"/>
  <c r="J40" i="33"/>
  <c r="H38" i="23"/>
  <c r="K41" i="8"/>
  <c r="D43" i="23"/>
  <c r="G48" i="23"/>
  <c r="K50" i="13"/>
  <c r="F45" i="43"/>
  <c r="C51" i="53"/>
  <c r="K37" i="48"/>
  <c r="B49" i="48"/>
  <c r="B48" i="33"/>
  <c r="L52" i="18"/>
  <c r="J37" i="53"/>
  <c r="K43" i="38"/>
  <c r="J46" i="58"/>
  <c r="G47" i="43"/>
  <c r="D50" i="58"/>
  <c r="K52" i="43"/>
  <c r="L43" i="48"/>
  <c r="L41" i="58"/>
  <c r="D41" i="18"/>
  <c r="F54" i="63"/>
  <c r="H52" i="58"/>
  <c r="D48" i="48"/>
  <c r="I49" i="18"/>
  <c r="B52" i="63"/>
  <c r="K38" i="38"/>
  <c r="I46" i="43"/>
  <c r="B50" i="43"/>
  <c r="E38" i="8"/>
  <c r="H46" i="43"/>
  <c r="D48" i="58"/>
  <c r="I50" i="43"/>
  <c r="H38" i="48"/>
  <c r="D47" i="63"/>
  <c r="C41" i="58"/>
  <c r="C46" i="33"/>
  <c r="L39" i="38"/>
  <c r="J53" i="53"/>
  <c r="K44" i="48"/>
  <c r="D43" i="63"/>
  <c r="B37" i="53"/>
  <c r="C48" i="53"/>
  <c r="D52" i="63"/>
  <c r="L37" i="23"/>
  <c r="F45" i="53"/>
  <c r="G54" i="48"/>
  <c r="H46" i="58"/>
  <c r="D43" i="48"/>
  <c r="B41" i="53"/>
  <c r="A6" i="48"/>
  <c r="B6" i="48" s="1"/>
  <c r="A5" i="48"/>
  <c r="B5" i="48" s="1"/>
  <c r="A4" i="48"/>
  <c r="B4" i="48" s="1"/>
  <c r="A3" i="48"/>
  <c r="H47" i="28"/>
  <c r="H42" i="63"/>
  <c r="F42" i="58"/>
  <c r="A5" i="13"/>
  <c r="B5" i="13" s="1"/>
  <c r="K40" i="23"/>
  <c r="K43" i="23"/>
  <c r="F48" i="23"/>
  <c r="L49" i="18"/>
  <c r="C54" i="43"/>
  <c r="H49" i="38"/>
  <c r="F41" i="58"/>
  <c r="I41" i="53"/>
  <c r="F52" i="8"/>
  <c r="D45" i="8"/>
  <c r="E49" i="28"/>
  <c r="E41" i="58"/>
  <c r="I37" i="13"/>
  <c r="F51" i="23"/>
  <c r="D44" i="28"/>
  <c r="F44" i="18"/>
  <c r="H50" i="53"/>
  <c r="D51" i="13"/>
  <c r="H43" i="23"/>
  <c r="H42" i="53"/>
  <c r="A6" i="13"/>
  <c r="B6" i="13" s="1"/>
  <c r="A3" i="53"/>
  <c r="L36" i="13"/>
  <c r="G37" i="13"/>
  <c r="C36" i="33"/>
  <c r="B47" i="28"/>
  <c r="K52" i="23"/>
  <c r="E45" i="53"/>
  <c r="I45" i="63"/>
  <c r="F36" i="53"/>
  <c r="F37" i="38"/>
  <c r="L42" i="53"/>
  <c r="E48" i="48"/>
  <c r="B37" i="28"/>
  <c r="C42" i="23"/>
  <c r="B49" i="23"/>
  <c r="H53" i="33"/>
  <c r="L44" i="8"/>
  <c r="K47" i="23"/>
  <c r="C48" i="13"/>
  <c r="E52" i="28"/>
  <c r="E49" i="43"/>
  <c r="G36" i="58"/>
  <c r="F43" i="43"/>
  <c r="H47" i="58"/>
  <c r="H48" i="53"/>
  <c r="B40" i="48"/>
  <c r="I48" i="63"/>
  <c r="E38" i="53"/>
  <c r="D36" i="28"/>
  <c r="J42" i="13"/>
  <c r="G45" i="28"/>
  <c r="H50" i="8"/>
  <c r="B47" i="33"/>
  <c r="E42" i="33"/>
  <c r="B40" i="18"/>
  <c r="F40" i="28"/>
  <c r="J52" i="23"/>
  <c r="L40" i="53"/>
  <c r="L36" i="33"/>
  <c r="I36" i="23"/>
  <c r="I37" i="28"/>
  <c r="F45" i="28"/>
  <c r="D53" i="28"/>
  <c r="E46" i="33"/>
  <c r="D37" i="18"/>
  <c r="F40" i="18"/>
  <c r="J43" i="13"/>
  <c r="C47" i="28"/>
  <c r="I52" i="28"/>
  <c r="E38" i="18"/>
  <c r="G48" i="63"/>
  <c r="E50" i="33"/>
  <c r="K50" i="33"/>
  <c r="H44" i="33"/>
  <c r="H36" i="13"/>
  <c r="C37" i="13"/>
  <c r="H44" i="28"/>
  <c r="B53" i="23"/>
  <c r="J36" i="33"/>
  <c r="E42" i="18"/>
  <c r="E43" i="18"/>
  <c r="D40" i="28"/>
  <c r="I41" i="13"/>
  <c r="C46" i="28"/>
  <c r="L47" i="23"/>
  <c r="I52" i="23"/>
  <c r="H45" i="53"/>
  <c r="J44" i="48"/>
  <c r="L40" i="58"/>
  <c r="E37" i="58"/>
  <c r="K49" i="38"/>
  <c r="J52" i="53"/>
  <c r="H41" i="48"/>
  <c r="K50" i="48"/>
  <c r="L52" i="33"/>
  <c r="D42" i="28"/>
  <c r="E44" i="23"/>
  <c r="C51" i="23"/>
  <c r="I53" i="13"/>
  <c r="H44" i="18"/>
  <c r="H42" i="8"/>
  <c r="B46" i="23"/>
  <c r="H50" i="23"/>
  <c r="K52" i="13"/>
  <c r="F44" i="53"/>
  <c r="E51" i="58"/>
  <c r="E53" i="43"/>
  <c r="C36" i="48"/>
  <c r="I48" i="18"/>
  <c r="F52" i="18"/>
  <c r="K38" i="63"/>
  <c r="K54" i="63" s="1"/>
  <c r="K45" i="63"/>
  <c r="E37" i="53"/>
  <c r="E43" i="38"/>
  <c r="E53" i="38"/>
  <c r="G46" i="63"/>
  <c r="C52" i="48"/>
  <c r="D41" i="58"/>
  <c r="F36" i="23"/>
  <c r="L42" i="13"/>
  <c r="K45" i="28"/>
  <c r="J49" i="13"/>
  <c r="D40" i="18"/>
  <c r="D41" i="28"/>
  <c r="D43" i="13"/>
  <c r="H47" i="8"/>
  <c r="J48" i="23"/>
  <c r="L51" i="8"/>
  <c r="H38" i="33"/>
  <c r="B44" i="43"/>
  <c r="F51" i="43"/>
  <c r="C52" i="63"/>
  <c r="D37" i="48"/>
  <c r="F51" i="48"/>
  <c r="H48" i="18"/>
  <c r="C38" i="63"/>
  <c r="C45" i="63"/>
  <c r="L43" i="38"/>
  <c r="J46" i="53"/>
  <c r="J48" i="38"/>
  <c r="L53" i="38"/>
  <c r="J52" i="48"/>
  <c r="L41" i="53"/>
  <c r="F41" i="18"/>
  <c r="A6" i="23"/>
  <c r="B6" i="23" s="1"/>
  <c r="I52" i="63"/>
  <c r="E42" i="43"/>
  <c r="L52" i="53"/>
  <c r="L50" i="48"/>
  <c r="H50" i="33"/>
  <c r="K42" i="53"/>
  <c r="K54" i="53" s="1"/>
  <c r="J47" i="58"/>
  <c r="L51" i="38"/>
  <c r="H48" i="63"/>
  <c r="J47" i="38"/>
  <c r="G48" i="53"/>
  <c r="J51" i="38"/>
  <c r="J38" i="48"/>
  <c r="J47" i="48"/>
  <c r="A4" i="33"/>
  <c r="B4" i="33" s="1"/>
  <c r="E36" i="13"/>
  <c r="E54" i="13" s="1"/>
  <c r="K39" i="38"/>
  <c r="D53" i="53"/>
  <c r="B45" i="63"/>
  <c r="D42" i="58"/>
  <c r="C50" i="58"/>
  <c r="G38" i="43"/>
  <c r="F44" i="58"/>
  <c r="H45" i="43"/>
  <c r="K51" i="58"/>
  <c r="K52" i="28"/>
  <c r="D50" i="63"/>
  <c r="H47" i="38"/>
  <c r="C50" i="63"/>
  <c r="J36" i="28"/>
  <c r="K38" i="58"/>
  <c r="K54" i="58" s="1"/>
  <c r="D41" i="43"/>
  <c r="K41" i="23"/>
  <c r="G47" i="23"/>
  <c r="E53" i="8"/>
  <c r="C43" i="63"/>
  <c r="I43" i="58"/>
  <c r="H40" i="63"/>
  <c r="K38" i="28"/>
  <c r="D41" i="8"/>
  <c r="G43" i="13"/>
  <c r="C49" i="8"/>
  <c r="J52" i="33"/>
  <c r="K37" i="43"/>
  <c r="K50" i="43"/>
  <c r="B41" i="43"/>
  <c r="K42" i="33"/>
  <c r="G46" i="8"/>
  <c r="C51" i="28"/>
  <c r="L42" i="38"/>
  <c r="J38" i="8"/>
  <c r="F53" i="13"/>
  <c r="C45" i="28"/>
  <c r="E43" i="33"/>
  <c r="H41" i="23"/>
  <c r="E48" i="43"/>
  <c r="E38" i="43"/>
  <c r="K54" i="8"/>
  <c r="G49" i="38"/>
  <c r="F52" i="53"/>
  <c r="C37" i="28"/>
  <c r="H45" i="28"/>
  <c r="G40" i="28"/>
  <c r="C52" i="23"/>
  <c r="F50" i="38"/>
  <c r="J53" i="58"/>
  <c r="I44" i="48"/>
  <c r="B46" i="18"/>
  <c r="K55" i="38"/>
  <c r="G44" i="38"/>
  <c r="J52" i="58"/>
  <c r="C37" i="23"/>
  <c r="K50" i="8"/>
  <c r="G53" i="28"/>
  <c r="G42" i="18"/>
  <c r="G43" i="18"/>
  <c r="D41" i="13"/>
  <c r="G44" i="58"/>
  <c r="B49" i="33"/>
  <c r="J37" i="23"/>
  <c r="H39" i="8"/>
  <c r="J47" i="23"/>
  <c r="C52" i="28"/>
  <c r="G45" i="38"/>
  <c r="G49" i="58"/>
  <c r="I42" i="63"/>
  <c r="I42" i="48"/>
  <c r="I53" i="48"/>
  <c r="G45" i="63"/>
  <c r="K44" i="23"/>
  <c r="E51" i="28"/>
  <c r="D53" i="13"/>
  <c r="B44" i="33"/>
  <c r="H40" i="28"/>
  <c r="D46" i="28"/>
  <c r="D47" i="13"/>
  <c r="B50" i="28"/>
  <c r="G53" i="8"/>
  <c r="J44" i="58"/>
  <c r="B45" i="48"/>
  <c r="J50" i="58"/>
  <c r="E50" i="48"/>
  <c r="C47" i="33"/>
  <c r="G42" i="28"/>
  <c r="D44" i="13"/>
  <c r="K45" i="33"/>
  <c r="F38" i="28"/>
  <c r="G43" i="28"/>
  <c r="J46" i="13"/>
  <c r="D48" i="28"/>
  <c r="G50" i="13"/>
  <c r="H44" i="53"/>
  <c r="I37" i="63"/>
  <c r="J49" i="48"/>
  <c r="E40" i="43"/>
  <c r="K49" i="33"/>
  <c r="L37" i="43"/>
  <c r="E46" i="43"/>
  <c r="J46" i="48"/>
  <c r="F41" i="53"/>
  <c r="K46" i="33"/>
  <c r="L43" i="8"/>
  <c r="I45" i="23"/>
  <c r="L41" i="23"/>
  <c r="H43" i="13"/>
  <c r="K49" i="8"/>
  <c r="F52" i="28"/>
  <c r="L49" i="53"/>
  <c r="G52" i="38"/>
  <c r="I53" i="63"/>
  <c r="F41" i="38"/>
  <c r="L46" i="43"/>
  <c r="E50" i="53"/>
  <c r="G53" i="38"/>
  <c r="B46" i="48"/>
  <c r="G38" i="58"/>
  <c r="H41" i="53"/>
  <c r="F48" i="38"/>
  <c r="L52" i="48"/>
  <c r="G46" i="18"/>
  <c r="D50" i="18"/>
  <c r="K46" i="63"/>
  <c r="J42" i="53"/>
  <c r="K43" i="43"/>
  <c r="I48" i="43"/>
  <c r="G51" i="38"/>
  <c r="H40" i="48"/>
  <c r="J48" i="48"/>
  <c r="D38" i="58"/>
  <c r="F41" i="43"/>
  <c r="G54" i="38"/>
  <c r="F45" i="48"/>
  <c r="F52" i="23"/>
  <c r="C43" i="38"/>
  <c r="G50" i="43"/>
  <c r="G41" i="58"/>
  <c r="K44" i="53"/>
  <c r="B46" i="38"/>
  <c r="B51" i="53"/>
  <c r="F47" i="18"/>
  <c r="B54" i="58"/>
  <c r="F47" i="43"/>
  <c r="L38" i="53"/>
  <c r="F38" i="58"/>
  <c r="F54" i="58" s="1"/>
  <c r="E42" i="38"/>
  <c r="C42" i="8"/>
  <c r="K47" i="13"/>
  <c r="L37" i="63"/>
  <c r="I46" i="58"/>
  <c r="H46" i="48"/>
  <c r="L38" i="23"/>
  <c r="H40" i="13"/>
  <c r="H46" i="28"/>
  <c r="G50" i="28"/>
  <c r="K52" i="63"/>
  <c r="F42" i="53"/>
  <c r="H52" i="53"/>
  <c r="B51" i="23"/>
  <c r="F38" i="43"/>
  <c r="J54" i="8"/>
  <c r="H45" i="23"/>
  <c r="C42" i="28"/>
  <c r="J36" i="18"/>
  <c r="K45" i="13"/>
  <c r="I55" i="8" l="1"/>
  <c r="J55" i="8"/>
  <c r="D55" i="8"/>
  <c r="F55" i="8"/>
  <c r="C55" i="8"/>
  <c r="F54" i="33"/>
  <c r="J54" i="18"/>
  <c r="H54" i="18"/>
  <c r="D54" i="63"/>
  <c r="H54" i="63"/>
  <c r="L54" i="63"/>
  <c r="C54" i="63"/>
  <c r="C54" i="58"/>
  <c r="E54" i="58"/>
  <c r="B54" i="53"/>
  <c r="J54" i="53"/>
  <c r="F54" i="53"/>
  <c r="D54" i="48"/>
  <c r="C54" i="48"/>
  <c r="F54" i="48"/>
  <c r="H54" i="48"/>
  <c r="K54" i="43"/>
  <c r="D54" i="43"/>
  <c r="H54" i="43"/>
  <c r="B54" i="43"/>
  <c r="I54" i="43"/>
  <c r="J55" i="38"/>
  <c r="B55" i="38"/>
  <c r="E55" i="38"/>
  <c r="H54" i="33"/>
  <c r="E54" i="33"/>
  <c r="D54" i="33"/>
  <c r="C54" i="33"/>
  <c r="J54" i="33"/>
  <c r="I54" i="33"/>
  <c r="J54" i="28"/>
  <c r="B54" i="28"/>
  <c r="L54" i="28"/>
  <c r="E54" i="23"/>
  <c r="B54" i="23"/>
  <c r="L54" i="23"/>
  <c r="I54" i="23"/>
  <c r="B54" i="18"/>
  <c r="C54" i="18"/>
  <c r="I54" i="13"/>
  <c r="B54" i="13"/>
  <c r="J54" i="13"/>
  <c r="E55" i="8"/>
  <c r="B55" i="8"/>
  <c r="H55" i="8"/>
  <c r="B3" i="43"/>
  <c r="A5" i="18"/>
  <c r="B5" i="18" s="1"/>
  <c r="A4" i="18"/>
  <c r="B4" i="18" s="1"/>
  <c r="A3" i="18"/>
  <c r="A6" i="18"/>
  <c r="B6" i="18" s="1"/>
  <c r="A4" i="38"/>
  <c r="B4" i="38" s="1"/>
  <c r="C54" i="28"/>
  <c r="A5" i="33"/>
  <c r="B5" i="33" s="1"/>
  <c r="A3" i="13"/>
  <c r="A3" i="38"/>
  <c r="D54" i="23"/>
  <c r="H54" i="23"/>
  <c r="G54" i="28"/>
  <c r="K55" i="8"/>
  <c r="A4" i="58"/>
  <c r="B4" i="58" s="1"/>
  <c r="A3" i="58"/>
  <c r="A6" i="58"/>
  <c r="B6" i="58" s="1"/>
  <c r="A5" i="58"/>
  <c r="B5" i="58" s="1"/>
  <c r="F54" i="28"/>
  <c r="A6" i="43"/>
  <c r="B6" i="43" s="1"/>
  <c r="C54" i="53"/>
  <c r="K54" i="48"/>
  <c r="G55" i="8"/>
  <c r="E54" i="48"/>
  <c r="B3" i="48"/>
  <c r="A1" i="48"/>
  <c r="G54" i="13"/>
  <c r="J54" i="58"/>
  <c r="C54" i="13"/>
  <c r="K54" i="13"/>
  <c r="A6" i="28"/>
  <c r="B6" i="28" s="1"/>
  <c r="A5" i="28"/>
  <c r="B5" i="28" s="1"/>
  <c r="A4" i="28"/>
  <c r="B4" i="28" s="1"/>
  <c r="A3" i="28"/>
  <c r="D54" i="58"/>
  <c r="A3" i="33"/>
  <c r="A5" i="23"/>
  <c r="B5" i="23" s="1"/>
  <c r="F55" i="38"/>
  <c r="L54" i="13"/>
  <c r="A4" i="13"/>
  <c r="B4" i="13" s="1"/>
  <c r="A5" i="38"/>
  <c r="B5" i="38" s="1"/>
  <c r="K54" i="28"/>
  <c r="G54" i="53"/>
  <c r="A6" i="8"/>
  <c r="B6" i="8" s="1"/>
  <c r="A5" i="8"/>
  <c r="B5" i="8" s="1"/>
  <c r="A4" i="8"/>
  <c r="B4" i="8" s="1"/>
  <c r="A3" i="8"/>
  <c r="H54" i="28"/>
  <c r="I55" i="38"/>
  <c r="E54" i="43"/>
  <c r="D54" i="13"/>
  <c r="F54" i="13"/>
  <c r="L54" i="58"/>
  <c r="E54" i="53"/>
  <c r="C54" i="23"/>
  <c r="E54" i="28"/>
  <c r="A3" i="23"/>
  <c r="H54" i="13"/>
  <c r="A4" i="53"/>
  <c r="B4" i="53" s="1"/>
  <c r="K54" i="18"/>
  <c r="C55" i="38"/>
  <c r="F54" i="43"/>
  <c r="L54" i="18"/>
  <c r="B3" i="53"/>
  <c r="D54" i="53"/>
  <c r="J54" i="48"/>
  <c r="L54" i="33"/>
  <c r="A5" i="53"/>
  <c r="B5" i="53" s="1"/>
  <c r="G54" i="43"/>
  <c r="G54" i="18"/>
  <c r="A5" i="63"/>
  <c r="B5" i="63" s="1"/>
  <c r="A4" i="63"/>
  <c r="B4" i="63" s="1"/>
  <c r="A3" i="63"/>
  <c r="A6" i="63"/>
  <c r="B6" i="63" s="1"/>
  <c r="H54" i="53"/>
  <c r="J54" i="23"/>
  <c r="B54" i="48"/>
  <c r="I54" i="53"/>
  <c r="E54" i="18"/>
  <c r="F54" i="18"/>
  <c r="G54" i="58"/>
  <c r="K54" i="23"/>
  <c r="I54" i="48"/>
  <c r="H54" i="58"/>
  <c r="G55" i="38"/>
  <c r="G54" i="23"/>
  <c r="G54" i="63"/>
  <c r="B54" i="33"/>
  <c r="A4" i="43"/>
  <c r="B4" i="43" s="1"/>
  <c r="L54" i="53"/>
  <c r="G54" i="33"/>
  <c r="D54" i="18"/>
  <c r="L55" i="8"/>
  <c r="I54" i="28"/>
  <c r="K54" i="33"/>
  <c r="F54" i="23"/>
  <c r="D54" i="28"/>
  <c r="L55" i="38"/>
  <c r="L54" i="43"/>
  <c r="I54" i="63"/>
  <c r="A1" i="53" l="1"/>
  <c r="B3" i="8"/>
  <c r="A1" i="8"/>
  <c r="B3" i="33"/>
  <c r="A1" i="33"/>
  <c r="B3" i="18"/>
  <c r="A1" i="18"/>
  <c r="B3" i="63"/>
  <c r="A1" i="63"/>
  <c r="B3" i="28"/>
  <c r="A1" i="28"/>
  <c r="B3" i="38"/>
  <c r="A1" i="38"/>
  <c r="B3" i="23"/>
  <c r="A1" i="23"/>
  <c r="B3" i="13"/>
  <c r="A1" i="13"/>
  <c r="A1" i="43"/>
  <c r="B3" i="58"/>
  <c r="A1" i="58"/>
</calcChain>
</file>

<file path=xl/sharedStrings.xml><?xml version="1.0" encoding="utf-8"?>
<sst xmlns="http://schemas.openxmlformats.org/spreadsheetml/2006/main" count="20257" uniqueCount="358">
  <si>
    <t xml:space="preserve">AA,BB - Agricultura, silvicultura y pesca </t>
  </si>
  <si>
    <t xml:space="preserve">CA,CB, DF - I. extractivas, coquerías, refino y combustibles nucleares </t>
  </si>
  <si>
    <t xml:space="preserve">DA - Industria Agroalimentaria </t>
  </si>
  <si>
    <t xml:space="preserve">DB - Industria textil y de la confección </t>
  </si>
  <si>
    <r>
      <t>Tabla resultante: 1.666</t>
    </r>
    <r>
      <rPr>
        <sz val="11"/>
        <color theme="1"/>
        <rFont val="Calibri"/>
        <family val="2"/>
        <scheme val="minor"/>
      </rPr>
      <t xml:space="preserve"> filas, </t>
    </r>
    <r>
      <rPr>
        <b/>
        <sz val="11"/>
        <color theme="1"/>
        <rFont val="Calibri"/>
        <family val="2"/>
        <scheme val="minor"/>
      </rPr>
      <t>26</t>
    </r>
    <r>
      <rPr>
        <sz val="11"/>
        <color theme="1"/>
        <rFont val="Calibri"/>
        <family val="2"/>
        <scheme val="minor"/>
      </rPr>
      <t xml:space="preserve"> columnas, </t>
    </r>
    <r>
      <rPr>
        <b/>
        <sz val="11"/>
        <color theme="1"/>
        <rFont val="Calibri"/>
        <family val="2"/>
        <scheme val="minor"/>
      </rPr>
      <t>43.316</t>
    </r>
    <r>
      <rPr>
        <sz val="11"/>
        <color theme="1"/>
        <rFont val="Calibri"/>
        <family val="2"/>
        <scheme val="minor"/>
      </rPr>
      <t xml:space="preserve"> celdas</t>
    </r>
  </si>
  <si>
    <t xml:space="preserve">DC - Industria del cuero y calzado </t>
  </si>
  <si>
    <t xml:space="preserve">DD - Industria de la madera y el corcho </t>
  </si>
  <si>
    <t xml:space="preserve">DE - Industria del papel, edición y artes gráficas </t>
  </si>
  <si>
    <r>
      <t>Filas: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Provincias origen</t>
    </r>
    <r>
      <rPr>
        <sz val="11"/>
        <color theme="1"/>
        <rFont val="Calibri"/>
        <family val="2"/>
        <scheme val="minor"/>
      </rPr>
      <t xml:space="preserve">: Badajoz, Cáceres; </t>
    </r>
    <r>
      <rPr>
        <b/>
        <sz val="11"/>
        <color theme="1"/>
        <rFont val="Calibri"/>
        <family val="2"/>
        <scheme val="minor"/>
      </rPr>
      <t>CCAA destino</t>
    </r>
    <r>
      <rPr>
        <sz val="11"/>
        <color theme="1"/>
        <rFont val="Calibri"/>
        <family val="2"/>
        <scheme val="minor"/>
      </rPr>
      <t xml:space="preserve">: Todos; </t>
    </r>
    <r>
      <rPr>
        <b/>
        <sz val="11"/>
        <color theme="1"/>
        <rFont val="Calibri"/>
        <family val="2"/>
        <scheme val="minor"/>
      </rPr>
      <t>Provincias destino</t>
    </r>
    <r>
      <rPr>
        <sz val="11"/>
        <color theme="1"/>
        <rFont val="Calibri"/>
        <family val="2"/>
        <scheme val="minor"/>
      </rPr>
      <t xml:space="preserve">: Todos; </t>
    </r>
    <r>
      <rPr>
        <b/>
        <sz val="11"/>
        <color theme="1"/>
        <rFont val="Calibri"/>
        <family val="2"/>
        <scheme val="minor"/>
      </rPr>
      <t>Actividad R16</t>
    </r>
    <r>
      <rPr>
        <sz val="11"/>
        <color theme="1"/>
        <rFont val="Calibri"/>
        <family val="2"/>
        <scheme val="minor"/>
      </rPr>
      <t xml:space="preserve">: Todos; </t>
    </r>
  </si>
  <si>
    <t xml:space="preserve">DG - Industria Química </t>
  </si>
  <si>
    <r>
      <t>Columnas: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Unidades</t>
    </r>
    <r>
      <rPr>
        <sz val="11"/>
        <color theme="1"/>
        <rFont val="Calibri"/>
        <family val="2"/>
        <scheme val="minor"/>
      </rPr>
      <t xml:space="preserve">; </t>
    </r>
    <r>
      <rPr>
        <b/>
        <sz val="11"/>
        <color theme="1"/>
        <rFont val="Calibri"/>
        <family val="2"/>
        <scheme val="minor"/>
      </rPr>
      <t>Años</t>
    </r>
    <r>
      <rPr>
        <sz val="11"/>
        <color theme="1"/>
        <rFont val="Calibri"/>
        <family val="2"/>
        <scheme val="minor"/>
      </rPr>
      <t xml:space="preserve">: 2022A, 2021P, 2020, 2019, 2018, 2017, 2016, 2015, 2014, 2013, 2012; </t>
    </r>
  </si>
  <si>
    <t xml:space="preserve">DH - Industria del caucho y materias plásticas </t>
  </si>
  <si>
    <r>
      <t>Flujo:</t>
    </r>
    <r>
      <rPr>
        <sz val="11"/>
        <color theme="1"/>
        <rFont val="Calibri"/>
        <family val="2"/>
        <scheme val="minor"/>
      </rPr>
      <t xml:space="preserve"> Inter + Intra</t>
    </r>
  </si>
  <si>
    <t xml:space="preserve">DI - Industria de productos minerales no metálicos </t>
  </si>
  <si>
    <t>Millones €</t>
  </si>
  <si>
    <t>Miles Tm</t>
  </si>
  <si>
    <t xml:space="preserve">DJ - Metalurgia y fabricación de productos metálicos </t>
  </si>
  <si>
    <t>2023A</t>
  </si>
  <si>
    <t>2022P</t>
  </si>
  <si>
    <t xml:space="preserve">DK - Fabricación de maquinaria y equipo mecánico </t>
  </si>
  <si>
    <t>Badajoz</t>
  </si>
  <si>
    <t>Andalucía</t>
  </si>
  <si>
    <t>Almería</t>
  </si>
  <si>
    <t>R1.- AA-BB-Agricultura, silvicultura y pesca</t>
  </si>
  <si>
    <t>R1</t>
  </si>
  <si>
    <t xml:space="preserve">DL - Material y equipo eléctrico, electrónico y óptico </t>
  </si>
  <si>
    <t>R2.- CA,CB,DF-Industrias extractivas, coquerías, refino y combustibles nucleares</t>
  </si>
  <si>
    <t>R2</t>
  </si>
  <si>
    <t xml:space="preserve">DM - Fabricación de material de transporte </t>
  </si>
  <si>
    <t>R3.- DA-Industria Agroalimentaria</t>
  </si>
  <si>
    <t>R3</t>
  </si>
  <si>
    <t xml:space="preserve">DN - Industrias diversas </t>
  </si>
  <si>
    <t>R4.- DB-Industria textil y de la confección</t>
  </si>
  <si>
    <t>R4</t>
  </si>
  <si>
    <t xml:space="preserve">EE - Industria energética, distribución de energía, gas y agua </t>
  </si>
  <si>
    <t>R5.- DC-Industria del cuero y calzado</t>
  </si>
  <si>
    <t>R5</t>
  </si>
  <si>
    <t>R6.- DD-Industria de la madera y el corcho</t>
  </si>
  <si>
    <t>R6</t>
  </si>
  <si>
    <t>R7.- DE-Industria del papel, edición y artes gráficas</t>
  </si>
  <si>
    <t>R7</t>
  </si>
  <si>
    <t>R8.- DG-Industria Química</t>
  </si>
  <si>
    <t>R8</t>
  </si>
  <si>
    <t>R9.- DH-Industria del caucho y materias plásticas</t>
  </si>
  <si>
    <t>R9</t>
  </si>
  <si>
    <t>R10.- DI-Industria de productos minerales no metálicos</t>
  </si>
  <si>
    <t>R10</t>
  </si>
  <si>
    <t>R11.- DJ-Metalurgia y fabricación de productos metálicos</t>
  </si>
  <si>
    <t>R11</t>
  </si>
  <si>
    <t>R12.- DK-Fabricación de maquinaria y equipo mecánico</t>
  </si>
  <si>
    <t>R12</t>
  </si>
  <si>
    <t>R13.- DL-Material y equipo eléctrico, electrónico y óptico</t>
  </si>
  <si>
    <t>R13</t>
  </si>
  <si>
    <t>R14.- DM-Fabricación de material de transporte</t>
  </si>
  <si>
    <t>R14</t>
  </si>
  <si>
    <t>R15.- DN-Industrias diversas</t>
  </si>
  <si>
    <t>R15</t>
  </si>
  <si>
    <t>R16.- EE-Producción, distribución de energía eléctrica, gas y agua</t>
  </si>
  <si>
    <t>R16</t>
  </si>
  <si>
    <t>Cádiz</t>
  </si>
  <si>
    <t>Córdoba</t>
  </si>
  <si>
    <t>Granada</t>
  </si>
  <si>
    <t>Huelva</t>
  </si>
  <si>
    <t>Jaén</t>
  </si>
  <si>
    <t>Málaga</t>
  </si>
  <si>
    <t>Sevilla</t>
  </si>
  <si>
    <t>Aragón</t>
  </si>
  <si>
    <t>Huesca</t>
  </si>
  <si>
    <t>Teruel</t>
  </si>
  <si>
    <t>Zaragoza</t>
  </si>
  <si>
    <t>Principado De Asturias</t>
  </si>
  <si>
    <t>Asturias</t>
  </si>
  <si>
    <t>Illes Balears</t>
  </si>
  <si>
    <t>Baleares</t>
  </si>
  <si>
    <t>Canarias</t>
  </si>
  <si>
    <t>Las Palmas</t>
  </si>
  <si>
    <t>Santa Cruz de Tenerife</t>
  </si>
  <si>
    <t>Cantabria</t>
  </si>
  <si>
    <t>Castilla y León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</si>
  <si>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</si>
  <si>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</si>
  <si>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</si>
  <si>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</si>
  <si>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</si>
  <si>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</si>
  <si>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</si>
  <si>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</si>
  <si>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</si>
  <si>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Castilla-La Mancha</t>
  </si>
  <si>
    <t>Albacete</t>
  </si>
  <si>
    <t>Ciudad Real</t>
  </si>
  <si>
    <t>Cuenca</t>
  </si>
  <si>
    <t>Guadalajara</t>
  </si>
  <si>
    <t>Toledo</t>
  </si>
  <si>
    <t>Cataluña</t>
  </si>
  <si>
    <t>Barcelona</t>
  </si>
  <si>
    <t>Girona</t>
  </si>
  <si>
    <t>Lleida</t>
  </si>
  <si>
    <t>Tarragona</t>
  </si>
  <si>
    <t>Comunidad Valenciana</t>
  </si>
  <si>
    <t>Alicante</t>
  </si>
  <si>
    <t>Castellón</t>
  </si>
  <si>
    <t>Valencia</t>
  </si>
  <si>
    <t>Extremadura</t>
  </si>
  <si>
    <t>Cáceres</t>
  </si>
  <si>
    <t>Galicia</t>
  </si>
  <si>
    <t>A Coruña</t>
  </si>
  <si>
    <t>Lugo</t>
  </si>
  <si>
    <t>Ourense</t>
  </si>
  <si>
    <t>Pontevedra</t>
  </si>
  <si>
    <t>Comunidad de Madrid</t>
  </si>
  <si>
    <t>Madrid</t>
  </si>
  <si>
    <t>Región de Murcia</t>
  </si>
  <si>
    <t>Murcia</t>
  </si>
  <si>
    <t>Comunidad Foral De Navarra</t>
  </si>
  <si>
    <t>Navarra</t>
  </si>
  <si>
    <t>País Vasco</t>
  </si>
  <si>
    <t>Álava</t>
  </si>
  <si>
    <t>Guipúzcoa</t>
  </si>
  <si>
    <t>Vizcaya</t>
  </si>
  <si>
    <t>La Rioja</t>
  </si>
  <si>
    <t>Ceuta y Melilla</t>
  </si>
  <si>
    <t>Ceuta</t>
  </si>
  <si>
    <t>Melilla</t>
  </si>
  <si>
    <r>
      <t>Filas: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Provincias destino</t>
    </r>
    <r>
      <rPr>
        <sz val="11"/>
        <color theme="1"/>
        <rFont val="Calibri"/>
        <family val="2"/>
        <scheme val="minor"/>
      </rPr>
      <t xml:space="preserve">: Badajoz, Cáceres; </t>
    </r>
    <r>
      <rPr>
        <b/>
        <sz val="11"/>
        <color theme="1"/>
        <rFont val="Calibri"/>
        <family val="2"/>
        <scheme val="minor"/>
      </rPr>
      <t>CCAA origen</t>
    </r>
    <r>
      <rPr>
        <sz val="11"/>
        <color theme="1"/>
        <rFont val="Calibri"/>
        <family val="2"/>
        <scheme val="minor"/>
      </rPr>
      <t xml:space="preserve">: Todos; </t>
    </r>
    <r>
      <rPr>
        <b/>
        <sz val="11"/>
        <color theme="1"/>
        <rFont val="Calibri"/>
        <family val="2"/>
        <scheme val="minor"/>
      </rPr>
      <t>Provincias origen</t>
    </r>
    <r>
      <rPr>
        <sz val="11"/>
        <color theme="1"/>
        <rFont val="Calibri"/>
        <family val="2"/>
        <scheme val="minor"/>
      </rPr>
      <t xml:space="preserve">: Todos; </t>
    </r>
    <r>
      <rPr>
        <b/>
        <sz val="11"/>
        <color theme="1"/>
        <rFont val="Calibri"/>
        <family val="2"/>
        <scheme val="minor"/>
      </rPr>
      <t>Actividad R16</t>
    </r>
    <r>
      <rPr>
        <sz val="11"/>
        <color theme="1"/>
        <rFont val="Calibri"/>
        <family val="2"/>
        <scheme val="minor"/>
      </rPr>
      <t xml:space="preserve">: Todos; </t>
    </r>
  </si>
  <si>
    <t xml:space="preserve"> COMERCIO INTERIOR</t>
  </si>
  <si>
    <t>Datos anuales</t>
  </si>
  <si>
    <t>Millones de Euros</t>
  </si>
  <si>
    <t>VENTAS</t>
  </si>
  <si>
    <t>COMPRAS</t>
  </si>
  <si>
    <t>EXTREMADURA</t>
  </si>
  <si>
    <t>BADAJOZ</t>
  </si>
  <si>
    <t>CÁCERES</t>
  </si>
  <si>
    <t>V1</t>
  </si>
  <si>
    <t>V6</t>
  </si>
  <si>
    <t>V11</t>
  </si>
  <si>
    <t>C1</t>
  </si>
  <si>
    <t>C6</t>
  </si>
  <si>
    <t>C11</t>
  </si>
  <si>
    <t>V2</t>
  </si>
  <si>
    <t>V7</t>
  </si>
  <si>
    <t>V12</t>
  </si>
  <si>
    <t>C2</t>
  </si>
  <si>
    <t>C7</t>
  </si>
  <si>
    <t>C12</t>
  </si>
  <si>
    <t>V3</t>
  </si>
  <si>
    <t>V8</t>
  </si>
  <si>
    <t>V13</t>
  </si>
  <si>
    <t>C3</t>
  </si>
  <si>
    <t>C8</t>
  </si>
  <si>
    <t>C13</t>
  </si>
  <si>
    <t>V4</t>
  </si>
  <si>
    <t>V9</t>
  </si>
  <si>
    <t>V14</t>
  </si>
  <si>
    <t>C4</t>
  </si>
  <si>
    <t>C9</t>
  </si>
  <si>
    <t>C14</t>
  </si>
  <si>
    <t>V5</t>
  </si>
  <si>
    <t>V10</t>
  </si>
  <si>
    <t>V15</t>
  </si>
  <si>
    <t>C5</t>
  </si>
  <si>
    <t>C10</t>
  </si>
  <si>
    <t>C15</t>
  </si>
  <si>
    <t>Miles de Toneladas</t>
  </si>
  <si>
    <t>VTM1</t>
  </si>
  <si>
    <t>VTM6</t>
  </si>
  <si>
    <t>VTM11</t>
  </si>
  <si>
    <t>CTM1</t>
  </si>
  <si>
    <t>CTM6</t>
  </si>
  <si>
    <t>CTM11</t>
  </si>
  <si>
    <t>VTM2</t>
  </si>
  <si>
    <t>VTM7</t>
  </si>
  <si>
    <t>VTM12</t>
  </si>
  <si>
    <t>CTM2</t>
  </si>
  <si>
    <t>CTM7</t>
  </si>
  <si>
    <t>CTM12</t>
  </si>
  <si>
    <t>VTM3</t>
  </si>
  <si>
    <t>VTM8</t>
  </si>
  <si>
    <t>VTM13</t>
  </si>
  <si>
    <t>CTM3</t>
  </si>
  <si>
    <t>CTM8</t>
  </si>
  <si>
    <t>CTM13</t>
  </si>
  <si>
    <t>VTM4</t>
  </si>
  <si>
    <t>VTM9</t>
  </si>
  <si>
    <t>VTM14</t>
  </si>
  <si>
    <t>CTM4</t>
  </si>
  <si>
    <t>CTM9</t>
  </si>
  <si>
    <t>CTM14</t>
  </si>
  <si>
    <t>VTM5</t>
  </si>
  <si>
    <t>VTM10</t>
  </si>
  <si>
    <t>VTM15</t>
  </si>
  <si>
    <t>CTM5</t>
  </si>
  <si>
    <t>CTM10</t>
  </si>
  <si>
    <t>CTM15</t>
  </si>
  <si>
    <t>Notas metodológicas</t>
  </si>
  <si>
    <t>1.1.1. VENTAS TOTALES DE EXTREMADURA A TODAS LAS COMUNIDADES AUTÓNOMAS</t>
  </si>
  <si>
    <t xml:space="preserve">Lugares de destino: </t>
  </si>
  <si>
    <t xml:space="preserve">Millones de Euros. </t>
  </si>
  <si>
    <t>ANDALUCÍA</t>
  </si>
  <si>
    <t>ARAGÓN</t>
  </si>
  <si>
    <t>PRINCIPADO DE ASTURIAS</t>
  </si>
  <si>
    <t>ILLES BALEARES</t>
  </si>
  <si>
    <t>CANARIAS</t>
  </si>
  <si>
    <t>CANTABRIA</t>
  </si>
  <si>
    <t>CASTILLA Y LEÓN</t>
  </si>
  <si>
    <t>CASTILLA-LA MANCHA</t>
  </si>
  <si>
    <t>CATALUÑA</t>
  </si>
  <si>
    <t>COMUNIDAD VALENCIANA</t>
  </si>
  <si>
    <t>GALICIA</t>
  </si>
  <si>
    <t>COMUNIDAD DE MADRID</t>
  </si>
  <si>
    <t>REGIÓN DE MURCIA</t>
  </si>
  <si>
    <t>COMUNIDAD FORAL DE NAVARRA</t>
  </si>
  <si>
    <t>PAÍS VASCO</t>
  </si>
  <si>
    <t>LA RIOJA</t>
  </si>
  <si>
    <t>CEUTA Y MELILLA</t>
  </si>
  <si>
    <t>TOTAL</t>
  </si>
  <si>
    <t>Distribución Porcentual</t>
  </si>
  <si>
    <t>1.1.2. VENTAS TOTALES DE EXTREMADURA A TODAS LAS PROVINCIAS</t>
  </si>
  <si>
    <t xml:space="preserve">ANDALUCÍA </t>
  </si>
  <si>
    <t xml:space="preserve">   Almería</t>
  </si>
  <si>
    <t xml:space="preserve">   Cádiz</t>
  </si>
  <si>
    <t xml:space="preserve">   Córdoba</t>
  </si>
  <si>
    <t xml:space="preserve">   Granada</t>
  </si>
  <si>
    <t xml:space="preserve">   Huelva</t>
  </si>
  <si>
    <t xml:space="preserve">   Jaén</t>
  </si>
  <si>
    <t xml:space="preserve">   Málaga</t>
  </si>
  <si>
    <t xml:space="preserve">   Sevilla</t>
  </si>
  <si>
    <t xml:space="preserve">ARAGÓN </t>
  </si>
  <si>
    <t xml:space="preserve">   Huesca</t>
  </si>
  <si>
    <t xml:space="preserve">   Teruel</t>
  </si>
  <si>
    <t xml:space="preserve">   Zaragoza</t>
  </si>
  <si>
    <t xml:space="preserve">PRINCIPADO DE ASTURIAS </t>
  </si>
  <si>
    <t xml:space="preserve">   Asturias</t>
  </si>
  <si>
    <t xml:space="preserve">   Baleares</t>
  </si>
  <si>
    <t xml:space="preserve">CANARIAS </t>
  </si>
  <si>
    <t xml:space="preserve">   Las Palmas</t>
  </si>
  <si>
    <t xml:space="preserve">   Santa Cruz de Tenerife</t>
  </si>
  <si>
    <t xml:space="preserve">CANTABRIA </t>
  </si>
  <si>
    <t xml:space="preserve">   Cantabria</t>
  </si>
  <si>
    <t xml:space="preserve">CASTILLA Y LEÓN </t>
  </si>
  <si>
    <t xml:space="preserve">   Ávila</t>
  </si>
  <si>
    <t xml:space="preserve">   Burgos</t>
  </si>
  <si>
    <t xml:space="preserve">   León</t>
  </si>
  <si>
    <t xml:space="preserve">   Palencia</t>
  </si>
  <si>
    <t xml:space="preserve">   Salamanca</t>
  </si>
  <si>
    <t xml:space="preserve">   Segovia</t>
  </si>
  <si>
    <t xml:space="preserve">   Soria</t>
  </si>
  <si>
    <t xml:space="preserve">   Valladolid</t>
  </si>
  <si>
    <t xml:space="preserve">   Zamora</t>
  </si>
  <si>
    <t xml:space="preserve">CASTILLA-LA MANCHA </t>
  </si>
  <si>
    <t xml:space="preserve">   Albacete</t>
  </si>
  <si>
    <t xml:space="preserve">   Ciudad Real</t>
  </si>
  <si>
    <t xml:space="preserve">   Cuenca</t>
  </si>
  <si>
    <t xml:space="preserve">   Guadalajara</t>
  </si>
  <si>
    <t xml:space="preserve">   Toledo</t>
  </si>
  <si>
    <t xml:space="preserve">CATALUÑA </t>
  </si>
  <si>
    <t xml:space="preserve">   Barcelona</t>
  </si>
  <si>
    <t xml:space="preserve">   Girona</t>
  </si>
  <si>
    <t xml:space="preserve">   Lleida</t>
  </si>
  <si>
    <t xml:space="preserve">   Tarragona</t>
  </si>
  <si>
    <t xml:space="preserve">COMUNIDAD VALENCIANA </t>
  </si>
  <si>
    <t xml:space="preserve">   Alicante</t>
  </si>
  <si>
    <t xml:space="preserve">   Castellón</t>
  </si>
  <si>
    <t xml:space="preserve">   Valencia</t>
  </si>
  <si>
    <t xml:space="preserve">EXTREMADURA </t>
  </si>
  <si>
    <t xml:space="preserve">   Badajoz</t>
  </si>
  <si>
    <t xml:space="preserve">   Cáceres</t>
  </si>
  <si>
    <t xml:space="preserve">GALICIA </t>
  </si>
  <si>
    <t xml:space="preserve">   A Coruña</t>
  </si>
  <si>
    <t xml:space="preserve">   Lugo</t>
  </si>
  <si>
    <t xml:space="preserve">   Ourense</t>
  </si>
  <si>
    <t xml:space="preserve">   Pontevedra</t>
  </si>
  <si>
    <t xml:space="preserve">COMUNIDAD DE MADRID </t>
  </si>
  <si>
    <t xml:space="preserve">   Madrid</t>
  </si>
  <si>
    <t xml:space="preserve">REGIÓN DE MURCIA </t>
  </si>
  <si>
    <t xml:space="preserve">   Murcia</t>
  </si>
  <si>
    <t xml:space="preserve">COMUNIDAD FORAL DE NAVARRA </t>
  </si>
  <si>
    <t xml:space="preserve">   Navarra</t>
  </si>
  <si>
    <t xml:space="preserve">PAÍS VASCO </t>
  </si>
  <si>
    <t xml:space="preserve">   Álava</t>
  </si>
  <si>
    <t xml:space="preserve">   Guipúzcoa</t>
  </si>
  <si>
    <t xml:space="preserve">   Vizcaya</t>
  </si>
  <si>
    <t xml:space="preserve">LA RIOJA </t>
  </si>
  <si>
    <t xml:space="preserve">   La Rioja</t>
  </si>
  <si>
    <t xml:space="preserve">CEUTA Y MELILLA </t>
  </si>
  <si>
    <t xml:space="preserve">   Ceuta</t>
  </si>
  <si>
    <t xml:space="preserve">   Melilla</t>
  </si>
  <si>
    <t>1.1.3. VENTAS DE EXTREMADURA POR RAMAS A TODAS LAS COMUNIDADES AUTÓNOMAS EN 2023 (1)</t>
  </si>
  <si>
    <t>Millones de euros</t>
  </si>
  <si>
    <t>Lugares de destino:</t>
  </si>
  <si>
    <t>Ramas:</t>
  </si>
  <si>
    <t>Total CCAA</t>
  </si>
  <si>
    <t>% CCAA</t>
  </si>
  <si>
    <t xml:space="preserve">Total Ramas </t>
  </si>
  <si>
    <t>% Ramas</t>
  </si>
  <si>
    <t xml:space="preserve">Total CCAA </t>
  </si>
  <si>
    <t>Los datos del año 2023 tienen carácter avance.</t>
  </si>
  <si>
    <t>1.1.4. VENTAS DE EXTREMADURA POR RAMAS A:</t>
  </si>
  <si>
    <t>Seleccionar la Comunidad Autónoma :</t>
  </si>
  <si>
    <t xml:space="preserve">CA,CB, DF- I. extractivas, coquerías, refino y combustibles nucleares </t>
  </si>
  <si>
    <t/>
  </si>
  <si>
    <t>En las tablas siguientes se detalla la evolución temporal de las ventas de estas ramas por CCAA</t>
  </si>
  <si>
    <t>1.1.5. VENTAS  DE EXTREMADURA A TODAS LAS COMUNIDADES AUTÓNOMAS.</t>
  </si>
  <si>
    <t>Seleccionar la rama de actividad :</t>
  </si>
  <si>
    <t>1.2.1. VENTAS TOTALES DE BADAJOZ A TODAS LAS COMUNIDADES AUTÓNOMAS</t>
  </si>
  <si>
    <t>1.2.2. VENTAS TOTALES DE BADAJOZ A TODAS LAS PROVINCIAS</t>
  </si>
  <si>
    <t>1.2.3. VENTAS DE BADAJOZ POR RAMAS A TODAS LAS COMUNIDADES AUTÓNOMAS EN 2023 (1)</t>
  </si>
  <si>
    <t xml:space="preserve">Ramas </t>
  </si>
  <si>
    <t>1.2.4. VENTAS DE BADAJOZ POR RAMAS A:</t>
  </si>
  <si>
    <t>1.1.5. VENTAS  DE BADAJOZ A TODAS LAS COMUNIDADES AUTÓNOMAS.</t>
  </si>
  <si>
    <t>1.3.1. VENTAS TOTALES DE CÁCERES A TODAS LAS COMUNIDADES AUTÓNOMAS</t>
  </si>
  <si>
    <t>1.3.2. VENTAS TOTALES DE CÁCERES A TODAS LAS PROVINCIAS</t>
  </si>
  <si>
    <t>1.3.3. VENTAS DE CÁCERES POR RAMAS A TODAS LAS COMUNIDADES AUTÓNOMAS EN 2023 (1)</t>
  </si>
  <si>
    <t>1.3.4. VENTAS DE CÁCERES POR RAMAS A:</t>
  </si>
  <si>
    <t>1.1.5. VENTAS  DE CÁCERES A TODAS LAS COMUNIDADES AUTÓNOMAS.</t>
  </si>
  <si>
    <t>1.4.1. VENTAS TOTALES DE EXTREMADURA A TODAS LAS COMUNIDADES AUTÓNOMAS</t>
  </si>
  <si>
    <t xml:space="preserve">Miles de Toneladas. </t>
  </si>
  <si>
    <t>1.4.2. VENTAS TOTALES DE EXTREMADURA A TODAS LAS PROVINCIAS</t>
  </si>
  <si>
    <t>1.4.3. VENTAS DE EXTREMADURA POR RAMAS A TODAS LAS COMUNIDADES AUTÓNOMAS EN 2023 (1)</t>
  </si>
  <si>
    <t>1.4.4. VENTAS DE EXTREMADURA POR RAMAS A:</t>
  </si>
  <si>
    <t>1.5.1. VENTAS TOTALES DE BADAJOZ A TODAS LAS COMUNIDADES AUTÓNOMAS</t>
  </si>
  <si>
    <t>1.5.2. VENTAS TOTALES DE BADAJOZ A TODAS LAS PROVINCIAS</t>
  </si>
  <si>
    <t>Miles de Toneladas.</t>
  </si>
  <si>
    <t>1.5.3. VENTAS DE BADAJOZ POR RAMAS A TODAS LAS COMUNIDADES AUTÓNOMAS EN 2023 (1)</t>
  </si>
  <si>
    <t>1.5.4. VENTAS DE BADAJOZ POR RAMAS A:</t>
  </si>
  <si>
    <t>1.6.1. VENTAS TOTALES DE CÁCERES A TODAS LAS COMUNIDADES AUTÓNOMAS</t>
  </si>
  <si>
    <t>1.6.2. VENTAS TOTALES DE CÁCERES A TODAS LAS PROVINCIAS</t>
  </si>
  <si>
    <t>1.6.3. VENTAS DE CÁCERES POR RAMAS A TODAS LAS COMUNIDADES AUTÓNOMAS EN 2023 (1)</t>
  </si>
  <si>
    <t>1.6.4. VENTAS DE CÁCERES POR RAMAS A:</t>
  </si>
  <si>
    <t>1.1.1. COMPRAS TOTALES DE EXTREMADURA A TODAS LAS COMUNIDADES AUTÓNOMAS</t>
  </si>
  <si>
    <t>1.1.2. COMPRAS TOTALES DE EXTREMADURA A TODAS LAS PROVINCIAS</t>
  </si>
  <si>
    <t>1.1.3. COMPRAS DE EXTREMADURA POR RAMAS A TODAS LAS COMUNIDADES AUTÓNOMAS EN 2023 (1)</t>
  </si>
  <si>
    <t>Lugares de origen:</t>
  </si>
  <si>
    <t>1.1.4. COMPRAS DE EXTREMADURA POR RAMAS A:</t>
  </si>
  <si>
    <t>En las tablas siguientes se detalla la evolución temporal de las compras de estas ramas por CCAA</t>
  </si>
  <si>
    <t>1.1.5. COMPRAS  DE EXTREMADURA A TODAS LAS COMUNIDADES AUTÓNOMAS.</t>
  </si>
  <si>
    <t>1.2.1. COMPRAS TOTALES DE BADAJOZ A TODAS LAS COMUNIDADES AUTÓNOMAS</t>
  </si>
  <si>
    <t>1.2.2. COMPRAS TOTALES DE BADAJOZ A TODAS LAS PROVINCIAS</t>
  </si>
  <si>
    <t>1.2.3. COMPRAS DE BADAJOZ POR RAMAS A TODAS LAS COMUNIDADES AUTÓNOMAS EN 2023 (1)</t>
  </si>
  <si>
    <t>1.2.4. COMPRAS DE BADAJOZ POR RAMAS A:</t>
  </si>
  <si>
    <t>1.1.5. COMPRAS  DE BADAJOZ A TODAS LAS COMUNIDADES AUTÓNOMAS.</t>
  </si>
  <si>
    <t>1.3.1. COMPRAS TOTALES DE CÁCERES A TODAS LAS COMUNIDADES AUTÓNOMAS</t>
  </si>
  <si>
    <t>1.3.2. COMPRAS TOTALES DE CÁCERES A TODAS LAS PROVINCIAS</t>
  </si>
  <si>
    <t>1.3.3. COMPRAS DE CÁCERES POR RAMAS A TODAS LAS COMUNIDADES AUTÓNOMAS EN 2023 (1)</t>
  </si>
  <si>
    <t>1.3.4. COMPRAS DE CÁCERES POR RAMAS A:</t>
  </si>
  <si>
    <t>1.1.5. COMPRAS  DE CÁCERES A TODAS LAS COMUNIDADES AUTÓNOMAS.</t>
  </si>
  <si>
    <t>1.4.1. COMPRAS TOTALES DE EXTREMADURA A TODAS LAS COMUNIDADES AUTÓNOMAS</t>
  </si>
  <si>
    <t>1.4.2. COMPRAS TOTALES DE EXTREMADURA A TODAS LAS PROVINCIAS</t>
  </si>
  <si>
    <t>1.4.3. COMPRAS DE EXTREMADURA POR RAMAS A TODAS LAS COMUNIDADES AUTÓNOMAS EN 2023 (1)</t>
  </si>
  <si>
    <t>1.4.4. COMPRAS DE EXTREMADURA POR RAMAS A:</t>
  </si>
  <si>
    <t>1.5.1. COMPRAS TOTALES DE BADAJOZ A TODAS LAS COMUNIDADES AUTÓNOMAS</t>
  </si>
  <si>
    <t>1.5.2. COMPRAS TOTALES DE BADAJOZ A TODAS LAS PROVINCIAS</t>
  </si>
  <si>
    <t>1.5.3. COMPRAS DE BADAJOZ POR RAMAS A TODAS LAS COMUNIDADES AUTÓNOMAS EN 2023 (1)</t>
  </si>
  <si>
    <t>1.5.4. COMPRAS DE BADAJOZ POR RAMAS A:</t>
  </si>
  <si>
    <t>1.6.1. COMPRAS TOTALES DE CÁCERES A TODAS LAS COMUNIDADES AUTÓNOMAS</t>
  </si>
  <si>
    <t>1.6.2. COMPRAS TOTALES DE CÁCERES A TODAS LAS PROVINCIAS</t>
  </si>
  <si>
    <t>1.6.3. COMPRAS DE CÁCERES POR RAMAS A TODAS LAS COMUNIDADES AUTÓNOMAS EN 2023 (1)</t>
  </si>
  <si>
    <t>1.6.4. COMPRAS DE CÁCERES POR RAMAS A: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</si>
</sst>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"/>
    <numFmt numFmtId="165" formatCode="#,##0.0"/>
  </numFmts>
  <fonts count="43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u/>
      <sz val="10"/>
      <color theme="10"/>
      <name val="Arial"/>
      <family val="2"/>
    </font>
    <font>
      <b/>
      <sz val="40"/>
      <color indexed="9"/>
      <name val="Arial"/>
      <family val="2"/>
    </font>
    <font>
      <sz val="20"/>
      <color indexed="9"/>
      <name val="Monotype Corsiva"/>
      <family val="4"/>
    </font>
    <font>
      <sz val="20"/>
      <color indexed="9"/>
      <name val="Arial"/>
      <family val="2"/>
    </font>
    <font>
      <sz val="14"/>
      <color indexed="9"/>
      <name val="Arial"/>
      <family val="2"/>
    </font>
    <font>
      <u/>
      <sz val="10"/>
      <color indexed="12"/>
      <name val="Arial"/>
      <family val="2"/>
    </font>
    <font>
      <b/>
      <i/>
      <sz val="14"/>
      <color indexed="19"/>
      <name val="Arial"/>
      <family val="2"/>
    </font>
    <font>
      <sz val="9"/>
      <color indexed="50"/>
      <name val="Arial"/>
      <family val="2"/>
    </font>
    <font>
      <sz val="9"/>
      <name val="Arial"/>
      <family val="2"/>
    </font>
    <font>
      <b/>
      <i/>
      <sz val="10"/>
      <color indexed="19"/>
      <name val="Arial"/>
      <family val="2"/>
    </font>
    <font>
      <sz val="9"/>
      <color indexed="19"/>
      <name val="Arial"/>
      <family val="2"/>
    </font>
    <font>
      <b/>
      <i/>
      <sz val="8"/>
      <color indexed="19"/>
      <name val="Arial"/>
      <family val="2"/>
    </font>
    <font>
      <b/>
      <i/>
      <sz val="9"/>
      <color indexed="19"/>
      <name val="Arial"/>
      <family val="2"/>
    </font>
    <font>
      <u/>
      <sz val="9"/>
      <color indexed="12"/>
      <name val="Arial"/>
      <family val="2"/>
    </font>
    <font>
      <b/>
      <sz val="12"/>
      <name val="Arial"/>
      <family val="2"/>
    </font>
    <font>
      <b/>
      <sz val="12"/>
      <color indexed="60"/>
      <name val="Arial"/>
      <family val="2"/>
    </font>
    <font>
      <sz val="10"/>
      <color indexed="60"/>
      <name val="Arial"/>
      <family val="2"/>
    </font>
    <font>
      <b/>
      <sz val="9"/>
      <color indexed="19"/>
      <name val="Arial"/>
      <family val="2"/>
    </font>
    <font>
      <b/>
      <sz val="8"/>
      <color indexed="19"/>
      <name val="Arial"/>
      <family val="2"/>
    </font>
    <font>
      <b/>
      <i/>
      <sz val="8"/>
      <name val="Arial"/>
      <family val="2"/>
    </font>
    <font>
      <b/>
      <i/>
      <sz val="10"/>
      <name val="Arial"/>
      <family val="2"/>
    </font>
    <font>
      <sz val="10"/>
      <color indexed="19"/>
      <name val="Arial"/>
      <family val="2"/>
    </font>
    <font>
      <b/>
      <sz val="9"/>
      <color indexed="60"/>
      <name val="@Arial Unicode MS"/>
      <family val="2"/>
    </font>
    <font>
      <sz val="7"/>
      <name val="Arial"/>
      <family val="2"/>
    </font>
    <font>
      <b/>
      <sz val="10"/>
      <color indexed="60"/>
      <name val="Arial"/>
      <family val="2"/>
    </font>
    <font>
      <b/>
      <sz val="8"/>
      <color indexed="19"/>
      <name val="@Arial Unicode MS"/>
      <family val="2"/>
    </font>
    <font>
      <b/>
      <sz val="12"/>
      <color indexed="19"/>
      <name val="Arial"/>
      <family val="2"/>
    </font>
    <font>
      <b/>
      <sz val="7"/>
      <color rgb="FF666666"/>
      <name val="Calibri"/>
      <family val="2"/>
      <scheme val="minor"/>
    </font>
    <font>
      <b/>
      <sz val="8"/>
      <name val="Arial"/>
      <family val="2"/>
    </font>
    <font>
      <b/>
      <sz val="7.5"/>
      <color indexed="19"/>
      <name val="Arial"/>
      <family val="2"/>
    </font>
    <font>
      <sz val="14"/>
      <color indexed="19"/>
      <name val="Arial"/>
      <family val="2"/>
    </font>
    <font>
      <b/>
      <sz val="14"/>
      <color indexed="19"/>
      <name val="Arial"/>
      <family val="2"/>
    </font>
    <font>
      <sz val="12"/>
      <color indexed="19"/>
      <name val="Arial"/>
      <family val="2"/>
    </font>
    <font>
      <b/>
      <sz val="8"/>
      <color indexed="17"/>
      <name val="@Arial Unicode MS"/>
      <family val="2"/>
    </font>
    <font>
      <b/>
      <sz val="10"/>
      <name val="Arial"/>
      <family val="2"/>
    </font>
    <font>
      <sz val="10"/>
      <color indexed="17"/>
      <name val="Arial"/>
      <family val="2"/>
    </font>
    <font>
      <sz val="18"/>
      <color indexed="1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19"/>
        <bgColor indexed="23"/>
      </patternFill>
    </fill>
    <fill>
      <patternFill patternType="solid">
        <fgColor rgb="FFECECEC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double">
        <color indexed="19"/>
      </bottom>
      <diagonal/>
    </border>
    <border>
      <left/>
      <right/>
      <top style="double">
        <color indexed="19"/>
      </top>
      <bottom style="double">
        <color indexed="19"/>
      </bottom>
      <diagonal/>
    </border>
    <border>
      <left style="medium">
        <color rgb="FFCBCBCB"/>
      </left>
      <right style="medium">
        <color rgb="FFCBCBCB"/>
      </right>
      <top style="medium">
        <color rgb="FFCBCBCB"/>
      </top>
      <bottom style="medium">
        <color rgb="FFCBCBCB"/>
      </bottom>
      <diagonal/>
    </border>
  </borders>
  <cellStyleXfs count="7">
    <xf numFmtId="0" fontId="0" fillId="0" borderId="0"/>
    <xf numFmtId="9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6" fillId="0" borderId="0" applyNumberFormat="0" applyFill="0" applyBorder="0" applyAlignment="0" applyProtection="0"/>
    <xf numFmtId="0" fontId="11" fillId="0" borderId="0" applyNumberFormat="0" applyFill="0" applyBorder="0" applyAlignment="0" applyProtection="0"/>
  </cellStyleXfs>
  <cellXfs count="91">
    <xf numFmtId="0" fontId="0" fillId="0" borderId="0" xfId="0"/>
    <xf numFmtId="0" fontId="0" fillId="2" borderId="0" xfId="0" applyFill="1"/>
    <xf numFmtId="0" fontId="5" fillId="2" borderId="0" xfId="0" applyFont="1" applyFill="1"/>
    <xf numFmtId="0" fontId="5" fillId="2" borderId="0" xfId="0" applyFont="1" applyFill="1" applyAlignment="1">
      <alignment wrapText="1"/>
    </xf>
    <xf numFmtId="0" fontId="3" fillId="0" borderId="0" xfId="2" applyFont="1"/>
    <xf numFmtId="0" fontId="2" fillId="0" borderId="0" xfId="2"/>
    <xf numFmtId="0" fontId="2" fillId="0" borderId="0" xfId="3" applyAlignment="1">
      <alignment wrapText="1"/>
    </xf>
    <xf numFmtId="0" fontId="2" fillId="0" borderId="0" xfId="3"/>
    <xf numFmtId="0" fontId="3" fillId="0" borderId="0" xfId="4" applyFont="1"/>
    <xf numFmtId="0" fontId="2" fillId="0" borderId="0" xfId="4"/>
    <xf numFmtId="0" fontId="8" fillId="3" borderId="0" xfId="0" applyFont="1" applyFill="1" applyAlignment="1">
      <alignment horizontal="center" vertical="top" wrapText="1"/>
    </xf>
    <xf numFmtId="0" fontId="0" fillId="3" borderId="0" xfId="0" applyFill="1"/>
    <xf numFmtId="0" fontId="11" fillId="0" borderId="0" xfId="6" applyNumberFormat="1" applyFill="1" applyBorder="1" applyAlignment="1" applyProtection="1"/>
    <xf numFmtId="0" fontId="12" fillId="0" borderId="0" xfId="0" applyFont="1" applyAlignment="1">
      <alignment horizontal="left"/>
    </xf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/>
    <xf numFmtId="0" fontId="17" fillId="0" borderId="0" xfId="0" applyFont="1"/>
    <xf numFmtId="0" fontId="18" fillId="0" borderId="0" xfId="0" applyFont="1"/>
    <xf numFmtId="0" fontId="6" fillId="0" borderId="0" xfId="5" applyAlignment="1">
      <alignment horizontal="center"/>
    </xf>
    <xf numFmtId="0" fontId="19" fillId="0" borderId="0" xfId="6" applyNumberFormat="1" applyFont="1" applyFill="1" applyBorder="1" applyAlignment="1" applyProtection="1"/>
    <xf numFmtId="0" fontId="14" fillId="0" borderId="0" xfId="0" applyFont="1" applyAlignment="1">
      <alignment horizontal="center"/>
    </xf>
    <xf numFmtId="0" fontId="12" fillId="0" borderId="0" xfId="0" applyFont="1"/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2" fillId="0" borderId="0" xfId="0" applyFont="1"/>
    <xf numFmtId="0" fontId="23" fillId="0" borderId="1" xfId="0" applyFont="1" applyBorder="1" applyAlignment="1">
      <alignment horizontal="right"/>
    </xf>
    <xf numFmtId="0" fontId="23" fillId="0" borderId="1" xfId="0" applyFont="1" applyBorder="1" applyAlignment="1">
      <alignment horizontal="left"/>
    </xf>
    <xf numFmtId="0" fontId="5" fillId="0" borderId="0" xfId="0" applyFont="1"/>
    <xf numFmtId="4" fontId="5" fillId="0" borderId="0" xfId="0" applyNumberFormat="1" applyFont="1" applyAlignment="1">
      <alignment horizontal="right"/>
    </xf>
    <xf numFmtId="0" fontId="24" fillId="0" borderId="0" xfId="0" applyFont="1"/>
    <xf numFmtId="4" fontId="24" fillId="0" borderId="0" xfId="0" applyNumberFormat="1" applyFont="1" applyAlignment="1">
      <alignment horizontal="right"/>
    </xf>
    <xf numFmtId="4" fontId="0" fillId="0" borderId="0" xfId="0" applyNumberFormat="1"/>
    <xf numFmtId="0" fontId="25" fillId="0" borderId="0" xfId="0" applyFont="1"/>
    <xf numFmtId="4" fontId="25" fillId="0" borderId="0" xfId="0" applyNumberFormat="1" applyFont="1" applyAlignment="1">
      <alignment horizontal="right"/>
    </xf>
    <xf numFmtId="0" fontId="26" fillId="0" borderId="0" xfId="0" applyFont="1"/>
    <xf numFmtId="0" fontId="16" fillId="0" borderId="1" xfId="0" applyFont="1" applyBorder="1"/>
    <xf numFmtId="10" fontId="5" fillId="0" borderId="0" xfId="0" applyNumberFormat="1" applyFont="1" applyAlignment="1">
      <alignment horizontal="right"/>
    </xf>
    <xf numFmtId="10" fontId="0" fillId="0" borderId="0" xfId="0" applyNumberFormat="1"/>
    <xf numFmtId="10" fontId="24" fillId="0" borderId="0" xfId="0" applyNumberFormat="1" applyFont="1" applyAlignment="1">
      <alignment horizontal="right"/>
    </xf>
    <xf numFmtId="0" fontId="27" fillId="0" borderId="0" xfId="0" applyFont="1"/>
    <xf numFmtId="10" fontId="25" fillId="0" borderId="0" xfId="0" applyNumberFormat="1" applyFont="1" applyAlignment="1">
      <alignment horizontal="right"/>
    </xf>
    <xf numFmtId="0" fontId="28" fillId="0" borderId="0" xfId="0" applyFont="1"/>
    <xf numFmtId="0" fontId="29" fillId="0" borderId="0" xfId="0" applyFont="1"/>
    <xf numFmtId="0" fontId="30" fillId="0" borderId="0" xfId="0" applyFont="1"/>
    <xf numFmtId="0" fontId="31" fillId="0" borderId="0" xfId="0" applyFont="1"/>
    <xf numFmtId="0" fontId="23" fillId="0" borderId="1" xfId="0" applyFont="1" applyBorder="1" applyAlignment="1">
      <alignment vertical="center"/>
    </xf>
    <xf numFmtId="0" fontId="5" fillId="0" borderId="1" xfId="0" applyFont="1" applyBorder="1" applyAlignment="1">
      <alignment horizontal="right" vertical="center"/>
    </xf>
    <xf numFmtId="0" fontId="33" fillId="4" borderId="3" xfId="0" applyFont="1" applyFill="1" applyBorder="1"/>
    <xf numFmtId="0" fontId="5" fillId="0" borderId="0" xfId="0" applyFont="1" applyAlignment="1">
      <alignment wrapText="1"/>
    </xf>
    <xf numFmtId="0" fontId="34" fillId="0" borderId="0" xfId="0" applyFont="1"/>
    <xf numFmtId="4" fontId="34" fillId="0" borderId="0" xfId="0" applyNumberFormat="1" applyFont="1"/>
    <xf numFmtId="4" fontId="34" fillId="0" borderId="0" xfId="0" applyNumberFormat="1" applyFont="1" applyAlignment="1">
      <alignment horizontal="right"/>
    </xf>
    <xf numFmtId="10" fontId="34" fillId="0" borderId="0" xfId="0" applyNumberFormat="1" applyFont="1"/>
    <xf numFmtId="0" fontId="24" fillId="0" borderId="1" xfId="0" applyFont="1" applyBorder="1" applyAlignment="1">
      <alignment horizontal="right" vertical="center"/>
    </xf>
    <xf numFmtId="0" fontId="34" fillId="0" borderId="1" xfId="0" applyFont="1" applyBorder="1" applyAlignment="1">
      <alignment horizontal="right" vertical="center"/>
    </xf>
    <xf numFmtId="10" fontId="34" fillId="0" borderId="0" xfId="0" applyNumberFormat="1" applyFont="1" applyAlignment="1">
      <alignment horizontal="right"/>
    </xf>
    <xf numFmtId="0" fontId="5" fillId="0" borderId="0" xfId="0" applyFont="1" applyAlignment="1">
      <alignment horizontal="center" vertical="center"/>
    </xf>
    <xf numFmtId="0" fontId="35" fillId="0" borderId="0" xfId="0" applyFont="1"/>
    <xf numFmtId="0" fontId="20" fillId="0" borderId="0" xfId="0" applyFont="1"/>
    <xf numFmtId="0" fontId="0" fillId="0" borderId="0" xfId="0" applyAlignment="1">
      <alignment horizontal="right"/>
    </xf>
    <xf numFmtId="0" fontId="23" fillId="0" borderId="1" xfId="0" applyFont="1" applyBorder="1"/>
    <xf numFmtId="0" fontId="5" fillId="0" borderId="0" xfId="0" applyFont="1" applyAlignment="1">
      <alignment horizontal="right" vertical="center"/>
    </xf>
    <xf numFmtId="0" fontId="14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0" fontId="36" fillId="0" borderId="0" xfId="0" applyFont="1"/>
    <xf numFmtId="10" fontId="37" fillId="0" borderId="0" xfId="1" applyNumberFormat="1" applyFont="1"/>
    <xf numFmtId="0" fontId="37" fillId="0" borderId="0" xfId="0" applyFont="1"/>
    <xf numFmtId="0" fontId="38" fillId="0" borderId="0" xfId="0" applyFont="1"/>
    <xf numFmtId="0" fontId="20" fillId="0" borderId="0" xfId="0" applyFont="1" applyAlignment="1">
      <alignment horizontal="center" wrapText="1"/>
    </xf>
    <xf numFmtId="0" fontId="39" fillId="0" borderId="0" xfId="0" applyFont="1"/>
    <xf numFmtId="0" fontId="40" fillId="0" borderId="0" xfId="0" applyFont="1"/>
    <xf numFmtId="0" fontId="41" fillId="0" borderId="0" xfId="0" applyFont="1"/>
    <xf numFmtId="164" fontId="5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4" fontId="25" fillId="0" borderId="0" xfId="0" applyNumberFormat="1" applyFont="1"/>
    <xf numFmtId="10" fontId="25" fillId="0" borderId="0" xfId="0" applyNumberFormat="1" applyFont="1"/>
    <xf numFmtId="4" fontId="5" fillId="0" borderId="0" xfId="0" applyNumberFormat="1" applyFont="1" applyAlignment="1">
      <alignment horizontal="left"/>
    </xf>
    <xf numFmtId="0" fontId="42" fillId="0" borderId="0" xfId="0" applyFont="1"/>
    <xf numFmtId="4" fontId="26" fillId="0" borderId="0" xfId="0" applyNumberFormat="1" applyFont="1"/>
    <xf numFmtId="0" fontId="40" fillId="0" borderId="0" xfId="0" applyFont="1" applyAlignment="1">
      <alignment horizontal="center"/>
    </xf>
    <xf numFmtId="0" fontId="7" fillId="3" borderId="0" xfId="0" applyFont="1" applyFill="1" applyAlignment="1">
      <alignment horizontal="center" vertical="center" wrapText="1"/>
    </xf>
    <xf numFmtId="0" fontId="9" fillId="3" borderId="0" xfId="0" applyFont="1" applyFill="1" applyAlignment="1">
      <alignment horizontal="center" vertical="center" wrapText="1"/>
    </xf>
    <xf numFmtId="0" fontId="10" fillId="3" borderId="0" xfId="0" applyFont="1" applyFill="1" applyAlignment="1">
      <alignment horizontal="center" vertical="center"/>
    </xf>
    <xf numFmtId="0" fontId="12" fillId="0" borderId="0" xfId="0" applyFont="1" applyAlignment="1">
      <alignment horizontal="left"/>
    </xf>
    <xf numFmtId="0" fontId="20" fillId="0" borderId="0" xfId="0" applyFont="1" applyAlignment="1">
      <alignment horizontal="center"/>
    </xf>
    <xf numFmtId="0" fontId="23" fillId="0" borderId="2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/>
    </xf>
    <xf numFmtId="0" fontId="20" fillId="0" borderId="0" xfId="0" applyFont="1" applyAlignment="1">
      <alignment horizontal="center" wrapText="1"/>
    </xf>
  </cellXfs>
  <cellStyles count="7">
    <cellStyle name="Hipervínculo" xfId="5" builtinId="8"/>
    <cellStyle name="Hipervínculo 2" xfId="6" xr:uid="{05D17340-4F69-4181-A0C8-63059646C3ED}"/>
    <cellStyle name="Normal" xfId="0" builtinId="0"/>
    <cellStyle name="Normal 5" xfId="2" xr:uid="{99BED03D-9999-4ABF-B8F7-3684EAC39ADA}"/>
    <cellStyle name="Normal 6" xfId="4" xr:uid="{CA95AF5E-9EFF-4321-B349-D523BCC9BB7D}"/>
    <cellStyle name="Normal 8" xfId="3" xr:uid="{6DD3C056-D43F-4789-AC46-D2E61A33AF5F}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69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6.png"/><Relationship Id="rId1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&#205;ndice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hyperlink" Target="#&#205;ndice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205;ndice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&#205;ndice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&#205;ndice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hyperlink" Target="#&#205;ndice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hyperlink" Target="#&#205;ndice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hyperlink" Target="#&#205;ndice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&#205;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hyperlink" Target="#&#205;ndice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205;ndice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hyperlink" Target="#&#205;ndice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&#205;ndice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&#205;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9.png"/><Relationship Id="rId1" Type="http://schemas.openxmlformats.org/officeDocument/2006/relationships/hyperlink" Target="#&#205;ndice!A1"/><Relationship Id="rId4" Type="http://schemas.openxmlformats.org/officeDocument/2006/relationships/image" Target="../media/image6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205;ndice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&#205;ndice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&#205;ndice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&#205;ndice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5.png"/><Relationship Id="rId1" Type="http://schemas.openxmlformats.org/officeDocument/2006/relationships/hyperlink" Target="#&#205;ndice!A1"/><Relationship Id="rId4" Type="http://schemas.openxmlformats.org/officeDocument/2006/relationships/image" Target="../media/image6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hyperlink" Target="#&#205;ndice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hyperlink" Target="#&#205;ndice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hyperlink" Target="#&#205;ndice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hyperlink" Target="#&#205;ndice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7.png"/><Relationship Id="rId1" Type="http://schemas.openxmlformats.org/officeDocument/2006/relationships/hyperlink" Target="#&#205;ndice!A1"/><Relationship Id="rId5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205;ndice!A1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205;ndice!A1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hyperlink" Target="#&#205;ndice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&#205;ndice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9.png"/><Relationship Id="rId1" Type="http://schemas.openxmlformats.org/officeDocument/2006/relationships/hyperlink" Target="#&#205;ndice!A1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&#205;ndice!A1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&#205;ndice!A1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hyperlink" Target="#&#205;ndice!A1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&#205;ndice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6.png"/><Relationship Id="rId1" Type="http://schemas.openxmlformats.org/officeDocument/2006/relationships/hyperlink" Target="#&#205;ndice!A1"/><Relationship Id="rId5" Type="http://schemas.openxmlformats.org/officeDocument/2006/relationships/image" Target="../media/image5.png"/><Relationship Id="rId4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&#205;ndice!A1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&#205;ndice!A1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205;ndice!A1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205;ndice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9.png"/><Relationship Id="rId1" Type="http://schemas.openxmlformats.org/officeDocument/2006/relationships/hyperlink" Target="#&#205;ndice!A1"/><Relationship Id="rId5" Type="http://schemas.openxmlformats.org/officeDocument/2006/relationships/image" Target="../media/image5.png"/><Relationship Id="rId4" Type="http://schemas.openxmlformats.org/officeDocument/2006/relationships/image" Target="../media/image7.pn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&#205;ndice!A1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hyperlink" Target="#&#205;ndice!A1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&#205;ndice!A1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hyperlink" Target="#&#205;ndice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7.png"/><Relationship Id="rId1" Type="http://schemas.openxmlformats.org/officeDocument/2006/relationships/hyperlink" Target="#&#205;ndice!A1"/><Relationship Id="rId5" Type="http://schemas.openxmlformats.org/officeDocument/2006/relationships/image" Target="../media/image5.png"/><Relationship Id="rId4" Type="http://schemas.openxmlformats.org/officeDocument/2006/relationships/image" Target="../media/image6.png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205;ndice!A1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&#205;ndice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&#205;ndice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&#205;ndice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9.png"/><Relationship Id="rId1" Type="http://schemas.openxmlformats.org/officeDocument/2006/relationships/hyperlink" Target="#&#205;ndice!A1"/><Relationship Id="rId5" Type="http://schemas.openxmlformats.org/officeDocument/2006/relationships/image" Target="../media/image5.png"/><Relationship Id="rId4" Type="http://schemas.openxmlformats.org/officeDocument/2006/relationships/image" Target="../media/image6.png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348615</xdr:colOff>
      <xdr:row>1</xdr:row>
      <xdr:rowOff>66675</xdr:rowOff>
    </xdr:from>
    <xdr:to>
      <xdr:col>27</xdr:col>
      <xdr:colOff>487680</xdr:colOff>
      <xdr:row>12</xdr:row>
      <xdr:rowOff>76200</xdr:rowOff>
    </xdr:to>
    <xdr:pic>
      <xdr:nvPicPr>
        <xdr:cNvPr id="2" name="P:\Mtramos\Eco\Padrón\Información\ieex.jpg">
          <a:extLst>
            <a:ext uri="{FF2B5EF4-FFF2-40B4-BE49-F238E27FC236}">
              <a16:creationId xmlns:a16="http://schemas.microsoft.com/office/drawing/2014/main" id="{CBEEF078-8DA3-4821-88FF-DA91E639BA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99995" y="188595"/>
          <a:ext cx="2013585" cy="135064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F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371475</xdr:colOff>
      <xdr:row>0</xdr:row>
      <xdr:rowOff>28575</xdr:rowOff>
    </xdr:from>
    <xdr:to>
      <xdr:col>12</xdr:col>
      <xdr:colOff>0</xdr:colOff>
      <xdr:row>1</xdr:row>
      <xdr:rowOff>130281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EF0031E-106C-420B-AB44-7F364E7D6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0835" y="28575"/>
          <a:ext cx="297767" cy="299826"/>
        </a:xfrm>
        <a:prstGeom prst="rect">
          <a:avLst/>
        </a:prstGeom>
      </xdr:spPr>
    </xdr:pic>
    <xdr:clientData/>
  </xdr:twoCellAnchor>
  <xdr:twoCellAnchor editAs="oneCell">
    <xdr:from>
      <xdr:col>11</xdr:col>
      <xdr:colOff>361950</xdr:colOff>
      <xdr:row>0</xdr:row>
      <xdr:rowOff>28575</xdr:rowOff>
    </xdr:from>
    <xdr:to>
      <xdr:col>11</xdr:col>
      <xdr:colOff>663527</xdr:colOff>
      <xdr:row>1</xdr:row>
      <xdr:rowOff>134091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EB369A-5686-4E82-821D-46BDAEC38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4640" y="26670"/>
          <a:ext cx="305387" cy="30744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361950</xdr:colOff>
      <xdr:row>2</xdr:row>
      <xdr:rowOff>38100</xdr:rowOff>
    </xdr:from>
    <xdr:to>
      <xdr:col>12</xdr:col>
      <xdr:colOff>587</xdr:colOff>
      <xdr:row>3</xdr:row>
      <xdr:rowOff>134091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E55C9A-91DF-4B70-8647-57387D2C7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6310" y="480060"/>
          <a:ext cx="297767" cy="30935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349250</xdr:colOff>
      <xdr:row>0</xdr:row>
      <xdr:rowOff>63500</xdr:rowOff>
    </xdr:from>
    <xdr:to>
      <xdr:col>11</xdr:col>
      <xdr:colOff>647017</xdr:colOff>
      <xdr:row>1</xdr:row>
      <xdr:rowOff>156951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6E68A7B-137B-416B-BDDE-62924FF1A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3610" y="63500"/>
          <a:ext cx="297767" cy="29157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361950</xdr:colOff>
      <xdr:row>0</xdr:row>
      <xdr:rowOff>57150</xdr:rowOff>
    </xdr:from>
    <xdr:to>
      <xdr:col>12</xdr:col>
      <xdr:colOff>2492</xdr:colOff>
      <xdr:row>1</xdr:row>
      <xdr:rowOff>158856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829DCF-96E9-4D86-BB73-FE19B7FD6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6310" y="57150"/>
          <a:ext cx="297767" cy="29982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390525</xdr:colOff>
      <xdr:row>0</xdr:row>
      <xdr:rowOff>28575</xdr:rowOff>
    </xdr:from>
    <xdr:to>
      <xdr:col>11</xdr:col>
      <xdr:colOff>2492</xdr:colOff>
      <xdr:row>1</xdr:row>
      <xdr:rowOff>134091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B12E9F8-3BCD-4F25-8B93-62AB58432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2245" y="28575"/>
          <a:ext cx="297767" cy="29982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371475</xdr:colOff>
      <xdr:row>0</xdr:row>
      <xdr:rowOff>57150</xdr:rowOff>
    </xdr:from>
    <xdr:to>
      <xdr:col>12</xdr:col>
      <xdr:colOff>0</xdr:colOff>
      <xdr:row>1</xdr:row>
      <xdr:rowOff>172191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E72CC1-34D4-448A-8AF6-E55F65DEA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0835" y="57150"/>
          <a:ext cx="297767" cy="29982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331470</xdr:colOff>
      <xdr:row>2</xdr:row>
      <xdr:rowOff>20955</xdr:rowOff>
    </xdr:from>
    <xdr:to>
      <xdr:col>11</xdr:col>
      <xdr:colOff>646382</xdr:colOff>
      <xdr:row>3</xdr:row>
      <xdr:rowOff>97896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049F5FE-94F4-4AED-884A-555CAFBDC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0120" y="459105"/>
          <a:ext cx="314912" cy="29601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361950</xdr:colOff>
      <xdr:row>0</xdr:row>
      <xdr:rowOff>38100</xdr:rowOff>
    </xdr:from>
    <xdr:to>
      <xdr:col>12</xdr:col>
      <xdr:colOff>2492</xdr:colOff>
      <xdr:row>1</xdr:row>
      <xdr:rowOff>139806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D2D8DAB-7A7B-4382-BFFD-4992704F6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6310" y="38100"/>
          <a:ext cx="297767" cy="29982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361950</xdr:colOff>
      <xdr:row>0</xdr:row>
      <xdr:rowOff>38100</xdr:rowOff>
    </xdr:from>
    <xdr:to>
      <xdr:col>12</xdr:col>
      <xdr:colOff>2492</xdr:colOff>
      <xdr:row>1</xdr:row>
      <xdr:rowOff>139806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AF421F-C84D-4563-B28B-E0A44A70C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6310" y="38100"/>
          <a:ext cx="297767" cy="29982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390525</xdr:colOff>
      <xdr:row>0</xdr:row>
      <xdr:rowOff>38100</xdr:rowOff>
    </xdr:from>
    <xdr:to>
      <xdr:col>11</xdr:col>
      <xdr:colOff>2492</xdr:colOff>
      <xdr:row>1</xdr:row>
      <xdr:rowOff>143616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2BED5B-67AD-4494-83A1-E331B1C03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2245" y="38100"/>
          <a:ext cx="297767" cy="3055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348154</xdr:colOff>
      <xdr:row>0</xdr:row>
      <xdr:rowOff>31666</xdr:rowOff>
    </xdr:from>
    <xdr:to>
      <xdr:col>12</xdr:col>
      <xdr:colOff>2031</xdr:colOff>
      <xdr:row>1</xdr:row>
      <xdr:rowOff>132518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6CADE3E-7C4E-4926-A806-D6373182E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2514" y="31666"/>
          <a:ext cx="301577" cy="29897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361950</xdr:colOff>
      <xdr:row>0</xdr:row>
      <xdr:rowOff>47625</xdr:rowOff>
    </xdr:from>
    <xdr:to>
      <xdr:col>11</xdr:col>
      <xdr:colOff>657812</xdr:colOff>
      <xdr:row>1</xdr:row>
      <xdr:rowOff>155046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38BFA6A-F0A2-412B-BD48-90E0B994B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1310" y="47625"/>
          <a:ext cx="297767" cy="305541"/>
        </a:xfrm>
        <a:prstGeom prst="rect">
          <a:avLst/>
        </a:prstGeom>
      </xdr:spPr>
    </xdr:pic>
    <xdr:clientData/>
  </xdr:twoCellAnchor>
  <xdr:twoCellAnchor editAs="oneCell">
    <xdr:from>
      <xdr:col>11</xdr:col>
      <xdr:colOff>371475</xdr:colOff>
      <xdr:row>0</xdr:row>
      <xdr:rowOff>57150</xdr:rowOff>
    </xdr:from>
    <xdr:to>
      <xdr:col>11</xdr:col>
      <xdr:colOff>659717</xdr:colOff>
      <xdr:row>1</xdr:row>
      <xdr:rowOff>172191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09972D-E8EF-451B-8D99-1F93868BA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6070" y="53340"/>
          <a:ext cx="299672" cy="315066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201930</xdr:colOff>
      <xdr:row>2</xdr:row>
      <xdr:rowOff>179070</xdr:rowOff>
    </xdr:from>
    <xdr:to>
      <xdr:col>11</xdr:col>
      <xdr:colOff>516842</xdr:colOff>
      <xdr:row>4</xdr:row>
      <xdr:rowOff>54081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E23063-CF9A-43A7-A7BD-34DA66A6F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0580" y="617220"/>
          <a:ext cx="314912" cy="307446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361950</xdr:colOff>
      <xdr:row>0</xdr:row>
      <xdr:rowOff>47625</xdr:rowOff>
    </xdr:from>
    <xdr:to>
      <xdr:col>12</xdr:col>
      <xdr:colOff>2492</xdr:colOff>
      <xdr:row>1</xdr:row>
      <xdr:rowOff>149331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9B4F3B6-7B3E-40D8-9370-F42C1D74E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6310" y="47625"/>
          <a:ext cx="297767" cy="299826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352425</xdr:colOff>
      <xdr:row>0</xdr:row>
      <xdr:rowOff>57150</xdr:rowOff>
    </xdr:from>
    <xdr:to>
      <xdr:col>12</xdr:col>
      <xdr:colOff>2492</xdr:colOff>
      <xdr:row>1</xdr:row>
      <xdr:rowOff>158856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9BD4BB-E0C7-4B70-8B92-FC3AD25AF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6785" y="57150"/>
          <a:ext cx="297767" cy="299826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390525</xdr:colOff>
      <xdr:row>0</xdr:row>
      <xdr:rowOff>47625</xdr:rowOff>
    </xdr:from>
    <xdr:to>
      <xdr:col>11</xdr:col>
      <xdr:colOff>2492</xdr:colOff>
      <xdr:row>1</xdr:row>
      <xdr:rowOff>155046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BF96D5-EFEA-447B-974D-CC6808883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2245" y="47625"/>
          <a:ext cx="297767" cy="30554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352425</xdr:colOff>
      <xdr:row>0</xdr:row>
      <xdr:rowOff>76200</xdr:rowOff>
    </xdr:from>
    <xdr:to>
      <xdr:col>11</xdr:col>
      <xdr:colOff>650192</xdr:colOff>
      <xdr:row>1</xdr:row>
      <xdr:rowOff>170286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1E60C0-870B-4902-B59A-DC3F98605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1785" y="76200"/>
          <a:ext cx="297767" cy="299826"/>
        </a:xfrm>
        <a:prstGeom prst="rect">
          <a:avLst/>
        </a:prstGeom>
      </xdr:spPr>
    </xdr:pic>
    <xdr:clientData/>
  </xdr:twoCellAnchor>
  <xdr:twoCellAnchor editAs="oneCell">
    <xdr:from>
      <xdr:col>11</xdr:col>
      <xdr:colOff>361950</xdr:colOff>
      <xdr:row>0</xdr:row>
      <xdr:rowOff>47625</xdr:rowOff>
    </xdr:from>
    <xdr:to>
      <xdr:col>11</xdr:col>
      <xdr:colOff>657812</xdr:colOff>
      <xdr:row>1</xdr:row>
      <xdr:rowOff>155046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CDD9CD-7CD3-4E21-A184-E334D14A4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4640" y="49530"/>
          <a:ext cx="305387" cy="305541"/>
        </a:xfrm>
        <a:prstGeom prst="rect">
          <a:avLst/>
        </a:prstGeom>
      </xdr:spPr>
    </xdr:pic>
    <xdr:clientData/>
  </xdr:twoCellAnchor>
  <xdr:twoCellAnchor editAs="oneCell">
    <xdr:from>
      <xdr:col>11</xdr:col>
      <xdr:colOff>371475</xdr:colOff>
      <xdr:row>0</xdr:row>
      <xdr:rowOff>57150</xdr:rowOff>
    </xdr:from>
    <xdr:to>
      <xdr:col>11</xdr:col>
      <xdr:colOff>659717</xdr:colOff>
      <xdr:row>1</xdr:row>
      <xdr:rowOff>172191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1017C31-58ED-4116-95A4-40D25C7A3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6070" y="53340"/>
          <a:ext cx="295862" cy="318876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281940</xdr:colOff>
      <xdr:row>2</xdr:row>
      <xdr:rowOff>179070</xdr:rowOff>
    </xdr:from>
    <xdr:to>
      <xdr:col>11</xdr:col>
      <xdr:colOff>587327</xdr:colOff>
      <xdr:row>4</xdr:row>
      <xdr:rowOff>48366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93DA57-C2A8-494A-857F-F9A74D6BD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0590" y="617220"/>
          <a:ext cx="305387" cy="307446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342900</xdr:colOff>
      <xdr:row>0</xdr:row>
      <xdr:rowOff>57150</xdr:rowOff>
    </xdr:from>
    <xdr:to>
      <xdr:col>11</xdr:col>
      <xdr:colOff>640667</xdr:colOff>
      <xdr:row>1</xdr:row>
      <xdr:rowOff>158856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B9F1B71-D9EA-4D53-A51E-39F2348AE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57260" y="57150"/>
          <a:ext cx="297767" cy="299826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352425</xdr:colOff>
      <xdr:row>0</xdr:row>
      <xdr:rowOff>66675</xdr:rowOff>
    </xdr:from>
    <xdr:to>
      <xdr:col>12</xdr:col>
      <xdr:colOff>2492</xdr:colOff>
      <xdr:row>1</xdr:row>
      <xdr:rowOff>168381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D8F8EB8-D6A8-474E-8B31-616F15BE8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6785" y="66675"/>
          <a:ext cx="297767" cy="299826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381000</xdr:colOff>
      <xdr:row>0</xdr:row>
      <xdr:rowOff>28575</xdr:rowOff>
    </xdr:from>
    <xdr:to>
      <xdr:col>11</xdr:col>
      <xdr:colOff>587</xdr:colOff>
      <xdr:row>1</xdr:row>
      <xdr:rowOff>134091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8DAF3DA-26DE-43F4-BDD6-EEAA3359B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2720" y="28575"/>
          <a:ext cx="297767" cy="2998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352425</xdr:colOff>
      <xdr:row>0</xdr:row>
      <xdr:rowOff>19050</xdr:rowOff>
    </xdr:from>
    <xdr:to>
      <xdr:col>12</xdr:col>
      <xdr:colOff>2492</xdr:colOff>
      <xdr:row>1</xdr:row>
      <xdr:rowOff>126471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93A74AA-C6AB-447C-BFA7-A618561CD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6785" y="19050"/>
          <a:ext cx="297767" cy="305541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361950</xdr:colOff>
      <xdr:row>0</xdr:row>
      <xdr:rowOff>57150</xdr:rowOff>
    </xdr:from>
    <xdr:to>
      <xdr:col>11</xdr:col>
      <xdr:colOff>654002</xdr:colOff>
      <xdr:row>1</xdr:row>
      <xdr:rowOff>164571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7C32F4C-96EC-4871-8D5C-7AEE4E688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1310" y="57150"/>
          <a:ext cx="297767" cy="299826"/>
        </a:xfrm>
        <a:prstGeom prst="rect">
          <a:avLst/>
        </a:prstGeom>
      </xdr:spPr>
    </xdr:pic>
    <xdr:clientData/>
  </xdr:twoCellAnchor>
  <xdr:twoCellAnchor editAs="oneCell">
    <xdr:from>
      <xdr:col>11</xdr:col>
      <xdr:colOff>352425</xdr:colOff>
      <xdr:row>0</xdr:row>
      <xdr:rowOff>76200</xdr:rowOff>
    </xdr:from>
    <xdr:to>
      <xdr:col>11</xdr:col>
      <xdr:colOff>650192</xdr:colOff>
      <xdr:row>1</xdr:row>
      <xdr:rowOff>170286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33BB177-70F2-4F27-88F7-24C3A1CF3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0830" y="76200"/>
          <a:ext cx="295862" cy="297921"/>
        </a:xfrm>
        <a:prstGeom prst="rect">
          <a:avLst/>
        </a:prstGeom>
      </xdr:spPr>
    </xdr:pic>
    <xdr:clientData/>
  </xdr:twoCellAnchor>
  <xdr:twoCellAnchor editAs="oneCell">
    <xdr:from>
      <xdr:col>11</xdr:col>
      <xdr:colOff>361950</xdr:colOff>
      <xdr:row>0</xdr:row>
      <xdr:rowOff>47625</xdr:rowOff>
    </xdr:from>
    <xdr:to>
      <xdr:col>11</xdr:col>
      <xdr:colOff>654002</xdr:colOff>
      <xdr:row>1</xdr:row>
      <xdr:rowOff>155046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E067C0-9B34-4211-8FDB-16517B521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4640" y="49530"/>
          <a:ext cx="309197" cy="305541"/>
        </a:xfrm>
        <a:prstGeom prst="rect">
          <a:avLst/>
        </a:prstGeom>
      </xdr:spPr>
    </xdr:pic>
    <xdr:clientData/>
  </xdr:twoCellAnchor>
  <xdr:twoCellAnchor editAs="oneCell">
    <xdr:from>
      <xdr:col>11</xdr:col>
      <xdr:colOff>371475</xdr:colOff>
      <xdr:row>0</xdr:row>
      <xdr:rowOff>57150</xdr:rowOff>
    </xdr:from>
    <xdr:to>
      <xdr:col>11</xdr:col>
      <xdr:colOff>655907</xdr:colOff>
      <xdr:row>1</xdr:row>
      <xdr:rowOff>172191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E2917A-588E-4BF6-ADE5-6BFF6A269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6070" y="53340"/>
          <a:ext cx="299672" cy="315066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316230</xdr:colOff>
      <xdr:row>3</xdr:row>
      <xdr:rowOff>11430</xdr:rowOff>
    </xdr:from>
    <xdr:to>
      <xdr:col>11</xdr:col>
      <xdr:colOff>612092</xdr:colOff>
      <xdr:row>4</xdr:row>
      <xdr:rowOff>92181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03B497-9DD1-4196-A219-169AF86C3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4880" y="668655"/>
          <a:ext cx="295862" cy="292206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361293</xdr:colOff>
      <xdr:row>0</xdr:row>
      <xdr:rowOff>39414</xdr:rowOff>
    </xdr:from>
    <xdr:to>
      <xdr:col>12</xdr:col>
      <xdr:colOff>1835</xdr:colOff>
      <xdr:row>1</xdr:row>
      <xdr:rowOff>144076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D68BC21-DB29-499D-817F-C766DF027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5653" y="39414"/>
          <a:ext cx="297767" cy="302782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361950</xdr:colOff>
      <xdr:row>0</xdr:row>
      <xdr:rowOff>38100</xdr:rowOff>
    </xdr:from>
    <xdr:to>
      <xdr:col>12</xdr:col>
      <xdr:colOff>2492</xdr:colOff>
      <xdr:row>1</xdr:row>
      <xdr:rowOff>139806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374F665-5642-4A73-9B1B-F60E712F2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6310" y="38100"/>
          <a:ext cx="297767" cy="299826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359020</xdr:colOff>
      <xdr:row>0</xdr:row>
      <xdr:rowOff>36634</xdr:rowOff>
    </xdr:from>
    <xdr:to>
      <xdr:col>10</xdr:col>
      <xdr:colOff>658692</xdr:colOff>
      <xdr:row>1</xdr:row>
      <xdr:rowOff>136728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27794AD-FCA3-408A-8512-83F2D0255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0740" y="36634"/>
          <a:ext cx="297767" cy="302024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361950</xdr:colOff>
      <xdr:row>0</xdr:row>
      <xdr:rowOff>47625</xdr:rowOff>
    </xdr:from>
    <xdr:to>
      <xdr:col>11</xdr:col>
      <xdr:colOff>654002</xdr:colOff>
      <xdr:row>1</xdr:row>
      <xdr:rowOff>149331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D6BE8C-4F16-4E02-AEA4-675B1BDDF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1310" y="47625"/>
          <a:ext cx="297767" cy="299826"/>
        </a:xfrm>
        <a:prstGeom prst="rect">
          <a:avLst/>
        </a:prstGeom>
      </xdr:spPr>
    </xdr:pic>
    <xdr:clientData/>
  </xdr:twoCellAnchor>
  <xdr:twoCellAnchor editAs="oneCell">
    <xdr:from>
      <xdr:col>11</xdr:col>
      <xdr:colOff>361950</xdr:colOff>
      <xdr:row>0</xdr:row>
      <xdr:rowOff>57150</xdr:rowOff>
    </xdr:from>
    <xdr:to>
      <xdr:col>12</xdr:col>
      <xdr:colOff>587</xdr:colOff>
      <xdr:row>1</xdr:row>
      <xdr:rowOff>168381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9A0D66-8481-450E-93F7-CD4F9E55C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4640" y="53340"/>
          <a:ext cx="305387" cy="311256"/>
        </a:xfrm>
        <a:prstGeom prst="rect">
          <a:avLst/>
        </a:prstGeom>
      </xdr:spPr>
    </xdr:pic>
    <xdr:clientData/>
  </xdr:twoCellAnchor>
  <xdr:twoCellAnchor editAs="oneCell">
    <xdr:from>
      <xdr:col>11</xdr:col>
      <xdr:colOff>352425</xdr:colOff>
      <xdr:row>0</xdr:row>
      <xdr:rowOff>76200</xdr:rowOff>
    </xdr:from>
    <xdr:to>
      <xdr:col>11</xdr:col>
      <xdr:colOff>650192</xdr:colOff>
      <xdr:row>1</xdr:row>
      <xdr:rowOff>174096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98D348-2C2E-4020-87B5-733F13E78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0830" y="76200"/>
          <a:ext cx="295862" cy="294111"/>
        </a:xfrm>
        <a:prstGeom prst="rect">
          <a:avLst/>
        </a:prstGeom>
      </xdr:spPr>
    </xdr:pic>
    <xdr:clientData/>
  </xdr:twoCellAnchor>
  <xdr:twoCellAnchor editAs="oneCell">
    <xdr:from>
      <xdr:col>11</xdr:col>
      <xdr:colOff>361950</xdr:colOff>
      <xdr:row>0</xdr:row>
      <xdr:rowOff>47625</xdr:rowOff>
    </xdr:from>
    <xdr:to>
      <xdr:col>12</xdr:col>
      <xdr:colOff>587</xdr:colOff>
      <xdr:row>1</xdr:row>
      <xdr:rowOff>155046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A7B4BE4-F356-4B21-84BD-E6D131969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4640" y="49530"/>
          <a:ext cx="305387" cy="305541"/>
        </a:xfrm>
        <a:prstGeom prst="rect">
          <a:avLst/>
        </a:prstGeom>
      </xdr:spPr>
    </xdr:pic>
    <xdr:clientData/>
  </xdr:twoCellAnchor>
  <xdr:twoCellAnchor editAs="oneCell">
    <xdr:from>
      <xdr:col>11</xdr:col>
      <xdr:colOff>371475</xdr:colOff>
      <xdr:row>0</xdr:row>
      <xdr:rowOff>57150</xdr:rowOff>
    </xdr:from>
    <xdr:to>
      <xdr:col>12</xdr:col>
      <xdr:colOff>2492</xdr:colOff>
      <xdr:row>1</xdr:row>
      <xdr:rowOff>168381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13E14D-E67A-4400-A18A-FB83CE85D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6070" y="53340"/>
          <a:ext cx="295862" cy="318876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297180</xdr:colOff>
      <xdr:row>3</xdr:row>
      <xdr:rowOff>163830</xdr:rowOff>
    </xdr:from>
    <xdr:to>
      <xdr:col>11</xdr:col>
      <xdr:colOff>608282</xdr:colOff>
      <xdr:row>5</xdr:row>
      <xdr:rowOff>35031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9E77B2-78FA-419F-956D-B6F7BC556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6230" y="821055"/>
          <a:ext cx="311102" cy="309351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361950</xdr:colOff>
      <xdr:row>0</xdr:row>
      <xdr:rowOff>19050</xdr:rowOff>
    </xdr:from>
    <xdr:to>
      <xdr:col>12</xdr:col>
      <xdr:colOff>2492</xdr:colOff>
      <xdr:row>1</xdr:row>
      <xdr:rowOff>120756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E5825E7-25E2-4CCF-A5CA-E57B5F226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6310" y="19050"/>
          <a:ext cx="297767" cy="299826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352425</xdr:colOff>
      <xdr:row>0</xdr:row>
      <xdr:rowOff>76200</xdr:rowOff>
    </xdr:from>
    <xdr:to>
      <xdr:col>12</xdr:col>
      <xdr:colOff>2492</xdr:colOff>
      <xdr:row>1</xdr:row>
      <xdr:rowOff>177906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75205F-77B7-41A6-A51E-5BE0D8A63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6785" y="76200"/>
          <a:ext cx="297767" cy="299826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390525</xdr:colOff>
      <xdr:row>0</xdr:row>
      <xdr:rowOff>57150</xdr:rowOff>
    </xdr:from>
    <xdr:to>
      <xdr:col>11</xdr:col>
      <xdr:colOff>2492</xdr:colOff>
      <xdr:row>1</xdr:row>
      <xdr:rowOff>168381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241A37F-D20E-4B4E-AC01-81C35CED6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2245" y="57150"/>
          <a:ext cx="297767" cy="30554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393749</xdr:colOff>
      <xdr:row>0</xdr:row>
      <xdr:rowOff>43962</xdr:rowOff>
    </xdr:from>
    <xdr:to>
      <xdr:col>10</xdr:col>
      <xdr:colOff>674371</xdr:colOff>
      <xdr:row>1</xdr:row>
      <xdr:rowOff>144056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5907F5-DFCF-4314-ABB3-8087F83EB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5469" y="43962"/>
          <a:ext cx="297767" cy="300119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371475</xdr:colOff>
      <xdr:row>0</xdr:row>
      <xdr:rowOff>47625</xdr:rowOff>
    </xdr:from>
    <xdr:to>
      <xdr:col>11</xdr:col>
      <xdr:colOff>655907</xdr:colOff>
      <xdr:row>1</xdr:row>
      <xdr:rowOff>149331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F41F9C7-3F2E-41F9-8EB3-E00170F42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0835" y="47625"/>
          <a:ext cx="297767" cy="299826"/>
        </a:xfrm>
        <a:prstGeom prst="rect">
          <a:avLst/>
        </a:prstGeom>
      </xdr:spPr>
    </xdr:pic>
    <xdr:clientData/>
  </xdr:twoCellAnchor>
  <xdr:twoCellAnchor editAs="oneCell">
    <xdr:from>
      <xdr:col>11</xdr:col>
      <xdr:colOff>361950</xdr:colOff>
      <xdr:row>0</xdr:row>
      <xdr:rowOff>47625</xdr:rowOff>
    </xdr:from>
    <xdr:to>
      <xdr:col>12</xdr:col>
      <xdr:colOff>587</xdr:colOff>
      <xdr:row>1</xdr:row>
      <xdr:rowOff>149331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D343C4-7ED6-48F8-AD54-3083F4CF0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4640" y="49530"/>
          <a:ext cx="305387" cy="299826"/>
        </a:xfrm>
        <a:prstGeom prst="rect">
          <a:avLst/>
        </a:prstGeom>
      </xdr:spPr>
    </xdr:pic>
    <xdr:clientData/>
  </xdr:twoCellAnchor>
  <xdr:twoCellAnchor editAs="oneCell">
    <xdr:from>
      <xdr:col>11</xdr:col>
      <xdr:colOff>361950</xdr:colOff>
      <xdr:row>0</xdr:row>
      <xdr:rowOff>57150</xdr:rowOff>
    </xdr:from>
    <xdr:to>
      <xdr:col>11</xdr:col>
      <xdr:colOff>654002</xdr:colOff>
      <xdr:row>1</xdr:row>
      <xdr:rowOff>172191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D09CFE-9F6F-4733-BC37-C5999FA7A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4640" y="53340"/>
          <a:ext cx="309197" cy="315066"/>
        </a:xfrm>
        <a:prstGeom prst="rect">
          <a:avLst/>
        </a:prstGeom>
      </xdr:spPr>
    </xdr:pic>
    <xdr:clientData/>
  </xdr:twoCellAnchor>
  <xdr:twoCellAnchor editAs="oneCell">
    <xdr:from>
      <xdr:col>11</xdr:col>
      <xdr:colOff>352425</xdr:colOff>
      <xdr:row>0</xdr:row>
      <xdr:rowOff>76200</xdr:rowOff>
    </xdr:from>
    <xdr:to>
      <xdr:col>11</xdr:col>
      <xdr:colOff>650192</xdr:colOff>
      <xdr:row>1</xdr:row>
      <xdr:rowOff>170286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15238E-7F39-42BF-BABA-A32EB3A14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0830" y="76200"/>
          <a:ext cx="295862" cy="297921"/>
        </a:xfrm>
        <a:prstGeom prst="rect">
          <a:avLst/>
        </a:prstGeom>
      </xdr:spPr>
    </xdr:pic>
    <xdr:clientData/>
  </xdr:twoCellAnchor>
  <xdr:twoCellAnchor editAs="oneCell">
    <xdr:from>
      <xdr:col>11</xdr:col>
      <xdr:colOff>361950</xdr:colOff>
      <xdr:row>0</xdr:row>
      <xdr:rowOff>47625</xdr:rowOff>
    </xdr:from>
    <xdr:to>
      <xdr:col>11</xdr:col>
      <xdr:colOff>654002</xdr:colOff>
      <xdr:row>1</xdr:row>
      <xdr:rowOff>155046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6A2B7D0-EEF1-4769-B21D-B4734A691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4640" y="49530"/>
          <a:ext cx="309197" cy="305541"/>
        </a:xfrm>
        <a:prstGeom prst="rect">
          <a:avLst/>
        </a:prstGeom>
      </xdr:spPr>
    </xdr:pic>
    <xdr:clientData/>
  </xdr:twoCellAnchor>
  <xdr:twoCellAnchor editAs="oneCell">
    <xdr:from>
      <xdr:col>11</xdr:col>
      <xdr:colOff>371475</xdr:colOff>
      <xdr:row>0</xdr:row>
      <xdr:rowOff>57150</xdr:rowOff>
    </xdr:from>
    <xdr:to>
      <xdr:col>11</xdr:col>
      <xdr:colOff>655907</xdr:colOff>
      <xdr:row>1</xdr:row>
      <xdr:rowOff>172191</xdr:rowOff>
    </xdr:to>
    <xdr:pic>
      <xdr:nvPicPr>
        <xdr:cNvPr id="7" name="Imagen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64AC53F-C98A-42FF-8B7E-306B42516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6070" y="53340"/>
          <a:ext cx="299672" cy="315066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335280</xdr:colOff>
      <xdr:row>2</xdr:row>
      <xdr:rowOff>150495</xdr:rowOff>
    </xdr:from>
    <xdr:to>
      <xdr:col>11</xdr:col>
      <xdr:colOff>631142</xdr:colOff>
      <xdr:row>4</xdr:row>
      <xdr:rowOff>19791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A8827D-D81B-472E-B9CC-55394B182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3930" y="588645"/>
          <a:ext cx="295862" cy="307446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342900</xdr:colOff>
      <xdr:row>0</xdr:row>
      <xdr:rowOff>57150</xdr:rowOff>
    </xdr:from>
    <xdr:to>
      <xdr:col>11</xdr:col>
      <xdr:colOff>640667</xdr:colOff>
      <xdr:row>1</xdr:row>
      <xdr:rowOff>158856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A04B4F2-32F8-458F-BD57-577627061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57260" y="57150"/>
          <a:ext cx="297767" cy="299826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342900</xdr:colOff>
      <xdr:row>0</xdr:row>
      <xdr:rowOff>47625</xdr:rowOff>
    </xdr:from>
    <xdr:to>
      <xdr:col>11</xdr:col>
      <xdr:colOff>640667</xdr:colOff>
      <xdr:row>1</xdr:row>
      <xdr:rowOff>149331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0922583-6A13-4086-9E81-291DA0A3B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57260" y="47625"/>
          <a:ext cx="297767" cy="299826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381000</xdr:colOff>
      <xdr:row>0</xdr:row>
      <xdr:rowOff>28575</xdr:rowOff>
    </xdr:from>
    <xdr:to>
      <xdr:col>11</xdr:col>
      <xdr:colOff>587</xdr:colOff>
      <xdr:row>1</xdr:row>
      <xdr:rowOff>134091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8CDA43-C542-4E4C-8F88-F5DDD9456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2720" y="28575"/>
          <a:ext cx="297767" cy="299826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371475</xdr:colOff>
      <xdr:row>0</xdr:row>
      <xdr:rowOff>28575</xdr:rowOff>
    </xdr:from>
    <xdr:to>
      <xdr:col>11</xdr:col>
      <xdr:colOff>659717</xdr:colOff>
      <xdr:row>1</xdr:row>
      <xdr:rowOff>134091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ADC6D0-5D71-4DC6-9B7F-252EB21CC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0835" y="28575"/>
          <a:ext cx="297767" cy="299826"/>
        </a:xfrm>
        <a:prstGeom prst="rect">
          <a:avLst/>
        </a:prstGeom>
      </xdr:spPr>
    </xdr:pic>
    <xdr:clientData/>
  </xdr:twoCellAnchor>
  <xdr:twoCellAnchor editAs="oneCell">
    <xdr:from>
      <xdr:col>11</xdr:col>
      <xdr:colOff>371475</xdr:colOff>
      <xdr:row>0</xdr:row>
      <xdr:rowOff>47625</xdr:rowOff>
    </xdr:from>
    <xdr:to>
      <xdr:col>12</xdr:col>
      <xdr:colOff>0</xdr:colOff>
      <xdr:row>1</xdr:row>
      <xdr:rowOff>149331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922CF4-48C9-4535-A6EC-FFAFEE3E7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6070" y="49530"/>
          <a:ext cx="295862" cy="299826"/>
        </a:xfrm>
        <a:prstGeom prst="rect">
          <a:avLst/>
        </a:prstGeom>
      </xdr:spPr>
    </xdr:pic>
    <xdr:clientData/>
  </xdr:twoCellAnchor>
  <xdr:twoCellAnchor editAs="oneCell">
    <xdr:from>
      <xdr:col>11</xdr:col>
      <xdr:colOff>361950</xdr:colOff>
      <xdr:row>0</xdr:row>
      <xdr:rowOff>47625</xdr:rowOff>
    </xdr:from>
    <xdr:to>
      <xdr:col>11</xdr:col>
      <xdr:colOff>657812</xdr:colOff>
      <xdr:row>1</xdr:row>
      <xdr:rowOff>149331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92DB80B-2524-4055-A092-2A83B8CE4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4640" y="49530"/>
          <a:ext cx="309197" cy="299826"/>
        </a:xfrm>
        <a:prstGeom prst="rect">
          <a:avLst/>
        </a:prstGeom>
      </xdr:spPr>
    </xdr:pic>
    <xdr:clientData/>
  </xdr:twoCellAnchor>
  <xdr:twoCellAnchor editAs="oneCell">
    <xdr:from>
      <xdr:col>11</xdr:col>
      <xdr:colOff>361950</xdr:colOff>
      <xdr:row>0</xdr:row>
      <xdr:rowOff>57150</xdr:rowOff>
    </xdr:from>
    <xdr:to>
      <xdr:col>12</xdr:col>
      <xdr:colOff>0</xdr:colOff>
      <xdr:row>1</xdr:row>
      <xdr:rowOff>168381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F285CF-987D-47BD-8DCB-92C5FBA76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4640" y="53340"/>
          <a:ext cx="305387" cy="318876"/>
        </a:xfrm>
        <a:prstGeom prst="rect">
          <a:avLst/>
        </a:prstGeom>
      </xdr:spPr>
    </xdr:pic>
    <xdr:clientData/>
  </xdr:twoCellAnchor>
  <xdr:twoCellAnchor editAs="oneCell">
    <xdr:from>
      <xdr:col>11</xdr:col>
      <xdr:colOff>352425</xdr:colOff>
      <xdr:row>0</xdr:row>
      <xdr:rowOff>76200</xdr:rowOff>
    </xdr:from>
    <xdr:to>
      <xdr:col>11</xdr:col>
      <xdr:colOff>650192</xdr:colOff>
      <xdr:row>1</xdr:row>
      <xdr:rowOff>174096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7BAE55F-A2F9-439A-BF8F-7FF7F893E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0830" y="76200"/>
          <a:ext cx="295862" cy="294111"/>
        </a:xfrm>
        <a:prstGeom prst="rect">
          <a:avLst/>
        </a:prstGeom>
      </xdr:spPr>
    </xdr:pic>
    <xdr:clientData/>
  </xdr:twoCellAnchor>
  <xdr:twoCellAnchor editAs="oneCell">
    <xdr:from>
      <xdr:col>11</xdr:col>
      <xdr:colOff>361950</xdr:colOff>
      <xdr:row>0</xdr:row>
      <xdr:rowOff>47625</xdr:rowOff>
    </xdr:from>
    <xdr:to>
      <xdr:col>12</xdr:col>
      <xdr:colOff>0</xdr:colOff>
      <xdr:row>1</xdr:row>
      <xdr:rowOff>155046</xdr:rowOff>
    </xdr:to>
    <xdr:pic>
      <xdr:nvPicPr>
        <xdr:cNvPr id="7" name="Imagen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38336F-10C8-48E1-8733-D893F6056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4640" y="49530"/>
          <a:ext cx="305387" cy="305541"/>
        </a:xfrm>
        <a:prstGeom prst="rect">
          <a:avLst/>
        </a:prstGeom>
      </xdr:spPr>
    </xdr:pic>
    <xdr:clientData/>
  </xdr:twoCellAnchor>
  <xdr:twoCellAnchor editAs="oneCell">
    <xdr:from>
      <xdr:col>11</xdr:col>
      <xdr:colOff>371475</xdr:colOff>
      <xdr:row>0</xdr:row>
      <xdr:rowOff>57150</xdr:rowOff>
    </xdr:from>
    <xdr:to>
      <xdr:col>12</xdr:col>
      <xdr:colOff>0</xdr:colOff>
      <xdr:row>1</xdr:row>
      <xdr:rowOff>168381</xdr:rowOff>
    </xdr:to>
    <xdr:pic>
      <xdr:nvPicPr>
        <xdr:cNvPr id="8" name="Imagen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DD559EC-A13A-4AD9-9F11-4E77E542F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6070" y="53340"/>
          <a:ext cx="295862" cy="318876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344805</xdr:colOff>
      <xdr:row>2</xdr:row>
      <xdr:rowOff>217170</xdr:rowOff>
    </xdr:from>
    <xdr:to>
      <xdr:col>11</xdr:col>
      <xdr:colOff>640667</xdr:colOff>
      <xdr:row>4</xdr:row>
      <xdr:rowOff>88371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FFCD79-CEBF-4487-BBC3-59591EF61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3455" y="655320"/>
          <a:ext cx="295862" cy="309351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352425</xdr:colOff>
      <xdr:row>0</xdr:row>
      <xdr:rowOff>28575</xdr:rowOff>
    </xdr:from>
    <xdr:to>
      <xdr:col>12</xdr:col>
      <xdr:colOff>2492</xdr:colOff>
      <xdr:row>1</xdr:row>
      <xdr:rowOff>130281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07FA681-E726-4DA5-BD6A-A84134100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6785" y="28575"/>
          <a:ext cx="297767" cy="299826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361950</xdr:colOff>
      <xdr:row>0</xdr:row>
      <xdr:rowOff>38100</xdr:rowOff>
    </xdr:from>
    <xdr:to>
      <xdr:col>12</xdr:col>
      <xdr:colOff>2492</xdr:colOff>
      <xdr:row>1</xdr:row>
      <xdr:rowOff>145521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7D492A-2997-4A07-B61D-4072527E1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6310" y="38100"/>
          <a:ext cx="297767" cy="305541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390525</xdr:colOff>
      <xdr:row>0</xdr:row>
      <xdr:rowOff>19050</xdr:rowOff>
    </xdr:from>
    <xdr:to>
      <xdr:col>11</xdr:col>
      <xdr:colOff>2492</xdr:colOff>
      <xdr:row>1</xdr:row>
      <xdr:rowOff>122661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95F67C-7BF3-4C5A-A425-9FBDE7633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2245" y="19050"/>
          <a:ext cx="297767" cy="29982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361950</xdr:colOff>
      <xdr:row>0</xdr:row>
      <xdr:rowOff>28575</xdr:rowOff>
    </xdr:from>
    <xdr:to>
      <xdr:col>12</xdr:col>
      <xdr:colOff>0</xdr:colOff>
      <xdr:row>1</xdr:row>
      <xdr:rowOff>134091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0D364EB-11C5-4FF0-9510-4345B2D5D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1310" y="28575"/>
          <a:ext cx="297767" cy="299826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352425</xdr:colOff>
      <xdr:row>0</xdr:row>
      <xdr:rowOff>38100</xdr:rowOff>
    </xdr:from>
    <xdr:to>
      <xdr:col>11</xdr:col>
      <xdr:colOff>650192</xdr:colOff>
      <xdr:row>1</xdr:row>
      <xdr:rowOff>135996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1DF9E26-4BC6-4137-B08D-DF250092F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1785" y="38100"/>
          <a:ext cx="297767" cy="299826"/>
        </a:xfrm>
        <a:prstGeom prst="rect">
          <a:avLst/>
        </a:prstGeom>
      </xdr:spPr>
    </xdr:pic>
    <xdr:clientData/>
  </xdr:twoCellAnchor>
  <xdr:twoCellAnchor editAs="oneCell">
    <xdr:from>
      <xdr:col>11</xdr:col>
      <xdr:colOff>371475</xdr:colOff>
      <xdr:row>0</xdr:row>
      <xdr:rowOff>28575</xdr:rowOff>
    </xdr:from>
    <xdr:to>
      <xdr:col>12</xdr:col>
      <xdr:colOff>2492</xdr:colOff>
      <xdr:row>1</xdr:row>
      <xdr:rowOff>130281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7BA24B1-1557-4C39-9B95-3B6D64DC3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6070" y="26670"/>
          <a:ext cx="295862" cy="307446"/>
        </a:xfrm>
        <a:prstGeom prst="rect">
          <a:avLst/>
        </a:prstGeom>
      </xdr:spPr>
    </xdr:pic>
    <xdr:clientData/>
  </xdr:twoCellAnchor>
  <xdr:twoCellAnchor editAs="oneCell">
    <xdr:from>
      <xdr:col>11</xdr:col>
      <xdr:colOff>371475</xdr:colOff>
      <xdr:row>0</xdr:row>
      <xdr:rowOff>47625</xdr:rowOff>
    </xdr:from>
    <xdr:to>
      <xdr:col>11</xdr:col>
      <xdr:colOff>655907</xdr:colOff>
      <xdr:row>1</xdr:row>
      <xdr:rowOff>149331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BF4B0B-67D7-43A8-8926-F150EF512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6070" y="49530"/>
          <a:ext cx="299672" cy="299826"/>
        </a:xfrm>
        <a:prstGeom prst="rect">
          <a:avLst/>
        </a:prstGeom>
      </xdr:spPr>
    </xdr:pic>
    <xdr:clientData/>
  </xdr:twoCellAnchor>
  <xdr:twoCellAnchor editAs="oneCell">
    <xdr:from>
      <xdr:col>11</xdr:col>
      <xdr:colOff>361950</xdr:colOff>
      <xdr:row>0</xdr:row>
      <xdr:rowOff>47625</xdr:rowOff>
    </xdr:from>
    <xdr:to>
      <xdr:col>12</xdr:col>
      <xdr:colOff>587</xdr:colOff>
      <xdr:row>1</xdr:row>
      <xdr:rowOff>149331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DFB84E-04A1-4488-9D1C-A04E8B380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4640" y="49530"/>
          <a:ext cx="305387" cy="299826"/>
        </a:xfrm>
        <a:prstGeom prst="rect">
          <a:avLst/>
        </a:prstGeom>
      </xdr:spPr>
    </xdr:pic>
    <xdr:clientData/>
  </xdr:twoCellAnchor>
  <xdr:twoCellAnchor editAs="oneCell">
    <xdr:from>
      <xdr:col>11</xdr:col>
      <xdr:colOff>361950</xdr:colOff>
      <xdr:row>0</xdr:row>
      <xdr:rowOff>57150</xdr:rowOff>
    </xdr:from>
    <xdr:to>
      <xdr:col>11</xdr:col>
      <xdr:colOff>654002</xdr:colOff>
      <xdr:row>1</xdr:row>
      <xdr:rowOff>172191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5FDCC6-5CFA-4235-8E8A-B78982AC5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4640" y="53340"/>
          <a:ext cx="309197" cy="315066"/>
        </a:xfrm>
        <a:prstGeom prst="rect">
          <a:avLst/>
        </a:prstGeom>
      </xdr:spPr>
    </xdr:pic>
    <xdr:clientData/>
  </xdr:twoCellAnchor>
  <xdr:twoCellAnchor editAs="oneCell">
    <xdr:from>
      <xdr:col>11</xdr:col>
      <xdr:colOff>352425</xdr:colOff>
      <xdr:row>0</xdr:row>
      <xdr:rowOff>76200</xdr:rowOff>
    </xdr:from>
    <xdr:to>
      <xdr:col>11</xdr:col>
      <xdr:colOff>650192</xdr:colOff>
      <xdr:row>1</xdr:row>
      <xdr:rowOff>170286</xdr:rowOff>
    </xdr:to>
    <xdr:pic>
      <xdr:nvPicPr>
        <xdr:cNvPr id="7" name="Imagen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29158C7-27BE-4A2F-A417-1B382D263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0830" y="76200"/>
          <a:ext cx="295862" cy="297921"/>
        </a:xfrm>
        <a:prstGeom prst="rect">
          <a:avLst/>
        </a:prstGeom>
      </xdr:spPr>
    </xdr:pic>
    <xdr:clientData/>
  </xdr:twoCellAnchor>
  <xdr:twoCellAnchor editAs="oneCell">
    <xdr:from>
      <xdr:col>11</xdr:col>
      <xdr:colOff>361950</xdr:colOff>
      <xdr:row>0</xdr:row>
      <xdr:rowOff>47625</xdr:rowOff>
    </xdr:from>
    <xdr:to>
      <xdr:col>11</xdr:col>
      <xdr:colOff>654002</xdr:colOff>
      <xdr:row>1</xdr:row>
      <xdr:rowOff>155046</xdr:rowOff>
    </xdr:to>
    <xdr:pic>
      <xdr:nvPicPr>
        <xdr:cNvPr id="8" name="Imagen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256DC9D-AE78-4814-B0E9-DC05F6B34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4640" y="49530"/>
          <a:ext cx="309197" cy="305541"/>
        </a:xfrm>
        <a:prstGeom prst="rect">
          <a:avLst/>
        </a:prstGeom>
      </xdr:spPr>
    </xdr:pic>
    <xdr:clientData/>
  </xdr:twoCellAnchor>
  <xdr:twoCellAnchor editAs="oneCell">
    <xdr:from>
      <xdr:col>11</xdr:col>
      <xdr:colOff>371475</xdr:colOff>
      <xdr:row>0</xdr:row>
      <xdr:rowOff>57150</xdr:rowOff>
    </xdr:from>
    <xdr:to>
      <xdr:col>11</xdr:col>
      <xdr:colOff>655907</xdr:colOff>
      <xdr:row>1</xdr:row>
      <xdr:rowOff>172191</xdr:rowOff>
    </xdr:to>
    <xdr:pic>
      <xdr:nvPicPr>
        <xdr:cNvPr id="9" name="Imagen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6B18BD8-94D8-48B1-8EF6-C6021017E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6070" y="53340"/>
          <a:ext cx="299672" cy="315066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352425</xdr:colOff>
      <xdr:row>2</xdr:row>
      <xdr:rowOff>215265</xdr:rowOff>
    </xdr:from>
    <xdr:to>
      <xdr:col>11</xdr:col>
      <xdr:colOff>644477</xdr:colOff>
      <xdr:row>4</xdr:row>
      <xdr:rowOff>82656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8678504-75ED-4ECD-9A9F-7C523E1E6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653415"/>
          <a:ext cx="292052" cy="305541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342900</xdr:colOff>
      <xdr:row>0</xdr:row>
      <xdr:rowOff>38100</xdr:rowOff>
    </xdr:from>
    <xdr:to>
      <xdr:col>11</xdr:col>
      <xdr:colOff>640667</xdr:colOff>
      <xdr:row>1</xdr:row>
      <xdr:rowOff>139806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1FE1293-72D5-45C7-93BE-0D2C53184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57260" y="38100"/>
          <a:ext cx="297767" cy="299826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352425</xdr:colOff>
      <xdr:row>0</xdr:row>
      <xdr:rowOff>57150</xdr:rowOff>
    </xdr:from>
    <xdr:to>
      <xdr:col>12</xdr:col>
      <xdr:colOff>2492</xdr:colOff>
      <xdr:row>1</xdr:row>
      <xdr:rowOff>164571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A50529D-8991-4FC3-AFE6-E95798E86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6785" y="57150"/>
          <a:ext cx="297767" cy="305541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390525</xdr:colOff>
      <xdr:row>0</xdr:row>
      <xdr:rowOff>38100</xdr:rowOff>
    </xdr:from>
    <xdr:to>
      <xdr:col>11</xdr:col>
      <xdr:colOff>2492</xdr:colOff>
      <xdr:row>1</xdr:row>
      <xdr:rowOff>135996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5D8DACE-688F-4260-823F-1FC052BD6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2245" y="38100"/>
          <a:ext cx="297767" cy="299826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361950</xdr:colOff>
      <xdr:row>0</xdr:row>
      <xdr:rowOff>47625</xdr:rowOff>
    </xdr:from>
    <xdr:to>
      <xdr:col>11</xdr:col>
      <xdr:colOff>654002</xdr:colOff>
      <xdr:row>1</xdr:row>
      <xdr:rowOff>149331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EFBA08A-51B5-47E7-8390-7F0894B9C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1310" y="47625"/>
          <a:ext cx="297767" cy="299826"/>
        </a:xfrm>
        <a:prstGeom prst="rect">
          <a:avLst/>
        </a:prstGeom>
      </xdr:spPr>
    </xdr:pic>
    <xdr:clientData/>
  </xdr:twoCellAnchor>
  <xdr:twoCellAnchor editAs="oneCell">
    <xdr:from>
      <xdr:col>11</xdr:col>
      <xdr:colOff>352425</xdr:colOff>
      <xdr:row>0</xdr:row>
      <xdr:rowOff>38100</xdr:rowOff>
    </xdr:from>
    <xdr:to>
      <xdr:col>11</xdr:col>
      <xdr:colOff>650192</xdr:colOff>
      <xdr:row>1</xdr:row>
      <xdr:rowOff>132186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CFE5841-B441-4D39-9ADA-D94A5F3F7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0830" y="38100"/>
          <a:ext cx="295862" cy="297921"/>
        </a:xfrm>
        <a:prstGeom prst="rect">
          <a:avLst/>
        </a:prstGeom>
      </xdr:spPr>
    </xdr:pic>
    <xdr:clientData/>
  </xdr:twoCellAnchor>
  <xdr:twoCellAnchor editAs="oneCell">
    <xdr:from>
      <xdr:col>11</xdr:col>
      <xdr:colOff>371475</xdr:colOff>
      <xdr:row>0</xdr:row>
      <xdr:rowOff>28575</xdr:rowOff>
    </xdr:from>
    <xdr:to>
      <xdr:col>11</xdr:col>
      <xdr:colOff>655907</xdr:colOff>
      <xdr:row>1</xdr:row>
      <xdr:rowOff>134091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E0D5F8-DD30-48E8-ABCE-CB476360D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6070" y="26670"/>
          <a:ext cx="299672" cy="303636"/>
        </a:xfrm>
        <a:prstGeom prst="rect">
          <a:avLst/>
        </a:prstGeom>
      </xdr:spPr>
    </xdr:pic>
    <xdr:clientData/>
  </xdr:twoCellAnchor>
  <xdr:twoCellAnchor editAs="oneCell">
    <xdr:from>
      <xdr:col>11</xdr:col>
      <xdr:colOff>371475</xdr:colOff>
      <xdr:row>0</xdr:row>
      <xdr:rowOff>47625</xdr:rowOff>
    </xdr:from>
    <xdr:to>
      <xdr:col>12</xdr:col>
      <xdr:colOff>2492</xdr:colOff>
      <xdr:row>1</xdr:row>
      <xdr:rowOff>149331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0D7F75D-76A0-4D85-A713-85D8884FE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6070" y="49530"/>
          <a:ext cx="295862" cy="299826"/>
        </a:xfrm>
        <a:prstGeom prst="rect">
          <a:avLst/>
        </a:prstGeom>
      </xdr:spPr>
    </xdr:pic>
    <xdr:clientData/>
  </xdr:twoCellAnchor>
  <xdr:twoCellAnchor editAs="oneCell">
    <xdr:from>
      <xdr:col>11</xdr:col>
      <xdr:colOff>361950</xdr:colOff>
      <xdr:row>0</xdr:row>
      <xdr:rowOff>47625</xdr:rowOff>
    </xdr:from>
    <xdr:to>
      <xdr:col>11</xdr:col>
      <xdr:colOff>654002</xdr:colOff>
      <xdr:row>1</xdr:row>
      <xdr:rowOff>149331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F5C00D9-4863-4074-8CCE-70FA7D451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4640" y="49530"/>
          <a:ext cx="309197" cy="299826"/>
        </a:xfrm>
        <a:prstGeom prst="rect">
          <a:avLst/>
        </a:prstGeom>
      </xdr:spPr>
    </xdr:pic>
    <xdr:clientData/>
  </xdr:twoCellAnchor>
  <xdr:twoCellAnchor editAs="oneCell">
    <xdr:from>
      <xdr:col>11</xdr:col>
      <xdr:colOff>361950</xdr:colOff>
      <xdr:row>0</xdr:row>
      <xdr:rowOff>57150</xdr:rowOff>
    </xdr:from>
    <xdr:to>
      <xdr:col>12</xdr:col>
      <xdr:colOff>587</xdr:colOff>
      <xdr:row>1</xdr:row>
      <xdr:rowOff>168381</xdr:rowOff>
    </xdr:to>
    <xdr:pic>
      <xdr:nvPicPr>
        <xdr:cNvPr id="7" name="Imagen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84469C-9E81-4F7D-81F5-41988FB8F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4640" y="53340"/>
          <a:ext cx="305387" cy="318876"/>
        </a:xfrm>
        <a:prstGeom prst="rect">
          <a:avLst/>
        </a:prstGeom>
      </xdr:spPr>
    </xdr:pic>
    <xdr:clientData/>
  </xdr:twoCellAnchor>
  <xdr:twoCellAnchor editAs="oneCell">
    <xdr:from>
      <xdr:col>11</xdr:col>
      <xdr:colOff>352425</xdr:colOff>
      <xdr:row>0</xdr:row>
      <xdr:rowOff>76200</xdr:rowOff>
    </xdr:from>
    <xdr:to>
      <xdr:col>11</xdr:col>
      <xdr:colOff>650192</xdr:colOff>
      <xdr:row>1</xdr:row>
      <xdr:rowOff>174096</xdr:rowOff>
    </xdr:to>
    <xdr:pic>
      <xdr:nvPicPr>
        <xdr:cNvPr id="8" name="Imagen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69D514A-EA69-4F7E-BDD3-B3CB50B67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0830" y="76200"/>
          <a:ext cx="295862" cy="294111"/>
        </a:xfrm>
        <a:prstGeom prst="rect">
          <a:avLst/>
        </a:prstGeom>
      </xdr:spPr>
    </xdr:pic>
    <xdr:clientData/>
  </xdr:twoCellAnchor>
  <xdr:twoCellAnchor editAs="oneCell">
    <xdr:from>
      <xdr:col>11</xdr:col>
      <xdr:colOff>361950</xdr:colOff>
      <xdr:row>0</xdr:row>
      <xdr:rowOff>47625</xdr:rowOff>
    </xdr:from>
    <xdr:to>
      <xdr:col>12</xdr:col>
      <xdr:colOff>587</xdr:colOff>
      <xdr:row>1</xdr:row>
      <xdr:rowOff>155046</xdr:rowOff>
    </xdr:to>
    <xdr:pic>
      <xdr:nvPicPr>
        <xdr:cNvPr id="9" name="Imagen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D092E7D-6E19-40AB-807D-2DF7F2BBC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4640" y="49530"/>
          <a:ext cx="305387" cy="305541"/>
        </a:xfrm>
        <a:prstGeom prst="rect">
          <a:avLst/>
        </a:prstGeom>
      </xdr:spPr>
    </xdr:pic>
    <xdr:clientData/>
  </xdr:twoCellAnchor>
  <xdr:twoCellAnchor editAs="oneCell">
    <xdr:from>
      <xdr:col>11</xdr:col>
      <xdr:colOff>371475</xdr:colOff>
      <xdr:row>0</xdr:row>
      <xdr:rowOff>57150</xdr:rowOff>
    </xdr:from>
    <xdr:to>
      <xdr:col>12</xdr:col>
      <xdr:colOff>2492</xdr:colOff>
      <xdr:row>1</xdr:row>
      <xdr:rowOff>168381</xdr:rowOff>
    </xdr:to>
    <xdr:pic>
      <xdr:nvPicPr>
        <xdr:cNvPr id="10" name="Imagen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AE84DE1-0D68-4510-9FE8-3B6AAEA52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6070" y="53340"/>
          <a:ext cx="295862" cy="318876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329565</xdr:colOff>
      <xdr:row>2</xdr:row>
      <xdr:rowOff>217170</xdr:rowOff>
    </xdr:from>
    <xdr:to>
      <xdr:col>11</xdr:col>
      <xdr:colOff>638762</xdr:colOff>
      <xdr:row>4</xdr:row>
      <xdr:rowOff>88371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EDDC84-C5CF-45A5-B8BC-170B7F7C3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8215" y="655320"/>
          <a:ext cx="309197" cy="309351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352425</xdr:colOff>
      <xdr:row>0</xdr:row>
      <xdr:rowOff>57150</xdr:rowOff>
    </xdr:from>
    <xdr:to>
      <xdr:col>12</xdr:col>
      <xdr:colOff>2492</xdr:colOff>
      <xdr:row>1</xdr:row>
      <xdr:rowOff>158856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17E34E-2042-4A96-AB39-C548631DA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6785" y="57150"/>
          <a:ext cx="297767" cy="299826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342900</xdr:colOff>
      <xdr:row>0</xdr:row>
      <xdr:rowOff>57150</xdr:rowOff>
    </xdr:from>
    <xdr:to>
      <xdr:col>11</xdr:col>
      <xdr:colOff>640667</xdr:colOff>
      <xdr:row>1</xdr:row>
      <xdr:rowOff>164571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46DA6A-CB17-4493-B33D-8A62D4658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57260" y="57150"/>
          <a:ext cx="297767" cy="305541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371475</xdr:colOff>
      <xdr:row>0</xdr:row>
      <xdr:rowOff>28575</xdr:rowOff>
    </xdr:from>
    <xdr:to>
      <xdr:col>10</xdr:col>
      <xdr:colOff>665432</xdr:colOff>
      <xdr:row>1</xdr:row>
      <xdr:rowOff>134091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013DD3-BFDA-4F6D-AEA6-C34B17D7A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3195" y="28575"/>
          <a:ext cx="297767" cy="29982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333375</xdr:colOff>
      <xdr:row>0</xdr:row>
      <xdr:rowOff>66675</xdr:rowOff>
    </xdr:from>
    <xdr:to>
      <xdr:col>11</xdr:col>
      <xdr:colOff>631142</xdr:colOff>
      <xdr:row>1</xdr:row>
      <xdr:rowOff>153141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D96652-6CEA-4945-B131-8F834170E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8135" y="66675"/>
          <a:ext cx="297767" cy="307446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371475</xdr:colOff>
      <xdr:row>0</xdr:row>
      <xdr:rowOff>47625</xdr:rowOff>
    </xdr:from>
    <xdr:to>
      <xdr:col>11</xdr:col>
      <xdr:colOff>655907</xdr:colOff>
      <xdr:row>1</xdr:row>
      <xdr:rowOff>149331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101074-D9EB-4681-AE04-142FB2D67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0835" y="47625"/>
          <a:ext cx="297767" cy="299826"/>
        </a:xfrm>
        <a:prstGeom prst="rect">
          <a:avLst/>
        </a:prstGeom>
      </xdr:spPr>
    </xdr:pic>
    <xdr:clientData/>
  </xdr:twoCellAnchor>
  <xdr:oneCellAnchor>
    <xdr:from>
      <xdr:col>11</xdr:col>
      <xdr:colOff>358140</xdr:colOff>
      <xdr:row>0</xdr:row>
      <xdr:rowOff>49530</xdr:rowOff>
    </xdr:from>
    <xdr:ext cx="309197" cy="299826"/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B4F77E-9401-4E0F-B4BF-FCAA7EBAC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4640" y="49530"/>
          <a:ext cx="305387" cy="299826"/>
        </a:xfrm>
        <a:prstGeom prst="rect">
          <a:avLst/>
        </a:prstGeom>
      </xdr:spPr>
    </xdr:pic>
    <xdr:clientData/>
  </xdr:oneCellAnchor>
  <xdr:oneCellAnchor>
    <xdr:from>
      <xdr:col>11</xdr:col>
      <xdr:colOff>354330</xdr:colOff>
      <xdr:row>0</xdr:row>
      <xdr:rowOff>38100</xdr:rowOff>
    </xdr:from>
    <xdr:ext cx="295862" cy="297921"/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B8C7FE3-E74B-4D9A-9E95-3CAB2DCDA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0830" y="38100"/>
          <a:ext cx="295862" cy="294111"/>
        </a:xfrm>
        <a:prstGeom prst="rect">
          <a:avLst/>
        </a:prstGeom>
      </xdr:spPr>
    </xdr:pic>
    <xdr:clientData/>
  </xdr:oneCellAnchor>
  <xdr:oneCellAnchor>
    <xdr:from>
      <xdr:col>11</xdr:col>
      <xdr:colOff>369570</xdr:colOff>
      <xdr:row>0</xdr:row>
      <xdr:rowOff>26670</xdr:rowOff>
    </xdr:from>
    <xdr:ext cx="299672" cy="303636"/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96D9A3-5981-490A-AEE9-DAA45E1EA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6070" y="26670"/>
          <a:ext cx="295862" cy="307446"/>
        </a:xfrm>
        <a:prstGeom prst="rect">
          <a:avLst/>
        </a:prstGeom>
      </xdr:spPr>
    </xdr:pic>
    <xdr:clientData/>
  </xdr:oneCellAnchor>
  <xdr:oneCellAnchor>
    <xdr:from>
      <xdr:col>11</xdr:col>
      <xdr:colOff>369570</xdr:colOff>
      <xdr:row>0</xdr:row>
      <xdr:rowOff>49530</xdr:rowOff>
    </xdr:from>
    <xdr:ext cx="295862" cy="299826"/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75E0A6-D5C0-4D6D-B38D-C15F2C841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6070" y="49530"/>
          <a:ext cx="299672" cy="299826"/>
        </a:xfrm>
        <a:prstGeom prst="rect">
          <a:avLst/>
        </a:prstGeom>
      </xdr:spPr>
    </xdr:pic>
    <xdr:clientData/>
  </xdr:oneCellAnchor>
  <xdr:oneCellAnchor>
    <xdr:from>
      <xdr:col>11</xdr:col>
      <xdr:colOff>358140</xdr:colOff>
      <xdr:row>0</xdr:row>
      <xdr:rowOff>49530</xdr:rowOff>
    </xdr:from>
    <xdr:ext cx="309197" cy="299826"/>
    <xdr:pic>
      <xdr:nvPicPr>
        <xdr:cNvPr id="7" name="Imagen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469E93-EAFF-4ADF-983E-854160952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4640" y="49530"/>
          <a:ext cx="305387" cy="299826"/>
        </a:xfrm>
        <a:prstGeom prst="rect">
          <a:avLst/>
        </a:prstGeom>
      </xdr:spPr>
    </xdr:pic>
    <xdr:clientData/>
  </xdr:oneCellAnchor>
  <xdr:oneCellAnchor>
    <xdr:from>
      <xdr:col>11</xdr:col>
      <xdr:colOff>358140</xdr:colOff>
      <xdr:row>0</xdr:row>
      <xdr:rowOff>53340</xdr:rowOff>
    </xdr:from>
    <xdr:ext cx="305387" cy="318876"/>
    <xdr:pic>
      <xdr:nvPicPr>
        <xdr:cNvPr id="8" name="Imagen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FA8E00-0D1D-4B66-9D71-E2A37E7C6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4640" y="53340"/>
          <a:ext cx="309197" cy="315066"/>
        </a:xfrm>
        <a:prstGeom prst="rect">
          <a:avLst/>
        </a:prstGeom>
      </xdr:spPr>
    </xdr:pic>
    <xdr:clientData/>
  </xdr:oneCellAnchor>
  <xdr:oneCellAnchor>
    <xdr:from>
      <xdr:col>11</xdr:col>
      <xdr:colOff>354330</xdr:colOff>
      <xdr:row>0</xdr:row>
      <xdr:rowOff>76200</xdr:rowOff>
    </xdr:from>
    <xdr:ext cx="295862" cy="294111"/>
    <xdr:pic>
      <xdr:nvPicPr>
        <xdr:cNvPr id="9" name="Imagen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251F4E9-3FE4-4285-A3D4-D1A02E4A0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0830" y="76200"/>
          <a:ext cx="295862" cy="297921"/>
        </a:xfrm>
        <a:prstGeom prst="rect">
          <a:avLst/>
        </a:prstGeom>
      </xdr:spPr>
    </xdr:pic>
    <xdr:clientData/>
  </xdr:oneCellAnchor>
  <xdr:oneCellAnchor>
    <xdr:from>
      <xdr:col>11</xdr:col>
      <xdr:colOff>358140</xdr:colOff>
      <xdr:row>0</xdr:row>
      <xdr:rowOff>49530</xdr:rowOff>
    </xdr:from>
    <xdr:ext cx="305387" cy="305541"/>
    <xdr:pic>
      <xdr:nvPicPr>
        <xdr:cNvPr id="10" name="Imagen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BFFB533-92F7-4CDD-AD12-7609AEA23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4640" y="49530"/>
          <a:ext cx="309197" cy="305541"/>
        </a:xfrm>
        <a:prstGeom prst="rect">
          <a:avLst/>
        </a:prstGeom>
      </xdr:spPr>
    </xdr:pic>
    <xdr:clientData/>
  </xdr:oneCellAnchor>
  <xdr:oneCellAnchor>
    <xdr:from>
      <xdr:col>11</xdr:col>
      <xdr:colOff>369570</xdr:colOff>
      <xdr:row>0</xdr:row>
      <xdr:rowOff>53340</xdr:rowOff>
    </xdr:from>
    <xdr:ext cx="295862" cy="318876"/>
    <xdr:pic>
      <xdr:nvPicPr>
        <xdr:cNvPr id="11" name="Imagen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AB4276-0CB1-48F2-8A4D-80FE1E6B3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6070" y="53340"/>
          <a:ext cx="299672" cy="315066"/>
        </a:xfrm>
        <a:prstGeom prst="rect">
          <a:avLst/>
        </a:prstGeom>
      </xdr:spPr>
    </xdr:pic>
    <xdr:clientData/>
  </xdr:one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339090</xdr:colOff>
      <xdr:row>2</xdr:row>
      <xdr:rowOff>161925</xdr:rowOff>
    </xdr:from>
    <xdr:to>
      <xdr:col>11</xdr:col>
      <xdr:colOff>636857</xdr:colOff>
      <xdr:row>4</xdr:row>
      <xdr:rowOff>27411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DBA58CE-D8CA-4B53-B81D-E2689D27D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7740" y="600075"/>
          <a:ext cx="297767" cy="30363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361950</xdr:colOff>
      <xdr:row>0</xdr:row>
      <xdr:rowOff>19050</xdr:rowOff>
    </xdr:from>
    <xdr:to>
      <xdr:col>12</xdr:col>
      <xdr:colOff>2492</xdr:colOff>
      <xdr:row>1</xdr:row>
      <xdr:rowOff>112501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BB7B293-1C4A-4B04-96BD-EDB52BCAC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6310" y="19050"/>
          <a:ext cx="297767" cy="29157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361950</xdr:colOff>
      <xdr:row>0</xdr:row>
      <xdr:rowOff>28575</xdr:rowOff>
    </xdr:from>
    <xdr:to>
      <xdr:col>12</xdr:col>
      <xdr:colOff>2492</xdr:colOff>
      <xdr:row>1</xdr:row>
      <xdr:rowOff>135996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295E5D-1BA7-406D-A93F-D46CCFB56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6310" y="28575"/>
          <a:ext cx="297767" cy="30554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390525</xdr:colOff>
      <xdr:row>0</xdr:row>
      <xdr:rowOff>28575</xdr:rowOff>
    </xdr:from>
    <xdr:to>
      <xdr:col>11</xdr:col>
      <xdr:colOff>2492</xdr:colOff>
      <xdr:row>1</xdr:row>
      <xdr:rowOff>132186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6CB3405-A993-4AC4-A549-0EBD8281F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2245" y="28575"/>
          <a:ext cx="297767" cy="3055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juntaex.es/documents/77055/5548171/E10_CINTEREG_2A_FM.pdf/2b069238-7bf6-3f25-cc5c-ebf5d7c44cf1?t=1760946039029" TargetMode="Externa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8C8D5-5767-4D8F-B6A5-BF97FFBB357F}">
  <dimension ref="A1:AI1676"/>
  <sheetViews>
    <sheetView workbookViewId="0">
      <selection activeCell="B15" sqref="B15"/>
    </sheetView>
  </sheetViews>
  <sheetFormatPr baseColWidth="10" defaultColWidth="11.44140625" defaultRowHeight="13.2"/>
  <cols>
    <col min="27" max="28" width="11.5546875" style="1"/>
    <col min="29" max="29" width="33.5546875" style="1" customWidth="1"/>
    <col min="30" max="30" width="11.5546875" style="1"/>
  </cols>
  <sheetData>
    <row r="1" spans="1:35">
      <c r="AI1" s="2" t="s">
        <v>0</v>
      </c>
    </row>
    <row r="2" spans="1:35" ht="51.6">
      <c r="AI2" s="3" t="s">
        <v>1</v>
      </c>
    </row>
    <row r="3" spans="1:35">
      <c r="AI3" s="2" t="s">
        <v>2</v>
      </c>
    </row>
    <row r="4" spans="1:35">
      <c r="AI4" s="2" t="s">
        <v>3</v>
      </c>
    </row>
    <row r="5" spans="1:35" ht="14.4">
      <c r="A5" s="4" t="s">
        <v>4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I5" s="2" t="s">
        <v>5</v>
      </c>
    </row>
    <row r="6" spans="1:35">
      <c r="AI6" s="2" t="s">
        <v>6</v>
      </c>
    </row>
    <row r="7" spans="1:35">
      <c r="AI7" s="2" t="s">
        <v>7</v>
      </c>
    </row>
    <row r="8" spans="1:35" ht="14.4">
      <c r="A8" s="4" t="s">
        <v>8</v>
      </c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I8" s="2" t="s">
        <v>9</v>
      </c>
    </row>
    <row r="9" spans="1:35" ht="14.4">
      <c r="A9" s="4" t="s">
        <v>10</v>
      </c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I9" s="2" t="s">
        <v>11</v>
      </c>
    </row>
    <row r="10" spans="1:35" ht="14.4">
      <c r="A10" s="4" t="s">
        <v>12</v>
      </c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I10" s="2" t="s">
        <v>13</v>
      </c>
    </row>
    <row r="11" spans="1:35" ht="14.4">
      <c r="A11" s="6"/>
      <c r="B11" s="6"/>
      <c r="C11" s="6"/>
      <c r="D11" s="6"/>
      <c r="E11" s="6" t="s">
        <v>14</v>
      </c>
      <c r="F11" s="6" t="s">
        <v>14</v>
      </c>
      <c r="G11" s="6" t="s">
        <v>14</v>
      </c>
      <c r="H11" s="6" t="s">
        <v>14</v>
      </c>
      <c r="I11" s="6" t="s">
        <v>14</v>
      </c>
      <c r="J11" s="6" t="s">
        <v>14</v>
      </c>
      <c r="K11" s="6" t="s">
        <v>14</v>
      </c>
      <c r="L11" s="6" t="s">
        <v>14</v>
      </c>
      <c r="M11" s="6" t="s">
        <v>14</v>
      </c>
      <c r="N11" s="6" t="s">
        <v>14</v>
      </c>
      <c r="O11" s="6" t="s">
        <v>14</v>
      </c>
      <c r="P11" s="6" t="s">
        <v>15</v>
      </c>
      <c r="Q11" s="6" t="s">
        <v>15</v>
      </c>
      <c r="R11" s="6" t="s">
        <v>15</v>
      </c>
      <c r="S11" s="6" t="s">
        <v>15</v>
      </c>
      <c r="T11" s="6" t="s">
        <v>15</v>
      </c>
      <c r="U11" s="6" t="s">
        <v>15</v>
      </c>
      <c r="V11" s="6" t="s">
        <v>15</v>
      </c>
      <c r="W11" s="6" t="s">
        <v>15</v>
      </c>
      <c r="X11" s="6" t="s">
        <v>15</v>
      </c>
      <c r="Y11" s="6" t="s">
        <v>15</v>
      </c>
      <c r="Z11" s="6" t="s">
        <v>15</v>
      </c>
      <c r="AI11" s="2" t="s">
        <v>16</v>
      </c>
    </row>
    <row r="12" spans="1:35" ht="14.4">
      <c r="A12" s="6"/>
      <c r="B12" s="6"/>
      <c r="C12" s="6"/>
      <c r="D12" s="6"/>
      <c r="E12" s="6" t="s">
        <v>17</v>
      </c>
      <c r="F12" s="6" t="s">
        <v>18</v>
      </c>
      <c r="G12" s="6">
        <v>2021</v>
      </c>
      <c r="H12" s="6">
        <v>2020</v>
      </c>
      <c r="I12" s="6">
        <v>2019</v>
      </c>
      <c r="J12" s="6">
        <v>2018</v>
      </c>
      <c r="K12" s="6">
        <v>2017</v>
      </c>
      <c r="L12" s="6">
        <v>2016</v>
      </c>
      <c r="M12" s="6">
        <v>2015</v>
      </c>
      <c r="N12" s="6">
        <v>2014</v>
      </c>
      <c r="O12" s="6">
        <v>2013</v>
      </c>
      <c r="P12" s="6" t="s">
        <v>17</v>
      </c>
      <c r="Q12" s="6" t="s">
        <v>18</v>
      </c>
      <c r="R12" s="6">
        <v>2021</v>
      </c>
      <c r="S12" s="6">
        <v>2020</v>
      </c>
      <c r="T12" s="6">
        <v>2019</v>
      </c>
      <c r="U12" s="6">
        <v>2018</v>
      </c>
      <c r="V12" s="6">
        <v>2017</v>
      </c>
      <c r="W12" s="6">
        <v>2016</v>
      </c>
      <c r="X12" s="6">
        <v>2015</v>
      </c>
      <c r="Y12" s="6">
        <v>2014</v>
      </c>
      <c r="Z12" s="6">
        <v>2013</v>
      </c>
      <c r="AI12" s="2" t="s">
        <v>19</v>
      </c>
    </row>
    <row r="13" spans="1:35" ht="14.4">
      <c r="A13" s="7" t="s">
        <v>20</v>
      </c>
      <c r="B13" s="7" t="s">
        <v>21</v>
      </c>
      <c r="C13" s="7" t="s">
        <v>22</v>
      </c>
      <c r="D13" s="7" t="s">
        <v>23</v>
      </c>
      <c r="E13" s="7">
        <v>0</v>
      </c>
      <c r="F13" s="7">
        <v>0</v>
      </c>
      <c r="G13" s="7">
        <v>0</v>
      </c>
      <c r="H13" s="7">
        <v>2.4910128687505999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5.3225422551727899</v>
      </c>
      <c r="P13" s="7">
        <v>0</v>
      </c>
      <c r="Q13" s="7">
        <v>0</v>
      </c>
      <c r="R13" s="7">
        <v>0</v>
      </c>
      <c r="S13" s="7">
        <v>16.176383999999999</v>
      </c>
      <c r="T13" s="7">
        <v>0</v>
      </c>
      <c r="U13" s="7">
        <v>0</v>
      </c>
      <c r="V13" s="7">
        <v>0</v>
      </c>
      <c r="W13" s="7">
        <v>0</v>
      </c>
      <c r="X13" s="7">
        <v>0</v>
      </c>
      <c r="Y13" s="7">
        <v>0</v>
      </c>
      <c r="Z13" s="7">
        <v>12.584688</v>
      </c>
      <c r="AA13" s="1" t="s">
        <v>24</v>
      </c>
      <c r="AB13" s="1" t="str">
        <f t="shared" ref="AB13:AB76" si="0">IF(B13="Castilla-La Mancha","Castilla La Mancha",B13)</f>
        <v>Andalucía</v>
      </c>
      <c r="AC13" s="1" t="str">
        <f>+A13&amp;"-"&amp;AB13&amp;"-"&amp;C13&amp;"-"&amp;AA13</f>
        <v>Badajoz-Andalucía-Almería-R1</v>
      </c>
      <c r="AD13" s="1" t="str">
        <f>+IF(D13=$D$13,$AI$1,IF(D13=$D$14,$AI$2,IF(D13=$D$15,$AI$3,IF(D13=$D$16,$AI$4,IF(D13=$D$17,$AI$5,IF(D13=$D$18,$AI$6,IF(D13=$D$19,$AI$7,IF(D13=$D$20,$AI$8,IF(D13=$D$21,$AI$9,IF(D13=$D$22,$AI$10,IF(D13=$D$23,$AI$11,IF(D13=$D$24,$AI$12,IF(D13=$D$25,$AI$13,IF(D13=$D$26,$AI$14,IF(D13=$D$27,$AI$15,$AI$16)))))))))))))))</f>
        <v xml:space="preserve">AA,BB - Agricultura, silvicultura y pesca </v>
      </c>
      <c r="AI13" s="2" t="s">
        <v>25</v>
      </c>
    </row>
    <row r="14" spans="1:35" ht="14.4">
      <c r="A14" s="7" t="s">
        <v>20</v>
      </c>
      <c r="B14" s="7" t="s">
        <v>21</v>
      </c>
      <c r="C14" s="7" t="s">
        <v>22</v>
      </c>
      <c r="D14" s="7" t="s">
        <v>26</v>
      </c>
      <c r="E14" s="7">
        <v>0</v>
      </c>
      <c r="F14" s="7">
        <v>0</v>
      </c>
      <c r="G14" s="7">
        <v>0</v>
      </c>
      <c r="H14" s="7">
        <v>0</v>
      </c>
      <c r="I14" s="7">
        <v>3.2756804503402499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7">
        <v>0</v>
      </c>
      <c r="S14" s="7">
        <v>0</v>
      </c>
      <c r="T14" s="7">
        <v>7.4217719999999998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1" t="s">
        <v>27</v>
      </c>
      <c r="AB14" s="1" t="str">
        <f t="shared" si="0"/>
        <v>Andalucía</v>
      </c>
      <c r="AC14" s="1" t="str">
        <f t="shared" ref="AC14:AC77" si="1">+A14&amp;"-"&amp;AB14&amp;"-"&amp;C14&amp;"-"&amp;AA14</f>
        <v>Badajoz-Andalucía-Almería-R2</v>
      </c>
      <c r="AD14" s="1" t="str">
        <f t="shared" ref="AD14:AD77" si="2">+IF(D14=$D$13,$AI$1,IF(D14=$D$14,$AI$2,IF(D14=$D$15,$AI$3,IF(D14=$D$16,$AI$4,IF(D14=$D$17,$AI$5,IF(D14=$D$18,$AI$6,IF(D14=$D$19,$AI$7,IF(D14=$D$20,$AI$8,IF(D14=$D$21,$AI$9,IF(D14=$D$22,$AI$10,IF(D14=$D$23,$AI$11,IF(D14=$D$24,$AI$12,IF(D14=$D$25,$AI$13,IF(D14=$D$26,$AI$14,IF(D14=$D$27,$AI$15,$AI$16)))))))))))))))</f>
        <v xml:space="preserve">CA,CB, DF - I. extractivas, coquerías, refino y combustibles nucleares </v>
      </c>
      <c r="AI14" s="2" t="s">
        <v>28</v>
      </c>
    </row>
    <row r="15" spans="1:35" ht="14.4">
      <c r="A15" s="7" t="s">
        <v>20</v>
      </c>
      <c r="B15" s="7" t="s">
        <v>21</v>
      </c>
      <c r="C15" s="7" t="s">
        <v>22</v>
      </c>
      <c r="D15" s="7" t="s">
        <v>29</v>
      </c>
      <c r="E15" s="7">
        <v>9.8737234386559791</v>
      </c>
      <c r="F15" s="7">
        <v>3.8599829732281599</v>
      </c>
      <c r="G15" s="7">
        <v>4.1824885539221199</v>
      </c>
      <c r="H15" s="7">
        <v>4.7031566342363398</v>
      </c>
      <c r="I15" s="7">
        <v>3.4975763984252399</v>
      </c>
      <c r="J15" s="7">
        <v>11.4257078718506</v>
      </c>
      <c r="K15" s="7">
        <v>0</v>
      </c>
      <c r="L15" s="7">
        <v>7.6536321181622498</v>
      </c>
      <c r="M15" s="7">
        <v>0</v>
      </c>
      <c r="N15" s="7">
        <v>0</v>
      </c>
      <c r="O15" s="7">
        <v>0</v>
      </c>
      <c r="P15" s="7">
        <v>17.533443999999999</v>
      </c>
      <c r="Q15" s="7">
        <v>8.2706730000000004</v>
      </c>
      <c r="R15" s="7">
        <v>10.335525000000001</v>
      </c>
      <c r="S15" s="7">
        <v>16.467359999999999</v>
      </c>
      <c r="T15" s="7">
        <v>6.5512800000000002</v>
      </c>
      <c r="U15" s="7">
        <v>16.222059000000002</v>
      </c>
      <c r="V15" s="7">
        <v>0</v>
      </c>
      <c r="W15" s="7">
        <v>14.575158</v>
      </c>
      <c r="X15" s="7">
        <v>0</v>
      </c>
      <c r="Y15" s="7">
        <v>0</v>
      </c>
      <c r="Z15" s="7">
        <v>0</v>
      </c>
      <c r="AA15" s="1" t="s">
        <v>30</v>
      </c>
      <c r="AB15" s="1" t="str">
        <f t="shared" si="0"/>
        <v>Andalucía</v>
      </c>
      <c r="AC15" s="1" t="str">
        <f t="shared" si="1"/>
        <v>Badajoz-Andalucía-Almería-R3</v>
      </c>
      <c r="AD15" s="1" t="str">
        <f t="shared" si="2"/>
        <v xml:space="preserve">DA - Industria Agroalimentaria </v>
      </c>
      <c r="AI15" s="2" t="s">
        <v>31</v>
      </c>
    </row>
    <row r="16" spans="1:35" ht="14.4">
      <c r="A16" s="7" t="s">
        <v>20</v>
      </c>
      <c r="B16" s="7" t="s">
        <v>21</v>
      </c>
      <c r="C16" s="7" t="s">
        <v>22</v>
      </c>
      <c r="D16" s="7" t="s">
        <v>32</v>
      </c>
      <c r="E16" s="7">
        <v>0</v>
      </c>
      <c r="F16" s="7">
        <v>0</v>
      </c>
      <c r="G16" s="7">
        <v>9.7006024772777807E-3</v>
      </c>
      <c r="H16" s="7">
        <v>1.94966968364251E-2</v>
      </c>
      <c r="I16" s="7">
        <v>1.21352657100139E-3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  <c r="Y16" s="7">
        <v>0</v>
      </c>
      <c r="Z16" s="7">
        <v>0</v>
      </c>
      <c r="AA16" s="1" t="s">
        <v>33</v>
      </c>
      <c r="AB16" s="1" t="str">
        <f t="shared" si="0"/>
        <v>Andalucía</v>
      </c>
      <c r="AC16" s="1" t="str">
        <f t="shared" si="1"/>
        <v>Badajoz-Andalucía-Almería-R4</v>
      </c>
      <c r="AD16" s="1" t="str">
        <f t="shared" si="2"/>
        <v xml:space="preserve">DB - Industria textil y de la confección </v>
      </c>
      <c r="AI16" s="2" t="s">
        <v>34</v>
      </c>
    </row>
    <row r="17" spans="1:30" ht="14.4">
      <c r="A17" s="7" t="s">
        <v>20</v>
      </c>
      <c r="B17" s="7" t="s">
        <v>21</v>
      </c>
      <c r="C17" s="7" t="s">
        <v>22</v>
      </c>
      <c r="D17" s="7" t="s">
        <v>35</v>
      </c>
      <c r="E17" s="7">
        <v>0</v>
      </c>
      <c r="F17" s="7">
        <v>0</v>
      </c>
      <c r="G17" s="7">
        <v>0</v>
      </c>
      <c r="H17" s="7">
        <v>0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  <c r="Y17" s="7">
        <v>0</v>
      </c>
      <c r="Z17" s="7">
        <v>0</v>
      </c>
      <c r="AA17" s="1" t="s">
        <v>36</v>
      </c>
      <c r="AB17" s="1" t="str">
        <f t="shared" si="0"/>
        <v>Andalucía</v>
      </c>
      <c r="AC17" s="1" t="str">
        <f t="shared" si="1"/>
        <v>Badajoz-Andalucía-Almería-R5</v>
      </c>
      <c r="AD17" s="1" t="str">
        <f t="shared" si="2"/>
        <v xml:space="preserve">DC - Industria del cuero y calzado </v>
      </c>
    </row>
    <row r="18" spans="1:30" ht="14.4">
      <c r="A18" s="7" t="s">
        <v>20</v>
      </c>
      <c r="B18" s="7" t="s">
        <v>21</v>
      </c>
      <c r="C18" s="7" t="s">
        <v>22</v>
      </c>
      <c r="D18" s="7" t="s">
        <v>37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9.0512946962169707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13.464288</v>
      </c>
      <c r="X18" s="7">
        <v>0</v>
      </c>
      <c r="Y18" s="7">
        <v>0</v>
      </c>
      <c r="Z18" s="7">
        <v>0</v>
      </c>
      <c r="AA18" s="1" t="s">
        <v>38</v>
      </c>
      <c r="AB18" s="1" t="str">
        <f t="shared" si="0"/>
        <v>Andalucía</v>
      </c>
      <c r="AC18" s="1" t="str">
        <f t="shared" si="1"/>
        <v>Badajoz-Andalucía-Almería-R6</v>
      </c>
      <c r="AD18" s="1" t="str">
        <f t="shared" si="2"/>
        <v xml:space="preserve">DD - Industria de la madera y el corcho </v>
      </c>
    </row>
    <row r="19" spans="1:30" ht="14.4">
      <c r="A19" s="7" t="s">
        <v>20</v>
      </c>
      <c r="B19" s="7" t="s">
        <v>21</v>
      </c>
      <c r="C19" s="7" t="s">
        <v>22</v>
      </c>
      <c r="D19" s="7" t="s">
        <v>39</v>
      </c>
      <c r="E19" s="7">
        <v>9.8400685794105804</v>
      </c>
      <c r="F19" s="7">
        <v>0</v>
      </c>
      <c r="G19" s="7">
        <v>0</v>
      </c>
      <c r="H19" s="7">
        <v>3.0766252676119699</v>
      </c>
      <c r="I19" s="7">
        <v>0</v>
      </c>
      <c r="J19" s="7">
        <v>2.2291826155069998</v>
      </c>
      <c r="K19" s="7">
        <v>0</v>
      </c>
      <c r="L19" s="7">
        <v>9.7838940372613408</v>
      </c>
      <c r="M19" s="7">
        <v>5.6548605457052998</v>
      </c>
      <c r="N19" s="7">
        <v>8.8022523226233798</v>
      </c>
      <c r="O19" s="7">
        <v>5.0723087265794602</v>
      </c>
      <c r="P19" s="7">
        <v>6.1976399999999998</v>
      </c>
      <c r="Q19" s="7">
        <v>0</v>
      </c>
      <c r="R19" s="7">
        <v>0</v>
      </c>
      <c r="S19" s="7">
        <v>4.2311100000000001</v>
      </c>
      <c r="T19" s="7">
        <v>0</v>
      </c>
      <c r="U19" s="7">
        <v>4.8851199999999997</v>
      </c>
      <c r="V19" s="7">
        <v>0</v>
      </c>
      <c r="W19" s="7">
        <v>22.751111000000002</v>
      </c>
      <c r="X19" s="7">
        <v>17.927095999999999</v>
      </c>
      <c r="Y19" s="7">
        <v>14.869351999999999</v>
      </c>
      <c r="Z19" s="7">
        <v>8.9245889999999992</v>
      </c>
      <c r="AA19" s="1" t="s">
        <v>40</v>
      </c>
      <c r="AB19" s="1" t="str">
        <f t="shared" si="0"/>
        <v>Andalucía</v>
      </c>
      <c r="AC19" s="1" t="str">
        <f t="shared" si="1"/>
        <v>Badajoz-Andalucía-Almería-R7</v>
      </c>
      <c r="AD19" s="1" t="str">
        <f t="shared" si="2"/>
        <v xml:space="preserve">DE - Industria del papel, edición y artes gráficas </v>
      </c>
    </row>
    <row r="20" spans="1:30" ht="14.4">
      <c r="A20" s="7" t="s">
        <v>20</v>
      </c>
      <c r="B20" s="7" t="s">
        <v>21</v>
      </c>
      <c r="C20" s="7" t="s">
        <v>22</v>
      </c>
      <c r="D20" s="7" t="s">
        <v>41</v>
      </c>
      <c r="E20" s="7">
        <v>0</v>
      </c>
      <c r="F20" s="7">
        <v>18.4588476993036</v>
      </c>
      <c r="G20" s="7">
        <v>0</v>
      </c>
      <c r="H20" s="7">
        <v>0</v>
      </c>
      <c r="I20" s="7">
        <v>0</v>
      </c>
      <c r="J20" s="7">
        <v>0</v>
      </c>
      <c r="K20" s="7">
        <v>3.07311496280512</v>
      </c>
      <c r="L20" s="7">
        <v>0</v>
      </c>
      <c r="M20" s="7">
        <v>0.16806993464000999</v>
      </c>
      <c r="N20" s="7">
        <v>0</v>
      </c>
      <c r="O20" s="7">
        <v>0</v>
      </c>
      <c r="P20" s="7">
        <v>0</v>
      </c>
      <c r="Q20" s="7">
        <v>14.828968</v>
      </c>
      <c r="R20" s="7">
        <v>0</v>
      </c>
      <c r="S20" s="7">
        <v>0</v>
      </c>
      <c r="T20" s="7">
        <v>0</v>
      </c>
      <c r="U20" s="7">
        <v>0</v>
      </c>
      <c r="V20" s="7">
        <v>5.3161899999999997</v>
      </c>
      <c r="W20" s="7">
        <v>0</v>
      </c>
      <c r="X20" s="7">
        <v>0.73451200000000005</v>
      </c>
      <c r="Y20" s="7">
        <v>0</v>
      </c>
      <c r="Z20" s="7">
        <v>0</v>
      </c>
      <c r="AA20" s="1" t="s">
        <v>42</v>
      </c>
      <c r="AB20" s="1" t="str">
        <f t="shared" si="0"/>
        <v>Andalucía</v>
      </c>
      <c r="AC20" s="1" t="str">
        <f t="shared" si="1"/>
        <v>Badajoz-Andalucía-Almería-R8</v>
      </c>
      <c r="AD20" s="1" t="str">
        <f t="shared" si="2"/>
        <v xml:space="preserve">DG - Industria Química </v>
      </c>
    </row>
    <row r="21" spans="1:30" ht="14.4">
      <c r="A21" s="7" t="s">
        <v>20</v>
      </c>
      <c r="B21" s="7" t="s">
        <v>21</v>
      </c>
      <c r="C21" s="7" t="s">
        <v>22</v>
      </c>
      <c r="D21" s="7" t="s">
        <v>43</v>
      </c>
      <c r="E21" s="7">
        <v>2.9065737677401802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0.21945427239050799</v>
      </c>
      <c r="M21" s="7">
        <v>0</v>
      </c>
      <c r="N21" s="7">
        <v>0</v>
      </c>
      <c r="O21" s="7">
        <v>1.2732256149537</v>
      </c>
      <c r="P21" s="7">
        <v>2.556527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v>0</v>
      </c>
      <c r="W21" s="7">
        <v>0.41573100000000002</v>
      </c>
      <c r="X21" s="7">
        <v>0</v>
      </c>
      <c r="Y21" s="7">
        <v>0</v>
      </c>
      <c r="Z21" s="7">
        <v>1.03315</v>
      </c>
      <c r="AA21" s="1" t="s">
        <v>44</v>
      </c>
      <c r="AB21" s="1" t="str">
        <f t="shared" si="0"/>
        <v>Andalucía</v>
      </c>
      <c r="AC21" s="1" t="str">
        <f t="shared" si="1"/>
        <v>Badajoz-Andalucía-Almería-R9</v>
      </c>
      <c r="AD21" s="1" t="str">
        <f t="shared" si="2"/>
        <v xml:space="preserve">DH - Industria del caucho y materias plásticas </v>
      </c>
    </row>
    <row r="22" spans="1:30" ht="14.4">
      <c r="A22" s="7" t="s">
        <v>20</v>
      </c>
      <c r="B22" s="7" t="s">
        <v>21</v>
      </c>
      <c r="C22" s="7" t="s">
        <v>22</v>
      </c>
      <c r="D22" s="7" t="s">
        <v>45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0</v>
      </c>
      <c r="Y22" s="7">
        <v>0</v>
      </c>
      <c r="Z22" s="7">
        <v>0</v>
      </c>
      <c r="AA22" s="1" t="s">
        <v>46</v>
      </c>
      <c r="AB22" s="1" t="str">
        <f t="shared" si="0"/>
        <v>Andalucía</v>
      </c>
      <c r="AC22" s="1" t="str">
        <f t="shared" si="1"/>
        <v>Badajoz-Andalucía-Almería-R10</v>
      </c>
      <c r="AD22" s="1" t="str">
        <f t="shared" si="2"/>
        <v xml:space="preserve">DI - Industria de productos minerales no metálicos </v>
      </c>
    </row>
    <row r="23" spans="1:30" ht="14.4">
      <c r="A23" s="7" t="s">
        <v>20</v>
      </c>
      <c r="B23" s="7" t="s">
        <v>21</v>
      </c>
      <c r="C23" s="7" t="s">
        <v>22</v>
      </c>
      <c r="D23" s="7" t="s">
        <v>47</v>
      </c>
      <c r="E23" s="7">
        <v>0</v>
      </c>
      <c r="F23" s="7">
        <v>0</v>
      </c>
      <c r="G23" s="7">
        <v>0</v>
      </c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7">
        <v>4.6432081641739096</v>
      </c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13.083008</v>
      </c>
      <c r="Y23" s="7">
        <v>0</v>
      </c>
      <c r="Z23" s="7">
        <v>0</v>
      </c>
      <c r="AA23" s="1" t="s">
        <v>48</v>
      </c>
      <c r="AB23" s="1" t="str">
        <f t="shared" si="0"/>
        <v>Andalucía</v>
      </c>
      <c r="AC23" s="1" t="str">
        <f t="shared" si="1"/>
        <v>Badajoz-Andalucía-Almería-R11</v>
      </c>
      <c r="AD23" s="1" t="str">
        <f t="shared" si="2"/>
        <v xml:space="preserve">DJ - Metalurgia y fabricación de productos metálicos </v>
      </c>
    </row>
    <row r="24" spans="1:30" ht="14.4">
      <c r="A24" s="7" t="s">
        <v>20</v>
      </c>
      <c r="B24" s="7" t="s">
        <v>21</v>
      </c>
      <c r="C24" s="7" t="s">
        <v>22</v>
      </c>
      <c r="D24" s="7" t="s">
        <v>49</v>
      </c>
      <c r="E24" s="7">
        <v>0</v>
      </c>
      <c r="F24" s="7">
        <v>0</v>
      </c>
      <c r="G24" s="7">
        <v>0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>
        <v>0</v>
      </c>
      <c r="Y24" s="7">
        <v>0</v>
      </c>
      <c r="Z24" s="7">
        <v>0</v>
      </c>
      <c r="AA24" s="1" t="s">
        <v>50</v>
      </c>
      <c r="AB24" s="1" t="str">
        <f t="shared" si="0"/>
        <v>Andalucía</v>
      </c>
      <c r="AC24" s="1" t="str">
        <f t="shared" si="1"/>
        <v>Badajoz-Andalucía-Almería-R12</v>
      </c>
      <c r="AD24" s="1" t="str">
        <f t="shared" si="2"/>
        <v xml:space="preserve">DK - Fabricación de maquinaria y equipo mecánico </v>
      </c>
    </row>
    <row r="25" spans="1:30" ht="14.4">
      <c r="A25" s="7" t="s">
        <v>20</v>
      </c>
      <c r="B25" s="7" t="s">
        <v>21</v>
      </c>
      <c r="C25" s="7" t="s">
        <v>22</v>
      </c>
      <c r="D25" s="7" t="s">
        <v>51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  <c r="Y25" s="7">
        <v>0</v>
      </c>
      <c r="Z25" s="7">
        <v>0</v>
      </c>
      <c r="AA25" s="1" t="s">
        <v>52</v>
      </c>
      <c r="AB25" s="1" t="str">
        <f t="shared" si="0"/>
        <v>Andalucía</v>
      </c>
      <c r="AC25" s="1" t="str">
        <f t="shared" si="1"/>
        <v>Badajoz-Andalucía-Almería-R13</v>
      </c>
      <c r="AD25" s="1" t="str">
        <f t="shared" si="2"/>
        <v xml:space="preserve">DL - Material y equipo eléctrico, electrónico y óptico </v>
      </c>
    </row>
    <row r="26" spans="1:30" ht="14.4">
      <c r="A26" s="7" t="s">
        <v>20</v>
      </c>
      <c r="B26" s="7" t="s">
        <v>21</v>
      </c>
      <c r="C26" s="7" t="s">
        <v>22</v>
      </c>
      <c r="D26" s="7" t="s">
        <v>53</v>
      </c>
      <c r="E26" s="7">
        <v>0</v>
      </c>
      <c r="F26" s="7">
        <v>0</v>
      </c>
      <c r="G26" s="7">
        <v>0</v>
      </c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7">
        <v>0</v>
      </c>
      <c r="N26" s="7">
        <v>0</v>
      </c>
      <c r="O26" s="7">
        <v>0</v>
      </c>
      <c r="P26" s="7">
        <v>0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v>0</v>
      </c>
      <c r="W26" s="7">
        <v>0</v>
      </c>
      <c r="X26" s="7">
        <v>0</v>
      </c>
      <c r="Y26" s="7">
        <v>0</v>
      </c>
      <c r="Z26" s="7">
        <v>0</v>
      </c>
      <c r="AA26" s="1" t="s">
        <v>54</v>
      </c>
      <c r="AB26" s="1" t="str">
        <f t="shared" si="0"/>
        <v>Andalucía</v>
      </c>
      <c r="AC26" s="1" t="str">
        <f t="shared" si="1"/>
        <v>Badajoz-Andalucía-Almería-R14</v>
      </c>
      <c r="AD26" s="1" t="str">
        <f t="shared" si="2"/>
        <v xml:space="preserve">DM - Fabricación de material de transporte </v>
      </c>
    </row>
    <row r="27" spans="1:30" ht="14.4">
      <c r="A27" s="7" t="s">
        <v>20</v>
      </c>
      <c r="B27" s="7" t="s">
        <v>21</v>
      </c>
      <c r="C27" s="7" t="s">
        <v>22</v>
      </c>
      <c r="D27" s="7" t="s">
        <v>55</v>
      </c>
      <c r="E27" s="7">
        <v>0</v>
      </c>
      <c r="F27" s="7">
        <v>0</v>
      </c>
      <c r="G27" s="7">
        <v>0</v>
      </c>
      <c r="H27" s="7">
        <v>0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v>0</v>
      </c>
      <c r="W27" s="7">
        <v>0</v>
      </c>
      <c r="X27" s="7">
        <v>0</v>
      </c>
      <c r="Y27" s="7">
        <v>0</v>
      </c>
      <c r="Z27" s="7">
        <v>0</v>
      </c>
      <c r="AA27" s="1" t="s">
        <v>56</v>
      </c>
      <c r="AB27" s="1" t="str">
        <f t="shared" si="0"/>
        <v>Andalucía</v>
      </c>
      <c r="AC27" s="1" t="str">
        <f t="shared" si="1"/>
        <v>Badajoz-Andalucía-Almería-R15</v>
      </c>
      <c r="AD27" s="1" t="str">
        <f t="shared" si="2"/>
        <v xml:space="preserve">DN - Industrias diversas </v>
      </c>
    </row>
    <row r="28" spans="1:30" ht="14.4">
      <c r="A28" s="7" t="s">
        <v>20</v>
      </c>
      <c r="B28" s="7" t="s">
        <v>21</v>
      </c>
      <c r="C28" s="7" t="s">
        <v>22</v>
      </c>
      <c r="D28" s="7" t="s">
        <v>57</v>
      </c>
      <c r="E28" s="7">
        <v>17.753937535256402</v>
      </c>
      <c r="F28" s="7">
        <v>22.5242683235894</v>
      </c>
      <c r="G28" s="7">
        <v>5.6874594360139001</v>
      </c>
      <c r="H28" s="7">
        <v>1.0254916352664201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  <c r="V28" s="7">
        <v>0</v>
      </c>
      <c r="W28" s="7">
        <v>0</v>
      </c>
      <c r="X28" s="7">
        <v>0</v>
      </c>
      <c r="Y28" s="7">
        <v>0</v>
      </c>
      <c r="Z28" s="7">
        <v>0</v>
      </c>
      <c r="AA28" s="1" t="s">
        <v>58</v>
      </c>
      <c r="AB28" s="1" t="str">
        <f t="shared" si="0"/>
        <v>Andalucía</v>
      </c>
      <c r="AC28" s="1" t="str">
        <f t="shared" si="1"/>
        <v>Badajoz-Andalucía-Almería-R16</v>
      </c>
      <c r="AD28" s="1" t="str">
        <f t="shared" si="2"/>
        <v xml:space="preserve">EE - Industria energética, distribución de energía, gas y agua </v>
      </c>
    </row>
    <row r="29" spans="1:30" ht="14.4">
      <c r="A29" s="7" t="s">
        <v>20</v>
      </c>
      <c r="B29" s="7" t="s">
        <v>21</v>
      </c>
      <c r="C29" s="7" t="s">
        <v>59</v>
      </c>
      <c r="D29" s="7" t="s">
        <v>23</v>
      </c>
      <c r="E29" s="7">
        <v>39.724681340801602</v>
      </c>
      <c r="F29" s="7">
        <v>41.3093194845721</v>
      </c>
      <c r="G29" s="7">
        <v>3.9430301773977501</v>
      </c>
      <c r="H29" s="7">
        <v>29.7558194475424</v>
      </c>
      <c r="I29" s="7">
        <v>17.299394964506</v>
      </c>
      <c r="J29" s="7">
        <v>30.660273799463599</v>
      </c>
      <c r="K29" s="7">
        <v>0</v>
      </c>
      <c r="L29" s="7">
        <v>26.376589708757798</v>
      </c>
      <c r="M29" s="7">
        <v>6.57710175699237</v>
      </c>
      <c r="N29" s="7">
        <v>18.216751711748401</v>
      </c>
      <c r="O29" s="7">
        <v>9.7870342616483192</v>
      </c>
      <c r="P29" s="7">
        <v>36.4103438</v>
      </c>
      <c r="Q29" s="7">
        <v>90.889492500000003</v>
      </c>
      <c r="R29" s="7">
        <v>14.985061999999999</v>
      </c>
      <c r="S29" s="7">
        <v>65.508210000000005</v>
      </c>
      <c r="T29" s="7">
        <v>45.344435400000002</v>
      </c>
      <c r="U29" s="7">
        <v>56.310957049999999</v>
      </c>
      <c r="V29" s="7">
        <v>0</v>
      </c>
      <c r="W29" s="7">
        <v>58.226182000000001</v>
      </c>
      <c r="X29" s="7">
        <v>5.173</v>
      </c>
      <c r="Y29" s="7">
        <v>30.402769750000001</v>
      </c>
      <c r="Z29" s="7">
        <v>34.88533975</v>
      </c>
      <c r="AA29" s="1" t="s">
        <v>24</v>
      </c>
      <c r="AB29" s="1" t="str">
        <f t="shared" si="0"/>
        <v>Andalucía</v>
      </c>
      <c r="AC29" s="1" t="str">
        <f t="shared" si="1"/>
        <v>Badajoz-Andalucía-Cádiz-R1</v>
      </c>
      <c r="AD29" s="1" t="str">
        <f t="shared" si="2"/>
        <v xml:space="preserve">AA,BB - Agricultura, silvicultura y pesca </v>
      </c>
    </row>
    <row r="30" spans="1:30" ht="14.4">
      <c r="A30" s="7" t="s">
        <v>20</v>
      </c>
      <c r="B30" s="7" t="s">
        <v>21</v>
      </c>
      <c r="C30" s="7" t="s">
        <v>59</v>
      </c>
      <c r="D30" s="7" t="s">
        <v>26</v>
      </c>
      <c r="E30" s="7">
        <v>0</v>
      </c>
      <c r="F30" s="7">
        <v>0</v>
      </c>
      <c r="G30" s="7">
        <v>3.6965047741929702</v>
      </c>
      <c r="H30" s="7">
        <v>0</v>
      </c>
      <c r="I30" s="7">
        <v>1.5194902273683299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  <c r="O30" s="7">
        <v>0</v>
      </c>
      <c r="P30" s="7">
        <v>0</v>
      </c>
      <c r="Q30" s="7">
        <v>0</v>
      </c>
      <c r="R30" s="7">
        <v>15.158770000000001</v>
      </c>
      <c r="S30" s="7">
        <v>0</v>
      </c>
      <c r="T30" s="7">
        <v>4.6548970000000001</v>
      </c>
      <c r="U30" s="7">
        <v>0</v>
      </c>
      <c r="V30" s="7">
        <v>0</v>
      </c>
      <c r="W30" s="7">
        <v>0</v>
      </c>
      <c r="X30" s="7">
        <v>0</v>
      </c>
      <c r="Y30" s="7">
        <v>0</v>
      </c>
      <c r="Z30" s="7">
        <v>0</v>
      </c>
      <c r="AA30" s="1" t="s">
        <v>27</v>
      </c>
      <c r="AB30" s="1" t="str">
        <f t="shared" si="0"/>
        <v>Andalucía</v>
      </c>
      <c r="AC30" s="1" t="str">
        <f t="shared" si="1"/>
        <v>Badajoz-Andalucía-Cádiz-R2</v>
      </c>
      <c r="AD30" s="1" t="str">
        <f t="shared" si="2"/>
        <v xml:space="preserve">CA,CB, DF - I. extractivas, coquerías, refino y combustibles nucleares </v>
      </c>
    </row>
    <row r="31" spans="1:30" ht="14.4">
      <c r="A31" s="7" t="s">
        <v>20</v>
      </c>
      <c r="B31" s="7" t="s">
        <v>21</v>
      </c>
      <c r="C31" s="7" t="s">
        <v>59</v>
      </c>
      <c r="D31" s="7" t="s">
        <v>29</v>
      </c>
      <c r="E31" s="7">
        <v>13.416054421517501</v>
      </c>
      <c r="F31" s="7">
        <v>26.8586690786058</v>
      </c>
      <c r="G31" s="7">
        <v>13.724875183764199</v>
      </c>
      <c r="H31" s="7">
        <v>14.660637791228201</v>
      </c>
      <c r="I31" s="7">
        <v>32.836299963378202</v>
      </c>
      <c r="J31" s="7">
        <v>15.547795934560501</v>
      </c>
      <c r="K31" s="7">
        <v>27.4667323634784</v>
      </c>
      <c r="L31" s="7">
        <v>8.8350715535110798</v>
      </c>
      <c r="M31" s="7">
        <v>30.697430447727701</v>
      </c>
      <c r="N31" s="7">
        <v>18.685512088479701</v>
      </c>
      <c r="O31" s="7">
        <v>6.3899400142462701</v>
      </c>
      <c r="P31" s="7">
        <v>34.005442600000002</v>
      </c>
      <c r="Q31" s="7">
        <v>44.649756150000002</v>
      </c>
      <c r="R31" s="7">
        <v>36.777937350000002</v>
      </c>
      <c r="S31" s="7">
        <v>75.196116250000003</v>
      </c>
      <c r="T31" s="7">
        <v>83.497863100000004</v>
      </c>
      <c r="U31" s="7">
        <v>48.364881699999998</v>
      </c>
      <c r="V31" s="7">
        <v>37.912135749999997</v>
      </c>
      <c r="W31" s="7">
        <v>35.792633000000002</v>
      </c>
      <c r="X31" s="7">
        <v>83.839735200000007</v>
      </c>
      <c r="Y31" s="7">
        <v>46.573360000000001</v>
      </c>
      <c r="Z31" s="7">
        <v>11.7133</v>
      </c>
      <c r="AA31" s="1" t="s">
        <v>30</v>
      </c>
      <c r="AB31" s="1" t="str">
        <f t="shared" si="0"/>
        <v>Andalucía</v>
      </c>
      <c r="AC31" s="1" t="str">
        <f t="shared" si="1"/>
        <v>Badajoz-Andalucía-Cádiz-R3</v>
      </c>
      <c r="AD31" s="1" t="str">
        <f t="shared" si="2"/>
        <v xml:space="preserve">DA - Industria Agroalimentaria </v>
      </c>
    </row>
    <row r="32" spans="1:30" ht="14.4">
      <c r="A32" s="7" t="s">
        <v>20</v>
      </c>
      <c r="B32" s="7" t="s">
        <v>21</v>
      </c>
      <c r="C32" s="7" t="s">
        <v>59</v>
      </c>
      <c r="D32" s="7" t="s">
        <v>32</v>
      </c>
      <c r="E32" s="7">
        <v>0</v>
      </c>
      <c r="F32" s="7">
        <v>2.6660641967945601E-8</v>
      </c>
      <c r="G32" s="7">
        <v>0.26443699265553</v>
      </c>
      <c r="H32" s="7">
        <v>0.14635793927295401</v>
      </c>
      <c r="I32" s="7">
        <v>2.2275915902713501E-2</v>
      </c>
      <c r="J32" s="7">
        <v>0</v>
      </c>
      <c r="K32" s="7">
        <v>11.211605025323999</v>
      </c>
      <c r="L32" s="7">
        <v>0</v>
      </c>
      <c r="M32" s="7">
        <v>4.3558670696237503</v>
      </c>
      <c r="N32" s="7">
        <v>0</v>
      </c>
      <c r="O32" s="7">
        <v>0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v>12.3611556</v>
      </c>
      <c r="W32" s="7">
        <v>0</v>
      </c>
      <c r="X32" s="7">
        <v>13.065696000000001</v>
      </c>
      <c r="Y32" s="7">
        <v>0</v>
      </c>
      <c r="Z32" s="7">
        <v>0</v>
      </c>
      <c r="AA32" s="1" t="s">
        <v>33</v>
      </c>
      <c r="AB32" s="1" t="str">
        <f t="shared" si="0"/>
        <v>Andalucía</v>
      </c>
      <c r="AC32" s="1" t="str">
        <f t="shared" si="1"/>
        <v>Badajoz-Andalucía-Cádiz-R4</v>
      </c>
      <c r="AD32" s="1" t="str">
        <f t="shared" si="2"/>
        <v xml:space="preserve">DB - Industria textil y de la confección </v>
      </c>
    </row>
    <row r="33" spans="1:30" ht="14.4">
      <c r="A33" s="7" t="s">
        <v>20</v>
      </c>
      <c r="B33" s="7" t="s">
        <v>21</v>
      </c>
      <c r="C33" s="7" t="s">
        <v>59</v>
      </c>
      <c r="D33" s="7" t="s">
        <v>35</v>
      </c>
      <c r="E33" s="7">
        <v>2.6551505750626601</v>
      </c>
      <c r="F33" s="7">
        <v>0</v>
      </c>
      <c r="G33" s="7">
        <v>0</v>
      </c>
      <c r="H33" s="7">
        <v>0</v>
      </c>
      <c r="I33" s="7">
        <v>0</v>
      </c>
      <c r="J33" s="7">
        <v>0</v>
      </c>
      <c r="K33" s="7">
        <v>0</v>
      </c>
      <c r="L33" s="7">
        <v>9.0691566536722394</v>
      </c>
      <c r="M33" s="7">
        <v>0</v>
      </c>
      <c r="N33" s="7">
        <v>0</v>
      </c>
      <c r="O33" s="7">
        <v>0</v>
      </c>
      <c r="P33" s="7">
        <v>15.451779999999999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v>0</v>
      </c>
      <c r="W33" s="7">
        <v>13.555391999999999</v>
      </c>
      <c r="X33" s="7">
        <v>0</v>
      </c>
      <c r="Y33" s="7">
        <v>0</v>
      </c>
      <c r="Z33" s="7">
        <v>0</v>
      </c>
      <c r="AA33" s="1" t="s">
        <v>36</v>
      </c>
      <c r="AB33" s="1" t="str">
        <f t="shared" si="0"/>
        <v>Andalucía</v>
      </c>
      <c r="AC33" s="1" t="str">
        <f t="shared" si="1"/>
        <v>Badajoz-Andalucía-Cádiz-R5</v>
      </c>
      <c r="AD33" s="1" t="str">
        <f t="shared" si="2"/>
        <v xml:space="preserve">DC - Industria del cuero y calzado </v>
      </c>
    </row>
    <row r="34" spans="1:30" ht="14.4">
      <c r="A34" s="7" t="s">
        <v>20</v>
      </c>
      <c r="B34" s="7" t="s">
        <v>21</v>
      </c>
      <c r="C34" s="7" t="s">
        <v>59</v>
      </c>
      <c r="D34" s="7" t="s">
        <v>37</v>
      </c>
      <c r="E34" s="7">
        <v>0</v>
      </c>
      <c r="F34" s="7">
        <v>0</v>
      </c>
      <c r="G34" s="7">
        <v>0</v>
      </c>
      <c r="H34" s="7">
        <v>0</v>
      </c>
      <c r="I34" s="7">
        <v>63.825266215250302</v>
      </c>
      <c r="J34" s="7">
        <v>0</v>
      </c>
      <c r="K34" s="7">
        <v>0</v>
      </c>
      <c r="L34" s="7">
        <v>0</v>
      </c>
      <c r="M34" s="7">
        <v>17.761741509417998</v>
      </c>
      <c r="N34" s="7">
        <v>0</v>
      </c>
      <c r="O34" s="7">
        <v>0</v>
      </c>
      <c r="P34" s="7">
        <v>0</v>
      </c>
      <c r="Q34" s="7">
        <v>0</v>
      </c>
      <c r="R34" s="7">
        <v>0</v>
      </c>
      <c r="S34" s="7">
        <v>0</v>
      </c>
      <c r="T34" s="7">
        <v>9.4437719999999992</v>
      </c>
      <c r="U34" s="7">
        <v>0</v>
      </c>
      <c r="V34" s="7">
        <v>0</v>
      </c>
      <c r="W34" s="7">
        <v>0</v>
      </c>
      <c r="X34" s="7">
        <v>13.639104</v>
      </c>
      <c r="Y34" s="7">
        <v>0</v>
      </c>
      <c r="Z34" s="7">
        <v>0</v>
      </c>
      <c r="AA34" s="1" t="s">
        <v>38</v>
      </c>
      <c r="AB34" s="1" t="str">
        <f t="shared" si="0"/>
        <v>Andalucía</v>
      </c>
      <c r="AC34" s="1" t="str">
        <f t="shared" si="1"/>
        <v>Badajoz-Andalucía-Cádiz-R6</v>
      </c>
      <c r="AD34" s="1" t="str">
        <f t="shared" si="2"/>
        <v xml:space="preserve">DD - Industria de la madera y el corcho </v>
      </c>
    </row>
    <row r="35" spans="1:30" ht="14.4">
      <c r="A35" s="7" t="s">
        <v>20</v>
      </c>
      <c r="B35" s="7" t="s">
        <v>21</v>
      </c>
      <c r="C35" s="7" t="s">
        <v>59</v>
      </c>
      <c r="D35" s="7" t="s">
        <v>39</v>
      </c>
      <c r="E35" s="7">
        <v>0</v>
      </c>
      <c r="F35" s="7">
        <v>0</v>
      </c>
      <c r="G35" s="7">
        <v>0</v>
      </c>
      <c r="H35" s="7">
        <v>0</v>
      </c>
      <c r="I35" s="7">
        <v>0</v>
      </c>
      <c r="J35" s="7">
        <v>13.8009260109267</v>
      </c>
      <c r="K35" s="7">
        <v>0</v>
      </c>
      <c r="L35" s="7">
        <v>0</v>
      </c>
      <c r="M35" s="7">
        <v>1.3488090280946901</v>
      </c>
      <c r="N35" s="7">
        <v>3.1085912448570601</v>
      </c>
      <c r="O35" s="7">
        <v>6.2783500771741902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13.910379199999999</v>
      </c>
      <c r="V35" s="7">
        <v>0</v>
      </c>
      <c r="W35" s="7">
        <v>0</v>
      </c>
      <c r="X35" s="7">
        <v>4.276008</v>
      </c>
      <c r="Y35" s="7">
        <v>4.0731200000000003</v>
      </c>
      <c r="Z35" s="7">
        <v>8.5339150000000004</v>
      </c>
      <c r="AA35" s="1" t="s">
        <v>40</v>
      </c>
      <c r="AB35" s="1" t="str">
        <f t="shared" si="0"/>
        <v>Andalucía</v>
      </c>
      <c r="AC35" s="1" t="str">
        <f t="shared" si="1"/>
        <v>Badajoz-Andalucía-Cádiz-R7</v>
      </c>
      <c r="AD35" s="1" t="str">
        <f t="shared" si="2"/>
        <v xml:space="preserve">DE - Industria del papel, edición y artes gráficas </v>
      </c>
    </row>
    <row r="36" spans="1:30" ht="14.4">
      <c r="A36" s="7" t="s">
        <v>20</v>
      </c>
      <c r="B36" s="7" t="s">
        <v>21</v>
      </c>
      <c r="C36" s="7" t="s">
        <v>59</v>
      </c>
      <c r="D36" s="7" t="s">
        <v>41</v>
      </c>
      <c r="E36" s="7">
        <v>0</v>
      </c>
      <c r="F36" s="7">
        <v>0</v>
      </c>
      <c r="G36" s="7">
        <v>0</v>
      </c>
      <c r="H36" s="7">
        <v>0</v>
      </c>
      <c r="I36" s="7">
        <v>22.7641956022633</v>
      </c>
      <c r="J36" s="7">
        <v>0</v>
      </c>
      <c r="K36" s="7">
        <v>0</v>
      </c>
      <c r="L36" s="7">
        <v>0</v>
      </c>
      <c r="M36" s="7">
        <v>0.52946086368309597</v>
      </c>
      <c r="N36" s="7">
        <v>0</v>
      </c>
      <c r="O36" s="7">
        <v>9.6910662774001999</v>
      </c>
      <c r="P36" s="7">
        <v>0</v>
      </c>
      <c r="Q36" s="7">
        <v>0</v>
      </c>
      <c r="R36" s="7">
        <v>0</v>
      </c>
      <c r="S36" s="7">
        <v>0</v>
      </c>
      <c r="T36" s="7">
        <v>28.110994900000001</v>
      </c>
      <c r="U36" s="7">
        <v>0</v>
      </c>
      <c r="V36" s="7">
        <v>0</v>
      </c>
      <c r="W36" s="7">
        <v>0</v>
      </c>
      <c r="X36" s="7">
        <v>5.0314069999999997</v>
      </c>
      <c r="Y36" s="7">
        <v>0</v>
      </c>
      <c r="Z36" s="7">
        <v>17.899616649999999</v>
      </c>
      <c r="AA36" s="1" t="s">
        <v>42</v>
      </c>
      <c r="AB36" s="1" t="str">
        <f t="shared" si="0"/>
        <v>Andalucía</v>
      </c>
      <c r="AC36" s="1" t="str">
        <f t="shared" si="1"/>
        <v>Badajoz-Andalucía-Cádiz-R8</v>
      </c>
      <c r="AD36" s="1" t="str">
        <f t="shared" si="2"/>
        <v xml:space="preserve">DG - Industria Química </v>
      </c>
    </row>
    <row r="37" spans="1:30" ht="14.4">
      <c r="A37" s="7" t="s">
        <v>20</v>
      </c>
      <c r="B37" s="7" t="s">
        <v>21</v>
      </c>
      <c r="C37" s="7" t="s">
        <v>59</v>
      </c>
      <c r="D37" s="7" t="s">
        <v>43</v>
      </c>
      <c r="E37" s="7">
        <v>10.247395793555199</v>
      </c>
      <c r="F37" s="7">
        <v>10.4489660081598</v>
      </c>
      <c r="G37" s="7">
        <v>0</v>
      </c>
      <c r="H37" s="7">
        <v>0</v>
      </c>
      <c r="I37" s="7">
        <v>0</v>
      </c>
      <c r="J37" s="7">
        <v>0</v>
      </c>
      <c r="K37" s="7">
        <v>0</v>
      </c>
      <c r="L37" s="7">
        <v>10.083892962011999</v>
      </c>
      <c r="M37" s="7">
        <v>0</v>
      </c>
      <c r="N37" s="7">
        <v>0.29972336805965499</v>
      </c>
      <c r="O37" s="7">
        <v>0</v>
      </c>
      <c r="P37" s="7">
        <v>9.0132733999999992</v>
      </c>
      <c r="Q37" s="7">
        <v>12.35325995</v>
      </c>
      <c r="R37" s="7">
        <v>0</v>
      </c>
      <c r="S37" s="7">
        <v>0</v>
      </c>
      <c r="T37" s="7">
        <v>0</v>
      </c>
      <c r="U37" s="7">
        <v>0</v>
      </c>
      <c r="V37" s="7">
        <v>0</v>
      </c>
      <c r="W37" s="7">
        <v>19.102781</v>
      </c>
      <c r="X37" s="7">
        <v>0</v>
      </c>
      <c r="Y37" s="7">
        <v>0.76284799999999997</v>
      </c>
      <c r="Z37" s="7">
        <v>0</v>
      </c>
      <c r="AA37" s="1" t="s">
        <v>44</v>
      </c>
      <c r="AB37" s="1" t="str">
        <f t="shared" si="0"/>
        <v>Andalucía</v>
      </c>
      <c r="AC37" s="1" t="str">
        <f t="shared" si="1"/>
        <v>Badajoz-Andalucía-Cádiz-R9</v>
      </c>
      <c r="AD37" s="1" t="str">
        <f t="shared" si="2"/>
        <v xml:space="preserve">DH - Industria del caucho y materias plásticas </v>
      </c>
    </row>
    <row r="38" spans="1:30" ht="14.4">
      <c r="A38" s="7" t="s">
        <v>20</v>
      </c>
      <c r="B38" s="7" t="s">
        <v>21</v>
      </c>
      <c r="C38" s="7" t="s">
        <v>59</v>
      </c>
      <c r="D38" s="7" t="s">
        <v>45</v>
      </c>
      <c r="E38" s="7">
        <v>0</v>
      </c>
      <c r="F38" s="7">
        <v>6.2211952070714798</v>
      </c>
      <c r="G38" s="7">
        <v>0.94199924646980204</v>
      </c>
      <c r="H38" s="7">
        <v>0</v>
      </c>
      <c r="I38" s="7">
        <v>3.8913837439774199</v>
      </c>
      <c r="J38" s="7">
        <v>4.21539169487259</v>
      </c>
      <c r="K38" s="7">
        <v>1.28836115742809</v>
      </c>
      <c r="L38" s="7">
        <v>2.4642041408094499</v>
      </c>
      <c r="M38" s="7">
        <v>0.38497575648826599</v>
      </c>
      <c r="N38" s="7">
        <v>0.82039976457914399</v>
      </c>
      <c r="O38" s="7">
        <v>1.1178670879249299</v>
      </c>
      <c r="P38" s="7">
        <v>0</v>
      </c>
      <c r="Q38" s="7">
        <v>13.554323999999999</v>
      </c>
      <c r="R38" s="7">
        <v>48.855499000000002</v>
      </c>
      <c r="S38" s="7">
        <v>0</v>
      </c>
      <c r="T38" s="7">
        <v>45.562900999999997</v>
      </c>
      <c r="U38" s="7">
        <v>62.752600000000001</v>
      </c>
      <c r="V38" s="7">
        <v>13.822094</v>
      </c>
      <c r="W38" s="7">
        <v>30.023710999999999</v>
      </c>
      <c r="X38" s="7">
        <v>13.3483</v>
      </c>
      <c r="Y38" s="7">
        <v>13.822796</v>
      </c>
      <c r="Z38" s="7">
        <v>22.235468000000001</v>
      </c>
      <c r="AA38" s="1" t="s">
        <v>46</v>
      </c>
      <c r="AB38" s="1" t="str">
        <f t="shared" si="0"/>
        <v>Andalucía</v>
      </c>
      <c r="AC38" s="1" t="str">
        <f t="shared" si="1"/>
        <v>Badajoz-Andalucía-Cádiz-R10</v>
      </c>
      <c r="AD38" s="1" t="str">
        <f t="shared" si="2"/>
        <v xml:space="preserve">DI - Industria de productos minerales no metálicos </v>
      </c>
    </row>
    <row r="39" spans="1:30" ht="14.4">
      <c r="A39" s="7" t="s">
        <v>20</v>
      </c>
      <c r="B39" s="7" t="s">
        <v>21</v>
      </c>
      <c r="C39" s="7" t="s">
        <v>59</v>
      </c>
      <c r="D39" s="7" t="s">
        <v>47</v>
      </c>
      <c r="E39" s="7">
        <v>4.5291891699112901</v>
      </c>
      <c r="F39" s="7">
        <v>0</v>
      </c>
      <c r="G39" s="7">
        <v>4.2225457694685504</v>
      </c>
      <c r="H39" s="7">
        <v>0</v>
      </c>
      <c r="I39" s="7">
        <v>0</v>
      </c>
      <c r="J39" s="7">
        <v>0</v>
      </c>
      <c r="K39" s="7">
        <v>2.23165422588762</v>
      </c>
      <c r="L39" s="7">
        <v>5.9611742554700502</v>
      </c>
      <c r="M39" s="7">
        <v>3.7744543075454402</v>
      </c>
      <c r="N39" s="7">
        <v>0.73229162966371997</v>
      </c>
      <c r="O39" s="7">
        <v>0.79087099505039304</v>
      </c>
      <c r="P39" s="7">
        <v>18.542135999999999</v>
      </c>
      <c r="Q39" s="7">
        <v>0</v>
      </c>
      <c r="R39" s="7">
        <v>12.79053</v>
      </c>
      <c r="S39" s="7">
        <v>0</v>
      </c>
      <c r="T39" s="7">
        <v>0</v>
      </c>
      <c r="U39" s="7">
        <v>0</v>
      </c>
      <c r="V39" s="7">
        <v>13.453723500000001</v>
      </c>
      <c r="W39" s="7">
        <v>16.519708000000001</v>
      </c>
      <c r="X39" s="7">
        <v>13.369929450000001</v>
      </c>
      <c r="Y39" s="7">
        <v>11.021713999999999</v>
      </c>
      <c r="Z39" s="7">
        <v>14.534352</v>
      </c>
      <c r="AA39" s="1" t="s">
        <v>48</v>
      </c>
      <c r="AB39" s="1" t="str">
        <f t="shared" si="0"/>
        <v>Andalucía</v>
      </c>
      <c r="AC39" s="1" t="str">
        <f t="shared" si="1"/>
        <v>Badajoz-Andalucía-Cádiz-R11</v>
      </c>
      <c r="AD39" s="1" t="str">
        <f t="shared" si="2"/>
        <v xml:space="preserve">DJ - Metalurgia y fabricación de productos metálicos </v>
      </c>
    </row>
    <row r="40" spans="1:30" ht="14.4">
      <c r="A40" s="7" t="s">
        <v>20</v>
      </c>
      <c r="B40" s="7" t="s">
        <v>21</v>
      </c>
      <c r="C40" s="7" t="s">
        <v>59</v>
      </c>
      <c r="D40" s="7" t="s">
        <v>49</v>
      </c>
      <c r="E40" s="7">
        <v>0</v>
      </c>
      <c r="F40" s="7">
        <v>15.1286231364915</v>
      </c>
      <c r="G40" s="7">
        <v>9.5878594282573797</v>
      </c>
      <c r="H40" s="7">
        <v>0</v>
      </c>
      <c r="I40" s="7">
        <v>0</v>
      </c>
      <c r="J40" s="7">
        <v>0</v>
      </c>
      <c r="K40" s="7">
        <v>0</v>
      </c>
      <c r="L40" s="7">
        <v>0</v>
      </c>
      <c r="M40" s="7">
        <v>0</v>
      </c>
      <c r="N40" s="7">
        <v>0</v>
      </c>
      <c r="O40" s="7">
        <v>0</v>
      </c>
      <c r="P40" s="7">
        <v>0</v>
      </c>
      <c r="Q40" s="7">
        <v>3.04318</v>
      </c>
      <c r="R40" s="7">
        <v>12.002481100000001</v>
      </c>
      <c r="S40" s="7">
        <v>0</v>
      </c>
      <c r="T40" s="7">
        <v>0</v>
      </c>
      <c r="U40" s="7">
        <v>0</v>
      </c>
      <c r="V40" s="7">
        <v>0</v>
      </c>
      <c r="W40" s="7">
        <v>0</v>
      </c>
      <c r="X40" s="7">
        <v>0</v>
      </c>
      <c r="Y40" s="7">
        <v>0</v>
      </c>
      <c r="Z40" s="7">
        <v>0</v>
      </c>
      <c r="AA40" s="1" t="s">
        <v>50</v>
      </c>
      <c r="AB40" s="1" t="str">
        <f t="shared" si="0"/>
        <v>Andalucía</v>
      </c>
      <c r="AC40" s="1" t="str">
        <f t="shared" si="1"/>
        <v>Badajoz-Andalucía-Cádiz-R12</v>
      </c>
      <c r="AD40" s="1" t="str">
        <f t="shared" si="2"/>
        <v xml:space="preserve">DK - Fabricación de maquinaria y equipo mecánico </v>
      </c>
    </row>
    <row r="41" spans="1:30" ht="14.4">
      <c r="A41" s="7" t="s">
        <v>20</v>
      </c>
      <c r="B41" s="7" t="s">
        <v>21</v>
      </c>
      <c r="C41" s="7" t="s">
        <v>59</v>
      </c>
      <c r="D41" s="7" t="s">
        <v>51</v>
      </c>
      <c r="E41" s="7">
        <v>0</v>
      </c>
      <c r="F41" s="7">
        <v>0</v>
      </c>
      <c r="G41" s="7">
        <v>0</v>
      </c>
      <c r="H41" s="7">
        <v>1.81590185170817</v>
      </c>
      <c r="I41" s="7">
        <v>0</v>
      </c>
      <c r="J41" s="7">
        <v>0</v>
      </c>
      <c r="K41" s="7">
        <v>0</v>
      </c>
      <c r="L41" s="7">
        <v>0</v>
      </c>
      <c r="M41" s="7">
        <v>0</v>
      </c>
      <c r="N41" s="7">
        <v>0</v>
      </c>
      <c r="O41" s="7">
        <v>0</v>
      </c>
      <c r="P41" s="7">
        <v>0</v>
      </c>
      <c r="Q41" s="7">
        <v>0</v>
      </c>
      <c r="R41" s="7">
        <v>0</v>
      </c>
      <c r="S41" s="7">
        <v>9.7395312000000001</v>
      </c>
      <c r="T41" s="7">
        <v>0</v>
      </c>
      <c r="U41" s="7">
        <v>0</v>
      </c>
      <c r="V41" s="7">
        <v>0</v>
      </c>
      <c r="W41" s="7">
        <v>0</v>
      </c>
      <c r="X41" s="7">
        <v>0</v>
      </c>
      <c r="Y41" s="7">
        <v>0</v>
      </c>
      <c r="Z41" s="7">
        <v>0</v>
      </c>
      <c r="AA41" s="1" t="s">
        <v>52</v>
      </c>
      <c r="AB41" s="1" t="str">
        <f t="shared" si="0"/>
        <v>Andalucía</v>
      </c>
      <c r="AC41" s="1" t="str">
        <f t="shared" si="1"/>
        <v>Badajoz-Andalucía-Cádiz-R13</v>
      </c>
      <c r="AD41" s="1" t="str">
        <f t="shared" si="2"/>
        <v xml:space="preserve">DL - Material y equipo eléctrico, electrónico y óptico </v>
      </c>
    </row>
    <row r="42" spans="1:30" ht="14.4">
      <c r="A42" s="7" t="s">
        <v>20</v>
      </c>
      <c r="B42" s="7" t="s">
        <v>21</v>
      </c>
      <c r="C42" s="7" t="s">
        <v>59</v>
      </c>
      <c r="D42" s="7" t="s">
        <v>53</v>
      </c>
      <c r="E42" s="7">
        <v>0.17145606449617301</v>
      </c>
      <c r="F42" s="7">
        <v>0</v>
      </c>
      <c r="G42" s="7">
        <v>0</v>
      </c>
      <c r="H42" s="7">
        <v>0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  <c r="N42" s="7">
        <v>0</v>
      </c>
      <c r="O42" s="7">
        <v>0</v>
      </c>
      <c r="P42" s="7">
        <v>11.709457199999999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v>0</v>
      </c>
      <c r="W42" s="7">
        <v>0</v>
      </c>
      <c r="X42" s="7">
        <v>0</v>
      </c>
      <c r="Y42" s="7">
        <v>0</v>
      </c>
      <c r="Z42" s="7">
        <v>0</v>
      </c>
      <c r="AA42" s="1" t="s">
        <v>54</v>
      </c>
      <c r="AB42" s="1" t="str">
        <f t="shared" si="0"/>
        <v>Andalucía</v>
      </c>
      <c r="AC42" s="1" t="str">
        <f t="shared" si="1"/>
        <v>Badajoz-Andalucía-Cádiz-R14</v>
      </c>
      <c r="AD42" s="1" t="str">
        <f t="shared" si="2"/>
        <v xml:space="preserve">DM - Fabricación de material de transporte </v>
      </c>
    </row>
    <row r="43" spans="1:30" ht="14.4">
      <c r="A43" s="7" t="s">
        <v>20</v>
      </c>
      <c r="B43" s="7" t="s">
        <v>21</v>
      </c>
      <c r="C43" s="7" t="s">
        <v>59</v>
      </c>
      <c r="D43" s="7" t="s">
        <v>55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12.895305419481501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1.9713579999999999</v>
      </c>
      <c r="W43" s="7">
        <v>0</v>
      </c>
      <c r="X43" s="7">
        <v>0</v>
      </c>
      <c r="Y43" s="7">
        <v>0</v>
      </c>
      <c r="Z43" s="7">
        <v>0</v>
      </c>
      <c r="AA43" s="1" t="s">
        <v>56</v>
      </c>
      <c r="AB43" s="1" t="str">
        <f t="shared" si="0"/>
        <v>Andalucía</v>
      </c>
      <c r="AC43" s="1" t="str">
        <f t="shared" si="1"/>
        <v>Badajoz-Andalucía-Cádiz-R15</v>
      </c>
      <c r="AD43" s="1" t="str">
        <f t="shared" si="2"/>
        <v xml:space="preserve">DN - Industrias diversas </v>
      </c>
    </row>
    <row r="44" spans="1:30" ht="14.4">
      <c r="A44" s="7" t="s">
        <v>20</v>
      </c>
      <c r="B44" s="7" t="s">
        <v>21</v>
      </c>
      <c r="C44" s="7" t="s">
        <v>59</v>
      </c>
      <c r="D44" s="7" t="s">
        <v>57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1" t="s">
        <v>58</v>
      </c>
      <c r="AB44" s="1" t="str">
        <f t="shared" si="0"/>
        <v>Andalucía</v>
      </c>
      <c r="AC44" s="1" t="str">
        <f t="shared" si="1"/>
        <v>Badajoz-Andalucía-Cádiz-R16</v>
      </c>
      <c r="AD44" s="1" t="str">
        <f t="shared" si="2"/>
        <v xml:space="preserve">EE - Industria energética, distribución de energía, gas y agua </v>
      </c>
    </row>
    <row r="45" spans="1:30" ht="14.4">
      <c r="A45" s="7" t="s">
        <v>20</v>
      </c>
      <c r="B45" s="7" t="s">
        <v>21</v>
      </c>
      <c r="C45" s="7" t="s">
        <v>60</v>
      </c>
      <c r="D45" s="7" t="s">
        <v>23</v>
      </c>
      <c r="E45" s="7">
        <v>97.631964360386903</v>
      </c>
      <c r="F45" s="7">
        <v>10.085488717952501</v>
      </c>
      <c r="G45" s="7">
        <v>50.445824385929797</v>
      </c>
      <c r="H45" s="7">
        <v>7.9487956892642302</v>
      </c>
      <c r="I45" s="7">
        <v>13.171806375645</v>
      </c>
      <c r="J45" s="7">
        <v>42.336639306365903</v>
      </c>
      <c r="K45" s="7">
        <v>89.376570882907103</v>
      </c>
      <c r="L45" s="7">
        <v>24.2509622059085</v>
      </c>
      <c r="M45" s="7">
        <v>16.3058331837947</v>
      </c>
      <c r="N45" s="7">
        <v>17.5948421661687</v>
      </c>
      <c r="O45" s="7">
        <v>82.235932591032494</v>
      </c>
      <c r="P45" s="7">
        <v>154.25770499999999</v>
      </c>
      <c r="Q45" s="7">
        <v>37.952406000000003</v>
      </c>
      <c r="R45" s="7">
        <v>147.261966</v>
      </c>
      <c r="S45" s="7">
        <v>39.300108000000002</v>
      </c>
      <c r="T45" s="7">
        <v>132.929633</v>
      </c>
      <c r="U45" s="7">
        <v>136.17224999999999</v>
      </c>
      <c r="V45" s="7">
        <v>297.42216200000001</v>
      </c>
      <c r="W45" s="7">
        <v>94.385288000000003</v>
      </c>
      <c r="X45" s="7">
        <v>82.326903000000001</v>
      </c>
      <c r="Y45" s="7">
        <v>72.280696000000006</v>
      </c>
      <c r="Z45" s="7">
        <v>212.15701999999999</v>
      </c>
      <c r="AA45" s="1" t="s">
        <v>24</v>
      </c>
      <c r="AB45" s="1" t="str">
        <f t="shared" si="0"/>
        <v>Andalucía</v>
      </c>
      <c r="AC45" s="1" t="str">
        <f t="shared" si="1"/>
        <v>Badajoz-Andalucía-Córdoba-R1</v>
      </c>
      <c r="AD45" s="1" t="str">
        <f t="shared" si="2"/>
        <v xml:space="preserve">AA,BB - Agricultura, silvicultura y pesca </v>
      </c>
    </row>
    <row r="46" spans="1:30" ht="14.4">
      <c r="A46" s="7" t="s">
        <v>20</v>
      </c>
      <c r="B46" s="7" t="s">
        <v>21</v>
      </c>
      <c r="C46" s="7" t="s">
        <v>60</v>
      </c>
      <c r="D46" s="7" t="s">
        <v>26</v>
      </c>
      <c r="E46" s="7">
        <v>25.6082435397201</v>
      </c>
      <c r="F46" s="7">
        <v>38.294603619974701</v>
      </c>
      <c r="G46" s="7">
        <v>2.35232121994098</v>
      </c>
      <c r="H46" s="7">
        <v>0</v>
      </c>
      <c r="I46" s="7">
        <v>4.5859859448370797</v>
      </c>
      <c r="J46" s="7">
        <v>7.90668739126248</v>
      </c>
      <c r="K46" s="7">
        <v>11.950634502907199</v>
      </c>
      <c r="L46" s="7">
        <v>0</v>
      </c>
      <c r="M46" s="7">
        <v>71.621148695292803</v>
      </c>
      <c r="N46" s="7">
        <v>7.1152708186731504</v>
      </c>
      <c r="O46" s="7">
        <v>6.5238568943975199</v>
      </c>
      <c r="P46" s="7">
        <v>94.415723999999997</v>
      </c>
      <c r="Q46" s="7">
        <v>44.314146999999998</v>
      </c>
      <c r="R46" s="7">
        <v>9.64649</v>
      </c>
      <c r="S46" s="7">
        <v>0</v>
      </c>
      <c r="T46" s="7">
        <v>12.643599999999999</v>
      </c>
      <c r="U46" s="7">
        <v>33.491438000000002</v>
      </c>
      <c r="V46" s="7">
        <v>28.874722999999999</v>
      </c>
      <c r="W46" s="7">
        <v>0</v>
      </c>
      <c r="X46" s="7">
        <v>304.87324799999999</v>
      </c>
      <c r="Y46" s="7">
        <v>13.038527999999999</v>
      </c>
      <c r="Z46" s="7">
        <v>29.322972</v>
      </c>
      <c r="AA46" s="1" t="s">
        <v>27</v>
      </c>
      <c r="AB46" s="1" t="str">
        <f t="shared" si="0"/>
        <v>Andalucía</v>
      </c>
      <c r="AC46" s="1" t="str">
        <f t="shared" si="1"/>
        <v>Badajoz-Andalucía-Córdoba-R2</v>
      </c>
      <c r="AD46" s="1" t="str">
        <f t="shared" si="2"/>
        <v xml:space="preserve">CA,CB, DF - I. extractivas, coquerías, refino y combustibles nucleares </v>
      </c>
    </row>
    <row r="47" spans="1:30" ht="14.4">
      <c r="A47" s="7" t="s">
        <v>20</v>
      </c>
      <c r="B47" s="7" t="s">
        <v>21</v>
      </c>
      <c r="C47" s="7" t="s">
        <v>60</v>
      </c>
      <c r="D47" s="7" t="s">
        <v>29</v>
      </c>
      <c r="E47" s="7">
        <v>38.0741287493531</v>
      </c>
      <c r="F47" s="7">
        <v>130.389033555141</v>
      </c>
      <c r="G47" s="7">
        <v>36.100546927661597</v>
      </c>
      <c r="H47" s="7">
        <v>51.239036071217001</v>
      </c>
      <c r="I47" s="7">
        <v>88.519576999622103</v>
      </c>
      <c r="J47" s="7">
        <v>23.634008918470801</v>
      </c>
      <c r="K47" s="7">
        <v>34.3169934490057</v>
      </c>
      <c r="L47" s="7">
        <v>11.4159567447249</v>
      </c>
      <c r="M47" s="7">
        <v>28.3527316996067</v>
      </c>
      <c r="N47" s="7">
        <v>56.329168928431102</v>
      </c>
      <c r="O47" s="7">
        <v>54.782148434771798</v>
      </c>
      <c r="P47" s="7">
        <v>81.149569999999997</v>
      </c>
      <c r="Q47" s="7">
        <v>124.82517300000001</v>
      </c>
      <c r="R47" s="7">
        <v>91.449290000000005</v>
      </c>
      <c r="S47" s="7">
        <v>224.97887800000001</v>
      </c>
      <c r="T47" s="7">
        <v>158.51047700000001</v>
      </c>
      <c r="U47" s="7">
        <v>67.841296</v>
      </c>
      <c r="V47" s="7">
        <v>87.462821000000005</v>
      </c>
      <c r="W47" s="7">
        <v>69.708445999999995</v>
      </c>
      <c r="X47" s="7">
        <v>56.002004999999997</v>
      </c>
      <c r="Y47" s="7">
        <v>149.53845200000001</v>
      </c>
      <c r="Z47" s="7">
        <v>93.525361000000004</v>
      </c>
      <c r="AA47" s="1" t="s">
        <v>30</v>
      </c>
      <c r="AB47" s="1" t="str">
        <f t="shared" si="0"/>
        <v>Andalucía</v>
      </c>
      <c r="AC47" s="1" t="str">
        <f t="shared" si="1"/>
        <v>Badajoz-Andalucía-Córdoba-R3</v>
      </c>
      <c r="AD47" s="1" t="str">
        <f t="shared" si="2"/>
        <v xml:space="preserve">DA - Industria Agroalimentaria </v>
      </c>
    </row>
    <row r="48" spans="1:30" ht="14.4">
      <c r="A48" s="7" t="s">
        <v>20</v>
      </c>
      <c r="B48" s="7" t="s">
        <v>21</v>
      </c>
      <c r="C48" s="7" t="s">
        <v>60</v>
      </c>
      <c r="D48" s="7" t="s">
        <v>32</v>
      </c>
      <c r="E48" s="7">
        <v>0</v>
      </c>
      <c r="F48" s="7">
        <v>4.3393966951672599E-8</v>
      </c>
      <c r="G48" s="7">
        <v>0.54386081394683805</v>
      </c>
      <c r="H48" s="7">
        <v>0.188902408308329</v>
      </c>
      <c r="I48" s="7">
        <v>2.5605524215599602E-2</v>
      </c>
      <c r="J48" s="7">
        <v>0</v>
      </c>
      <c r="K48" s="7">
        <v>0</v>
      </c>
      <c r="L48" s="7">
        <v>1.93538927844464</v>
      </c>
      <c r="M48" s="7">
        <v>0</v>
      </c>
      <c r="N48" s="7">
        <v>0</v>
      </c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v>0</v>
      </c>
      <c r="W48" s="7">
        <v>1.7473799999999999</v>
      </c>
      <c r="X48" s="7">
        <v>0</v>
      </c>
      <c r="Y48" s="7">
        <v>0</v>
      </c>
      <c r="Z48" s="7">
        <v>0</v>
      </c>
      <c r="AA48" s="1" t="s">
        <v>33</v>
      </c>
      <c r="AB48" s="1" t="str">
        <f t="shared" si="0"/>
        <v>Andalucía</v>
      </c>
      <c r="AC48" s="1" t="str">
        <f t="shared" si="1"/>
        <v>Badajoz-Andalucía-Córdoba-R4</v>
      </c>
      <c r="AD48" s="1" t="str">
        <f t="shared" si="2"/>
        <v xml:space="preserve">DB - Industria textil y de la confección </v>
      </c>
    </row>
    <row r="49" spans="1:30" ht="14.4">
      <c r="A49" s="7" t="s">
        <v>20</v>
      </c>
      <c r="B49" s="7" t="s">
        <v>21</v>
      </c>
      <c r="C49" s="7" t="s">
        <v>60</v>
      </c>
      <c r="D49" s="7" t="s">
        <v>35</v>
      </c>
      <c r="E49" s="7">
        <v>0</v>
      </c>
      <c r="F49" s="7">
        <v>0</v>
      </c>
      <c r="G49" s="7">
        <v>0</v>
      </c>
      <c r="H49" s="7">
        <v>0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v>0</v>
      </c>
      <c r="W49" s="7">
        <v>0</v>
      </c>
      <c r="X49" s="7">
        <v>0</v>
      </c>
      <c r="Y49" s="7">
        <v>0</v>
      </c>
      <c r="Z49" s="7">
        <v>0</v>
      </c>
      <c r="AA49" s="1" t="s">
        <v>36</v>
      </c>
      <c r="AB49" s="1" t="str">
        <f t="shared" si="0"/>
        <v>Andalucía</v>
      </c>
      <c r="AC49" s="1" t="str">
        <f t="shared" si="1"/>
        <v>Badajoz-Andalucía-Córdoba-R5</v>
      </c>
      <c r="AD49" s="1" t="str">
        <f t="shared" si="2"/>
        <v xml:space="preserve">DC - Industria del cuero y calzado </v>
      </c>
    </row>
    <row r="50" spans="1:30" ht="14.4">
      <c r="A50" s="7" t="s">
        <v>20</v>
      </c>
      <c r="B50" s="7" t="s">
        <v>21</v>
      </c>
      <c r="C50" s="7" t="s">
        <v>60</v>
      </c>
      <c r="D50" s="7" t="s">
        <v>37</v>
      </c>
      <c r="E50" s="7">
        <v>58.777553541719399</v>
      </c>
      <c r="F50" s="7">
        <v>19.018221791268399</v>
      </c>
      <c r="G50" s="7">
        <v>30.3883571040719</v>
      </c>
      <c r="H50" s="7">
        <v>0</v>
      </c>
      <c r="I50" s="7">
        <v>0</v>
      </c>
      <c r="J50" s="7">
        <v>0</v>
      </c>
      <c r="K50" s="7">
        <v>44.936628644007797</v>
      </c>
      <c r="L50" s="7">
        <v>0</v>
      </c>
      <c r="M50" s="7">
        <v>0</v>
      </c>
      <c r="N50" s="7">
        <v>0</v>
      </c>
      <c r="O50" s="7">
        <v>1.0955390283598001</v>
      </c>
      <c r="P50" s="7">
        <v>42.325150000000001</v>
      </c>
      <c r="Q50" s="7">
        <v>25.442976000000002</v>
      </c>
      <c r="R50" s="7">
        <v>13.840512</v>
      </c>
      <c r="S50" s="7">
        <v>0</v>
      </c>
      <c r="T50" s="7">
        <v>0</v>
      </c>
      <c r="U50" s="7">
        <v>0</v>
      </c>
      <c r="V50" s="7">
        <v>32.781300000000002</v>
      </c>
      <c r="W50" s="7">
        <v>0</v>
      </c>
      <c r="X50" s="7">
        <v>0</v>
      </c>
      <c r="Y50" s="7">
        <v>0</v>
      </c>
      <c r="Z50" s="7">
        <v>2.238</v>
      </c>
      <c r="AA50" s="1" t="s">
        <v>38</v>
      </c>
      <c r="AB50" s="1" t="str">
        <f t="shared" si="0"/>
        <v>Andalucía</v>
      </c>
      <c r="AC50" s="1" t="str">
        <f t="shared" si="1"/>
        <v>Badajoz-Andalucía-Córdoba-R6</v>
      </c>
      <c r="AD50" s="1" t="str">
        <f t="shared" si="2"/>
        <v xml:space="preserve">DD - Industria de la madera y el corcho </v>
      </c>
    </row>
    <row r="51" spans="1:30" ht="14.4">
      <c r="A51" s="7" t="s">
        <v>20</v>
      </c>
      <c r="B51" s="7" t="s">
        <v>21</v>
      </c>
      <c r="C51" s="7" t="s">
        <v>60</v>
      </c>
      <c r="D51" s="7" t="s">
        <v>39</v>
      </c>
      <c r="E51" s="7">
        <v>0</v>
      </c>
      <c r="F51" s="7">
        <v>0</v>
      </c>
      <c r="G51" s="7">
        <v>0</v>
      </c>
      <c r="H51" s="7">
        <v>16.602526887165698</v>
      </c>
      <c r="I51" s="7">
        <v>0</v>
      </c>
      <c r="J51" s="7">
        <v>0</v>
      </c>
      <c r="K51" s="7">
        <v>0</v>
      </c>
      <c r="L51" s="7">
        <v>0</v>
      </c>
      <c r="M51" s="7">
        <v>1.3488090280946901</v>
      </c>
      <c r="N51" s="7">
        <v>1.47702731805446</v>
      </c>
      <c r="O51" s="7">
        <v>0</v>
      </c>
      <c r="P51" s="7">
        <v>0</v>
      </c>
      <c r="Q51" s="7">
        <v>0</v>
      </c>
      <c r="R51" s="7">
        <v>0</v>
      </c>
      <c r="S51" s="7">
        <v>10.50159</v>
      </c>
      <c r="T51" s="7">
        <v>0</v>
      </c>
      <c r="U51" s="7">
        <v>0</v>
      </c>
      <c r="V51" s="7">
        <v>0</v>
      </c>
      <c r="W51" s="7">
        <v>0</v>
      </c>
      <c r="X51" s="7">
        <v>4.276008</v>
      </c>
      <c r="Y51" s="7">
        <v>4.2077600000000004</v>
      </c>
      <c r="Z51" s="7">
        <v>0</v>
      </c>
      <c r="AA51" s="1" t="s">
        <v>40</v>
      </c>
      <c r="AB51" s="1" t="str">
        <f t="shared" si="0"/>
        <v>Andalucía</v>
      </c>
      <c r="AC51" s="1" t="str">
        <f t="shared" si="1"/>
        <v>Badajoz-Andalucía-Córdoba-R7</v>
      </c>
      <c r="AD51" s="1" t="str">
        <f t="shared" si="2"/>
        <v xml:space="preserve">DE - Industria del papel, edición y artes gráficas </v>
      </c>
    </row>
    <row r="52" spans="1:30" ht="14.4">
      <c r="A52" s="7" t="s">
        <v>20</v>
      </c>
      <c r="B52" s="7" t="s">
        <v>21</v>
      </c>
      <c r="C52" s="7" t="s">
        <v>60</v>
      </c>
      <c r="D52" s="7" t="s">
        <v>41</v>
      </c>
      <c r="E52" s="7">
        <v>6.5981363099470798</v>
      </c>
      <c r="F52" s="7">
        <v>6.5905397482484602</v>
      </c>
      <c r="G52" s="7">
        <v>4.4349149713638898</v>
      </c>
      <c r="H52" s="7">
        <v>17.569092476039</v>
      </c>
      <c r="I52" s="7">
        <v>0.82259144312118704</v>
      </c>
      <c r="J52" s="7">
        <v>5.0130197814844797</v>
      </c>
      <c r="K52" s="7">
        <v>0</v>
      </c>
      <c r="L52" s="7">
        <v>0.92386919131993195</v>
      </c>
      <c r="M52" s="7">
        <v>3.8646779907250399E-2</v>
      </c>
      <c r="N52" s="7">
        <v>0</v>
      </c>
      <c r="O52" s="7">
        <v>0</v>
      </c>
      <c r="P52" s="7">
        <v>29.077794999999998</v>
      </c>
      <c r="Q52" s="7">
        <v>3.7622179999999998</v>
      </c>
      <c r="R52" s="7">
        <v>16.365407999999999</v>
      </c>
      <c r="S52" s="7">
        <v>32.035944000000001</v>
      </c>
      <c r="T52" s="7">
        <v>5.1957170000000001</v>
      </c>
      <c r="U52" s="7">
        <v>18.571397999999999</v>
      </c>
      <c r="V52" s="7">
        <v>0</v>
      </c>
      <c r="W52" s="7">
        <v>6.165654</v>
      </c>
      <c r="X52" s="7">
        <v>0.36725600000000003</v>
      </c>
      <c r="Y52" s="7">
        <v>0</v>
      </c>
      <c r="Z52" s="7">
        <v>0</v>
      </c>
      <c r="AA52" s="1" t="s">
        <v>42</v>
      </c>
      <c r="AB52" s="1" t="str">
        <f t="shared" si="0"/>
        <v>Andalucía</v>
      </c>
      <c r="AC52" s="1" t="str">
        <f t="shared" si="1"/>
        <v>Badajoz-Andalucía-Córdoba-R8</v>
      </c>
      <c r="AD52" s="1" t="str">
        <f t="shared" si="2"/>
        <v xml:space="preserve">DG - Industria Química </v>
      </c>
    </row>
    <row r="53" spans="1:30" ht="14.4">
      <c r="A53" s="7" t="s">
        <v>20</v>
      </c>
      <c r="B53" s="7" t="s">
        <v>21</v>
      </c>
      <c r="C53" s="7" t="s">
        <v>60</v>
      </c>
      <c r="D53" s="7" t="s">
        <v>43</v>
      </c>
      <c r="E53" s="7">
        <v>1.05133522724567</v>
      </c>
      <c r="F53" s="7">
        <v>0</v>
      </c>
      <c r="G53" s="7">
        <v>52.696404386930098</v>
      </c>
      <c r="H53" s="7">
        <v>0</v>
      </c>
      <c r="I53" s="7">
        <v>0</v>
      </c>
      <c r="J53" s="7">
        <v>0</v>
      </c>
      <c r="K53" s="7">
        <v>0.230043460775576</v>
      </c>
      <c r="L53" s="7">
        <v>0</v>
      </c>
      <c r="M53" s="7">
        <v>0</v>
      </c>
      <c r="N53" s="7">
        <v>2.6629814299392902</v>
      </c>
      <c r="O53" s="7">
        <v>0</v>
      </c>
      <c r="P53" s="7">
        <v>0.92471999999999999</v>
      </c>
      <c r="Q53" s="7">
        <v>0</v>
      </c>
      <c r="R53" s="7">
        <v>51.326774999999998</v>
      </c>
      <c r="S53" s="7">
        <v>0</v>
      </c>
      <c r="T53" s="7">
        <v>0</v>
      </c>
      <c r="U53" s="7">
        <v>0</v>
      </c>
      <c r="V53" s="7">
        <v>0.45631100000000002</v>
      </c>
      <c r="W53" s="7">
        <v>0</v>
      </c>
      <c r="X53" s="7">
        <v>0</v>
      </c>
      <c r="Y53" s="7">
        <v>6.7777500000000002</v>
      </c>
      <c r="Z53" s="7">
        <v>0</v>
      </c>
      <c r="AA53" s="1" t="s">
        <v>44</v>
      </c>
      <c r="AB53" s="1" t="str">
        <f t="shared" si="0"/>
        <v>Andalucía</v>
      </c>
      <c r="AC53" s="1" t="str">
        <f t="shared" si="1"/>
        <v>Badajoz-Andalucía-Córdoba-R9</v>
      </c>
      <c r="AD53" s="1" t="str">
        <f t="shared" si="2"/>
        <v xml:space="preserve">DH - Industria del caucho y materias plásticas </v>
      </c>
    </row>
    <row r="54" spans="1:30" ht="14.4">
      <c r="A54" s="7" t="s">
        <v>20</v>
      </c>
      <c r="B54" s="7" t="s">
        <v>21</v>
      </c>
      <c r="C54" s="7" t="s">
        <v>60</v>
      </c>
      <c r="D54" s="7" t="s">
        <v>45</v>
      </c>
      <c r="E54" s="7">
        <v>6.8449842665417799</v>
      </c>
      <c r="F54" s="7">
        <v>8.5393980178455902</v>
      </c>
      <c r="G54" s="7">
        <v>1.876026786722</v>
      </c>
      <c r="H54" s="7">
        <v>1.26333818600458</v>
      </c>
      <c r="I54" s="7">
        <v>0.83597683653759702</v>
      </c>
      <c r="J54" s="7">
        <v>3.6569222272102402</v>
      </c>
      <c r="K54" s="7">
        <v>0.79932223674539404</v>
      </c>
      <c r="L54" s="7">
        <v>0</v>
      </c>
      <c r="M54" s="7">
        <v>0</v>
      </c>
      <c r="N54" s="7">
        <v>7.2604780016420598</v>
      </c>
      <c r="O54" s="7">
        <v>2.2858639433050199</v>
      </c>
      <c r="P54" s="7">
        <v>3.3763269999999999</v>
      </c>
      <c r="Q54" s="7">
        <v>48.140521999999997</v>
      </c>
      <c r="R54" s="7">
        <v>4.0044950000000004</v>
      </c>
      <c r="S54" s="7">
        <v>30.93422</v>
      </c>
      <c r="T54" s="7">
        <v>10.711259999999999</v>
      </c>
      <c r="U54" s="7">
        <v>3.6306989999999999</v>
      </c>
      <c r="V54" s="7">
        <v>33.511111999999997</v>
      </c>
      <c r="W54" s="7">
        <v>0</v>
      </c>
      <c r="X54" s="7">
        <v>0</v>
      </c>
      <c r="Y54" s="7">
        <v>40.379525000000001</v>
      </c>
      <c r="Z54" s="7">
        <v>18.665738000000001</v>
      </c>
      <c r="AA54" s="1" t="s">
        <v>46</v>
      </c>
      <c r="AB54" s="1" t="str">
        <f t="shared" si="0"/>
        <v>Andalucía</v>
      </c>
      <c r="AC54" s="1" t="str">
        <f t="shared" si="1"/>
        <v>Badajoz-Andalucía-Córdoba-R10</v>
      </c>
      <c r="AD54" s="1" t="str">
        <f t="shared" si="2"/>
        <v xml:space="preserve">DI - Industria de productos minerales no metálicos </v>
      </c>
    </row>
    <row r="55" spans="1:30" ht="14.4">
      <c r="A55" s="7" t="s">
        <v>20</v>
      </c>
      <c r="B55" s="7" t="s">
        <v>21</v>
      </c>
      <c r="C55" s="7" t="s">
        <v>60</v>
      </c>
      <c r="D55" s="7" t="s">
        <v>47</v>
      </c>
      <c r="E55" s="7">
        <v>9.9183531370250098</v>
      </c>
      <c r="F55" s="7">
        <v>10.965086133765301</v>
      </c>
      <c r="G55" s="7">
        <v>7.7233651912691199</v>
      </c>
      <c r="H55" s="7">
        <v>0</v>
      </c>
      <c r="I55" s="7">
        <v>0</v>
      </c>
      <c r="J55" s="7">
        <v>10.046692174944599</v>
      </c>
      <c r="K55" s="7">
        <v>0.28305733432136898</v>
      </c>
      <c r="L55" s="7">
        <v>1.1928539830245</v>
      </c>
      <c r="M55" s="7">
        <v>1.2412564123304699</v>
      </c>
      <c r="N55" s="7">
        <v>0</v>
      </c>
      <c r="O55" s="7">
        <v>0.15309126461176201</v>
      </c>
      <c r="P55" s="7">
        <v>29.877683000000001</v>
      </c>
      <c r="Q55" s="7">
        <v>17.931991</v>
      </c>
      <c r="R55" s="7">
        <v>18.052717000000001</v>
      </c>
      <c r="S55" s="7">
        <v>0</v>
      </c>
      <c r="T55" s="7">
        <v>0</v>
      </c>
      <c r="U55" s="7">
        <v>49.219552</v>
      </c>
      <c r="V55" s="7">
        <v>1.7064360000000001</v>
      </c>
      <c r="W55" s="7">
        <v>5.1445829999999999</v>
      </c>
      <c r="X55" s="7">
        <v>0.95291700000000001</v>
      </c>
      <c r="Y55" s="7">
        <v>0</v>
      </c>
      <c r="Z55" s="7">
        <v>2.8134579999999998</v>
      </c>
      <c r="AA55" s="1" t="s">
        <v>48</v>
      </c>
      <c r="AB55" s="1" t="str">
        <f t="shared" si="0"/>
        <v>Andalucía</v>
      </c>
      <c r="AC55" s="1" t="str">
        <f t="shared" si="1"/>
        <v>Badajoz-Andalucía-Córdoba-R11</v>
      </c>
      <c r="AD55" s="1" t="str">
        <f t="shared" si="2"/>
        <v xml:space="preserve">DJ - Metalurgia y fabricación de productos metálicos </v>
      </c>
    </row>
    <row r="56" spans="1:30" ht="14.4">
      <c r="A56" s="7" t="s">
        <v>20</v>
      </c>
      <c r="B56" s="7" t="s">
        <v>21</v>
      </c>
      <c r="C56" s="7" t="s">
        <v>60</v>
      </c>
      <c r="D56" s="7" t="s">
        <v>49</v>
      </c>
      <c r="E56" s="7">
        <v>0</v>
      </c>
      <c r="F56" s="7">
        <v>0</v>
      </c>
      <c r="G56" s="7">
        <v>0</v>
      </c>
      <c r="H56" s="7">
        <v>0</v>
      </c>
      <c r="I56" s="7">
        <v>0</v>
      </c>
      <c r="J56" s="7">
        <v>2.44722694056895</v>
      </c>
      <c r="K56" s="7">
        <v>2.4503359436332501</v>
      </c>
      <c r="L56" s="7">
        <v>0</v>
      </c>
      <c r="M56" s="7">
        <v>18.1677840920654</v>
      </c>
      <c r="N56" s="7">
        <v>0</v>
      </c>
      <c r="O56" s="7">
        <v>0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7">
        <v>2.7308520000000001</v>
      </c>
      <c r="V56" s="7">
        <v>1.186409</v>
      </c>
      <c r="W56" s="7">
        <v>0</v>
      </c>
      <c r="X56" s="7">
        <v>13.176112</v>
      </c>
      <c r="Y56" s="7">
        <v>0</v>
      </c>
      <c r="Z56" s="7">
        <v>0</v>
      </c>
      <c r="AA56" s="1" t="s">
        <v>50</v>
      </c>
      <c r="AB56" s="1" t="str">
        <f t="shared" si="0"/>
        <v>Andalucía</v>
      </c>
      <c r="AC56" s="1" t="str">
        <f t="shared" si="1"/>
        <v>Badajoz-Andalucía-Córdoba-R12</v>
      </c>
      <c r="AD56" s="1" t="str">
        <f t="shared" si="2"/>
        <v xml:space="preserve">DK - Fabricación de maquinaria y equipo mecánico </v>
      </c>
    </row>
    <row r="57" spans="1:30" ht="14.4">
      <c r="A57" s="7" t="s">
        <v>20</v>
      </c>
      <c r="B57" s="7" t="s">
        <v>21</v>
      </c>
      <c r="C57" s="7" t="s">
        <v>60</v>
      </c>
      <c r="D57" s="7" t="s">
        <v>51</v>
      </c>
      <c r="E57" s="7">
        <v>0</v>
      </c>
      <c r="F57" s="7">
        <v>0</v>
      </c>
      <c r="G57" s="7">
        <v>0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1.03021060971678</v>
      </c>
      <c r="N57" s="7">
        <v>0.37924845062360601</v>
      </c>
      <c r="O57" s="7">
        <v>0</v>
      </c>
      <c r="P57" s="7">
        <v>0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  <c r="V57" s="7">
        <v>0</v>
      </c>
      <c r="W57" s="7">
        <v>0</v>
      </c>
      <c r="X57" s="7">
        <v>5.173</v>
      </c>
      <c r="Y57" s="7">
        <v>1.575969</v>
      </c>
      <c r="Z57" s="7">
        <v>0</v>
      </c>
      <c r="AA57" s="1" t="s">
        <v>52</v>
      </c>
      <c r="AB57" s="1" t="str">
        <f t="shared" si="0"/>
        <v>Andalucía</v>
      </c>
      <c r="AC57" s="1" t="str">
        <f t="shared" si="1"/>
        <v>Badajoz-Andalucía-Córdoba-R13</v>
      </c>
      <c r="AD57" s="1" t="str">
        <f t="shared" si="2"/>
        <v xml:space="preserve">DL - Material y equipo eléctrico, electrónico y óptico </v>
      </c>
    </row>
    <row r="58" spans="1:30" ht="14.4">
      <c r="A58" s="7" t="s">
        <v>20</v>
      </c>
      <c r="B58" s="7" t="s">
        <v>21</v>
      </c>
      <c r="C58" s="7" t="s">
        <v>60</v>
      </c>
      <c r="D58" s="7" t="s">
        <v>53</v>
      </c>
      <c r="E58" s="7">
        <v>0</v>
      </c>
      <c r="F58" s="7">
        <v>0.15430005425742399</v>
      </c>
      <c r="G58" s="7">
        <v>0</v>
      </c>
      <c r="H58" s="7">
        <v>0</v>
      </c>
      <c r="I58" s="7">
        <v>0</v>
      </c>
      <c r="J58" s="7">
        <v>0</v>
      </c>
      <c r="K58" s="7">
        <v>0.23015471777642901</v>
      </c>
      <c r="L58" s="7">
        <v>0</v>
      </c>
      <c r="M58" s="7">
        <v>0</v>
      </c>
      <c r="N58" s="7">
        <v>0</v>
      </c>
      <c r="O58" s="7">
        <v>0</v>
      </c>
      <c r="P58" s="7">
        <v>0</v>
      </c>
      <c r="Q58" s="7">
        <v>1.369005</v>
      </c>
      <c r="R58" s="7">
        <v>0</v>
      </c>
      <c r="S58" s="7">
        <v>0</v>
      </c>
      <c r="T58" s="7">
        <v>0</v>
      </c>
      <c r="U58" s="7">
        <v>0</v>
      </c>
      <c r="V58" s="7">
        <v>18.173999999999999</v>
      </c>
      <c r="W58" s="7">
        <v>0</v>
      </c>
      <c r="X58" s="7">
        <v>0</v>
      </c>
      <c r="Y58" s="7">
        <v>0</v>
      </c>
      <c r="Z58" s="7">
        <v>0</v>
      </c>
      <c r="AA58" s="1" t="s">
        <v>54</v>
      </c>
      <c r="AB58" s="1" t="str">
        <f t="shared" si="0"/>
        <v>Andalucía</v>
      </c>
      <c r="AC58" s="1" t="str">
        <f t="shared" si="1"/>
        <v>Badajoz-Andalucía-Córdoba-R14</v>
      </c>
      <c r="AD58" s="1" t="str">
        <f t="shared" si="2"/>
        <v xml:space="preserve">DM - Fabricación de material de transporte </v>
      </c>
    </row>
    <row r="59" spans="1:30" ht="14.4">
      <c r="A59" s="7" t="s">
        <v>20</v>
      </c>
      <c r="B59" s="7" t="s">
        <v>21</v>
      </c>
      <c r="C59" s="7" t="s">
        <v>60</v>
      </c>
      <c r="D59" s="7" t="s">
        <v>55</v>
      </c>
      <c r="E59" s="7">
        <v>0</v>
      </c>
      <c r="F59" s="7">
        <v>0</v>
      </c>
      <c r="G59" s="7">
        <v>0</v>
      </c>
      <c r="H59" s="7">
        <v>0</v>
      </c>
      <c r="I59" s="7">
        <v>0</v>
      </c>
      <c r="J59" s="7">
        <v>0</v>
      </c>
      <c r="K59" s="7">
        <v>0</v>
      </c>
      <c r="L59" s="7">
        <v>0</v>
      </c>
      <c r="M59" s="7">
        <v>0</v>
      </c>
      <c r="N59" s="7">
        <v>0</v>
      </c>
      <c r="O59" s="7">
        <v>0</v>
      </c>
      <c r="P59" s="7">
        <v>0</v>
      </c>
      <c r="Q59" s="7">
        <v>0</v>
      </c>
      <c r="R59" s="7">
        <v>0</v>
      </c>
      <c r="S59" s="7">
        <v>0</v>
      </c>
      <c r="T59" s="7">
        <v>0</v>
      </c>
      <c r="U59" s="7">
        <v>0</v>
      </c>
      <c r="V59" s="7">
        <v>0</v>
      </c>
      <c r="W59" s="7">
        <v>0</v>
      </c>
      <c r="X59" s="7">
        <v>0</v>
      </c>
      <c r="Y59" s="7">
        <v>0</v>
      </c>
      <c r="Z59" s="7">
        <v>0</v>
      </c>
      <c r="AA59" s="1" t="s">
        <v>56</v>
      </c>
      <c r="AB59" s="1" t="str">
        <f t="shared" si="0"/>
        <v>Andalucía</v>
      </c>
      <c r="AC59" s="1" t="str">
        <f t="shared" si="1"/>
        <v>Badajoz-Andalucía-Córdoba-R15</v>
      </c>
      <c r="AD59" s="1" t="str">
        <f t="shared" si="2"/>
        <v xml:space="preserve">DN - Industrias diversas </v>
      </c>
    </row>
    <row r="60" spans="1:30" ht="14.4">
      <c r="A60" s="7" t="s">
        <v>20</v>
      </c>
      <c r="B60" s="7" t="s">
        <v>21</v>
      </c>
      <c r="C60" s="7" t="s">
        <v>60</v>
      </c>
      <c r="D60" s="7" t="s">
        <v>57</v>
      </c>
      <c r="E60" s="7">
        <v>34.182679808279303</v>
      </c>
      <c r="F60" s="7">
        <v>34.053605738620597</v>
      </c>
      <c r="G60" s="7">
        <v>8.2522066794234092</v>
      </c>
      <c r="H60" s="7">
        <v>1.56597921415523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  <c r="N60" s="7">
        <v>0</v>
      </c>
      <c r="O60" s="7">
        <v>0</v>
      </c>
      <c r="P60" s="7">
        <v>0</v>
      </c>
      <c r="Q60" s="7">
        <v>0</v>
      </c>
      <c r="R60" s="7">
        <v>0</v>
      </c>
      <c r="S60" s="7">
        <v>0</v>
      </c>
      <c r="T60" s="7">
        <v>0</v>
      </c>
      <c r="U60" s="7">
        <v>0</v>
      </c>
      <c r="V60" s="7">
        <v>0</v>
      </c>
      <c r="W60" s="7">
        <v>0</v>
      </c>
      <c r="X60" s="7">
        <v>0</v>
      </c>
      <c r="Y60" s="7">
        <v>0</v>
      </c>
      <c r="Z60" s="7">
        <v>0</v>
      </c>
      <c r="AA60" s="1" t="s">
        <v>58</v>
      </c>
      <c r="AB60" s="1" t="str">
        <f t="shared" si="0"/>
        <v>Andalucía</v>
      </c>
      <c r="AC60" s="1" t="str">
        <f t="shared" si="1"/>
        <v>Badajoz-Andalucía-Córdoba-R16</v>
      </c>
      <c r="AD60" s="1" t="str">
        <f t="shared" si="2"/>
        <v xml:space="preserve">EE - Industria energética, distribución de energía, gas y agua </v>
      </c>
    </row>
    <row r="61" spans="1:30" ht="14.4">
      <c r="A61" s="7" t="s">
        <v>20</v>
      </c>
      <c r="B61" s="7" t="s">
        <v>21</v>
      </c>
      <c r="C61" s="7" t="s">
        <v>61</v>
      </c>
      <c r="D61" s="7" t="s">
        <v>23</v>
      </c>
      <c r="E61" s="7">
        <v>0</v>
      </c>
      <c r="F61" s="7">
        <v>3.3887002624887801</v>
      </c>
      <c r="G61" s="7">
        <v>0</v>
      </c>
      <c r="H61" s="7">
        <v>0</v>
      </c>
      <c r="I61" s="7">
        <v>0</v>
      </c>
      <c r="J61" s="7">
        <v>9.6083315394576498</v>
      </c>
      <c r="K61" s="7">
        <v>0</v>
      </c>
      <c r="L61" s="7">
        <v>0</v>
      </c>
      <c r="M61" s="7">
        <v>24.533795599348899</v>
      </c>
      <c r="N61" s="7">
        <v>10.112708188916599</v>
      </c>
      <c r="O61" s="7">
        <v>0</v>
      </c>
      <c r="P61" s="7">
        <v>0</v>
      </c>
      <c r="Q61" s="7">
        <v>2.70831</v>
      </c>
      <c r="R61" s="7">
        <v>0</v>
      </c>
      <c r="S61" s="7">
        <v>0</v>
      </c>
      <c r="T61" s="7">
        <v>0</v>
      </c>
      <c r="U61" s="7">
        <v>15.059568000000001</v>
      </c>
      <c r="V61" s="7">
        <v>0</v>
      </c>
      <c r="W61" s="7">
        <v>0</v>
      </c>
      <c r="X61" s="7">
        <v>23.920031999999999</v>
      </c>
      <c r="Y61" s="7">
        <v>8.8477829999999997</v>
      </c>
      <c r="Z61" s="7">
        <v>0</v>
      </c>
      <c r="AA61" s="1" t="s">
        <v>24</v>
      </c>
      <c r="AB61" s="1" t="str">
        <f t="shared" si="0"/>
        <v>Andalucía</v>
      </c>
      <c r="AC61" s="1" t="str">
        <f t="shared" si="1"/>
        <v>Badajoz-Andalucía-Granada-R1</v>
      </c>
      <c r="AD61" s="1" t="str">
        <f t="shared" si="2"/>
        <v xml:space="preserve">AA,BB - Agricultura, silvicultura y pesca </v>
      </c>
    </row>
    <row r="62" spans="1:30" ht="14.4">
      <c r="A62" s="7" t="s">
        <v>20</v>
      </c>
      <c r="B62" s="7" t="s">
        <v>21</v>
      </c>
      <c r="C62" s="7" t="s">
        <v>61</v>
      </c>
      <c r="D62" s="7" t="s">
        <v>26</v>
      </c>
      <c r="E62" s="7">
        <v>0</v>
      </c>
      <c r="F62" s="7">
        <v>0</v>
      </c>
      <c r="G62" s="7">
        <v>0</v>
      </c>
      <c r="H62" s="7">
        <v>0</v>
      </c>
      <c r="I62" s="7">
        <v>0</v>
      </c>
      <c r="J62" s="7">
        <v>0</v>
      </c>
      <c r="K62" s="7">
        <v>0</v>
      </c>
      <c r="L62" s="7">
        <v>1.2089089641920701</v>
      </c>
      <c r="M62" s="7">
        <v>0</v>
      </c>
      <c r="N62" s="7">
        <v>0</v>
      </c>
      <c r="O62" s="7">
        <v>0</v>
      </c>
      <c r="P62" s="7">
        <v>0</v>
      </c>
      <c r="Q62" s="7">
        <v>0</v>
      </c>
      <c r="R62" s="7">
        <v>0</v>
      </c>
      <c r="S62" s="7">
        <v>0</v>
      </c>
      <c r="T62" s="7">
        <v>0</v>
      </c>
      <c r="U62" s="7">
        <v>0</v>
      </c>
      <c r="V62" s="7">
        <v>0</v>
      </c>
      <c r="W62" s="7">
        <v>4.2861529999999997</v>
      </c>
      <c r="X62" s="7">
        <v>0</v>
      </c>
      <c r="Y62" s="7">
        <v>0</v>
      </c>
      <c r="Z62" s="7">
        <v>0</v>
      </c>
      <c r="AA62" s="1" t="s">
        <v>27</v>
      </c>
      <c r="AB62" s="1" t="str">
        <f t="shared" si="0"/>
        <v>Andalucía</v>
      </c>
      <c r="AC62" s="1" t="str">
        <f t="shared" si="1"/>
        <v>Badajoz-Andalucía-Granada-R2</v>
      </c>
      <c r="AD62" s="1" t="str">
        <f t="shared" si="2"/>
        <v xml:space="preserve">CA,CB, DF - I. extractivas, coquerías, refino y combustibles nucleares </v>
      </c>
    </row>
    <row r="63" spans="1:30" ht="14.4">
      <c r="A63" s="7" t="s">
        <v>20</v>
      </c>
      <c r="B63" s="7" t="s">
        <v>21</v>
      </c>
      <c r="C63" s="7" t="s">
        <v>61</v>
      </c>
      <c r="D63" s="7" t="s">
        <v>29</v>
      </c>
      <c r="E63" s="7">
        <v>21.3396462509671</v>
      </c>
      <c r="F63" s="7">
        <v>13.716973370993999</v>
      </c>
      <c r="G63" s="7">
        <v>9.4733272508738509</v>
      </c>
      <c r="H63" s="7">
        <v>5.5124831867627098</v>
      </c>
      <c r="I63" s="7">
        <v>2.6846536282381801</v>
      </c>
      <c r="J63" s="7">
        <v>15.555255265355701</v>
      </c>
      <c r="K63" s="7">
        <v>23.1802331169655</v>
      </c>
      <c r="L63" s="7">
        <v>6.7399365404422298</v>
      </c>
      <c r="M63" s="7">
        <v>8.1204018340219299</v>
      </c>
      <c r="N63" s="7">
        <v>0</v>
      </c>
      <c r="O63" s="7">
        <v>0</v>
      </c>
      <c r="P63" s="7">
        <v>37.894264999999997</v>
      </c>
      <c r="Q63" s="7">
        <v>17.566032</v>
      </c>
      <c r="R63" s="7">
        <v>17.892479999999999</v>
      </c>
      <c r="S63" s="7">
        <v>20.141411999999999</v>
      </c>
      <c r="T63" s="7">
        <v>6.1723999999999997</v>
      </c>
      <c r="U63" s="7">
        <v>31.806547999999999</v>
      </c>
      <c r="V63" s="7">
        <v>38.840009000000002</v>
      </c>
      <c r="W63" s="7">
        <v>17.50338</v>
      </c>
      <c r="X63" s="7">
        <v>25.395641000000001</v>
      </c>
      <c r="Y63" s="7">
        <v>0</v>
      </c>
      <c r="Z63" s="7">
        <v>0</v>
      </c>
      <c r="AA63" s="1" t="s">
        <v>30</v>
      </c>
      <c r="AB63" s="1" t="str">
        <f t="shared" si="0"/>
        <v>Andalucía</v>
      </c>
      <c r="AC63" s="1" t="str">
        <f t="shared" si="1"/>
        <v>Badajoz-Andalucía-Granada-R3</v>
      </c>
      <c r="AD63" s="1" t="str">
        <f t="shared" si="2"/>
        <v xml:space="preserve">DA - Industria Agroalimentaria </v>
      </c>
    </row>
    <row r="64" spans="1:30" ht="14.4">
      <c r="A64" s="7" t="s">
        <v>20</v>
      </c>
      <c r="B64" s="7" t="s">
        <v>21</v>
      </c>
      <c r="C64" s="7" t="s">
        <v>61</v>
      </c>
      <c r="D64" s="7" t="s">
        <v>32</v>
      </c>
      <c r="E64" s="7">
        <v>0</v>
      </c>
      <c r="F64" s="7">
        <v>0</v>
      </c>
      <c r="G64" s="7">
        <v>7.0837769841790202E-2</v>
      </c>
      <c r="H64" s="7">
        <v>6.83991116705851E-2</v>
      </c>
      <c r="I64" s="7">
        <v>6.1368423993819199E-3</v>
      </c>
      <c r="J64" s="7">
        <v>0</v>
      </c>
      <c r="K64" s="7">
        <v>0</v>
      </c>
      <c r="L64" s="7">
        <v>0</v>
      </c>
      <c r="M64" s="7">
        <v>0</v>
      </c>
      <c r="N64" s="7">
        <v>0</v>
      </c>
      <c r="O64" s="7">
        <v>0</v>
      </c>
      <c r="P64" s="7">
        <v>0</v>
      </c>
      <c r="Q64" s="7">
        <v>0</v>
      </c>
      <c r="R64" s="7">
        <v>0</v>
      </c>
      <c r="S64" s="7">
        <v>0</v>
      </c>
      <c r="T64" s="7">
        <v>0</v>
      </c>
      <c r="U64" s="7">
        <v>0</v>
      </c>
      <c r="V64" s="7">
        <v>0</v>
      </c>
      <c r="W64" s="7">
        <v>0</v>
      </c>
      <c r="X64" s="7">
        <v>0</v>
      </c>
      <c r="Y64" s="7">
        <v>0</v>
      </c>
      <c r="Z64" s="7">
        <v>0</v>
      </c>
      <c r="AA64" s="1" t="s">
        <v>33</v>
      </c>
      <c r="AB64" s="1" t="str">
        <f t="shared" si="0"/>
        <v>Andalucía</v>
      </c>
      <c r="AC64" s="1" t="str">
        <f t="shared" si="1"/>
        <v>Badajoz-Andalucía-Granada-R4</v>
      </c>
      <c r="AD64" s="1" t="str">
        <f t="shared" si="2"/>
        <v xml:space="preserve">DB - Industria textil y de la confección </v>
      </c>
    </row>
    <row r="65" spans="1:30" ht="14.4">
      <c r="A65" s="7" t="s">
        <v>20</v>
      </c>
      <c r="B65" s="7" t="s">
        <v>21</v>
      </c>
      <c r="C65" s="7" t="s">
        <v>61</v>
      </c>
      <c r="D65" s="7" t="s">
        <v>35</v>
      </c>
      <c r="E65" s="7">
        <v>0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0</v>
      </c>
      <c r="O65" s="7">
        <v>0</v>
      </c>
      <c r="P65" s="7">
        <v>0</v>
      </c>
      <c r="Q65" s="7">
        <v>0</v>
      </c>
      <c r="R65" s="7">
        <v>0</v>
      </c>
      <c r="S65" s="7">
        <v>0</v>
      </c>
      <c r="T65" s="7">
        <v>0</v>
      </c>
      <c r="U65" s="7">
        <v>0</v>
      </c>
      <c r="V65" s="7">
        <v>0</v>
      </c>
      <c r="W65" s="7">
        <v>0</v>
      </c>
      <c r="X65" s="7">
        <v>0</v>
      </c>
      <c r="Y65" s="7">
        <v>0</v>
      </c>
      <c r="Z65" s="7">
        <v>0</v>
      </c>
      <c r="AA65" s="1" t="s">
        <v>36</v>
      </c>
      <c r="AB65" s="1" t="str">
        <f t="shared" si="0"/>
        <v>Andalucía</v>
      </c>
      <c r="AC65" s="1" t="str">
        <f t="shared" si="1"/>
        <v>Badajoz-Andalucía-Granada-R5</v>
      </c>
      <c r="AD65" s="1" t="str">
        <f t="shared" si="2"/>
        <v xml:space="preserve">DC - Industria del cuero y calzado </v>
      </c>
    </row>
    <row r="66" spans="1:30" ht="14.4">
      <c r="A66" s="7" t="s">
        <v>20</v>
      </c>
      <c r="B66" s="7" t="s">
        <v>21</v>
      </c>
      <c r="C66" s="7" t="s">
        <v>61</v>
      </c>
      <c r="D66" s="7" t="s">
        <v>37</v>
      </c>
      <c r="E66" s="7">
        <v>0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  <c r="N66" s="7">
        <v>0</v>
      </c>
      <c r="O66" s="7">
        <v>0</v>
      </c>
      <c r="P66" s="7">
        <v>0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  <c r="V66" s="7">
        <v>0</v>
      </c>
      <c r="W66" s="7">
        <v>0</v>
      </c>
      <c r="X66" s="7">
        <v>0</v>
      </c>
      <c r="Y66" s="7">
        <v>0</v>
      </c>
      <c r="Z66" s="7">
        <v>0</v>
      </c>
      <c r="AA66" s="1" t="s">
        <v>38</v>
      </c>
      <c r="AB66" s="1" t="str">
        <f t="shared" si="0"/>
        <v>Andalucía</v>
      </c>
      <c r="AC66" s="1" t="str">
        <f t="shared" si="1"/>
        <v>Badajoz-Andalucía-Granada-R6</v>
      </c>
      <c r="AD66" s="1" t="str">
        <f t="shared" si="2"/>
        <v xml:space="preserve">DD - Industria de la madera y el corcho </v>
      </c>
    </row>
    <row r="67" spans="1:30" ht="14.4">
      <c r="A67" s="7" t="s">
        <v>20</v>
      </c>
      <c r="B67" s="7" t="s">
        <v>21</v>
      </c>
      <c r="C67" s="7" t="s">
        <v>61</v>
      </c>
      <c r="D67" s="7" t="s">
        <v>39</v>
      </c>
      <c r="E67" s="7">
        <v>0</v>
      </c>
      <c r="F67" s="7">
        <v>0</v>
      </c>
      <c r="G67" s="7">
        <v>0</v>
      </c>
      <c r="H67" s="7">
        <v>0</v>
      </c>
      <c r="I67" s="7">
        <v>0</v>
      </c>
      <c r="J67" s="7">
        <v>0</v>
      </c>
      <c r="K67" s="7">
        <v>0</v>
      </c>
      <c r="L67" s="7">
        <v>0</v>
      </c>
      <c r="M67" s="7">
        <v>0</v>
      </c>
      <c r="N67" s="7">
        <v>0.73851365902723198</v>
      </c>
      <c r="O67" s="7">
        <v>0</v>
      </c>
      <c r="P67" s="7">
        <v>0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  <c r="V67" s="7">
        <v>0</v>
      </c>
      <c r="W67" s="7">
        <v>0</v>
      </c>
      <c r="X67" s="7">
        <v>0</v>
      </c>
      <c r="Y67" s="7">
        <v>2.1038800000000002</v>
      </c>
      <c r="Z67" s="7">
        <v>0</v>
      </c>
      <c r="AA67" s="1" t="s">
        <v>40</v>
      </c>
      <c r="AB67" s="1" t="str">
        <f t="shared" si="0"/>
        <v>Andalucía</v>
      </c>
      <c r="AC67" s="1" t="str">
        <f t="shared" si="1"/>
        <v>Badajoz-Andalucía-Granada-R7</v>
      </c>
      <c r="AD67" s="1" t="str">
        <f t="shared" si="2"/>
        <v xml:space="preserve">DE - Industria del papel, edición y artes gráficas </v>
      </c>
    </row>
    <row r="68" spans="1:30" ht="14.4">
      <c r="A68" s="7" t="s">
        <v>20</v>
      </c>
      <c r="B68" s="7" t="s">
        <v>21</v>
      </c>
      <c r="C68" s="7" t="s">
        <v>61</v>
      </c>
      <c r="D68" s="7" t="s">
        <v>41</v>
      </c>
      <c r="E68" s="7">
        <v>10.4079597525837</v>
      </c>
      <c r="F68" s="7">
        <v>0</v>
      </c>
      <c r="G68" s="7">
        <v>0</v>
      </c>
      <c r="H68" s="7">
        <v>0</v>
      </c>
      <c r="I68" s="7">
        <v>11.4927499828348</v>
      </c>
      <c r="J68" s="7">
        <v>0</v>
      </c>
      <c r="K68" s="7">
        <v>3.4316872868250599</v>
      </c>
      <c r="L68" s="7">
        <v>0.92386919131993195</v>
      </c>
      <c r="M68" s="7">
        <v>0.33449663816134101</v>
      </c>
      <c r="N68" s="7">
        <v>3.2998964989337498</v>
      </c>
      <c r="O68" s="7">
        <v>0</v>
      </c>
      <c r="P68" s="7">
        <v>17.495719999999999</v>
      </c>
      <c r="Q68" s="7">
        <v>0</v>
      </c>
      <c r="R68" s="7">
        <v>0</v>
      </c>
      <c r="S68" s="7">
        <v>0</v>
      </c>
      <c r="T68" s="7">
        <v>15.542088</v>
      </c>
      <c r="U68" s="7">
        <v>0</v>
      </c>
      <c r="V68" s="7">
        <v>13.468655999999999</v>
      </c>
      <c r="W68" s="7">
        <v>6.165654</v>
      </c>
      <c r="X68" s="7">
        <v>0.36725600000000003</v>
      </c>
      <c r="Y68" s="7">
        <v>4.9623600000000003</v>
      </c>
      <c r="Z68" s="7">
        <v>0</v>
      </c>
      <c r="AA68" s="1" t="s">
        <v>42</v>
      </c>
      <c r="AB68" s="1" t="str">
        <f t="shared" si="0"/>
        <v>Andalucía</v>
      </c>
      <c r="AC68" s="1" t="str">
        <f t="shared" si="1"/>
        <v>Badajoz-Andalucía-Granada-R8</v>
      </c>
      <c r="AD68" s="1" t="str">
        <f t="shared" si="2"/>
        <v xml:space="preserve">DG - Industria Química </v>
      </c>
    </row>
    <row r="69" spans="1:30" ht="14.4">
      <c r="A69" s="7" t="s">
        <v>20</v>
      </c>
      <c r="B69" s="7" t="s">
        <v>21</v>
      </c>
      <c r="C69" s="7" t="s">
        <v>61</v>
      </c>
      <c r="D69" s="7" t="s">
        <v>43</v>
      </c>
      <c r="E69" s="7">
        <v>0</v>
      </c>
      <c r="F69" s="7">
        <v>0</v>
      </c>
      <c r="G69" s="7">
        <v>0</v>
      </c>
      <c r="H69" s="7">
        <v>46.747792908510903</v>
      </c>
      <c r="I69" s="7">
        <v>0</v>
      </c>
      <c r="J69" s="7">
        <v>0</v>
      </c>
      <c r="K69" s="7">
        <v>0</v>
      </c>
      <c r="L69" s="7">
        <v>0.43890854478101599</v>
      </c>
      <c r="M69" s="7">
        <v>0</v>
      </c>
      <c r="N69" s="7">
        <v>0</v>
      </c>
      <c r="O69" s="7">
        <v>0</v>
      </c>
      <c r="P69" s="7">
        <v>0</v>
      </c>
      <c r="Q69" s="7">
        <v>0</v>
      </c>
      <c r="R69" s="7">
        <v>0</v>
      </c>
      <c r="S69" s="7">
        <v>23.126481999999999</v>
      </c>
      <c r="T69" s="7">
        <v>0</v>
      </c>
      <c r="U69" s="7">
        <v>0</v>
      </c>
      <c r="V69" s="7">
        <v>0</v>
      </c>
      <c r="W69" s="7">
        <v>0.83146200000000003</v>
      </c>
      <c r="X69" s="7">
        <v>0</v>
      </c>
      <c r="Y69" s="7">
        <v>0</v>
      </c>
      <c r="Z69" s="7">
        <v>0</v>
      </c>
      <c r="AA69" s="1" t="s">
        <v>44</v>
      </c>
      <c r="AB69" s="1" t="str">
        <f t="shared" si="0"/>
        <v>Andalucía</v>
      </c>
      <c r="AC69" s="1" t="str">
        <f t="shared" si="1"/>
        <v>Badajoz-Andalucía-Granada-R9</v>
      </c>
      <c r="AD69" s="1" t="str">
        <f t="shared" si="2"/>
        <v xml:space="preserve">DH - Industria del caucho y materias plásticas </v>
      </c>
    </row>
    <row r="70" spans="1:30" ht="14.4">
      <c r="A70" s="7" t="s">
        <v>20</v>
      </c>
      <c r="B70" s="7" t="s">
        <v>21</v>
      </c>
      <c r="C70" s="7" t="s">
        <v>61</v>
      </c>
      <c r="D70" s="7" t="s">
        <v>45</v>
      </c>
      <c r="E70" s="7">
        <v>0.80984917501640696</v>
      </c>
      <c r="F70" s="7">
        <v>0</v>
      </c>
      <c r="G70" s="7">
        <v>0</v>
      </c>
      <c r="H70" s="7">
        <v>0</v>
      </c>
      <c r="I70" s="7">
        <v>0</v>
      </c>
      <c r="J70" s="7">
        <v>6.7109139036605798</v>
      </c>
      <c r="K70" s="7">
        <v>0</v>
      </c>
      <c r="L70" s="7">
        <v>0</v>
      </c>
      <c r="M70" s="7">
        <v>0</v>
      </c>
      <c r="N70" s="7">
        <v>4.8043710327536102</v>
      </c>
      <c r="O70" s="7">
        <v>0</v>
      </c>
      <c r="P70" s="7">
        <v>17.906496000000001</v>
      </c>
      <c r="Q70" s="7">
        <v>0</v>
      </c>
      <c r="R70" s="7">
        <v>0</v>
      </c>
      <c r="S70" s="7">
        <v>0</v>
      </c>
      <c r="T70" s="7">
        <v>0</v>
      </c>
      <c r="U70" s="7">
        <v>14.639808</v>
      </c>
      <c r="V70" s="7">
        <v>0</v>
      </c>
      <c r="W70" s="7">
        <v>0</v>
      </c>
      <c r="X70" s="7">
        <v>0</v>
      </c>
      <c r="Y70" s="7">
        <v>7.7160900000000003</v>
      </c>
      <c r="Z70" s="7">
        <v>0</v>
      </c>
      <c r="AA70" s="1" t="s">
        <v>46</v>
      </c>
      <c r="AB70" s="1" t="str">
        <f t="shared" si="0"/>
        <v>Andalucía</v>
      </c>
      <c r="AC70" s="1" t="str">
        <f t="shared" si="1"/>
        <v>Badajoz-Andalucía-Granada-R10</v>
      </c>
      <c r="AD70" s="1" t="str">
        <f t="shared" si="2"/>
        <v xml:space="preserve">DI - Industria de productos minerales no metálicos </v>
      </c>
    </row>
    <row r="71" spans="1:30" ht="14.4">
      <c r="A71" s="7" t="s">
        <v>20</v>
      </c>
      <c r="B71" s="7" t="s">
        <v>21</v>
      </c>
      <c r="C71" s="7" t="s">
        <v>61</v>
      </c>
      <c r="D71" s="7" t="s">
        <v>47</v>
      </c>
      <c r="E71" s="7">
        <v>9.9293824085662692</v>
      </c>
      <c r="F71" s="7">
        <v>0</v>
      </c>
      <c r="G71" s="7">
        <v>0</v>
      </c>
      <c r="H71" s="7">
        <v>0</v>
      </c>
      <c r="I71" s="7">
        <v>3.61651972488426</v>
      </c>
      <c r="J71" s="7">
        <v>0</v>
      </c>
      <c r="K71" s="7">
        <v>1.8087145798011099</v>
      </c>
      <c r="L71" s="7">
        <v>0</v>
      </c>
      <c r="M71" s="7">
        <v>1.2412564123304699</v>
      </c>
      <c r="N71" s="7">
        <v>0</v>
      </c>
      <c r="O71" s="7">
        <v>0</v>
      </c>
      <c r="P71" s="7">
        <v>19.367625</v>
      </c>
      <c r="Q71" s="7">
        <v>0</v>
      </c>
      <c r="R71" s="7">
        <v>0</v>
      </c>
      <c r="S71" s="7">
        <v>0</v>
      </c>
      <c r="T71" s="7">
        <v>15.842924999999999</v>
      </c>
      <c r="U71" s="7">
        <v>0</v>
      </c>
      <c r="V71" s="7">
        <v>5.0257100000000001</v>
      </c>
      <c r="W71" s="7">
        <v>0</v>
      </c>
      <c r="X71" s="7">
        <v>0.95291700000000001</v>
      </c>
      <c r="Y71" s="7">
        <v>0</v>
      </c>
      <c r="Z71" s="7">
        <v>0</v>
      </c>
      <c r="AA71" s="1" t="s">
        <v>48</v>
      </c>
      <c r="AB71" s="1" t="str">
        <f t="shared" si="0"/>
        <v>Andalucía</v>
      </c>
      <c r="AC71" s="1" t="str">
        <f t="shared" si="1"/>
        <v>Badajoz-Andalucía-Granada-R11</v>
      </c>
      <c r="AD71" s="1" t="str">
        <f t="shared" si="2"/>
        <v xml:space="preserve">DJ - Metalurgia y fabricación de productos metálicos </v>
      </c>
    </row>
    <row r="72" spans="1:30" ht="14.4">
      <c r="A72" s="7" t="s">
        <v>20</v>
      </c>
      <c r="B72" s="7" t="s">
        <v>21</v>
      </c>
      <c r="C72" s="7" t="s">
        <v>61</v>
      </c>
      <c r="D72" s="7" t="s">
        <v>49</v>
      </c>
      <c r="E72" s="7">
        <v>0</v>
      </c>
      <c r="F72" s="7">
        <v>0</v>
      </c>
      <c r="G72" s="7">
        <v>0</v>
      </c>
      <c r="H72" s="7">
        <v>0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  <c r="N72" s="7">
        <v>0</v>
      </c>
      <c r="O72" s="7">
        <v>0</v>
      </c>
      <c r="P72" s="7">
        <v>0</v>
      </c>
      <c r="Q72" s="7">
        <v>0</v>
      </c>
      <c r="R72" s="7">
        <v>0</v>
      </c>
      <c r="S72" s="7">
        <v>0</v>
      </c>
      <c r="T72" s="7">
        <v>0</v>
      </c>
      <c r="U72" s="7">
        <v>0</v>
      </c>
      <c r="V72" s="7">
        <v>0</v>
      </c>
      <c r="W72" s="7">
        <v>0</v>
      </c>
      <c r="X72" s="7">
        <v>0</v>
      </c>
      <c r="Y72" s="7">
        <v>0</v>
      </c>
      <c r="Z72" s="7">
        <v>0</v>
      </c>
      <c r="AA72" s="1" t="s">
        <v>50</v>
      </c>
      <c r="AB72" s="1" t="str">
        <f t="shared" si="0"/>
        <v>Andalucía</v>
      </c>
      <c r="AC72" s="1" t="str">
        <f t="shared" si="1"/>
        <v>Badajoz-Andalucía-Granada-R12</v>
      </c>
      <c r="AD72" s="1" t="str">
        <f t="shared" si="2"/>
        <v xml:space="preserve">DK - Fabricación de maquinaria y equipo mecánico </v>
      </c>
    </row>
    <row r="73" spans="1:30" ht="14.4">
      <c r="A73" s="7" t="s">
        <v>20</v>
      </c>
      <c r="B73" s="7" t="s">
        <v>21</v>
      </c>
      <c r="C73" s="7" t="s">
        <v>61</v>
      </c>
      <c r="D73" s="7" t="s">
        <v>51</v>
      </c>
      <c r="E73" s="7">
        <v>0</v>
      </c>
      <c r="F73" s="7">
        <v>0</v>
      </c>
      <c r="G73" s="7">
        <v>0</v>
      </c>
      <c r="H73" s="7">
        <v>0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  <c r="N73" s="7">
        <v>0</v>
      </c>
      <c r="O73" s="7">
        <v>0</v>
      </c>
      <c r="P73" s="7">
        <v>0</v>
      </c>
      <c r="Q73" s="7">
        <v>0</v>
      </c>
      <c r="R73" s="7">
        <v>0</v>
      </c>
      <c r="S73" s="7">
        <v>0</v>
      </c>
      <c r="T73" s="7">
        <v>0</v>
      </c>
      <c r="U73" s="7">
        <v>0</v>
      </c>
      <c r="V73" s="7">
        <v>0</v>
      </c>
      <c r="W73" s="7">
        <v>0</v>
      </c>
      <c r="X73" s="7">
        <v>0</v>
      </c>
      <c r="Y73" s="7">
        <v>0</v>
      </c>
      <c r="Z73" s="7">
        <v>0</v>
      </c>
      <c r="AA73" s="1" t="s">
        <v>52</v>
      </c>
      <c r="AB73" s="1" t="str">
        <f t="shared" si="0"/>
        <v>Andalucía</v>
      </c>
      <c r="AC73" s="1" t="str">
        <f t="shared" si="1"/>
        <v>Badajoz-Andalucía-Granada-R13</v>
      </c>
      <c r="AD73" s="1" t="str">
        <f t="shared" si="2"/>
        <v xml:space="preserve">DL - Material y equipo eléctrico, electrónico y óptico </v>
      </c>
    </row>
    <row r="74" spans="1:30" ht="14.4">
      <c r="A74" s="7" t="s">
        <v>20</v>
      </c>
      <c r="B74" s="7" t="s">
        <v>21</v>
      </c>
      <c r="C74" s="7" t="s">
        <v>61</v>
      </c>
      <c r="D74" s="7" t="s">
        <v>53</v>
      </c>
      <c r="E74" s="7">
        <v>0</v>
      </c>
      <c r="F74" s="7">
        <v>0</v>
      </c>
      <c r="G74" s="7">
        <v>1.3802589710620599E-2</v>
      </c>
      <c r="H74" s="7">
        <v>0</v>
      </c>
      <c r="I74" s="7">
        <v>0</v>
      </c>
      <c r="J74" s="7">
        <v>0.11447396298580299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Q74" s="7">
        <v>0</v>
      </c>
      <c r="R74" s="7">
        <v>1.6833750000000001</v>
      </c>
      <c r="S74" s="7">
        <v>0</v>
      </c>
      <c r="T74" s="7">
        <v>0</v>
      </c>
      <c r="U74" s="7">
        <v>5.2627100000000002</v>
      </c>
      <c r="V74" s="7">
        <v>0</v>
      </c>
      <c r="W74" s="7">
        <v>0</v>
      </c>
      <c r="X74" s="7">
        <v>0</v>
      </c>
      <c r="Y74" s="7">
        <v>0</v>
      </c>
      <c r="Z74" s="7">
        <v>0</v>
      </c>
      <c r="AA74" s="1" t="s">
        <v>54</v>
      </c>
      <c r="AB74" s="1" t="str">
        <f t="shared" si="0"/>
        <v>Andalucía</v>
      </c>
      <c r="AC74" s="1" t="str">
        <f t="shared" si="1"/>
        <v>Badajoz-Andalucía-Granada-R14</v>
      </c>
      <c r="AD74" s="1" t="str">
        <f t="shared" si="2"/>
        <v xml:space="preserve">DM - Fabricación de material de transporte </v>
      </c>
    </row>
    <row r="75" spans="1:30" ht="14.4">
      <c r="A75" s="7" t="s">
        <v>20</v>
      </c>
      <c r="B75" s="7" t="s">
        <v>21</v>
      </c>
      <c r="C75" s="7" t="s">
        <v>61</v>
      </c>
      <c r="D75" s="7" t="s">
        <v>55</v>
      </c>
      <c r="E75" s="7">
        <v>0</v>
      </c>
      <c r="F75" s="7">
        <v>0</v>
      </c>
      <c r="G75" s="7">
        <v>2.9169409993543902</v>
      </c>
      <c r="H75" s="7">
        <v>0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  <c r="N75" s="7">
        <v>1.7546232271853399</v>
      </c>
      <c r="O75" s="7">
        <v>0</v>
      </c>
      <c r="P75" s="7">
        <v>0</v>
      </c>
      <c r="Q75" s="7">
        <v>0</v>
      </c>
      <c r="R75" s="7">
        <v>4.24519</v>
      </c>
      <c r="S75" s="7">
        <v>0</v>
      </c>
      <c r="T75" s="7">
        <v>0</v>
      </c>
      <c r="U75" s="7">
        <v>0</v>
      </c>
      <c r="V75" s="7">
        <v>0</v>
      </c>
      <c r="W75" s="7">
        <v>0</v>
      </c>
      <c r="X75" s="7">
        <v>0</v>
      </c>
      <c r="Y75" s="7">
        <v>0.27111000000000002</v>
      </c>
      <c r="Z75" s="7">
        <v>0</v>
      </c>
      <c r="AA75" s="1" t="s">
        <v>56</v>
      </c>
      <c r="AB75" s="1" t="str">
        <f t="shared" si="0"/>
        <v>Andalucía</v>
      </c>
      <c r="AC75" s="1" t="str">
        <f t="shared" si="1"/>
        <v>Badajoz-Andalucía-Granada-R15</v>
      </c>
      <c r="AD75" s="1" t="str">
        <f t="shared" si="2"/>
        <v xml:space="preserve">DN - Industrias diversas </v>
      </c>
    </row>
    <row r="76" spans="1:30" ht="14.4">
      <c r="A76" s="7" t="s">
        <v>20</v>
      </c>
      <c r="B76" s="7" t="s">
        <v>21</v>
      </c>
      <c r="C76" s="7" t="s">
        <v>61</v>
      </c>
      <c r="D76" s="7" t="s">
        <v>57</v>
      </c>
      <c r="E76" s="7">
        <v>14.859644144956899</v>
      </c>
      <c r="F76" s="7">
        <v>18.971816292761901</v>
      </c>
      <c r="G76" s="7">
        <v>5.3317797056040099</v>
      </c>
      <c r="H76" s="7">
        <v>0.84512859760089398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  <c r="N76" s="7">
        <v>0</v>
      </c>
      <c r="O76" s="7">
        <v>0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  <c r="V76" s="7">
        <v>0</v>
      </c>
      <c r="W76" s="7">
        <v>0</v>
      </c>
      <c r="X76" s="7">
        <v>0</v>
      </c>
      <c r="Y76" s="7">
        <v>0</v>
      </c>
      <c r="Z76" s="7">
        <v>0</v>
      </c>
      <c r="AA76" s="1" t="s">
        <v>58</v>
      </c>
      <c r="AB76" s="1" t="str">
        <f t="shared" si="0"/>
        <v>Andalucía</v>
      </c>
      <c r="AC76" s="1" t="str">
        <f t="shared" si="1"/>
        <v>Badajoz-Andalucía-Granada-R16</v>
      </c>
      <c r="AD76" s="1" t="str">
        <f t="shared" si="2"/>
        <v xml:space="preserve">EE - Industria energética, distribución de energía, gas y agua </v>
      </c>
    </row>
    <row r="77" spans="1:30" ht="14.4">
      <c r="A77" s="7" t="s">
        <v>20</v>
      </c>
      <c r="B77" s="7" t="s">
        <v>21</v>
      </c>
      <c r="C77" s="7" t="s">
        <v>62</v>
      </c>
      <c r="D77" s="7" t="s">
        <v>23</v>
      </c>
      <c r="E77" s="7">
        <v>27.3090563282584</v>
      </c>
      <c r="F77" s="7">
        <v>15.4093627096404</v>
      </c>
      <c r="G77" s="7">
        <v>21.231324077719201</v>
      </c>
      <c r="H77" s="7">
        <v>32.2794775336436</v>
      </c>
      <c r="I77" s="7">
        <v>3.29420883434666</v>
      </c>
      <c r="J77" s="7">
        <v>29.821006656078801</v>
      </c>
      <c r="K77" s="7">
        <v>39.149815278609701</v>
      </c>
      <c r="L77" s="7">
        <v>40.031378144212397</v>
      </c>
      <c r="M77" s="7">
        <v>9.6154856294354794</v>
      </c>
      <c r="N77" s="7">
        <v>10.018061673566899</v>
      </c>
      <c r="O77" s="7">
        <v>31.0952901876271</v>
      </c>
      <c r="P77" s="7">
        <v>24.624545000000001</v>
      </c>
      <c r="Q77" s="7">
        <v>22.967856000000001</v>
      </c>
      <c r="R77" s="7">
        <v>42.481726000000002</v>
      </c>
      <c r="S77" s="7">
        <v>89.917514999999995</v>
      </c>
      <c r="T77" s="7">
        <v>16.728448</v>
      </c>
      <c r="U77" s="7">
        <v>54.749617000000001</v>
      </c>
      <c r="V77" s="7">
        <v>67.682733999999996</v>
      </c>
      <c r="W77" s="7">
        <v>34.148529000000003</v>
      </c>
      <c r="X77" s="7">
        <v>26.523676999999999</v>
      </c>
      <c r="Y77" s="7">
        <v>11.17611</v>
      </c>
      <c r="Z77" s="7">
        <v>41.942669000000002</v>
      </c>
      <c r="AA77" s="1" t="s">
        <v>24</v>
      </c>
      <c r="AB77" s="1" t="str">
        <f t="shared" ref="AB77:AB140" si="3">IF(B77="Castilla-La Mancha","Castilla La Mancha",B77)</f>
        <v>Andalucía</v>
      </c>
      <c r="AC77" s="1" t="str">
        <f t="shared" si="1"/>
        <v>Badajoz-Andalucía-Huelva-R1</v>
      </c>
      <c r="AD77" s="1" t="str">
        <f t="shared" si="2"/>
        <v xml:space="preserve">AA,BB - Agricultura, silvicultura y pesca </v>
      </c>
    </row>
    <row r="78" spans="1:30" ht="14.4">
      <c r="A78" s="7" t="s">
        <v>20</v>
      </c>
      <c r="B78" s="7" t="s">
        <v>21</v>
      </c>
      <c r="C78" s="7" t="s">
        <v>62</v>
      </c>
      <c r="D78" s="7" t="s">
        <v>26</v>
      </c>
      <c r="E78" s="7">
        <v>149.61207466797299</v>
      </c>
      <c r="F78" s="7">
        <v>149.30888288997099</v>
      </c>
      <c r="G78" s="7">
        <v>19.347872418914498</v>
      </c>
      <c r="H78" s="7">
        <v>54.493756808653004</v>
      </c>
      <c r="I78" s="7">
        <v>37.684378358621998</v>
      </c>
      <c r="J78" s="7">
        <v>62.663629308065602</v>
      </c>
      <c r="K78" s="7">
        <v>30.201403563787199</v>
      </c>
      <c r="L78" s="7">
        <v>31.1298669665718</v>
      </c>
      <c r="M78" s="7">
        <v>19.6559173677093</v>
      </c>
      <c r="N78" s="7">
        <v>27.851391718593799</v>
      </c>
      <c r="O78" s="7">
        <v>25.190483772783899</v>
      </c>
      <c r="P78" s="7">
        <v>33.89828</v>
      </c>
      <c r="Q78" s="7">
        <v>89.375832000000003</v>
      </c>
      <c r="R78" s="7">
        <v>70.736999999999995</v>
      </c>
      <c r="S78" s="7">
        <v>92.807631000000001</v>
      </c>
      <c r="T78" s="7">
        <v>89.265054000000006</v>
      </c>
      <c r="U78" s="7">
        <v>73.354895463386697</v>
      </c>
      <c r="V78" s="7">
        <v>87.126127999999994</v>
      </c>
      <c r="W78" s="7">
        <v>59.993200000000002</v>
      </c>
      <c r="X78" s="7">
        <v>72.344759999999994</v>
      </c>
      <c r="Y78" s="7">
        <v>46.010420000000003</v>
      </c>
      <c r="Z78" s="7">
        <v>12.148605</v>
      </c>
      <c r="AA78" s="1" t="s">
        <v>27</v>
      </c>
      <c r="AB78" s="1" t="str">
        <f t="shared" si="3"/>
        <v>Andalucía</v>
      </c>
      <c r="AC78" s="1" t="str">
        <f t="shared" ref="AC78:AC141" si="4">+A78&amp;"-"&amp;AB78&amp;"-"&amp;C78&amp;"-"&amp;AA78</f>
        <v>Badajoz-Andalucía-Huelva-R2</v>
      </c>
      <c r="AD78" s="1" t="str">
        <f t="shared" ref="AD78:AD141" si="5">+IF(D78=$D$13,$AI$1,IF(D78=$D$14,$AI$2,IF(D78=$D$15,$AI$3,IF(D78=$D$16,$AI$4,IF(D78=$D$17,$AI$5,IF(D78=$D$18,$AI$6,IF(D78=$D$19,$AI$7,IF(D78=$D$20,$AI$8,IF(D78=$D$21,$AI$9,IF(D78=$D$22,$AI$10,IF(D78=$D$23,$AI$11,IF(D78=$D$24,$AI$12,IF(D78=$D$25,$AI$13,IF(D78=$D$26,$AI$14,IF(D78=$D$27,$AI$15,$AI$16)))))))))))))))</f>
        <v xml:space="preserve">CA,CB, DF - I. extractivas, coquerías, refino y combustibles nucleares </v>
      </c>
    </row>
    <row r="79" spans="1:30" ht="14.4">
      <c r="A79" s="7" t="s">
        <v>20</v>
      </c>
      <c r="B79" s="7" t="s">
        <v>21</v>
      </c>
      <c r="C79" s="7" t="s">
        <v>62</v>
      </c>
      <c r="D79" s="7" t="s">
        <v>29</v>
      </c>
      <c r="E79" s="7">
        <v>72.380428314655802</v>
      </c>
      <c r="F79" s="7">
        <v>20.413928716910899</v>
      </c>
      <c r="G79" s="7">
        <v>30.9106873308275</v>
      </c>
      <c r="H79" s="7">
        <v>17.3284546462713</v>
      </c>
      <c r="I79" s="7">
        <v>16.2059925121643</v>
      </c>
      <c r="J79" s="7">
        <v>45.115054638535</v>
      </c>
      <c r="K79" s="7">
        <v>45.950392864024899</v>
      </c>
      <c r="L79" s="7">
        <v>26.920400815656102</v>
      </c>
      <c r="M79" s="7">
        <v>29.245007787659301</v>
      </c>
      <c r="N79" s="7">
        <v>17.907155435032099</v>
      </c>
      <c r="O79" s="7">
        <v>14.2405630520716</v>
      </c>
      <c r="P79" s="7">
        <v>61.415447999999998</v>
      </c>
      <c r="Q79" s="7">
        <v>34.96452</v>
      </c>
      <c r="R79" s="7">
        <v>142.128286</v>
      </c>
      <c r="S79" s="7">
        <v>159.16368600000001</v>
      </c>
      <c r="T79" s="7">
        <v>57.375349999999997</v>
      </c>
      <c r="U79" s="7">
        <v>84.629192000000003</v>
      </c>
      <c r="V79" s="7">
        <v>116.731469</v>
      </c>
      <c r="W79" s="7">
        <v>83.386815999999996</v>
      </c>
      <c r="X79" s="7">
        <v>24.913813999999999</v>
      </c>
      <c r="Y79" s="7">
        <v>86.216109000000003</v>
      </c>
      <c r="Z79" s="7">
        <v>24.273783999999999</v>
      </c>
      <c r="AA79" s="1" t="s">
        <v>30</v>
      </c>
      <c r="AB79" s="1" t="str">
        <f t="shared" si="3"/>
        <v>Andalucía</v>
      </c>
      <c r="AC79" s="1" t="str">
        <f t="shared" si="4"/>
        <v>Badajoz-Andalucía-Huelva-R3</v>
      </c>
      <c r="AD79" s="1" t="str">
        <f t="shared" si="5"/>
        <v xml:space="preserve">DA - Industria Agroalimentaria </v>
      </c>
    </row>
    <row r="80" spans="1:30" ht="14.4">
      <c r="A80" s="7" t="s">
        <v>20</v>
      </c>
      <c r="B80" s="7" t="s">
        <v>21</v>
      </c>
      <c r="C80" s="7" t="s">
        <v>62</v>
      </c>
      <c r="D80" s="7" t="s">
        <v>32</v>
      </c>
      <c r="E80" s="7">
        <v>0</v>
      </c>
      <c r="F80" s="7">
        <v>1.93138965691663E-8</v>
      </c>
      <c r="G80" s="7">
        <v>0.59805029612791105</v>
      </c>
      <c r="H80" s="7">
        <v>0.20875906867154401</v>
      </c>
      <c r="I80" s="7">
        <v>1.22947946359765E-2</v>
      </c>
      <c r="J80" s="7">
        <v>0</v>
      </c>
      <c r="K80" s="7">
        <v>0</v>
      </c>
      <c r="L80" s="7">
        <v>0</v>
      </c>
      <c r="M80" s="7">
        <v>0</v>
      </c>
      <c r="N80" s="7">
        <v>0</v>
      </c>
      <c r="O80" s="7">
        <v>10.209620421576201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  <c r="V80" s="7">
        <v>0</v>
      </c>
      <c r="W80" s="7">
        <v>0</v>
      </c>
      <c r="X80" s="7">
        <v>0</v>
      </c>
      <c r="Y80" s="7">
        <v>0</v>
      </c>
      <c r="Z80" s="7">
        <v>8.1995719999999999</v>
      </c>
      <c r="AA80" s="1" t="s">
        <v>33</v>
      </c>
      <c r="AB80" s="1" t="str">
        <f t="shared" si="3"/>
        <v>Andalucía</v>
      </c>
      <c r="AC80" s="1" t="str">
        <f t="shared" si="4"/>
        <v>Badajoz-Andalucía-Huelva-R4</v>
      </c>
      <c r="AD80" s="1" t="str">
        <f t="shared" si="5"/>
        <v xml:space="preserve">DB - Industria textil y de la confección </v>
      </c>
    </row>
    <row r="81" spans="1:30" ht="14.4">
      <c r="A81" s="7" t="s">
        <v>20</v>
      </c>
      <c r="B81" s="7" t="s">
        <v>21</v>
      </c>
      <c r="C81" s="7" t="s">
        <v>62</v>
      </c>
      <c r="D81" s="7" t="s">
        <v>35</v>
      </c>
      <c r="E81" s="7">
        <v>0</v>
      </c>
      <c r="F81" s="7">
        <v>0</v>
      </c>
      <c r="G81" s="7">
        <v>0</v>
      </c>
      <c r="H81" s="7">
        <v>0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v>0</v>
      </c>
      <c r="W81" s="7">
        <v>0</v>
      </c>
      <c r="X81" s="7">
        <v>0</v>
      </c>
      <c r="Y81" s="7">
        <v>0</v>
      </c>
      <c r="Z81" s="7">
        <v>0</v>
      </c>
      <c r="AA81" s="1" t="s">
        <v>36</v>
      </c>
      <c r="AB81" s="1" t="str">
        <f t="shared" si="3"/>
        <v>Andalucía</v>
      </c>
      <c r="AC81" s="1" t="str">
        <f t="shared" si="4"/>
        <v>Badajoz-Andalucía-Huelva-R5</v>
      </c>
      <c r="AD81" s="1" t="str">
        <f t="shared" si="5"/>
        <v xml:space="preserve">DC - Industria del cuero y calzado </v>
      </c>
    </row>
    <row r="82" spans="1:30" ht="14.4">
      <c r="A82" s="7" t="s">
        <v>20</v>
      </c>
      <c r="B82" s="7" t="s">
        <v>21</v>
      </c>
      <c r="C82" s="7" t="s">
        <v>62</v>
      </c>
      <c r="D82" s="7" t="s">
        <v>37</v>
      </c>
      <c r="E82" s="7">
        <v>0</v>
      </c>
      <c r="F82" s="7">
        <v>0</v>
      </c>
      <c r="G82" s="7">
        <v>5.0721012357089599</v>
      </c>
      <c r="H82" s="7">
        <v>0</v>
      </c>
      <c r="I82" s="7">
        <v>0</v>
      </c>
      <c r="J82" s="7">
        <v>1.2367880084294101</v>
      </c>
      <c r="K82" s="7">
        <v>10.8911704912729</v>
      </c>
      <c r="L82" s="7">
        <v>13.572924710686699</v>
      </c>
      <c r="M82" s="7">
        <v>3.7060446010520001</v>
      </c>
      <c r="N82" s="7">
        <v>9.6642338603536402</v>
      </c>
      <c r="O82" s="7">
        <v>23.179202311662099</v>
      </c>
      <c r="P82" s="7">
        <v>0</v>
      </c>
      <c r="Q82" s="7">
        <v>0</v>
      </c>
      <c r="R82" s="7">
        <v>2.310111</v>
      </c>
      <c r="S82" s="7">
        <v>0</v>
      </c>
      <c r="T82" s="7">
        <v>0</v>
      </c>
      <c r="U82" s="7">
        <v>1.8824460000000001</v>
      </c>
      <c r="V82" s="7">
        <v>7.9451159999999996</v>
      </c>
      <c r="W82" s="7">
        <v>20.190456000000001</v>
      </c>
      <c r="X82" s="7">
        <v>2.8458429999999999</v>
      </c>
      <c r="Y82" s="7">
        <v>11.372405000000001</v>
      </c>
      <c r="Z82" s="7">
        <v>47.351170000000003</v>
      </c>
      <c r="AA82" s="1" t="s">
        <v>38</v>
      </c>
      <c r="AB82" s="1" t="str">
        <f t="shared" si="3"/>
        <v>Andalucía</v>
      </c>
      <c r="AC82" s="1" t="str">
        <f t="shared" si="4"/>
        <v>Badajoz-Andalucía-Huelva-R6</v>
      </c>
      <c r="AD82" s="1" t="str">
        <f t="shared" si="5"/>
        <v xml:space="preserve">DD - Industria de la madera y el corcho </v>
      </c>
    </row>
    <row r="83" spans="1:30" ht="14.4">
      <c r="A83" s="7" t="s">
        <v>20</v>
      </c>
      <c r="B83" s="7" t="s">
        <v>21</v>
      </c>
      <c r="C83" s="7" t="s">
        <v>62</v>
      </c>
      <c r="D83" s="7" t="s">
        <v>39</v>
      </c>
      <c r="E83" s="7">
        <v>0</v>
      </c>
      <c r="F83" s="7">
        <v>16.647350973255001</v>
      </c>
      <c r="G83" s="7">
        <v>9.7367174243050201</v>
      </c>
      <c r="H83" s="7">
        <v>0</v>
      </c>
      <c r="I83" s="7">
        <v>0</v>
      </c>
      <c r="J83" s="7">
        <v>0</v>
      </c>
      <c r="K83" s="7">
        <v>0</v>
      </c>
      <c r="L83" s="7">
        <v>3.7396216329894401</v>
      </c>
      <c r="M83" s="7">
        <v>1.63175305152232</v>
      </c>
      <c r="N83" s="7">
        <v>3.1085912448570601</v>
      </c>
      <c r="O83" s="7">
        <v>2.47675726292815</v>
      </c>
      <c r="P83" s="7">
        <v>0</v>
      </c>
      <c r="Q83" s="7">
        <v>1.4641420000000001</v>
      </c>
      <c r="R83" s="7">
        <v>5.8670859999999996</v>
      </c>
      <c r="S83" s="7">
        <v>0</v>
      </c>
      <c r="T83" s="7">
        <v>0</v>
      </c>
      <c r="U83" s="7">
        <v>0</v>
      </c>
      <c r="V83" s="7">
        <v>0</v>
      </c>
      <c r="W83" s="7">
        <v>8.6959800000000005</v>
      </c>
      <c r="X83" s="7">
        <v>5.173</v>
      </c>
      <c r="Y83" s="7">
        <v>4.0731200000000003</v>
      </c>
      <c r="Z83" s="7">
        <v>3.3665590000000001</v>
      </c>
      <c r="AA83" s="1" t="s">
        <v>40</v>
      </c>
      <c r="AB83" s="1" t="str">
        <f t="shared" si="3"/>
        <v>Andalucía</v>
      </c>
      <c r="AC83" s="1" t="str">
        <f t="shared" si="4"/>
        <v>Badajoz-Andalucía-Huelva-R7</v>
      </c>
      <c r="AD83" s="1" t="str">
        <f t="shared" si="5"/>
        <v xml:space="preserve">DE - Industria del papel, edición y artes gráficas </v>
      </c>
    </row>
    <row r="84" spans="1:30" ht="14.4">
      <c r="A84" s="7" t="s">
        <v>20</v>
      </c>
      <c r="B84" s="7" t="s">
        <v>21</v>
      </c>
      <c r="C84" s="7" t="s">
        <v>62</v>
      </c>
      <c r="D84" s="7" t="s">
        <v>41</v>
      </c>
      <c r="E84" s="7">
        <v>0.26928239504738699</v>
      </c>
      <c r="F84" s="7">
        <v>5.4542234783633496</v>
      </c>
      <c r="G84" s="7">
        <v>9.2963429544687699</v>
      </c>
      <c r="H84" s="7">
        <v>2.92500571336923</v>
      </c>
      <c r="I84" s="7">
        <v>0</v>
      </c>
      <c r="J84" s="7">
        <v>2.4107833331456399</v>
      </c>
      <c r="K84" s="7">
        <v>0</v>
      </c>
      <c r="L84" s="7">
        <v>10.7364801442641</v>
      </c>
      <c r="M84" s="7">
        <v>0.43484581176967402</v>
      </c>
      <c r="N84" s="7">
        <v>0</v>
      </c>
      <c r="O84" s="7">
        <v>11.421094771587301</v>
      </c>
      <c r="P84" s="7">
        <v>0.31924999999999998</v>
      </c>
      <c r="Q84" s="7">
        <v>6.3212520000000003</v>
      </c>
      <c r="R84" s="7">
        <v>34.304704000000001</v>
      </c>
      <c r="S84" s="7">
        <v>16.275887999999998</v>
      </c>
      <c r="T84" s="7">
        <v>0</v>
      </c>
      <c r="U84" s="7">
        <v>15.615413</v>
      </c>
      <c r="V84" s="7">
        <v>0</v>
      </c>
      <c r="W84" s="7">
        <v>71.652375000000006</v>
      </c>
      <c r="X84" s="7">
        <v>0.477433</v>
      </c>
      <c r="Y84" s="7">
        <v>0</v>
      </c>
      <c r="Z84" s="7">
        <v>38.60277</v>
      </c>
      <c r="AA84" s="1" t="s">
        <v>42</v>
      </c>
      <c r="AB84" s="1" t="str">
        <f t="shared" si="3"/>
        <v>Andalucía</v>
      </c>
      <c r="AC84" s="1" t="str">
        <f t="shared" si="4"/>
        <v>Badajoz-Andalucía-Huelva-R8</v>
      </c>
      <c r="AD84" s="1" t="str">
        <f t="shared" si="5"/>
        <v xml:space="preserve">DG - Industria Química </v>
      </c>
    </row>
    <row r="85" spans="1:30" ht="14.4">
      <c r="A85" s="7" t="s">
        <v>20</v>
      </c>
      <c r="B85" s="7" t="s">
        <v>21</v>
      </c>
      <c r="C85" s="7" t="s">
        <v>62</v>
      </c>
      <c r="D85" s="7" t="s">
        <v>43</v>
      </c>
      <c r="E85" s="7">
        <v>2.8029421199995999</v>
      </c>
      <c r="F85" s="7">
        <v>0</v>
      </c>
      <c r="G85" s="7">
        <v>0</v>
      </c>
      <c r="H85" s="7">
        <v>0</v>
      </c>
      <c r="I85" s="7">
        <v>0</v>
      </c>
      <c r="J85" s="7">
        <v>17.1962131415847</v>
      </c>
      <c r="K85" s="7">
        <v>0</v>
      </c>
      <c r="L85" s="7">
        <v>7.6299901501051304</v>
      </c>
      <c r="M85" s="7">
        <v>0</v>
      </c>
      <c r="N85" s="7">
        <v>4.8177680529490896</v>
      </c>
      <c r="O85" s="7">
        <v>21.9711159240032</v>
      </c>
      <c r="P85" s="7">
        <v>2.465376</v>
      </c>
      <c r="Q85" s="7">
        <v>0</v>
      </c>
      <c r="R85" s="7">
        <v>0</v>
      </c>
      <c r="S85" s="7">
        <v>0</v>
      </c>
      <c r="T85" s="7">
        <v>0</v>
      </c>
      <c r="U85" s="7">
        <v>38.790711999999999</v>
      </c>
      <c r="V85" s="7">
        <v>0</v>
      </c>
      <c r="W85" s="7">
        <v>14.454143</v>
      </c>
      <c r="X85" s="7">
        <v>0</v>
      </c>
      <c r="Y85" s="7">
        <v>12.262055999999999</v>
      </c>
      <c r="Z85" s="7">
        <v>17.828308</v>
      </c>
      <c r="AA85" s="1" t="s">
        <v>44</v>
      </c>
      <c r="AB85" s="1" t="str">
        <f t="shared" si="3"/>
        <v>Andalucía</v>
      </c>
      <c r="AC85" s="1" t="str">
        <f t="shared" si="4"/>
        <v>Badajoz-Andalucía-Huelva-R9</v>
      </c>
      <c r="AD85" s="1" t="str">
        <f t="shared" si="5"/>
        <v xml:space="preserve">DH - Industria del caucho y materias plásticas </v>
      </c>
    </row>
    <row r="86" spans="1:30" ht="14.4">
      <c r="A86" s="7" t="s">
        <v>20</v>
      </c>
      <c r="B86" s="7" t="s">
        <v>21</v>
      </c>
      <c r="C86" s="7" t="s">
        <v>62</v>
      </c>
      <c r="D86" s="7" t="s">
        <v>45</v>
      </c>
      <c r="E86" s="7">
        <v>0</v>
      </c>
      <c r="F86" s="7">
        <v>1.7098578817500301</v>
      </c>
      <c r="G86" s="7">
        <v>5.0496253431569702</v>
      </c>
      <c r="H86" s="7">
        <v>0</v>
      </c>
      <c r="I86" s="7">
        <v>5.8055901905696397</v>
      </c>
      <c r="J86" s="7">
        <v>4.3889674456946404</v>
      </c>
      <c r="K86" s="7">
        <v>0</v>
      </c>
      <c r="L86" s="7">
        <v>1.1488153299338399</v>
      </c>
      <c r="M86" s="7">
        <v>1.6563731264631001</v>
      </c>
      <c r="N86" s="7">
        <v>1.8097554694343501</v>
      </c>
      <c r="O86" s="7">
        <v>9.5571450579195005</v>
      </c>
      <c r="P86" s="7">
        <v>0</v>
      </c>
      <c r="Q86" s="7">
        <v>21.180994999999999</v>
      </c>
      <c r="R86" s="7">
        <v>96.018719000000004</v>
      </c>
      <c r="S86" s="7">
        <v>0</v>
      </c>
      <c r="T86" s="7">
        <v>49.056567999999999</v>
      </c>
      <c r="U86" s="7">
        <v>60.819322999999997</v>
      </c>
      <c r="V86" s="7">
        <v>0</v>
      </c>
      <c r="W86" s="7">
        <v>13.997095</v>
      </c>
      <c r="X86" s="7">
        <v>15.415958</v>
      </c>
      <c r="Y86" s="7">
        <v>30.492305999999999</v>
      </c>
      <c r="Z86" s="7">
        <v>74.848076000000006</v>
      </c>
      <c r="AA86" s="1" t="s">
        <v>46</v>
      </c>
      <c r="AB86" s="1" t="str">
        <f t="shared" si="3"/>
        <v>Andalucía</v>
      </c>
      <c r="AC86" s="1" t="str">
        <f t="shared" si="4"/>
        <v>Badajoz-Andalucía-Huelva-R10</v>
      </c>
      <c r="AD86" s="1" t="str">
        <f t="shared" si="5"/>
        <v xml:space="preserve">DI - Industria de productos minerales no metálicos </v>
      </c>
    </row>
    <row r="87" spans="1:30" ht="14.4">
      <c r="A87" s="7" t="s">
        <v>20</v>
      </c>
      <c r="B87" s="7" t="s">
        <v>21</v>
      </c>
      <c r="C87" s="7" t="s">
        <v>62</v>
      </c>
      <c r="D87" s="7" t="s">
        <v>47</v>
      </c>
      <c r="E87" s="7">
        <v>2.2360919374730202</v>
      </c>
      <c r="F87" s="7">
        <v>1.8216456303483699</v>
      </c>
      <c r="G87" s="7">
        <v>44.622478184564301</v>
      </c>
      <c r="H87" s="7">
        <v>22.1762381212999</v>
      </c>
      <c r="I87" s="7">
        <v>1.5182737595101301</v>
      </c>
      <c r="J87" s="7">
        <v>6.2501528721063604</v>
      </c>
      <c r="K87" s="7">
        <v>25.2976203046046</v>
      </c>
      <c r="L87" s="7">
        <v>19.1192919336528</v>
      </c>
      <c r="M87" s="7">
        <v>14.8161075910538</v>
      </c>
      <c r="N87" s="7">
        <v>133.607994611658</v>
      </c>
      <c r="O87" s="7">
        <v>140.30189456413899</v>
      </c>
      <c r="P87" s="7">
        <v>3.4931369999999999</v>
      </c>
      <c r="Q87" s="7">
        <v>3.466863</v>
      </c>
      <c r="R87" s="7">
        <v>202.447397</v>
      </c>
      <c r="S87" s="7">
        <v>103.450665</v>
      </c>
      <c r="T87" s="7">
        <v>4.1158000000000001</v>
      </c>
      <c r="U87" s="7">
        <v>32.071939</v>
      </c>
      <c r="V87" s="7">
        <v>70.921666000000002</v>
      </c>
      <c r="W87" s="7">
        <v>67.827419000000006</v>
      </c>
      <c r="X87" s="7">
        <v>63.646102999999997</v>
      </c>
      <c r="Y87" s="7">
        <v>308.26012700000001</v>
      </c>
      <c r="Z87" s="7">
        <v>172.62209300000001</v>
      </c>
      <c r="AA87" s="1" t="s">
        <v>48</v>
      </c>
      <c r="AB87" s="1" t="str">
        <f t="shared" si="3"/>
        <v>Andalucía</v>
      </c>
      <c r="AC87" s="1" t="str">
        <f t="shared" si="4"/>
        <v>Badajoz-Andalucía-Huelva-R11</v>
      </c>
      <c r="AD87" s="1" t="str">
        <f t="shared" si="5"/>
        <v xml:space="preserve">DJ - Metalurgia y fabricación de productos metálicos </v>
      </c>
    </row>
    <row r="88" spans="1:30" ht="14.4">
      <c r="A88" s="7" t="s">
        <v>20</v>
      </c>
      <c r="B88" s="7" t="s">
        <v>21</v>
      </c>
      <c r="C88" s="7" t="s">
        <v>62</v>
      </c>
      <c r="D88" s="7" t="s">
        <v>49</v>
      </c>
      <c r="E88" s="7">
        <v>0</v>
      </c>
      <c r="F88" s="7">
        <v>0</v>
      </c>
      <c r="G88" s="7">
        <v>1.68065802234529</v>
      </c>
      <c r="H88" s="7">
        <v>0</v>
      </c>
      <c r="I88" s="7">
        <v>4.0217659170950801</v>
      </c>
      <c r="J88" s="7">
        <v>1.1695420692648699</v>
      </c>
      <c r="K88" s="7">
        <v>0</v>
      </c>
      <c r="L88" s="7">
        <v>0</v>
      </c>
      <c r="M88" s="7">
        <v>0</v>
      </c>
      <c r="N88" s="7">
        <v>0</v>
      </c>
      <c r="O88" s="7">
        <v>0</v>
      </c>
      <c r="P88" s="7">
        <v>0</v>
      </c>
      <c r="Q88" s="7">
        <v>0</v>
      </c>
      <c r="R88" s="7">
        <v>4.2999099999999997</v>
      </c>
      <c r="S88" s="7">
        <v>0</v>
      </c>
      <c r="T88" s="7">
        <v>1.4301280000000001</v>
      </c>
      <c r="U88" s="7">
        <v>2.6934879999999999</v>
      </c>
      <c r="V88" s="7">
        <v>0</v>
      </c>
      <c r="W88" s="7">
        <v>0</v>
      </c>
      <c r="X88" s="7">
        <v>0</v>
      </c>
      <c r="Y88" s="7">
        <v>0</v>
      </c>
      <c r="Z88" s="7">
        <v>0</v>
      </c>
      <c r="AA88" s="1" t="s">
        <v>50</v>
      </c>
      <c r="AB88" s="1" t="str">
        <f t="shared" si="3"/>
        <v>Andalucía</v>
      </c>
      <c r="AC88" s="1" t="str">
        <f t="shared" si="4"/>
        <v>Badajoz-Andalucía-Huelva-R12</v>
      </c>
      <c r="AD88" s="1" t="str">
        <f t="shared" si="5"/>
        <v xml:space="preserve">DK - Fabricación de maquinaria y equipo mecánico </v>
      </c>
    </row>
    <row r="89" spans="1:30" ht="14.4">
      <c r="A89" s="7" t="s">
        <v>20</v>
      </c>
      <c r="B89" s="7" t="s">
        <v>21</v>
      </c>
      <c r="C89" s="7" t="s">
        <v>62</v>
      </c>
      <c r="D89" s="7" t="s">
        <v>51</v>
      </c>
      <c r="E89" s="7">
        <v>2.9191001586139902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0</v>
      </c>
      <c r="O89" s="7">
        <v>0</v>
      </c>
      <c r="P89" s="7">
        <v>3.9513039999999999</v>
      </c>
      <c r="Q89" s="7">
        <v>0</v>
      </c>
      <c r="R89" s="7">
        <v>0</v>
      </c>
      <c r="S89" s="7">
        <v>0</v>
      </c>
      <c r="T89" s="7">
        <v>0</v>
      </c>
      <c r="U89" s="7">
        <v>0</v>
      </c>
      <c r="V89" s="7">
        <v>0</v>
      </c>
      <c r="W89" s="7">
        <v>0</v>
      </c>
      <c r="X89" s="7">
        <v>0</v>
      </c>
      <c r="Y89" s="7">
        <v>0</v>
      </c>
      <c r="Z89" s="7">
        <v>0</v>
      </c>
      <c r="AA89" s="1" t="s">
        <v>52</v>
      </c>
      <c r="AB89" s="1" t="str">
        <f t="shared" si="3"/>
        <v>Andalucía</v>
      </c>
      <c r="AC89" s="1" t="str">
        <f t="shared" si="4"/>
        <v>Badajoz-Andalucía-Huelva-R13</v>
      </c>
      <c r="AD89" s="1" t="str">
        <f t="shared" si="5"/>
        <v xml:space="preserve">DL - Material y equipo eléctrico, electrónico y óptico </v>
      </c>
    </row>
    <row r="90" spans="1:30" ht="14.4">
      <c r="A90" s="7" t="s">
        <v>20</v>
      </c>
      <c r="B90" s="7" t="s">
        <v>21</v>
      </c>
      <c r="C90" s="7" t="s">
        <v>62</v>
      </c>
      <c r="D90" s="7" t="s">
        <v>53</v>
      </c>
      <c r="E90" s="7">
        <v>4.5701572748429703E-2</v>
      </c>
      <c r="F90" s="7">
        <v>0</v>
      </c>
      <c r="G90" s="7">
        <v>0</v>
      </c>
      <c r="H90" s="7">
        <v>1.9516449547229999E-2</v>
      </c>
      <c r="I90" s="7">
        <v>0</v>
      </c>
      <c r="J90" s="7">
        <v>0</v>
      </c>
      <c r="K90" s="7">
        <v>0</v>
      </c>
      <c r="L90" s="7">
        <v>0</v>
      </c>
      <c r="M90" s="7">
        <v>0.26708528853022101</v>
      </c>
      <c r="N90" s="7">
        <v>0</v>
      </c>
      <c r="O90" s="7">
        <v>0</v>
      </c>
      <c r="P90" s="7">
        <v>3.1211530000000001</v>
      </c>
      <c r="Q90" s="7">
        <v>0</v>
      </c>
      <c r="R90" s="7">
        <v>0</v>
      </c>
      <c r="S90" s="7">
        <v>1.060848</v>
      </c>
      <c r="T90" s="7">
        <v>0</v>
      </c>
      <c r="U90" s="7">
        <v>0</v>
      </c>
      <c r="V90" s="7">
        <v>0</v>
      </c>
      <c r="W90" s="7">
        <v>0</v>
      </c>
      <c r="X90" s="7">
        <v>0.70241799999999999</v>
      </c>
      <c r="Y90" s="7">
        <v>0</v>
      </c>
      <c r="Z90" s="7">
        <v>0</v>
      </c>
      <c r="AA90" s="1" t="s">
        <v>54</v>
      </c>
      <c r="AB90" s="1" t="str">
        <f t="shared" si="3"/>
        <v>Andalucía</v>
      </c>
      <c r="AC90" s="1" t="str">
        <f t="shared" si="4"/>
        <v>Badajoz-Andalucía-Huelva-R14</v>
      </c>
      <c r="AD90" s="1" t="str">
        <f t="shared" si="5"/>
        <v xml:space="preserve">DM - Fabricación de material de transporte </v>
      </c>
    </row>
    <row r="91" spans="1:30" ht="14.4">
      <c r="A91" s="7" t="s">
        <v>20</v>
      </c>
      <c r="B91" s="7" t="s">
        <v>21</v>
      </c>
      <c r="C91" s="7" t="s">
        <v>62</v>
      </c>
      <c r="D91" s="7" t="s">
        <v>55</v>
      </c>
      <c r="E91" s="7">
        <v>0</v>
      </c>
      <c r="F91" s="7">
        <v>0</v>
      </c>
      <c r="G91" s="7">
        <v>0</v>
      </c>
      <c r="H91" s="7">
        <v>0</v>
      </c>
      <c r="I91" s="7">
        <v>0</v>
      </c>
      <c r="J91" s="7">
        <v>4.4370530356961604</v>
      </c>
      <c r="K91" s="7">
        <v>0</v>
      </c>
      <c r="L91" s="7">
        <v>0</v>
      </c>
      <c r="M91" s="7">
        <v>0</v>
      </c>
      <c r="N91" s="7">
        <v>14.2598814094722</v>
      </c>
      <c r="O91" s="7">
        <v>0</v>
      </c>
      <c r="P91" s="7">
        <v>0</v>
      </c>
      <c r="Q91" s="7">
        <v>0</v>
      </c>
      <c r="R91" s="7">
        <v>0</v>
      </c>
      <c r="S91" s="7">
        <v>0</v>
      </c>
      <c r="T91" s="7">
        <v>0</v>
      </c>
      <c r="U91" s="7">
        <v>2.1211760000000002</v>
      </c>
      <c r="V91" s="7">
        <v>0</v>
      </c>
      <c r="W91" s="7">
        <v>0</v>
      </c>
      <c r="X91" s="7">
        <v>0</v>
      </c>
      <c r="Y91" s="7">
        <v>2.2033200000000002</v>
      </c>
      <c r="Z91" s="7">
        <v>0</v>
      </c>
      <c r="AA91" s="1" t="s">
        <v>56</v>
      </c>
      <c r="AB91" s="1" t="str">
        <f t="shared" si="3"/>
        <v>Andalucía</v>
      </c>
      <c r="AC91" s="1" t="str">
        <f t="shared" si="4"/>
        <v>Badajoz-Andalucía-Huelva-R15</v>
      </c>
      <c r="AD91" s="1" t="str">
        <f t="shared" si="5"/>
        <v xml:space="preserve">DN - Industrias diversas </v>
      </c>
    </row>
    <row r="92" spans="1:30" ht="14.4">
      <c r="A92" s="7" t="s">
        <v>20</v>
      </c>
      <c r="B92" s="7" t="s">
        <v>21</v>
      </c>
      <c r="C92" s="7" t="s">
        <v>62</v>
      </c>
      <c r="D92" s="7" t="s">
        <v>57</v>
      </c>
      <c r="E92" s="7">
        <v>0</v>
      </c>
      <c r="F92" s="7">
        <v>0</v>
      </c>
      <c r="G92" s="7">
        <v>0</v>
      </c>
      <c r="H92" s="7">
        <v>0.99385148424396397</v>
      </c>
      <c r="I92" s="7">
        <v>0</v>
      </c>
      <c r="J92" s="7">
        <v>0</v>
      </c>
      <c r="K92" s="7">
        <v>0</v>
      </c>
      <c r="L92" s="7">
        <v>0</v>
      </c>
      <c r="M92" s="7">
        <v>0</v>
      </c>
      <c r="N92" s="7">
        <v>0</v>
      </c>
      <c r="O92" s="7">
        <v>0</v>
      </c>
      <c r="P92" s="7">
        <v>0</v>
      </c>
      <c r="Q92" s="7">
        <v>0</v>
      </c>
      <c r="R92" s="7">
        <v>0</v>
      </c>
      <c r="S92" s="7">
        <v>0</v>
      </c>
      <c r="T92" s="7">
        <v>0</v>
      </c>
      <c r="U92" s="7">
        <v>0</v>
      </c>
      <c r="V92" s="7">
        <v>0</v>
      </c>
      <c r="W92" s="7">
        <v>0</v>
      </c>
      <c r="X92" s="7">
        <v>0</v>
      </c>
      <c r="Y92" s="7">
        <v>0</v>
      </c>
      <c r="Z92" s="7">
        <v>0</v>
      </c>
      <c r="AA92" s="1" t="s">
        <v>58</v>
      </c>
      <c r="AB92" s="1" t="str">
        <f t="shared" si="3"/>
        <v>Andalucía</v>
      </c>
      <c r="AC92" s="1" t="str">
        <f t="shared" si="4"/>
        <v>Badajoz-Andalucía-Huelva-R16</v>
      </c>
      <c r="AD92" s="1" t="str">
        <f t="shared" si="5"/>
        <v xml:space="preserve">EE - Industria energética, distribución de energía, gas y agua </v>
      </c>
    </row>
    <row r="93" spans="1:30" ht="14.4">
      <c r="A93" s="7" t="s">
        <v>20</v>
      </c>
      <c r="B93" s="7" t="s">
        <v>21</v>
      </c>
      <c r="C93" s="7" t="s">
        <v>63</v>
      </c>
      <c r="D93" s="7" t="s">
        <v>23</v>
      </c>
      <c r="E93" s="7">
        <v>64.324280652472595</v>
      </c>
      <c r="F93" s="7">
        <v>20.862477247922399</v>
      </c>
      <c r="G93" s="7">
        <v>0</v>
      </c>
      <c r="H93" s="7">
        <v>12.0846423240256</v>
      </c>
      <c r="I93" s="7">
        <v>9.1350563702613297</v>
      </c>
      <c r="J93" s="7">
        <v>3.8584787945927999</v>
      </c>
      <c r="K93" s="7">
        <v>13.2076956671785</v>
      </c>
      <c r="L93" s="7">
        <v>0</v>
      </c>
      <c r="M93" s="7">
        <v>0</v>
      </c>
      <c r="N93" s="7">
        <v>2.3921837884163701</v>
      </c>
      <c r="O93" s="7">
        <v>14.0880745470125</v>
      </c>
      <c r="P93" s="7">
        <v>157.03270499999999</v>
      </c>
      <c r="Q93" s="7">
        <v>61.387366999999998</v>
      </c>
      <c r="R93" s="7">
        <v>0</v>
      </c>
      <c r="S93" s="7">
        <v>23.190964999999998</v>
      </c>
      <c r="T93" s="7">
        <v>14.949619</v>
      </c>
      <c r="U93" s="7">
        <v>14.65536</v>
      </c>
      <c r="V93" s="7">
        <v>47.444707999999999</v>
      </c>
      <c r="W93" s="7">
        <v>0</v>
      </c>
      <c r="X93" s="7">
        <v>0</v>
      </c>
      <c r="Y93" s="7">
        <v>11.021713999999999</v>
      </c>
      <c r="Z93" s="7">
        <v>24.182735999999998</v>
      </c>
      <c r="AA93" s="1" t="s">
        <v>24</v>
      </c>
      <c r="AB93" s="1" t="str">
        <f t="shared" si="3"/>
        <v>Andalucía</v>
      </c>
      <c r="AC93" s="1" t="str">
        <f t="shared" si="4"/>
        <v>Badajoz-Andalucía-Jaén-R1</v>
      </c>
      <c r="AD93" s="1" t="str">
        <f t="shared" si="5"/>
        <v xml:space="preserve">AA,BB - Agricultura, silvicultura y pesca </v>
      </c>
    </row>
    <row r="94" spans="1:30" ht="14.4">
      <c r="A94" s="7" t="s">
        <v>20</v>
      </c>
      <c r="B94" s="7" t="s">
        <v>21</v>
      </c>
      <c r="C94" s="7" t="s">
        <v>63</v>
      </c>
      <c r="D94" s="7" t="s">
        <v>26</v>
      </c>
      <c r="E94" s="7">
        <v>0</v>
      </c>
      <c r="F94" s="7">
        <v>0</v>
      </c>
      <c r="G94" s="7">
        <v>0.414871997018256</v>
      </c>
      <c r="H94" s="7">
        <v>0</v>
      </c>
      <c r="I94" s="7">
        <v>0</v>
      </c>
      <c r="J94" s="7">
        <v>8.9934229350092192</v>
      </c>
      <c r="K94" s="7">
        <v>13.877397219443001</v>
      </c>
      <c r="L94" s="7">
        <v>0</v>
      </c>
      <c r="M94" s="7">
        <v>0</v>
      </c>
      <c r="N94" s="7">
        <v>0</v>
      </c>
      <c r="O94" s="7">
        <v>0</v>
      </c>
      <c r="P94" s="7">
        <v>0</v>
      </c>
      <c r="Q94" s="7">
        <v>0</v>
      </c>
      <c r="R94" s="7">
        <v>19.353059999999999</v>
      </c>
      <c r="S94" s="7">
        <v>0</v>
      </c>
      <c r="T94" s="7">
        <v>0</v>
      </c>
      <c r="U94" s="7">
        <v>15.888704000000001</v>
      </c>
      <c r="V94" s="7">
        <v>45.647319000000003</v>
      </c>
      <c r="W94" s="7">
        <v>0</v>
      </c>
      <c r="X94" s="7">
        <v>0</v>
      </c>
      <c r="Y94" s="7">
        <v>0</v>
      </c>
      <c r="Z94" s="7">
        <v>0</v>
      </c>
      <c r="AA94" s="1" t="s">
        <v>27</v>
      </c>
      <c r="AB94" s="1" t="str">
        <f t="shared" si="3"/>
        <v>Andalucía</v>
      </c>
      <c r="AC94" s="1" t="str">
        <f t="shared" si="4"/>
        <v>Badajoz-Andalucía-Jaén-R2</v>
      </c>
      <c r="AD94" s="1" t="str">
        <f t="shared" si="5"/>
        <v xml:space="preserve">CA,CB, DF - I. extractivas, coquerías, refino y combustibles nucleares </v>
      </c>
    </row>
    <row r="95" spans="1:30" ht="14.4">
      <c r="A95" s="7" t="s">
        <v>20</v>
      </c>
      <c r="B95" s="7" t="s">
        <v>21</v>
      </c>
      <c r="C95" s="7" t="s">
        <v>63</v>
      </c>
      <c r="D95" s="7" t="s">
        <v>29</v>
      </c>
      <c r="E95" s="7">
        <v>38.304516771806099</v>
      </c>
      <c r="F95" s="7">
        <v>0</v>
      </c>
      <c r="G95" s="7">
        <v>15.6571711530367</v>
      </c>
      <c r="H95" s="7">
        <v>0</v>
      </c>
      <c r="I95" s="7">
        <v>21.5748537506636</v>
      </c>
      <c r="J95" s="7">
        <v>0</v>
      </c>
      <c r="K95" s="7">
        <v>7.90966481089872</v>
      </c>
      <c r="L95" s="7">
        <v>6.6759104332960897</v>
      </c>
      <c r="M95" s="7">
        <v>0</v>
      </c>
      <c r="N95" s="7">
        <v>5.0262144664505799</v>
      </c>
      <c r="O95" s="7">
        <v>0.96771180877746998</v>
      </c>
      <c r="P95" s="7">
        <v>61.961942000000001</v>
      </c>
      <c r="Q95" s="7">
        <v>0</v>
      </c>
      <c r="R95" s="7">
        <v>42.004474000000002</v>
      </c>
      <c r="S95" s="7">
        <v>0</v>
      </c>
      <c r="T95" s="7">
        <v>43.967452000000002</v>
      </c>
      <c r="U95" s="7">
        <v>0</v>
      </c>
      <c r="V95" s="7">
        <v>15.425242000000001</v>
      </c>
      <c r="W95" s="7">
        <v>17.201830000000001</v>
      </c>
      <c r="X95" s="7">
        <v>0</v>
      </c>
      <c r="Y95" s="7">
        <v>19.324919999999999</v>
      </c>
      <c r="Z95" s="7">
        <v>1.3644529999999999</v>
      </c>
      <c r="AA95" s="1" t="s">
        <v>30</v>
      </c>
      <c r="AB95" s="1" t="str">
        <f t="shared" si="3"/>
        <v>Andalucía</v>
      </c>
      <c r="AC95" s="1" t="str">
        <f t="shared" si="4"/>
        <v>Badajoz-Andalucía-Jaén-R3</v>
      </c>
      <c r="AD95" s="1" t="str">
        <f t="shared" si="5"/>
        <v xml:space="preserve">DA - Industria Agroalimentaria </v>
      </c>
    </row>
    <row r="96" spans="1:30" ht="14.4">
      <c r="A96" s="7" t="s">
        <v>20</v>
      </c>
      <c r="B96" s="7" t="s">
        <v>21</v>
      </c>
      <c r="C96" s="7" t="s">
        <v>63</v>
      </c>
      <c r="D96" s="7" t="s">
        <v>32</v>
      </c>
      <c r="E96" s="7">
        <v>0</v>
      </c>
      <c r="F96" s="7">
        <v>2.1130881644490201E-8</v>
      </c>
      <c r="G96" s="7">
        <v>3.7166466951670397E-2</v>
      </c>
      <c r="H96" s="7">
        <v>8.2306735701680594E-2</v>
      </c>
      <c r="I96" s="7">
        <v>8.9849618408661194E-3</v>
      </c>
      <c r="J96" s="7">
        <v>0</v>
      </c>
      <c r="K96" s="7">
        <v>0</v>
      </c>
      <c r="L96" s="7">
        <v>0</v>
      </c>
      <c r="M96" s="7">
        <v>0</v>
      </c>
      <c r="N96" s="7">
        <v>0</v>
      </c>
      <c r="O96" s="7">
        <v>0</v>
      </c>
      <c r="P96" s="7">
        <v>0</v>
      </c>
      <c r="Q96" s="7">
        <v>0</v>
      </c>
      <c r="R96" s="7">
        <v>0</v>
      </c>
      <c r="S96" s="7">
        <v>0</v>
      </c>
      <c r="T96" s="7">
        <v>0</v>
      </c>
      <c r="U96" s="7">
        <v>0</v>
      </c>
      <c r="V96" s="7">
        <v>0</v>
      </c>
      <c r="W96" s="7">
        <v>0</v>
      </c>
      <c r="X96" s="7">
        <v>0</v>
      </c>
      <c r="Y96" s="7">
        <v>0</v>
      </c>
      <c r="Z96" s="7">
        <v>0</v>
      </c>
      <c r="AA96" s="1" t="s">
        <v>33</v>
      </c>
      <c r="AB96" s="1" t="str">
        <f t="shared" si="3"/>
        <v>Andalucía</v>
      </c>
      <c r="AC96" s="1" t="str">
        <f t="shared" si="4"/>
        <v>Badajoz-Andalucía-Jaén-R4</v>
      </c>
      <c r="AD96" s="1" t="str">
        <f t="shared" si="5"/>
        <v xml:space="preserve">DB - Industria textil y de la confección </v>
      </c>
    </row>
    <row r="97" spans="1:30" ht="14.4">
      <c r="A97" s="7" t="s">
        <v>20</v>
      </c>
      <c r="B97" s="7" t="s">
        <v>21</v>
      </c>
      <c r="C97" s="7" t="s">
        <v>63</v>
      </c>
      <c r="D97" s="7" t="s">
        <v>35</v>
      </c>
      <c r="E97" s="7">
        <v>0</v>
      </c>
      <c r="F97" s="7">
        <v>0</v>
      </c>
      <c r="G97" s="7">
        <v>0</v>
      </c>
      <c r="H97" s="7">
        <v>0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  <c r="N97" s="7">
        <v>0</v>
      </c>
      <c r="O97" s="7">
        <v>0</v>
      </c>
      <c r="P97" s="7">
        <v>0</v>
      </c>
      <c r="Q97" s="7">
        <v>0</v>
      </c>
      <c r="R97" s="7">
        <v>0</v>
      </c>
      <c r="S97" s="7">
        <v>0</v>
      </c>
      <c r="T97" s="7">
        <v>0</v>
      </c>
      <c r="U97" s="7">
        <v>0</v>
      </c>
      <c r="V97" s="7">
        <v>0</v>
      </c>
      <c r="W97" s="7">
        <v>0</v>
      </c>
      <c r="X97" s="7">
        <v>0</v>
      </c>
      <c r="Y97" s="7">
        <v>0</v>
      </c>
      <c r="Z97" s="7">
        <v>0</v>
      </c>
      <c r="AA97" s="1" t="s">
        <v>36</v>
      </c>
      <c r="AB97" s="1" t="str">
        <f t="shared" si="3"/>
        <v>Andalucía</v>
      </c>
      <c r="AC97" s="1" t="str">
        <f t="shared" si="4"/>
        <v>Badajoz-Andalucía-Jaén-R5</v>
      </c>
      <c r="AD97" s="1" t="str">
        <f t="shared" si="5"/>
        <v xml:space="preserve">DC - Industria del cuero y calzado </v>
      </c>
    </row>
    <row r="98" spans="1:30" ht="14.4">
      <c r="A98" s="7" t="s">
        <v>20</v>
      </c>
      <c r="B98" s="7" t="s">
        <v>21</v>
      </c>
      <c r="C98" s="7" t="s">
        <v>63</v>
      </c>
      <c r="D98" s="7" t="s">
        <v>37</v>
      </c>
      <c r="E98" s="7">
        <v>0</v>
      </c>
      <c r="F98" s="7">
        <v>9.7827252335178105</v>
      </c>
      <c r="G98" s="7">
        <v>0</v>
      </c>
      <c r="H98" s="7">
        <v>29.402614089309601</v>
      </c>
      <c r="I98" s="7">
        <v>0</v>
      </c>
      <c r="J98" s="7">
        <v>9.9366734023790606</v>
      </c>
      <c r="K98" s="7">
        <v>0</v>
      </c>
      <c r="L98" s="7">
        <v>18.963339425749702</v>
      </c>
      <c r="M98" s="7">
        <v>0</v>
      </c>
      <c r="N98" s="7">
        <v>0</v>
      </c>
      <c r="O98" s="7">
        <v>6.2170978309512703</v>
      </c>
      <c r="P98" s="7">
        <v>0</v>
      </c>
      <c r="Q98" s="7">
        <v>13.087535000000001</v>
      </c>
      <c r="R98" s="7">
        <v>0</v>
      </c>
      <c r="S98" s="7">
        <v>16.924440000000001</v>
      </c>
      <c r="T98" s="7">
        <v>0</v>
      </c>
      <c r="U98" s="7">
        <v>15.124056</v>
      </c>
      <c r="V98" s="7">
        <v>0</v>
      </c>
      <c r="W98" s="7">
        <v>28.208988000000002</v>
      </c>
      <c r="X98" s="7">
        <v>0</v>
      </c>
      <c r="Y98" s="7">
        <v>0</v>
      </c>
      <c r="Z98" s="7">
        <v>12.700474</v>
      </c>
      <c r="AA98" s="1" t="s">
        <v>38</v>
      </c>
      <c r="AB98" s="1" t="str">
        <f t="shared" si="3"/>
        <v>Andalucía</v>
      </c>
      <c r="AC98" s="1" t="str">
        <f t="shared" si="4"/>
        <v>Badajoz-Andalucía-Jaén-R6</v>
      </c>
      <c r="AD98" s="1" t="str">
        <f t="shared" si="5"/>
        <v xml:space="preserve">DD - Industria de la madera y el corcho </v>
      </c>
    </row>
    <row r="99" spans="1:30" ht="14.4">
      <c r="A99" s="7" t="s">
        <v>20</v>
      </c>
      <c r="B99" s="7" t="s">
        <v>21</v>
      </c>
      <c r="C99" s="7" t="s">
        <v>63</v>
      </c>
      <c r="D99" s="7" t="s">
        <v>39</v>
      </c>
      <c r="E99" s="7">
        <v>0</v>
      </c>
      <c r="F99" s="7">
        <v>0</v>
      </c>
      <c r="G99" s="7">
        <v>0</v>
      </c>
      <c r="H99" s="7">
        <v>0</v>
      </c>
      <c r="I99" s="7">
        <v>0</v>
      </c>
      <c r="J99" s="7">
        <v>0</v>
      </c>
      <c r="K99" s="7">
        <v>0</v>
      </c>
      <c r="L99" s="7">
        <v>0</v>
      </c>
      <c r="M99" s="7">
        <v>0</v>
      </c>
      <c r="N99" s="7">
        <v>0</v>
      </c>
      <c r="O99" s="7">
        <v>0</v>
      </c>
      <c r="P99" s="7">
        <v>0</v>
      </c>
      <c r="Q99" s="7">
        <v>0</v>
      </c>
      <c r="R99" s="7">
        <v>0</v>
      </c>
      <c r="S99" s="7">
        <v>0</v>
      </c>
      <c r="T99" s="7">
        <v>0</v>
      </c>
      <c r="U99" s="7">
        <v>0</v>
      </c>
      <c r="V99" s="7">
        <v>0</v>
      </c>
      <c r="W99" s="7">
        <v>0</v>
      </c>
      <c r="X99" s="7">
        <v>0</v>
      </c>
      <c r="Y99" s="7">
        <v>0</v>
      </c>
      <c r="Z99" s="7">
        <v>0</v>
      </c>
      <c r="AA99" s="1" t="s">
        <v>40</v>
      </c>
      <c r="AB99" s="1" t="str">
        <f t="shared" si="3"/>
        <v>Andalucía</v>
      </c>
      <c r="AC99" s="1" t="str">
        <f t="shared" si="4"/>
        <v>Badajoz-Andalucía-Jaén-R7</v>
      </c>
      <c r="AD99" s="1" t="str">
        <f t="shared" si="5"/>
        <v xml:space="preserve">DE - Industria del papel, edición y artes gráficas </v>
      </c>
    </row>
    <row r="100" spans="1:30" ht="14.4">
      <c r="A100" s="7" t="s">
        <v>20</v>
      </c>
      <c r="B100" s="7" t="s">
        <v>21</v>
      </c>
      <c r="C100" s="7" t="s">
        <v>63</v>
      </c>
      <c r="D100" s="7" t="s">
        <v>41</v>
      </c>
      <c r="E100" s="7">
        <v>0</v>
      </c>
      <c r="F100" s="7">
        <v>0</v>
      </c>
      <c r="G100" s="7">
        <v>0</v>
      </c>
      <c r="H100" s="7">
        <v>0</v>
      </c>
      <c r="I100" s="7">
        <v>0</v>
      </c>
      <c r="J100" s="7">
        <v>0</v>
      </c>
      <c r="K100" s="7">
        <v>4.0532403548403098</v>
      </c>
      <c r="L100" s="7">
        <v>0</v>
      </c>
      <c r="M100" s="7">
        <v>0</v>
      </c>
      <c r="N100" s="7">
        <v>0</v>
      </c>
      <c r="O100" s="7">
        <v>0</v>
      </c>
      <c r="P100" s="7">
        <v>0</v>
      </c>
      <c r="Q100" s="7">
        <v>0</v>
      </c>
      <c r="R100" s="7">
        <v>0</v>
      </c>
      <c r="S100" s="7">
        <v>0</v>
      </c>
      <c r="T100" s="7">
        <v>0</v>
      </c>
      <c r="U100" s="7">
        <v>0</v>
      </c>
      <c r="V100" s="7">
        <v>15.908122000000001</v>
      </c>
      <c r="W100" s="7">
        <v>0</v>
      </c>
      <c r="X100" s="7">
        <v>0</v>
      </c>
      <c r="Y100" s="7">
        <v>0</v>
      </c>
      <c r="Z100" s="7">
        <v>0</v>
      </c>
      <c r="AA100" s="1" t="s">
        <v>42</v>
      </c>
      <c r="AB100" s="1" t="str">
        <f t="shared" si="3"/>
        <v>Andalucía</v>
      </c>
      <c r="AC100" s="1" t="str">
        <f t="shared" si="4"/>
        <v>Badajoz-Andalucía-Jaén-R8</v>
      </c>
      <c r="AD100" s="1" t="str">
        <f t="shared" si="5"/>
        <v xml:space="preserve">DG - Industria Química </v>
      </c>
    </row>
    <row r="101" spans="1:30" ht="14.4">
      <c r="A101" s="7" t="s">
        <v>20</v>
      </c>
      <c r="B101" s="7" t="s">
        <v>21</v>
      </c>
      <c r="C101" s="7" t="s">
        <v>63</v>
      </c>
      <c r="D101" s="7" t="s">
        <v>43</v>
      </c>
      <c r="E101" s="7">
        <v>0</v>
      </c>
      <c r="F101" s="7">
        <v>0</v>
      </c>
      <c r="G101" s="7">
        <v>0</v>
      </c>
      <c r="H101" s="7">
        <v>0</v>
      </c>
      <c r="I101" s="7">
        <v>0</v>
      </c>
      <c r="J101" s="7">
        <v>4.1589548195795496</v>
      </c>
      <c r="K101" s="7">
        <v>0</v>
      </c>
      <c r="L101" s="7">
        <v>6.6001917171636704</v>
      </c>
      <c r="M101" s="7">
        <v>0</v>
      </c>
      <c r="N101" s="7">
        <v>0</v>
      </c>
      <c r="O101" s="7">
        <v>0</v>
      </c>
      <c r="P101" s="7">
        <v>0</v>
      </c>
      <c r="Q101" s="7">
        <v>0</v>
      </c>
      <c r="R101" s="7">
        <v>0</v>
      </c>
      <c r="S101" s="7">
        <v>0</v>
      </c>
      <c r="T101" s="7">
        <v>0</v>
      </c>
      <c r="U101" s="7">
        <v>9.3816480000000002</v>
      </c>
      <c r="V101" s="7">
        <v>0</v>
      </c>
      <c r="W101" s="7">
        <v>13.158714</v>
      </c>
      <c r="X101" s="7">
        <v>0</v>
      </c>
      <c r="Y101" s="7">
        <v>0</v>
      </c>
      <c r="Z101" s="7">
        <v>0</v>
      </c>
      <c r="AA101" s="1" t="s">
        <v>44</v>
      </c>
      <c r="AB101" s="1" t="str">
        <f t="shared" si="3"/>
        <v>Andalucía</v>
      </c>
      <c r="AC101" s="1" t="str">
        <f t="shared" si="4"/>
        <v>Badajoz-Andalucía-Jaén-R9</v>
      </c>
      <c r="AD101" s="1" t="str">
        <f t="shared" si="5"/>
        <v xml:space="preserve">DH - Industria del caucho y materias plásticas </v>
      </c>
    </row>
    <row r="102" spans="1:30" ht="14.4">
      <c r="A102" s="7" t="s">
        <v>20</v>
      </c>
      <c r="B102" s="7" t="s">
        <v>21</v>
      </c>
      <c r="C102" s="7" t="s">
        <v>63</v>
      </c>
      <c r="D102" s="7" t="s">
        <v>45</v>
      </c>
      <c r="E102" s="7">
        <v>0</v>
      </c>
      <c r="F102" s="7">
        <v>0</v>
      </c>
      <c r="G102" s="7">
        <v>0</v>
      </c>
      <c r="H102" s="7">
        <v>4.6071483669490396</v>
      </c>
      <c r="I102" s="7">
        <v>8.3721343470322704</v>
      </c>
      <c r="J102" s="7">
        <v>0</v>
      </c>
      <c r="K102" s="7">
        <v>0</v>
      </c>
      <c r="L102" s="7">
        <v>3.8693326595802402</v>
      </c>
      <c r="M102" s="7">
        <v>4.7049202888669601</v>
      </c>
      <c r="N102" s="7">
        <v>0</v>
      </c>
      <c r="O102" s="7">
        <v>0.44338168737439099</v>
      </c>
      <c r="P102" s="7">
        <v>0</v>
      </c>
      <c r="Q102" s="7">
        <v>0</v>
      </c>
      <c r="R102" s="7">
        <v>0</v>
      </c>
      <c r="S102" s="7">
        <v>13.62532</v>
      </c>
      <c r="T102" s="7">
        <v>24.787251999999999</v>
      </c>
      <c r="U102" s="7">
        <v>0</v>
      </c>
      <c r="V102" s="7">
        <v>0</v>
      </c>
      <c r="W102" s="7">
        <v>8.3283000000000005</v>
      </c>
      <c r="X102" s="7">
        <v>7.2422000000000004</v>
      </c>
      <c r="Y102" s="7">
        <v>0</v>
      </c>
      <c r="Z102" s="7">
        <v>13.098981999999999</v>
      </c>
      <c r="AA102" s="1" t="s">
        <v>46</v>
      </c>
      <c r="AB102" s="1" t="str">
        <f t="shared" si="3"/>
        <v>Andalucía</v>
      </c>
      <c r="AC102" s="1" t="str">
        <f t="shared" si="4"/>
        <v>Badajoz-Andalucía-Jaén-R10</v>
      </c>
      <c r="AD102" s="1" t="str">
        <f t="shared" si="5"/>
        <v xml:space="preserve">DI - Industria de productos minerales no metálicos </v>
      </c>
    </row>
    <row r="103" spans="1:30" ht="14.4">
      <c r="A103" s="7" t="s">
        <v>20</v>
      </c>
      <c r="B103" s="7" t="s">
        <v>21</v>
      </c>
      <c r="C103" s="7" t="s">
        <v>63</v>
      </c>
      <c r="D103" s="7" t="s">
        <v>47</v>
      </c>
      <c r="E103" s="7">
        <v>0</v>
      </c>
      <c r="F103" s="7">
        <v>11.2038385910827</v>
      </c>
      <c r="G103" s="7">
        <v>0</v>
      </c>
      <c r="H103" s="7">
        <v>7.1373137559758302</v>
      </c>
      <c r="I103" s="7">
        <v>0</v>
      </c>
      <c r="J103" s="7">
        <v>8.5371815279583902</v>
      </c>
      <c r="K103" s="7">
        <v>1.5193798452060101</v>
      </c>
      <c r="L103" s="7">
        <v>3.0780327259923199</v>
      </c>
      <c r="M103" s="7">
        <v>1.2412564123304699</v>
      </c>
      <c r="N103" s="7">
        <v>0.74810392858243002</v>
      </c>
      <c r="O103" s="7">
        <v>0</v>
      </c>
      <c r="P103" s="7">
        <v>0</v>
      </c>
      <c r="Q103" s="7">
        <v>18.32244</v>
      </c>
      <c r="R103" s="7">
        <v>0</v>
      </c>
      <c r="S103" s="7">
        <v>16.279221</v>
      </c>
      <c r="T103" s="7">
        <v>0</v>
      </c>
      <c r="U103" s="7">
        <v>9.2910240000000002</v>
      </c>
      <c r="V103" s="7">
        <v>4.221762</v>
      </c>
      <c r="W103" s="7">
        <v>13.452336000000001</v>
      </c>
      <c r="X103" s="7">
        <v>0.95291700000000001</v>
      </c>
      <c r="Y103" s="7">
        <v>12.47106</v>
      </c>
      <c r="Z103" s="7">
        <v>0</v>
      </c>
      <c r="AA103" s="1" t="s">
        <v>48</v>
      </c>
      <c r="AB103" s="1" t="str">
        <f t="shared" si="3"/>
        <v>Andalucía</v>
      </c>
      <c r="AC103" s="1" t="str">
        <f t="shared" si="4"/>
        <v>Badajoz-Andalucía-Jaén-R11</v>
      </c>
      <c r="AD103" s="1" t="str">
        <f t="shared" si="5"/>
        <v xml:space="preserve">DJ - Metalurgia y fabricación de productos metálicos </v>
      </c>
    </row>
    <row r="104" spans="1:30" ht="14.4">
      <c r="A104" s="7" t="s">
        <v>20</v>
      </c>
      <c r="B104" s="7" t="s">
        <v>21</v>
      </c>
      <c r="C104" s="7" t="s">
        <v>63</v>
      </c>
      <c r="D104" s="7" t="s">
        <v>49</v>
      </c>
      <c r="E104" s="7">
        <v>0</v>
      </c>
      <c r="F104" s="7">
        <v>0</v>
      </c>
      <c r="G104" s="7">
        <v>0</v>
      </c>
      <c r="H104" s="7">
        <v>0</v>
      </c>
      <c r="I104" s="7">
        <v>0</v>
      </c>
      <c r="J104" s="7">
        <v>0.44232551674827902</v>
      </c>
      <c r="K104" s="7">
        <v>0</v>
      </c>
      <c r="L104" s="7">
        <v>0</v>
      </c>
      <c r="M104" s="7">
        <v>0</v>
      </c>
      <c r="N104" s="7">
        <v>0</v>
      </c>
      <c r="O104" s="7">
        <v>0</v>
      </c>
      <c r="P104" s="7">
        <v>0</v>
      </c>
      <c r="Q104" s="7">
        <v>0</v>
      </c>
      <c r="R104" s="7">
        <v>0</v>
      </c>
      <c r="S104" s="7">
        <v>0</v>
      </c>
      <c r="T104" s="7">
        <v>0</v>
      </c>
      <c r="U104" s="7">
        <v>1.018688</v>
      </c>
      <c r="V104" s="7">
        <v>0</v>
      </c>
      <c r="W104" s="7">
        <v>0</v>
      </c>
      <c r="X104" s="7">
        <v>0</v>
      </c>
      <c r="Y104" s="7">
        <v>0</v>
      </c>
      <c r="Z104" s="7">
        <v>0</v>
      </c>
      <c r="AA104" s="1" t="s">
        <v>50</v>
      </c>
      <c r="AB104" s="1" t="str">
        <f t="shared" si="3"/>
        <v>Andalucía</v>
      </c>
      <c r="AC104" s="1" t="str">
        <f t="shared" si="4"/>
        <v>Badajoz-Andalucía-Jaén-R12</v>
      </c>
      <c r="AD104" s="1" t="str">
        <f t="shared" si="5"/>
        <v xml:space="preserve">DK - Fabricación de maquinaria y equipo mecánico </v>
      </c>
    </row>
    <row r="105" spans="1:30" ht="14.4">
      <c r="A105" s="7" t="s">
        <v>20</v>
      </c>
      <c r="B105" s="7" t="s">
        <v>21</v>
      </c>
      <c r="C105" s="7" t="s">
        <v>63</v>
      </c>
      <c r="D105" s="7" t="s">
        <v>51</v>
      </c>
      <c r="E105" s="7">
        <v>0</v>
      </c>
      <c r="F105" s="7">
        <v>0</v>
      </c>
      <c r="G105" s="7">
        <v>0</v>
      </c>
      <c r="H105" s="7">
        <v>0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0</v>
      </c>
      <c r="O105" s="7">
        <v>0</v>
      </c>
      <c r="P105" s="7">
        <v>0</v>
      </c>
      <c r="Q105" s="7">
        <v>0</v>
      </c>
      <c r="R105" s="7">
        <v>0</v>
      </c>
      <c r="S105" s="7">
        <v>0</v>
      </c>
      <c r="T105" s="7">
        <v>0</v>
      </c>
      <c r="U105" s="7">
        <v>0</v>
      </c>
      <c r="V105" s="7">
        <v>0</v>
      </c>
      <c r="W105" s="7">
        <v>0</v>
      </c>
      <c r="X105" s="7">
        <v>0</v>
      </c>
      <c r="Y105" s="7">
        <v>0</v>
      </c>
      <c r="Z105" s="7">
        <v>0</v>
      </c>
      <c r="AA105" s="1" t="s">
        <v>52</v>
      </c>
      <c r="AB105" s="1" t="str">
        <f t="shared" si="3"/>
        <v>Andalucía</v>
      </c>
      <c r="AC105" s="1" t="str">
        <f t="shared" si="4"/>
        <v>Badajoz-Andalucía-Jaén-R13</v>
      </c>
      <c r="AD105" s="1" t="str">
        <f t="shared" si="5"/>
        <v xml:space="preserve">DL - Material y equipo eléctrico, electrónico y óptico </v>
      </c>
    </row>
    <row r="106" spans="1:30" ht="14.4">
      <c r="A106" s="7" t="s">
        <v>20</v>
      </c>
      <c r="B106" s="7" t="s">
        <v>21</v>
      </c>
      <c r="C106" s="7" t="s">
        <v>63</v>
      </c>
      <c r="D106" s="7" t="s">
        <v>53</v>
      </c>
      <c r="E106" s="7">
        <v>0</v>
      </c>
      <c r="F106" s="7">
        <v>0</v>
      </c>
      <c r="G106" s="7">
        <v>0</v>
      </c>
      <c r="H106" s="7">
        <v>0</v>
      </c>
      <c r="I106" s="7">
        <v>0</v>
      </c>
      <c r="J106" s="7">
        <v>0</v>
      </c>
      <c r="K106" s="7">
        <v>0</v>
      </c>
      <c r="L106" s="7">
        <v>0.25728741472085398</v>
      </c>
      <c r="M106" s="7">
        <v>0</v>
      </c>
      <c r="N106" s="7">
        <v>0</v>
      </c>
      <c r="O106" s="7">
        <v>0</v>
      </c>
      <c r="P106" s="7">
        <v>0</v>
      </c>
      <c r="Q106" s="7">
        <v>0</v>
      </c>
      <c r="R106" s="7">
        <v>0</v>
      </c>
      <c r="S106" s="7">
        <v>0</v>
      </c>
      <c r="T106" s="7">
        <v>0</v>
      </c>
      <c r="U106" s="7">
        <v>0</v>
      </c>
      <c r="V106" s="7">
        <v>0</v>
      </c>
      <c r="W106" s="7">
        <v>9.1409599999999998</v>
      </c>
      <c r="X106" s="7">
        <v>0</v>
      </c>
      <c r="Y106" s="7">
        <v>0</v>
      </c>
      <c r="Z106" s="7">
        <v>0</v>
      </c>
      <c r="AA106" s="1" t="s">
        <v>54</v>
      </c>
      <c r="AB106" s="1" t="str">
        <f t="shared" si="3"/>
        <v>Andalucía</v>
      </c>
      <c r="AC106" s="1" t="str">
        <f t="shared" si="4"/>
        <v>Badajoz-Andalucía-Jaén-R14</v>
      </c>
      <c r="AD106" s="1" t="str">
        <f t="shared" si="5"/>
        <v xml:space="preserve">DM - Fabricación de material de transporte </v>
      </c>
    </row>
    <row r="107" spans="1:30" ht="14.4">
      <c r="A107" s="7" t="s">
        <v>20</v>
      </c>
      <c r="B107" s="7" t="s">
        <v>21</v>
      </c>
      <c r="C107" s="7" t="s">
        <v>63</v>
      </c>
      <c r="D107" s="7" t="s">
        <v>55</v>
      </c>
      <c r="E107" s="7">
        <v>0</v>
      </c>
      <c r="F107" s="7">
        <v>13.865116471617</v>
      </c>
      <c r="G107" s="7">
        <v>0</v>
      </c>
      <c r="H107" s="7">
        <v>0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  <c r="N107" s="7">
        <v>0</v>
      </c>
      <c r="O107" s="7">
        <v>0</v>
      </c>
      <c r="P107" s="7">
        <v>0</v>
      </c>
      <c r="Q107" s="7">
        <v>2.4374790000000002</v>
      </c>
      <c r="R107" s="7">
        <v>0</v>
      </c>
      <c r="S107" s="7">
        <v>0</v>
      </c>
      <c r="T107" s="7">
        <v>0</v>
      </c>
      <c r="U107" s="7">
        <v>0</v>
      </c>
      <c r="V107" s="7">
        <v>0</v>
      </c>
      <c r="W107" s="7">
        <v>0</v>
      </c>
      <c r="X107" s="7">
        <v>0</v>
      </c>
      <c r="Y107" s="7">
        <v>0</v>
      </c>
      <c r="Z107" s="7">
        <v>0</v>
      </c>
      <c r="AA107" s="1" t="s">
        <v>56</v>
      </c>
      <c r="AB107" s="1" t="str">
        <f t="shared" si="3"/>
        <v>Andalucía</v>
      </c>
      <c r="AC107" s="1" t="str">
        <f t="shared" si="4"/>
        <v>Badajoz-Andalucía-Jaén-R15</v>
      </c>
      <c r="AD107" s="1" t="str">
        <f t="shared" si="5"/>
        <v xml:space="preserve">DN - Industrias diversas </v>
      </c>
    </row>
    <row r="108" spans="1:30" ht="14.4">
      <c r="A108" s="7" t="s">
        <v>20</v>
      </c>
      <c r="B108" s="7" t="s">
        <v>21</v>
      </c>
      <c r="C108" s="7" t="s">
        <v>63</v>
      </c>
      <c r="D108" s="7" t="s">
        <v>57</v>
      </c>
      <c r="E108" s="7">
        <v>22.985001215131401</v>
      </c>
      <c r="F108" s="7">
        <v>25.927428364686701</v>
      </c>
      <c r="G108" s="7">
        <v>5.9551844365286399</v>
      </c>
      <c r="H108" s="7">
        <v>0.93615910201397001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  <c r="N108" s="7">
        <v>0</v>
      </c>
      <c r="O108" s="7">
        <v>0</v>
      </c>
      <c r="P108" s="7">
        <v>0</v>
      </c>
      <c r="Q108" s="7">
        <v>0</v>
      </c>
      <c r="R108" s="7">
        <v>0</v>
      </c>
      <c r="S108" s="7">
        <v>0</v>
      </c>
      <c r="T108" s="7">
        <v>0</v>
      </c>
      <c r="U108" s="7">
        <v>0</v>
      </c>
      <c r="V108" s="7">
        <v>0</v>
      </c>
      <c r="W108" s="7">
        <v>0</v>
      </c>
      <c r="X108" s="7">
        <v>0</v>
      </c>
      <c r="Y108" s="7">
        <v>0</v>
      </c>
      <c r="Z108" s="7">
        <v>0</v>
      </c>
      <c r="AA108" s="1" t="s">
        <v>58</v>
      </c>
      <c r="AB108" s="1" t="str">
        <f t="shared" si="3"/>
        <v>Andalucía</v>
      </c>
      <c r="AC108" s="1" t="str">
        <f t="shared" si="4"/>
        <v>Badajoz-Andalucía-Jaén-R16</v>
      </c>
      <c r="AD108" s="1" t="str">
        <f t="shared" si="5"/>
        <v xml:space="preserve">EE - Industria energética, distribución de energía, gas y agua </v>
      </c>
    </row>
    <row r="109" spans="1:30" ht="14.4">
      <c r="A109" s="7" t="s">
        <v>20</v>
      </c>
      <c r="B109" s="7" t="s">
        <v>21</v>
      </c>
      <c r="C109" s="7" t="s">
        <v>64</v>
      </c>
      <c r="D109" s="7" t="s">
        <v>23</v>
      </c>
      <c r="E109" s="7">
        <v>0</v>
      </c>
      <c r="F109" s="7">
        <v>23.532698819282199</v>
      </c>
      <c r="G109" s="7">
        <v>0</v>
      </c>
      <c r="H109" s="7">
        <v>3.35964672561327</v>
      </c>
      <c r="I109" s="7">
        <v>0</v>
      </c>
      <c r="J109" s="7">
        <v>4.5079643515626397</v>
      </c>
      <c r="K109" s="7">
        <v>0</v>
      </c>
      <c r="L109" s="7">
        <v>14.0832732161495</v>
      </c>
      <c r="M109" s="7">
        <v>0</v>
      </c>
      <c r="N109" s="7">
        <v>6.4260739625772896</v>
      </c>
      <c r="O109" s="7">
        <v>14.9993798962009</v>
      </c>
      <c r="P109" s="7">
        <v>0</v>
      </c>
      <c r="Q109" s="7">
        <v>63.539296</v>
      </c>
      <c r="R109" s="7">
        <v>0</v>
      </c>
      <c r="S109" s="7">
        <v>15.095079999999999</v>
      </c>
      <c r="T109" s="7">
        <v>0</v>
      </c>
      <c r="U109" s="7">
        <v>3.6463399999999999</v>
      </c>
      <c r="V109" s="7">
        <v>0</v>
      </c>
      <c r="W109" s="7">
        <v>11.452299999999999</v>
      </c>
      <c r="X109" s="7">
        <v>0</v>
      </c>
      <c r="Y109" s="7">
        <v>11.413428</v>
      </c>
      <c r="Z109" s="7">
        <v>42.471800000000002</v>
      </c>
      <c r="AA109" s="1" t="s">
        <v>24</v>
      </c>
      <c r="AB109" s="1" t="str">
        <f t="shared" si="3"/>
        <v>Andalucía</v>
      </c>
      <c r="AC109" s="1" t="str">
        <f t="shared" si="4"/>
        <v>Badajoz-Andalucía-Málaga-R1</v>
      </c>
      <c r="AD109" s="1" t="str">
        <f t="shared" si="5"/>
        <v xml:space="preserve">AA,BB - Agricultura, silvicultura y pesca </v>
      </c>
    </row>
    <row r="110" spans="1:30" ht="14.4">
      <c r="A110" s="7" t="s">
        <v>20</v>
      </c>
      <c r="B110" s="7" t="s">
        <v>21</v>
      </c>
      <c r="C110" s="7" t="s">
        <v>64</v>
      </c>
      <c r="D110" s="7" t="s">
        <v>26</v>
      </c>
      <c r="E110" s="7">
        <v>0</v>
      </c>
      <c r="F110" s="7">
        <v>18.077845997641099</v>
      </c>
      <c r="G110" s="7">
        <v>0</v>
      </c>
      <c r="H110" s="7">
        <v>0</v>
      </c>
      <c r="I110" s="7">
        <v>0</v>
      </c>
      <c r="J110" s="7">
        <v>0</v>
      </c>
      <c r="K110" s="7">
        <v>1.35292755878286</v>
      </c>
      <c r="L110" s="7">
        <v>0</v>
      </c>
      <c r="M110" s="7">
        <v>0.60853335151770105</v>
      </c>
      <c r="N110" s="7">
        <v>7.1152708186731504</v>
      </c>
      <c r="O110" s="7">
        <v>0</v>
      </c>
      <c r="P110" s="7">
        <v>0</v>
      </c>
      <c r="Q110" s="7">
        <v>18.476520000000001</v>
      </c>
      <c r="R110" s="7">
        <v>0</v>
      </c>
      <c r="S110" s="7">
        <v>0</v>
      </c>
      <c r="T110" s="7">
        <v>0</v>
      </c>
      <c r="U110" s="7">
        <v>0</v>
      </c>
      <c r="V110" s="7">
        <v>3.432998</v>
      </c>
      <c r="W110" s="7">
        <v>0</v>
      </c>
      <c r="X110" s="7">
        <v>24.286079999999998</v>
      </c>
      <c r="Y110" s="7">
        <v>13.038527999999999</v>
      </c>
      <c r="Z110" s="7">
        <v>0</v>
      </c>
      <c r="AA110" s="1" t="s">
        <v>27</v>
      </c>
      <c r="AB110" s="1" t="str">
        <f t="shared" si="3"/>
        <v>Andalucía</v>
      </c>
      <c r="AC110" s="1" t="str">
        <f t="shared" si="4"/>
        <v>Badajoz-Andalucía-Málaga-R2</v>
      </c>
      <c r="AD110" s="1" t="str">
        <f t="shared" si="5"/>
        <v xml:space="preserve">CA,CB, DF - I. extractivas, coquerías, refino y combustibles nucleares </v>
      </c>
    </row>
    <row r="111" spans="1:30" ht="14.4">
      <c r="A111" s="7" t="s">
        <v>20</v>
      </c>
      <c r="B111" s="7" t="s">
        <v>21</v>
      </c>
      <c r="C111" s="7" t="s">
        <v>64</v>
      </c>
      <c r="D111" s="7" t="s">
        <v>29</v>
      </c>
      <c r="E111" s="7">
        <v>40.557291723919199</v>
      </c>
      <c r="F111" s="7">
        <v>45.866596569052099</v>
      </c>
      <c r="G111" s="7">
        <v>16.553604564850399</v>
      </c>
      <c r="H111" s="7">
        <v>11.9481392746567</v>
      </c>
      <c r="I111" s="7">
        <v>27.532011428146902</v>
      </c>
      <c r="J111" s="7">
        <v>19.278927167186801</v>
      </c>
      <c r="K111" s="7">
        <v>56.327960135396602</v>
      </c>
      <c r="L111" s="7">
        <v>34.162151352418803</v>
      </c>
      <c r="M111" s="7">
        <v>21.097629154908201</v>
      </c>
      <c r="N111" s="7">
        <v>13.4563322159552</v>
      </c>
      <c r="O111" s="7">
        <v>19.073108734591202</v>
      </c>
      <c r="P111" s="7">
        <v>72.491275000000002</v>
      </c>
      <c r="Q111" s="7">
        <v>50.757088000000003</v>
      </c>
      <c r="R111" s="7">
        <v>29.16752</v>
      </c>
      <c r="S111" s="7">
        <v>46.727635999999997</v>
      </c>
      <c r="T111" s="7">
        <v>39.337269599999999</v>
      </c>
      <c r="U111" s="7">
        <v>32.486229999999999</v>
      </c>
      <c r="V111" s="7">
        <v>96.962827000000004</v>
      </c>
      <c r="W111" s="7">
        <v>12.597530000000001</v>
      </c>
      <c r="X111" s="7">
        <v>48.258372999999999</v>
      </c>
      <c r="Y111" s="7">
        <v>21.008900000000001</v>
      </c>
      <c r="Z111" s="7">
        <v>34.962620000000001</v>
      </c>
      <c r="AA111" s="1" t="s">
        <v>30</v>
      </c>
      <c r="AB111" s="1" t="str">
        <f t="shared" si="3"/>
        <v>Andalucía</v>
      </c>
      <c r="AC111" s="1" t="str">
        <f t="shared" si="4"/>
        <v>Badajoz-Andalucía-Málaga-R3</v>
      </c>
      <c r="AD111" s="1" t="str">
        <f t="shared" si="5"/>
        <v xml:space="preserve">DA - Industria Agroalimentaria </v>
      </c>
    </row>
    <row r="112" spans="1:30" ht="14.4">
      <c r="A112" s="7" t="s">
        <v>20</v>
      </c>
      <c r="B112" s="7" t="s">
        <v>21</v>
      </c>
      <c r="C112" s="7" t="s">
        <v>64</v>
      </c>
      <c r="D112" s="7" t="s">
        <v>32</v>
      </c>
      <c r="E112" s="7">
        <v>0</v>
      </c>
      <c r="F112" s="7">
        <v>1.6421179037437598E-8</v>
      </c>
      <c r="G112" s="7">
        <v>0.22561436916977201</v>
      </c>
      <c r="H112" s="7">
        <v>3.9180914059060601E-2</v>
      </c>
      <c r="I112" s="7">
        <v>1.78091033714756E-2</v>
      </c>
      <c r="J112" s="7">
        <v>0</v>
      </c>
      <c r="K112" s="7">
        <v>0</v>
      </c>
      <c r="L112" s="7">
        <v>0</v>
      </c>
      <c r="M112" s="7">
        <v>0</v>
      </c>
      <c r="N112" s="7">
        <v>0</v>
      </c>
      <c r="O112" s="7">
        <v>0</v>
      </c>
      <c r="P112" s="7">
        <v>0</v>
      </c>
      <c r="Q112" s="7">
        <v>0</v>
      </c>
      <c r="R112" s="7">
        <v>0</v>
      </c>
      <c r="S112" s="7">
        <v>0</v>
      </c>
      <c r="T112" s="7">
        <v>0</v>
      </c>
      <c r="U112" s="7">
        <v>0</v>
      </c>
      <c r="V112" s="7">
        <v>0</v>
      </c>
      <c r="W112" s="7">
        <v>0</v>
      </c>
      <c r="X112" s="7">
        <v>0</v>
      </c>
      <c r="Y112" s="7">
        <v>0</v>
      </c>
      <c r="Z112" s="7">
        <v>0</v>
      </c>
      <c r="AA112" s="1" t="s">
        <v>33</v>
      </c>
      <c r="AB112" s="1" t="str">
        <f t="shared" si="3"/>
        <v>Andalucía</v>
      </c>
      <c r="AC112" s="1" t="str">
        <f t="shared" si="4"/>
        <v>Badajoz-Andalucía-Málaga-R4</v>
      </c>
      <c r="AD112" s="1" t="str">
        <f t="shared" si="5"/>
        <v xml:space="preserve">DB - Industria textil y de la confección </v>
      </c>
    </row>
    <row r="113" spans="1:30" ht="14.4">
      <c r="A113" s="7" t="s">
        <v>20</v>
      </c>
      <c r="B113" s="7" t="s">
        <v>21</v>
      </c>
      <c r="C113" s="7" t="s">
        <v>64</v>
      </c>
      <c r="D113" s="7" t="s">
        <v>35</v>
      </c>
      <c r="E113" s="7">
        <v>0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0</v>
      </c>
      <c r="O113" s="7">
        <v>0</v>
      </c>
      <c r="P113" s="7">
        <v>0</v>
      </c>
      <c r="Q113" s="7">
        <v>0</v>
      </c>
      <c r="R113" s="7">
        <v>0</v>
      </c>
      <c r="S113" s="7">
        <v>0</v>
      </c>
      <c r="T113" s="7">
        <v>0</v>
      </c>
      <c r="U113" s="7">
        <v>0</v>
      </c>
      <c r="V113" s="7">
        <v>0</v>
      </c>
      <c r="W113" s="7">
        <v>0</v>
      </c>
      <c r="X113" s="7">
        <v>0</v>
      </c>
      <c r="Y113" s="7">
        <v>0</v>
      </c>
      <c r="Z113" s="7">
        <v>0</v>
      </c>
      <c r="AA113" s="1" t="s">
        <v>36</v>
      </c>
      <c r="AB113" s="1" t="str">
        <f t="shared" si="3"/>
        <v>Andalucía</v>
      </c>
      <c r="AC113" s="1" t="str">
        <f t="shared" si="4"/>
        <v>Badajoz-Andalucía-Málaga-R5</v>
      </c>
      <c r="AD113" s="1" t="str">
        <f t="shared" si="5"/>
        <v xml:space="preserve">DC - Industria del cuero y calzado </v>
      </c>
    </row>
    <row r="114" spans="1:30" ht="14.4">
      <c r="A114" s="7" t="s">
        <v>20</v>
      </c>
      <c r="B114" s="7" t="s">
        <v>21</v>
      </c>
      <c r="C114" s="7" t="s">
        <v>64</v>
      </c>
      <c r="D114" s="7" t="s">
        <v>37</v>
      </c>
      <c r="E114" s="7">
        <v>0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v>0</v>
      </c>
      <c r="W114" s="7">
        <v>0</v>
      </c>
      <c r="X114" s="7">
        <v>0</v>
      </c>
      <c r="Y114" s="7">
        <v>0</v>
      </c>
      <c r="Z114" s="7">
        <v>0</v>
      </c>
      <c r="AA114" s="1" t="s">
        <v>38</v>
      </c>
      <c r="AB114" s="1" t="str">
        <f t="shared" si="3"/>
        <v>Andalucía</v>
      </c>
      <c r="AC114" s="1" t="str">
        <f t="shared" si="4"/>
        <v>Badajoz-Andalucía-Málaga-R6</v>
      </c>
      <c r="AD114" s="1" t="str">
        <f t="shared" si="5"/>
        <v xml:space="preserve">DD - Industria de la madera y el corcho </v>
      </c>
    </row>
    <row r="115" spans="1:30" ht="14.4">
      <c r="A115" s="7" t="s">
        <v>20</v>
      </c>
      <c r="B115" s="7" t="s">
        <v>21</v>
      </c>
      <c r="C115" s="7" t="s">
        <v>64</v>
      </c>
      <c r="D115" s="7" t="s">
        <v>39</v>
      </c>
      <c r="E115" s="7">
        <v>0</v>
      </c>
      <c r="F115" s="7">
        <v>0</v>
      </c>
      <c r="G115" s="7">
        <v>11.4348742978303</v>
      </c>
      <c r="H115" s="7">
        <v>0</v>
      </c>
      <c r="I115" s="7">
        <v>0</v>
      </c>
      <c r="J115" s="7">
        <v>0</v>
      </c>
      <c r="K115" s="7">
        <v>0</v>
      </c>
      <c r="L115" s="7">
        <v>0</v>
      </c>
      <c r="M115" s="7">
        <v>0</v>
      </c>
      <c r="N115" s="7">
        <v>0</v>
      </c>
      <c r="O115" s="7">
        <v>0</v>
      </c>
      <c r="P115" s="7">
        <v>0</v>
      </c>
      <c r="Q115" s="7">
        <v>0</v>
      </c>
      <c r="R115" s="7">
        <v>6.8903499999999998</v>
      </c>
      <c r="S115" s="7">
        <v>0</v>
      </c>
      <c r="T115" s="7">
        <v>0</v>
      </c>
      <c r="U115" s="7">
        <v>0</v>
      </c>
      <c r="V115" s="7">
        <v>0</v>
      </c>
      <c r="W115" s="7">
        <v>0</v>
      </c>
      <c r="X115" s="7">
        <v>0</v>
      </c>
      <c r="Y115" s="7">
        <v>0</v>
      </c>
      <c r="Z115" s="7">
        <v>0</v>
      </c>
      <c r="AA115" s="1" t="s">
        <v>40</v>
      </c>
      <c r="AB115" s="1" t="str">
        <f t="shared" si="3"/>
        <v>Andalucía</v>
      </c>
      <c r="AC115" s="1" t="str">
        <f t="shared" si="4"/>
        <v>Badajoz-Andalucía-Málaga-R7</v>
      </c>
      <c r="AD115" s="1" t="str">
        <f t="shared" si="5"/>
        <v xml:space="preserve">DE - Industria del papel, edición y artes gráficas </v>
      </c>
    </row>
    <row r="116" spans="1:30" ht="14.4">
      <c r="A116" s="7" t="s">
        <v>20</v>
      </c>
      <c r="B116" s="7" t="s">
        <v>21</v>
      </c>
      <c r="C116" s="7" t="s">
        <v>64</v>
      </c>
      <c r="D116" s="7" t="s">
        <v>41</v>
      </c>
      <c r="E116" s="7">
        <v>9.3207840813682203</v>
      </c>
      <c r="F116" s="7">
        <v>0</v>
      </c>
      <c r="G116" s="7">
        <v>72.106477754173099</v>
      </c>
      <c r="H116" s="7">
        <v>0</v>
      </c>
      <c r="I116" s="7">
        <v>34.339954689380399</v>
      </c>
      <c r="J116" s="7">
        <v>0</v>
      </c>
      <c r="K116" s="7">
        <v>21.799410791028301</v>
      </c>
      <c r="L116" s="7">
        <v>0</v>
      </c>
      <c r="M116" s="7">
        <v>8.9883377700383793</v>
      </c>
      <c r="N116" s="7">
        <v>0</v>
      </c>
      <c r="O116" s="7">
        <v>0</v>
      </c>
      <c r="P116" s="7">
        <v>15.668184</v>
      </c>
      <c r="Q116" s="7">
        <v>0</v>
      </c>
      <c r="R116" s="7">
        <v>70.232168999999999</v>
      </c>
      <c r="S116" s="7">
        <v>0</v>
      </c>
      <c r="T116" s="7">
        <v>46.439242</v>
      </c>
      <c r="U116" s="7">
        <v>0</v>
      </c>
      <c r="V116" s="7">
        <v>29.890464000000001</v>
      </c>
      <c r="W116" s="7">
        <v>0</v>
      </c>
      <c r="X116" s="7">
        <v>19.326150999999999</v>
      </c>
      <c r="Y116" s="7">
        <v>0</v>
      </c>
      <c r="Z116" s="7">
        <v>0</v>
      </c>
      <c r="AA116" s="1" t="s">
        <v>42</v>
      </c>
      <c r="AB116" s="1" t="str">
        <f t="shared" si="3"/>
        <v>Andalucía</v>
      </c>
      <c r="AC116" s="1" t="str">
        <f t="shared" si="4"/>
        <v>Badajoz-Andalucía-Málaga-R8</v>
      </c>
      <c r="AD116" s="1" t="str">
        <f t="shared" si="5"/>
        <v xml:space="preserve">DG - Industria Química </v>
      </c>
    </row>
    <row r="117" spans="1:30" ht="14.4">
      <c r="A117" s="7" t="s">
        <v>20</v>
      </c>
      <c r="B117" s="7" t="s">
        <v>21</v>
      </c>
      <c r="C117" s="7" t="s">
        <v>64</v>
      </c>
      <c r="D117" s="7" t="s">
        <v>43</v>
      </c>
      <c r="E117" s="7">
        <v>0</v>
      </c>
      <c r="F117" s="7">
        <v>0</v>
      </c>
      <c r="G117" s="7">
        <v>0</v>
      </c>
      <c r="H117" s="7">
        <v>0</v>
      </c>
      <c r="I117" s="7">
        <v>0</v>
      </c>
      <c r="J117" s="7">
        <v>0</v>
      </c>
      <c r="K117" s="7">
        <v>0</v>
      </c>
      <c r="L117" s="7">
        <v>0</v>
      </c>
      <c r="M117" s="7">
        <v>0</v>
      </c>
      <c r="N117" s="7">
        <v>0</v>
      </c>
      <c r="O117" s="7">
        <v>0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  <c r="V117" s="7">
        <v>0</v>
      </c>
      <c r="W117" s="7">
        <v>0</v>
      </c>
      <c r="X117" s="7">
        <v>0</v>
      </c>
      <c r="Y117" s="7">
        <v>0</v>
      </c>
      <c r="Z117" s="7">
        <v>0</v>
      </c>
      <c r="AA117" s="1" t="s">
        <v>44</v>
      </c>
      <c r="AB117" s="1" t="str">
        <f t="shared" si="3"/>
        <v>Andalucía</v>
      </c>
      <c r="AC117" s="1" t="str">
        <f t="shared" si="4"/>
        <v>Badajoz-Andalucía-Málaga-R9</v>
      </c>
      <c r="AD117" s="1" t="str">
        <f t="shared" si="5"/>
        <v xml:space="preserve">DH - Industria del caucho y materias plásticas </v>
      </c>
    </row>
    <row r="118" spans="1:30" ht="14.4">
      <c r="A118" s="7" t="s">
        <v>20</v>
      </c>
      <c r="B118" s="7" t="s">
        <v>21</v>
      </c>
      <c r="C118" s="7" t="s">
        <v>64</v>
      </c>
      <c r="D118" s="7" t="s">
        <v>45</v>
      </c>
      <c r="E118" s="7">
        <v>0.84089376967699603</v>
      </c>
      <c r="F118" s="7">
        <v>5.2218176783712096</v>
      </c>
      <c r="G118" s="7">
        <v>4.0614914125904598</v>
      </c>
      <c r="H118" s="7">
        <v>0.76446847525579698</v>
      </c>
      <c r="I118" s="7">
        <v>0.46844877655992201</v>
      </c>
      <c r="J118" s="7">
        <v>0</v>
      </c>
      <c r="K118" s="7">
        <v>0</v>
      </c>
      <c r="L118" s="7">
        <v>0</v>
      </c>
      <c r="M118" s="7">
        <v>8.2505235547852198</v>
      </c>
      <c r="N118" s="7">
        <v>4.8043710327536102</v>
      </c>
      <c r="O118" s="7">
        <v>0</v>
      </c>
      <c r="P118" s="7">
        <v>18.592919999999999</v>
      </c>
      <c r="Q118" s="7">
        <v>64.685665</v>
      </c>
      <c r="R118" s="7">
        <v>75.060935000000001</v>
      </c>
      <c r="S118" s="7">
        <v>32.14639665</v>
      </c>
      <c r="T118" s="7">
        <v>12.7352661</v>
      </c>
      <c r="U118" s="7">
        <v>0</v>
      </c>
      <c r="V118" s="7">
        <v>0</v>
      </c>
      <c r="W118" s="7">
        <v>0</v>
      </c>
      <c r="X118" s="7">
        <v>23.683897999999999</v>
      </c>
      <c r="Y118" s="7">
        <v>7.7160900000000003</v>
      </c>
      <c r="Z118" s="7">
        <v>0</v>
      </c>
      <c r="AA118" s="1" t="s">
        <v>46</v>
      </c>
      <c r="AB118" s="1" t="str">
        <f t="shared" si="3"/>
        <v>Andalucía</v>
      </c>
      <c r="AC118" s="1" t="str">
        <f t="shared" si="4"/>
        <v>Badajoz-Andalucía-Málaga-R10</v>
      </c>
      <c r="AD118" s="1" t="str">
        <f t="shared" si="5"/>
        <v xml:space="preserve">DI - Industria de productos minerales no metálicos </v>
      </c>
    </row>
    <row r="119" spans="1:30" ht="14.4">
      <c r="A119" s="7" t="s">
        <v>20</v>
      </c>
      <c r="B119" s="7" t="s">
        <v>21</v>
      </c>
      <c r="C119" s="7" t="s">
        <v>64</v>
      </c>
      <c r="D119" s="7" t="s">
        <v>47</v>
      </c>
      <c r="E119" s="7">
        <v>0</v>
      </c>
      <c r="F119" s="7">
        <v>0</v>
      </c>
      <c r="G119" s="7">
        <v>3.4014862583637901</v>
      </c>
      <c r="H119" s="7">
        <v>0</v>
      </c>
      <c r="I119" s="7">
        <v>0</v>
      </c>
      <c r="J119" s="7">
        <v>3.91897928446806</v>
      </c>
      <c r="K119" s="7">
        <v>2.54450585040781</v>
      </c>
      <c r="L119" s="7">
        <v>4.8346749977231296</v>
      </c>
      <c r="M119" s="7">
        <v>1.2412564123304699</v>
      </c>
      <c r="N119" s="7">
        <v>0.71162583427744497</v>
      </c>
      <c r="O119" s="7">
        <v>0</v>
      </c>
      <c r="P119" s="7">
        <v>0</v>
      </c>
      <c r="Q119" s="7">
        <v>0</v>
      </c>
      <c r="R119" s="7">
        <v>17.0473</v>
      </c>
      <c r="S119" s="7">
        <v>0</v>
      </c>
      <c r="T119" s="7">
        <v>0</v>
      </c>
      <c r="U119" s="7">
        <v>14.610272999999999</v>
      </c>
      <c r="V119" s="7">
        <v>15.487273999999999</v>
      </c>
      <c r="W119" s="7">
        <v>13.397933999999999</v>
      </c>
      <c r="X119" s="7">
        <v>0.95291700000000001</v>
      </c>
      <c r="Y119" s="7">
        <v>11.862962</v>
      </c>
      <c r="Z119" s="7">
        <v>0</v>
      </c>
      <c r="AA119" s="1" t="s">
        <v>48</v>
      </c>
      <c r="AB119" s="1" t="str">
        <f t="shared" si="3"/>
        <v>Andalucía</v>
      </c>
      <c r="AC119" s="1" t="str">
        <f t="shared" si="4"/>
        <v>Badajoz-Andalucía-Málaga-R11</v>
      </c>
      <c r="AD119" s="1" t="str">
        <f t="shared" si="5"/>
        <v xml:space="preserve">DJ - Metalurgia y fabricación de productos metálicos </v>
      </c>
    </row>
    <row r="120" spans="1:30" ht="14.4">
      <c r="A120" s="7" t="s">
        <v>20</v>
      </c>
      <c r="B120" s="7" t="s">
        <v>21</v>
      </c>
      <c r="C120" s="7" t="s">
        <v>64</v>
      </c>
      <c r="D120" s="7" t="s">
        <v>49</v>
      </c>
      <c r="E120" s="7">
        <v>0</v>
      </c>
      <c r="F120" s="7">
        <v>0</v>
      </c>
      <c r="G120" s="7">
        <v>0</v>
      </c>
      <c r="H120" s="7">
        <v>0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  <c r="N120" s="7">
        <v>0</v>
      </c>
      <c r="O120" s="7">
        <v>0</v>
      </c>
      <c r="P120" s="7">
        <v>0</v>
      </c>
      <c r="Q120" s="7">
        <v>0</v>
      </c>
      <c r="R120" s="7">
        <v>0</v>
      </c>
      <c r="S120" s="7">
        <v>0</v>
      </c>
      <c r="T120" s="7">
        <v>0</v>
      </c>
      <c r="U120" s="7">
        <v>0</v>
      </c>
      <c r="V120" s="7">
        <v>0</v>
      </c>
      <c r="W120" s="7">
        <v>0</v>
      </c>
      <c r="X120" s="7">
        <v>0</v>
      </c>
      <c r="Y120" s="7">
        <v>0</v>
      </c>
      <c r="Z120" s="7">
        <v>0</v>
      </c>
      <c r="AA120" s="1" t="s">
        <v>50</v>
      </c>
      <c r="AB120" s="1" t="str">
        <f t="shared" si="3"/>
        <v>Andalucía</v>
      </c>
      <c r="AC120" s="1" t="str">
        <f t="shared" si="4"/>
        <v>Badajoz-Andalucía-Málaga-R12</v>
      </c>
      <c r="AD120" s="1" t="str">
        <f t="shared" si="5"/>
        <v xml:space="preserve">DK - Fabricación de maquinaria y equipo mecánico </v>
      </c>
    </row>
    <row r="121" spans="1:30" ht="14.4">
      <c r="A121" s="7" t="s">
        <v>20</v>
      </c>
      <c r="B121" s="7" t="s">
        <v>21</v>
      </c>
      <c r="C121" s="7" t="s">
        <v>64</v>
      </c>
      <c r="D121" s="7" t="s">
        <v>51</v>
      </c>
      <c r="E121" s="7">
        <v>0</v>
      </c>
      <c r="F121" s="7">
        <v>0</v>
      </c>
      <c r="G121" s="7">
        <v>0</v>
      </c>
      <c r="H121" s="7">
        <v>0</v>
      </c>
      <c r="I121" s="7">
        <v>0</v>
      </c>
      <c r="J121" s="7">
        <v>0</v>
      </c>
      <c r="K121" s="7">
        <v>0</v>
      </c>
      <c r="L121" s="7">
        <v>0</v>
      </c>
      <c r="M121" s="7">
        <v>0.483975936908491</v>
      </c>
      <c r="N121" s="7">
        <v>0</v>
      </c>
      <c r="O121" s="7">
        <v>0</v>
      </c>
      <c r="P121" s="7">
        <v>0</v>
      </c>
      <c r="Q121" s="7">
        <v>0</v>
      </c>
      <c r="R121" s="7">
        <v>0</v>
      </c>
      <c r="S121" s="7">
        <v>0</v>
      </c>
      <c r="T121" s="7">
        <v>0</v>
      </c>
      <c r="U121" s="7">
        <v>0</v>
      </c>
      <c r="V121" s="7">
        <v>0</v>
      </c>
      <c r="W121" s="7">
        <v>0</v>
      </c>
      <c r="X121" s="7">
        <v>2.4301900000000001</v>
      </c>
      <c r="Y121" s="7">
        <v>0</v>
      </c>
      <c r="Z121" s="7">
        <v>0</v>
      </c>
      <c r="AA121" s="1" t="s">
        <v>52</v>
      </c>
      <c r="AB121" s="1" t="str">
        <f t="shared" si="3"/>
        <v>Andalucía</v>
      </c>
      <c r="AC121" s="1" t="str">
        <f t="shared" si="4"/>
        <v>Badajoz-Andalucía-Málaga-R13</v>
      </c>
      <c r="AD121" s="1" t="str">
        <f t="shared" si="5"/>
        <v xml:space="preserve">DL - Material y equipo eléctrico, electrónico y óptico </v>
      </c>
    </row>
    <row r="122" spans="1:30" ht="14.4">
      <c r="A122" s="7" t="s">
        <v>20</v>
      </c>
      <c r="B122" s="7" t="s">
        <v>21</v>
      </c>
      <c r="C122" s="7" t="s">
        <v>64</v>
      </c>
      <c r="D122" s="7" t="s">
        <v>53</v>
      </c>
      <c r="E122" s="7">
        <v>0</v>
      </c>
      <c r="F122" s="7">
        <v>0</v>
      </c>
      <c r="G122" s="7">
        <v>0</v>
      </c>
      <c r="H122" s="7">
        <v>0</v>
      </c>
      <c r="I122" s="7">
        <v>0.113140836952212</v>
      </c>
      <c r="J122" s="7">
        <v>0.14738816113228101</v>
      </c>
      <c r="K122" s="7">
        <v>2.27931560479981E-2</v>
      </c>
      <c r="L122" s="7">
        <v>0</v>
      </c>
      <c r="M122" s="7">
        <v>0</v>
      </c>
      <c r="N122" s="7">
        <v>0</v>
      </c>
      <c r="O122" s="7">
        <v>0</v>
      </c>
      <c r="P122" s="7">
        <v>0</v>
      </c>
      <c r="Q122" s="7">
        <v>0</v>
      </c>
      <c r="R122" s="7">
        <v>0</v>
      </c>
      <c r="S122" s="7">
        <v>0</v>
      </c>
      <c r="T122" s="7">
        <v>3.2186880000000002</v>
      </c>
      <c r="U122" s="7">
        <v>6.775874</v>
      </c>
      <c r="V122" s="7">
        <v>1.7998449999999999</v>
      </c>
      <c r="W122" s="7">
        <v>0</v>
      </c>
      <c r="X122" s="7">
        <v>0</v>
      </c>
      <c r="Y122" s="7">
        <v>0</v>
      </c>
      <c r="Z122" s="7">
        <v>0</v>
      </c>
      <c r="AA122" s="1" t="s">
        <v>54</v>
      </c>
      <c r="AB122" s="1" t="str">
        <f t="shared" si="3"/>
        <v>Andalucía</v>
      </c>
      <c r="AC122" s="1" t="str">
        <f t="shared" si="4"/>
        <v>Badajoz-Andalucía-Málaga-R14</v>
      </c>
      <c r="AD122" s="1" t="str">
        <f t="shared" si="5"/>
        <v xml:space="preserve">DM - Fabricación de material de transporte </v>
      </c>
    </row>
    <row r="123" spans="1:30" ht="14.4">
      <c r="A123" s="7" t="s">
        <v>20</v>
      </c>
      <c r="B123" s="7" t="s">
        <v>21</v>
      </c>
      <c r="C123" s="7" t="s">
        <v>64</v>
      </c>
      <c r="D123" s="7" t="s">
        <v>55</v>
      </c>
      <c r="E123" s="7">
        <v>0</v>
      </c>
      <c r="F123" s="7">
        <v>0</v>
      </c>
      <c r="G123" s="7">
        <v>0</v>
      </c>
      <c r="H123" s="7">
        <v>0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  <c r="N123" s="7">
        <v>0</v>
      </c>
      <c r="O123" s="7">
        <v>0</v>
      </c>
      <c r="P123" s="7">
        <v>0</v>
      </c>
      <c r="Q123" s="7">
        <v>0</v>
      </c>
      <c r="R123" s="7">
        <v>0</v>
      </c>
      <c r="S123" s="7">
        <v>0</v>
      </c>
      <c r="T123" s="7">
        <v>0</v>
      </c>
      <c r="U123" s="7">
        <v>0</v>
      </c>
      <c r="V123" s="7">
        <v>0</v>
      </c>
      <c r="W123" s="7">
        <v>0</v>
      </c>
      <c r="X123" s="7">
        <v>0</v>
      </c>
      <c r="Y123" s="7">
        <v>0</v>
      </c>
      <c r="Z123" s="7">
        <v>0</v>
      </c>
      <c r="AA123" s="1" t="s">
        <v>56</v>
      </c>
      <c r="AB123" s="1" t="str">
        <f t="shared" si="3"/>
        <v>Andalucía</v>
      </c>
      <c r="AC123" s="1" t="str">
        <f t="shared" si="4"/>
        <v>Badajoz-Andalucía-Málaga-R15</v>
      </c>
      <c r="AD123" s="1" t="str">
        <f t="shared" si="5"/>
        <v xml:space="preserve">DN - Industrias diversas </v>
      </c>
    </row>
    <row r="124" spans="1:30" ht="14.4">
      <c r="A124" s="7" t="s">
        <v>20</v>
      </c>
      <c r="B124" s="7" t="s">
        <v>21</v>
      </c>
      <c r="C124" s="7" t="s">
        <v>64</v>
      </c>
      <c r="D124" s="7" t="s">
        <v>57</v>
      </c>
      <c r="E124" s="7">
        <v>30.495579854882099</v>
      </c>
      <c r="F124" s="7">
        <v>55.020578671427003</v>
      </c>
      <c r="G124" s="7">
        <v>15.752005370424101</v>
      </c>
      <c r="H124" s="7">
        <v>2.5779094151139601</v>
      </c>
      <c r="I124" s="7">
        <v>0</v>
      </c>
      <c r="J124" s="7">
        <v>0</v>
      </c>
      <c r="K124" s="7">
        <v>0</v>
      </c>
      <c r="L124" s="7">
        <v>0</v>
      </c>
      <c r="M124" s="7">
        <v>0</v>
      </c>
      <c r="N124" s="7">
        <v>0</v>
      </c>
      <c r="O124" s="7">
        <v>0</v>
      </c>
      <c r="P124" s="7">
        <v>0</v>
      </c>
      <c r="Q124" s="7">
        <v>0</v>
      </c>
      <c r="R124" s="7">
        <v>0</v>
      </c>
      <c r="S124" s="7">
        <v>0</v>
      </c>
      <c r="T124" s="7">
        <v>0</v>
      </c>
      <c r="U124" s="7">
        <v>0</v>
      </c>
      <c r="V124" s="7">
        <v>0</v>
      </c>
      <c r="W124" s="7">
        <v>0</v>
      </c>
      <c r="X124" s="7">
        <v>0</v>
      </c>
      <c r="Y124" s="7">
        <v>0</v>
      </c>
      <c r="Z124" s="7">
        <v>0</v>
      </c>
      <c r="AA124" s="1" t="s">
        <v>58</v>
      </c>
      <c r="AB124" s="1" t="str">
        <f t="shared" si="3"/>
        <v>Andalucía</v>
      </c>
      <c r="AC124" s="1" t="str">
        <f t="shared" si="4"/>
        <v>Badajoz-Andalucía-Málaga-R16</v>
      </c>
      <c r="AD124" s="1" t="str">
        <f t="shared" si="5"/>
        <v xml:space="preserve">EE - Industria energética, distribución de energía, gas y agua </v>
      </c>
    </row>
    <row r="125" spans="1:30" ht="14.4">
      <c r="A125" s="7" t="s">
        <v>20</v>
      </c>
      <c r="B125" s="7" t="s">
        <v>21</v>
      </c>
      <c r="C125" s="7" t="s">
        <v>65</v>
      </c>
      <c r="D125" s="7" t="s">
        <v>23</v>
      </c>
      <c r="E125" s="7">
        <v>90.6179752094462</v>
      </c>
      <c r="F125" s="7">
        <v>101.232413755487</v>
      </c>
      <c r="G125" s="7">
        <v>130.267994055435</v>
      </c>
      <c r="H125" s="7">
        <v>111.336291672984</v>
      </c>
      <c r="I125" s="7">
        <v>78.650635712127794</v>
      </c>
      <c r="J125" s="7">
        <v>173.07317227656301</v>
      </c>
      <c r="K125" s="7">
        <v>74.207074903306903</v>
      </c>
      <c r="L125" s="7">
        <v>63.593348139703501</v>
      </c>
      <c r="M125" s="7">
        <v>115.505441881411</v>
      </c>
      <c r="N125" s="7">
        <v>102.566020081256</v>
      </c>
      <c r="O125" s="7">
        <v>23.410670976189401</v>
      </c>
      <c r="P125" s="7">
        <v>138.15112945000001</v>
      </c>
      <c r="Q125" s="7">
        <v>206.64627050000001</v>
      </c>
      <c r="R125" s="7">
        <v>402.20611700000001</v>
      </c>
      <c r="S125" s="7">
        <v>317.02643699999999</v>
      </c>
      <c r="T125" s="7">
        <v>242.327305</v>
      </c>
      <c r="U125" s="7">
        <v>382.16943544999998</v>
      </c>
      <c r="V125" s="7">
        <v>230.97425100000001</v>
      </c>
      <c r="W125" s="7">
        <v>97.550358000000003</v>
      </c>
      <c r="X125" s="7">
        <v>316.72364325000001</v>
      </c>
      <c r="Y125" s="7">
        <v>208.56442390000001</v>
      </c>
      <c r="Z125" s="7">
        <v>62.530336699999999</v>
      </c>
      <c r="AA125" s="1" t="s">
        <v>24</v>
      </c>
      <c r="AB125" s="1" t="str">
        <f t="shared" si="3"/>
        <v>Andalucía</v>
      </c>
      <c r="AC125" s="1" t="str">
        <f t="shared" si="4"/>
        <v>Badajoz-Andalucía-Sevilla-R1</v>
      </c>
      <c r="AD125" s="1" t="str">
        <f t="shared" si="5"/>
        <v xml:space="preserve">AA,BB - Agricultura, silvicultura y pesca </v>
      </c>
    </row>
    <row r="126" spans="1:30" ht="14.4">
      <c r="A126" s="7" t="s">
        <v>20</v>
      </c>
      <c r="B126" s="7" t="s">
        <v>21</v>
      </c>
      <c r="C126" s="7" t="s">
        <v>65</v>
      </c>
      <c r="D126" s="7" t="s">
        <v>26</v>
      </c>
      <c r="E126" s="7">
        <v>25.254781339426302</v>
      </c>
      <c r="F126" s="7">
        <v>0</v>
      </c>
      <c r="G126" s="7">
        <v>0.92524620281325398</v>
      </c>
      <c r="H126" s="7">
        <v>75.021192359037599</v>
      </c>
      <c r="I126" s="7">
        <v>47.630548886878202</v>
      </c>
      <c r="J126" s="7">
        <v>10.200829739539</v>
      </c>
      <c r="K126" s="7">
        <v>6.4575264714827503</v>
      </c>
      <c r="L126" s="7">
        <v>0</v>
      </c>
      <c r="M126" s="7">
        <v>2.9319721154927101</v>
      </c>
      <c r="N126" s="7">
        <v>6.6915413483589603</v>
      </c>
      <c r="O126" s="7">
        <v>2.7883213029450298</v>
      </c>
      <c r="P126" s="7">
        <v>67.059560000000005</v>
      </c>
      <c r="Q126" s="7">
        <v>0</v>
      </c>
      <c r="R126" s="7">
        <v>16.365407999999999</v>
      </c>
      <c r="S126" s="7">
        <v>45.681407999999998</v>
      </c>
      <c r="T126" s="7">
        <v>115.61348599999999</v>
      </c>
      <c r="U126" s="7">
        <v>16.124341999999999</v>
      </c>
      <c r="V126" s="7">
        <v>15.766559000000001</v>
      </c>
      <c r="W126" s="7">
        <v>0</v>
      </c>
      <c r="X126" s="7">
        <v>15.914512999999999</v>
      </c>
      <c r="Y126" s="7">
        <v>12.262055999999999</v>
      </c>
      <c r="Z126" s="7">
        <v>12.53275</v>
      </c>
      <c r="AA126" s="1" t="s">
        <v>27</v>
      </c>
      <c r="AB126" s="1" t="str">
        <f t="shared" si="3"/>
        <v>Andalucía</v>
      </c>
      <c r="AC126" s="1" t="str">
        <f t="shared" si="4"/>
        <v>Badajoz-Andalucía-Sevilla-R2</v>
      </c>
      <c r="AD126" s="1" t="str">
        <f t="shared" si="5"/>
        <v xml:space="preserve">CA,CB, DF - I. extractivas, coquerías, refino y combustibles nucleares </v>
      </c>
    </row>
    <row r="127" spans="1:30" ht="14.4">
      <c r="A127" s="7" t="s">
        <v>20</v>
      </c>
      <c r="B127" s="7" t="s">
        <v>21</v>
      </c>
      <c r="C127" s="7" t="s">
        <v>65</v>
      </c>
      <c r="D127" s="7" t="s">
        <v>29</v>
      </c>
      <c r="E127" s="7">
        <v>174.26857317575099</v>
      </c>
      <c r="F127" s="7">
        <v>99.135531918514005</v>
      </c>
      <c r="G127" s="7">
        <v>157.90817757894399</v>
      </c>
      <c r="H127" s="7">
        <v>16.5067030335928</v>
      </c>
      <c r="I127" s="7">
        <v>81.433330723896006</v>
      </c>
      <c r="J127" s="7">
        <v>67.337062715621101</v>
      </c>
      <c r="K127" s="7">
        <v>131.20653691334701</v>
      </c>
      <c r="L127" s="7">
        <v>70.089580681790594</v>
      </c>
      <c r="M127" s="7">
        <v>103.97026716293399</v>
      </c>
      <c r="N127" s="7">
        <v>48.5055744211639</v>
      </c>
      <c r="O127" s="7">
        <v>105.28913945423101</v>
      </c>
      <c r="P127" s="7">
        <v>282.39445180000001</v>
      </c>
      <c r="Q127" s="7">
        <v>141.37801920000001</v>
      </c>
      <c r="R127" s="7">
        <v>293.60152599999998</v>
      </c>
      <c r="S127" s="7">
        <v>88.462162899999996</v>
      </c>
      <c r="T127" s="7">
        <v>123.49585500000001</v>
      </c>
      <c r="U127" s="7">
        <v>115.2202893</v>
      </c>
      <c r="V127" s="7">
        <v>233.62069399999999</v>
      </c>
      <c r="W127" s="7">
        <v>168.12313</v>
      </c>
      <c r="X127" s="7">
        <v>125.174952</v>
      </c>
      <c r="Y127" s="7">
        <v>108.70550725</v>
      </c>
      <c r="Z127" s="7">
        <v>144.3905292</v>
      </c>
      <c r="AA127" s="1" t="s">
        <v>30</v>
      </c>
      <c r="AB127" s="1" t="str">
        <f t="shared" si="3"/>
        <v>Andalucía</v>
      </c>
      <c r="AC127" s="1" t="str">
        <f t="shared" si="4"/>
        <v>Badajoz-Andalucía-Sevilla-R3</v>
      </c>
      <c r="AD127" s="1" t="str">
        <f t="shared" si="5"/>
        <v xml:space="preserve">DA - Industria Agroalimentaria </v>
      </c>
    </row>
    <row r="128" spans="1:30" ht="14.4">
      <c r="A128" s="7" t="s">
        <v>20</v>
      </c>
      <c r="B128" s="7" t="s">
        <v>21</v>
      </c>
      <c r="C128" s="7" t="s">
        <v>65</v>
      </c>
      <c r="D128" s="7" t="s">
        <v>32</v>
      </c>
      <c r="E128" s="7">
        <v>0</v>
      </c>
      <c r="F128" s="7">
        <v>1.9155960558870701E-7</v>
      </c>
      <c r="G128" s="7">
        <v>1.8245572514339601</v>
      </c>
      <c r="H128" s="7">
        <v>0.92987919773897898</v>
      </c>
      <c r="I128" s="7">
        <v>0.17610386889899701</v>
      </c>
      <c r="J128" s="7">
        <v>1.7545522798822099E-8</v>
      </c>
      <c r="K128" s="7">
        <v>0</v>
      </c>
      <c r="L128" s="7">
        <v>0</v>
      </c>
      <c r="M128" s="7">
        <v>0</v>
      </c>
      <c r="N128" s="7">
        <v>0</v>
      </c>
      <c r="O128" s="7">
        <v>0</v>
      </c>
      <c r="P128" s="7">
        <v>0</v>
      </c>
      <c r="Q128" s="7">
        <v>0</v>
      </c>
      <c r="R128" s="7">
        <v>0</v>
      </c>
      <c r="S128" s="7">
        <v>0</v>
      </c>
      <c r="T128" s="7">
        <v>0</v>
      </c>
      <c r="U128" s="7">
        <v>0</v>
      </c>
      <c r="V128" s="7">
        <v>0</v>
      </c>
      <c r="W128" s="7">
        <v>0</v>
      </c>
      <c r="X128" s="7">
        <v>0</v>
      </c>
      <c r="Y128" s="7">
        <v>0</v>
      </c>
      <c r="Z128" s="7">
        <v>0</v>
      </c>
      <c r="AA128" s="1" t="s">
        <v>33</v>
      </c>
      <c r="AB128" s="1" t="str">
        <f t="shared" si="3"/>
        <v>Andalucía</v>
      </c>
      <c r="AC128" s="1" t="str">
        <f t="shared" si="4"/>
        <v>Badajoz-Andalucía-Sevilla-R4</v>
      </c>
      <c r="AD128" s="1" t="str">
        <f t="shared" si="5"/>
        <v xml:space="preserve">DB - Industria textil y de la confección </v>
      </c>
    </row>
    <row r="129" spans="1:30" ht="14.4">
      <c r="A129" s="7" t="s">
        <v>20</v>
      </c>
      <c r="B129" s="7" t="s">
        <v>21</v>
      </c>
      <c r="C129" s="7" t="s">
        <v>65</v>
      </c>
      <c r="D129" s="7" t="s">
        <v>35</v>
      </c>
      <c r="E129" s="7">
        <v>0</v>
      </c>
      <c r="F129" s="7">
        <v>0</v>
      </c>
      <c r="G129" s="7">
        <v>0</v>
      </c>
      <c r="H129" s="7">
        <v>0</v>
      </c>
      <c r="I129" s="7">
        <v>0</v>
      </c>
      <c r="J129" s="7">
        <v>0</v>
      </c>
      <c r="K129" s="7">
        <v>0</v>
      </c>
      <c r="L129" s="7">
        <v>0</v>
      </c>
      <c r="M129" s="7">
        <v>0</v>
      </c>
      <c r="N129" s="7">
        <v>0</v>
      </c>
      <c r="O129" s="7">
        <v>0</v>
      </c>
      <c r="P129" s="7">
        <v>0</v>
      </c>
      <c r="Q129" s="7">
        <v>0</v>
      </c>
      <c r="R129" s="7">
        <v>0</v>
      </c>
      <c r="S129" s="7">
        <v>0</v>
      </c>
      <c r="T129" s="7">
        <v>0</v>
      </c>
      <c r="U129" s="7">
        <v>0</v>
      </c>
      <c r="V129" s="7">
        <v>0</v>
      </c>
      <c r="W129" s="7">
        <v>0</v>
      </c>
      <c r="X129" s="7">
        <v>0</v>
      </c>
      <c r="Y129" s="7">
        <v>0</v>
      </c>
      <c r="Z129" s="7">
        <v>0</v>
      </c>
      <c r="AA129" s="1" t="s">
        <v>36</v>
      </c>
      <c r="AB129" s="1" t="str">
        <f t="shared" si="3"/>
        <v>Andalucía</v>
      </c>
      <c r="AC129" s="1" t="str">
        <f t="shared" si="4"/>
        <v>Badajoz-Andalucía-Sevilla-R5</v>
      </c>
      <c r="AD129" s="1" t="str">
        <f t="shared" si="5"/>
        <v xml:space="preserve">DC - Industria del cuero y calzado </v>
      </c>
    </row>
    <row r="130" spans="1:30" ht="14.4">
      <c r="A130" s="7" t="s">
        <v>20</v>
      </c>
      <c r="B130" s="7" t="s">
        <v>21</v>
      </c>
      <c r="C130" s="7" t="s">
        <v>65</v>
      </c>
      <c r="D130" s="7" t="s">
        <v>37</v>
      </c>
      <c r="E130" s="7">
        <v>13.951308730707</v>
      </c>
      <c r="F130" s="7">
        <v>7.9277311436636504</v>
      </c>
      <c r="G130" s="7">
        <v>0</v>
      </c>
      <c r="H130" s="7">
        <v>0</v>
      </c>
      <c r="I130" s="7">
        <v>0</v>
      </c>
      <c r="J130" s="7">
        <v>49.070924871674698</v>
      </c>
      <c r="K130" s="7">
        <v>0</v>
      </c>
      <c r="L130" s="7">
        <v>1.1593725060428</v>
      </c>
      <c r="M130" s="7">
        <v>14.0140751845063</v>
      </c>
      <c r="N130" s="7">
        <v>18.0122768771758</v>
      </c>
      <c r="O130" s="7">
        <v>2.3344835281115102</v>
      </c>
      <c r="P130" s="7">
        <v>10.046203</v>
      </c>
      <c r="Q130" s="7">
        <v>10.605885000000001</v>
      </c>
      <c r="R130" s="7">
        <v>0</v>
      </c>
      <c r="S130" s="7">
        <v>0</v>
      </c>
      <c r="T130" s="7">
        <v>0</v>
      </c>
      <c r="U130" s="7">
        <v>74.688115999999994</v>
      </c>
      <c r="V130" s="7">
        <v>0</v>
      </c>
      <c r="W130" s="7">
        <v>1.724629</v>
      </c>
      <c r="X130" s="7">
        <v>10.7613</v>
      </c>
      <c r="Y130" s="7">
        <v>21.195979999999999</v>
      </c>
      <c r="Z130" s="7">
        <v>4.7689529999999998</v>
      </c>
      <c r="AA130" s="1" t="s">
        <v>38</v>
      </c>
      <c r="AB130" s="1" t="str">
        <f t="shared" si="3"/>
        <v>Andalucía</v>
      </c>
      <c r="AC130" s="1" t="str">
        <f t="shared" si="4"/>
        <v>Badajoz-Andalucía-Sevilla-R6</v>
      </c>
      <c r="AD130" s="1" t="str">
        <f t="shared" si="5"/>
        <v xml:space="preserve">DD - Industria de la madera y el corcho </v>
      </c>
    </row>
    <row r="131" spans="1:30" ht="14.4">
      <c r="A131" s="7" t="s">
        <v>20</v>
      </c>
      <c r="B131" s="7" t="s">
        <v>21</v>
      </c>
      <c r="C131" s="7" t="s">
        <v>65</v>
      </c>
      <c r="D131" s="7" t="s">
        <v>39</v>
      </c>
      <c r="E131" s="7">
        <v>3.8375559340064398</v>
      </c>
      <c r="F131" s="7">
        <v>25.776548210540099</v>
      </c>
      <c r="G131" s="7">
        <v>0</v>
      </c>
      <c r="H131" s="7">
        <v>0</v>
      </c>
      <c r="I131" s="7">
        <v>38.816415230775398</v>
      </c>
      <c r="J131" s="7">
        <v>14.766893856785799</v>
      </c>
      <c r="K131" s="7">
        <v>0</v>
      </c>
      <c r="L131" s="7">
        <v>0</v>
      </c>
      <c r="M131" s="7">
        <v>2.6976180561893801</v>
      </c>
      <c r="N131" s="7">
        <v>4.2146110438501196</v>
      </c>
      <c r="O131" s="7">
        <v>0</v>
      </c>
      <c r="P131" s="7">
        <v>2.4170349999999998</v>
      </c>
      <c r="Q131" s="7">
        <v>2.2670590000000002</v>
      </c>
      <c r="R131" s="7">
        <v>0</v>
      </c>
      <c r="S131" s="7">
        <v>0</v>
      </c>
      <c r="T131" s="7">
        <v>15.90385</v>
      </c>
      <c r="U131" s="7">
        <v>14.884008</v>
      </c>
      <c r="V131" s="7">
        <v>0</v>
      </c>
      <c r="W131" s="7">
        <v>0</v>
      </c>
      <c r="X131" s="7">
        <v>8.5520160000000001</v>
      </c>
      <c r="Y131" s="7">
        <v>12.006596999999999</v>
      </c>
      <c r="Z131" s="7">
        <v>0</v>
      </c>
      <c r="AA131" s="1" t="s">
        <v>40</v>
      </c>
      <c r="AB131" s="1" t="str">
        <f t="shared" si="3"/>
        <v>Andalucía</v>
      </c>
      <c r="AC131" s="1" t="str">
        <f t="shared" si="4"/>
        <v>Badajoz-Andalucía-Sevilla-R7</v>
      </c>
      <c r="AD131" s="1" t="str">
        <f t="shared" si="5"/>
        <v xml:space="preserve">DE - Industria del papel, edición y artes gráficas </v>
      </c>
    </row>
    <row r="132" spans="1:30" ht="14.4">
      <c r="A132" s="7" t="s">
        <v>20</v>
      </c>
      <c r="B132" s="7" t="s">
        <v>21</v>
      </c>
      <c r="C132" s="7" t="s">
        <v>65</v>
      </c>
      <c r="D132" s="7" t="s">
        <v>41</v>
      </c>
      <c r="E132" s="7">
        <v>10.7607813329612</v>
      </c>
      <c r="F132" s="7">
        <v>55.9381795279239</v>
      </c>
      <c r="G132" s="7">
        <v>13.3016378591941</v>
      </c>
      <c r="H132" s="7">
        <v>42.597099380212804</v>
      </c>
      <c r="I132" s="7">
        <v>11.439133035718701</v>
      </c>
      <c r="J132" s="7">
        <v>80.280584930795996</v>
      </c>
      <c r="K132" s="7">
        <v>9.8704784989679393</v>
      </c>
      <c r="L132" s="7">
        <v>16.038864080753001</v>
      </c>
      <c r="M132" s="7">
        <v>18.155554833546802</v>
      </c>
      <c r="N132" s="7">
        <v>38.361983000391099</v>
      </c>
      <c r="O132" s="7">
        <v>7.5085655130165998</v>
      </c>
      <c r="P132" s="7">
        <v>31.13692</v>
      </c>
      <c r="Q132" s="7">
        <v>31.932380949999999</v>
      </c>
      <c r="R132" s="7">
        <v>25.621067</v>
      </c>
      <c r="S132" s="7">
        <v>59.607091500000003</v>
      </c>
      <c r="T132" s="7">
        <v>15.40436</v>
      </c>
      <c r="U132" s="7">
        <v>106.3715529</v>
      </c>
      <c r="V132" s="7">
        <v>17.564558000000002</v>
      </c>
      <c r="W132" s="7">
        <v>55.502837999999997</v>
      </c>
      <c r="X132" s="7">
        <v>35.515289000000003</v>
      </c>
      <c r="Y132" s="7">
        <v>61.399087999999999</v>
      </c>
      <c r="Z132" s="7">
        <v>11.796882999999999</v>
      </c>
      <c r="AA132" s="1" t="s">
        <v>42</v>
      </c>
      <c r="AB132" s="1" t="str">
        <f t="shared" si="3"/>
        <v>Andalucía</v>
      </c>
      <c r="AC132" s="1" t="str">
        <f t="shared" si="4"/>
        <v>Badajoz-Andalucía-Sevilla-R8</v>
      </c>
      <c r="AD132" s="1" t="str">
        <f t="shared" si="5"/>
        <v xml:space="preserve">DG - Industria Química </v>
      </c>
    </row>
    <row r="133" spans="1:30" ht="14.4">
      <c r="A133" s="7" t="s">
        <v>20</v>
      </c>
      <c r="B133" s="7" t="s">
        <v>21</v>
      </c>
      <c r="C133" s="7" t="s">
        <v>65</v>
      </c>
      <c r="D133" s="7" t="s">
        <v>43</v>
      </c>
      <c r="E133" s="7">
        <v>6.3351966332781098</v>
      </c>
      <c r="F133" s="7">
        <v>10.3325073186903</v>
      </c>
      <c r="G133" s="7">
        <v>0</v>
      </c>
      <c r="H133" s="7">
        <v>14.145066595174301</v>
      </c>
      <c r="I133" s="7">
        <v>16.369079050439598</v>
      </c>
      <c r="J133" s="7">
        <v>10.472184991681701</v>
      </c>
      <c r="K133" s="7">
        <v>12.666877740357601</v>
      </c>
      <c r="L133" s="7">
        <v>1.7634124268459701</v>
      </c>
      <c r="M133" s="7">
        <v>15.3318388090656</v>
      </c>
      <c r="N133" s="7">
        <v>3.2017776859709599</v>
      </c>
      <c r="O133" s="7">
        <v>8.5715905311027303</v>
      </c>
      <c r="P133" s="7">
        <v>5.8643200000000002</v>
      </c>
      <c r="Q133" s="7">
        <v>12.215577</v>
      </c>
      <c r="R133" s="7">
        <v>0</v>
      </c>
      <c r="S133" s="7">
        <v>6.9976700000000003</v>
      </c>
      <c r="T133" s="7">
        <v>29.245581999999999</v>
      </c>
      <c r="U133" s="7">
        <v>23.622847</v>
      </c>
      <c r="V133" s="7">
        <v>25.125841999999999</v>
      </c>
      <c r="W133" s="7">
        <v>3.3405830000000001</v>
      </c>
      <c r="X133" s="7">
        <v>51.226716250000003</v>
      </c>
      <c r="Y133" s="7">
        <v>8.1490799999999997</v>
      </c>
      <c r="Z133" s="7">
        <v>6.9553570499999999</v>
      </c>
      <c r="AA133" s="1" t="s">
        <v>44</v>
      </c>
      <c r="AB133" s="1" t="str">
        <f t="shared" si="3"/>
        <v>Andalucía</v>
      </c>
      <c r="AC133" s="1" t="str">
        <f t="shared" si="4"/>
        <v>Badajoz-Andalucía-Sevilla-R9</v>
      </c>
      <c r="AD133" s="1" t="str">
        <f t="shared" si="5"/>
        <v xml:space="preserve">DH - Industria del caucho y materias plásticas </v>
      </c>
    </row>
    <row r="134" spans="1:30" ht="14.4">
      <c r="A134" s="7" t="s">
        <v>20</v>
      </c>
      <c r="B134" s="7" t="s">
        <v>21</v>
      </c>
      <c r="C134" s="7" t="s">
        <v>65</v>
      </c>
      <c r="D134" s="7" t="s">
        <v>45</v>
      </c>
      <c r="E134" s="7">
        <v>62.152580394509798</v>
      </c>
      <c r="F134" s="7">
        <v>28.210587051730901</v>
      </c>
      <c r="G134" s="7">
        <v>24.6078574153284</v>
      </c>
      <c r="H134" s="7">
        <v>11.792910439971299</v>
      </c>
      <c r="I134" s="7">
        <v>23.899996808353801</v>
      </c>
      <c r="J134" s="7">
        <v>23.241293851639899</v>
      </c>
      <c r="K134" s="7">
        <v>49.4451860984421</v>
      </c>
      <c r="L134" s="7">
        <v>18.795874249645099</v>
      </c>
      <c r="M134" s="7">
        <v>26.525655322031302</v>
      </c>
      <c r="N134" s="7">
        <v>36.821164388278</v>
      </c>
      <c r="O134" s="7">
        <v>56.896051015287</v>
      </c>
      <c r="P134" s="7">
        <v>129.451448</v>
      </c>
      <c r="Q134" s="7">
        <v>125.060632</v>
      </c>
      <c r="R134" s="7">
        <v>142.79611700000001</v>
      </c>
      <c r="S134" s="7">
        <v>48.525849999999998</v>
      </c>
      <c r="T134" s="7">
        <v>43.505979000000004</v>
      </c>
      <c r="U134" s="7">
        <v>82.403722299999998</v>
      </c>
      <c r="V134" s="7">
        <v>187.92742910000001</v>
      </c>
      <c r="W134" s="7">
        <v>40.455989000000002</v>
      </c>
      <c r="X134" s="7">
        <v>52.845635000000001</v>
      </c>
      <c r="Y134" s="7">
        <v>171.07334299999999</v>
      </c>
      <c r="Z134" s="7">
        <v>199.72178199999999</v>
      </c>
      <c r="AA134" s="1" t="s">
        <v>46</v>
      </c>
      <c r="AB134" s="1" t="str">
        <f t="shared" si="3"/>
        <v>Andalucía</v>
      </c>
      <c r="AC134" s="1" t="str">
        <f t="shared" si="4"/>
        <v>Badajoz-Andalucía-Sevilla-R10</v>
      </c>
      <c r="AD134" s="1" t="str">
        <f t="shared" si="5"/>
        <v xml:space="preserve">DI - Industria de productos minerales no metálicos </v>
      </c>
    </row>
    <row r="135" spans="1:30" ht="14.4">
      <c r="A135" s="7" t="s">
        <v>20</v>
      </c>
      <c r="B135" s="7" t="s">
        <v>21</v>
      </c>
      <c r="C135" s="7" t="s">
        <v>65</v>
      </c>
      <c r="D135" s="7" t="s">
        <v>47</v>
      </c>
      <c r="E135" s="7">
        <v>62.687921776064201</v>
      </c>
      <c r="F135" s="7">
        <v>163.09871811679599</v>
      </c>
      <c r="G135" s="7">
        <v>107.22680693057799</v>
      </c>
      <c r="H135" s="7">
        <v>118.384928381969</v>
      </c>
      <c r="I135" s="7">
        <v>111.535981517642</v>
      </c>
      <c r="J135" s="7">
        <v>107.288814249217</v>
      </c>
      <c r="K135" s="7">
        <v>109.653467819789</v>
      </c>
      <c r="L135" s="7">
        <v>72.287801562991604</v>
      </c>
      <c r="M135" s="7">
        <v>73.346744733882005</v>
      </c>
      <c r="N135" s="7">
        <v>18.671935089026402</v>
      </c>
      <c r="O135" s="7">
        <v>44.003266672442599</v>
      </c>
      <c r="P135" s="7">
        <v>117.473938</v>
      </c>
      <c r="Q135" s="7">
        <v>336.62699800000001</v>
      </c>
      <c r="R135" s="7">
        <v>281.57346630000001</v>
      </c>
      <c r="S135" s="7">
        <v>268.04265700000002</v>
      </c>
      <c r="T135" s="7">
        <v>300.95403900000002</v>
      </c>
      <c r="U135" s="7">
        <v>494.60948544207798</v>
      </c>
      <c r="V135" s="7">
        <v>280.99575700000003</v>
      </c>
      <c r="W135" s="7">
        <v>168.53161399999999</v>
      </c>
      <c r="X135" s="7">
        <v>253.220651</v>
      </c>
      <c r="Y135" s="7">
        <v>288.19141200000001</v>
      </c>
      <c r="Z135" s="7">
        <v>324.5711561</v>
      </c>
      <c r="AA135" s="1" t="s">
        <v>48</v>
      </c>
      <c r="AB135" s="1" t="str">
        <f t="shared" si="3"/>
        <v>Andalucía</v>
      </c>
      <c r="AC135" s="1" t="str">
        <f t="shared" si="4"/>
        <v>Badajoz-Andalucía-Sevilla-R11</v>
      </c>
      <c r="AD135" s="1" t="str">
        <f t="shared" si="5"/>
        <v xml:space="preserve">DJ - Metalurgia y fabricación de productos metálicos </v>
      </c>
    </row>
    <row r="136" spans="1:30" ht="14.4">
      <c r="A136" s="7" t="s">
        <v>20</v>
      </c>
      <c r="B136" s="7" t="s">
        <v>21</v>
      </c>
      <c r="C136" s="7" t="s">
        <v>65</v>
      </c>
      <c r="D136" s="7" t="s">
        <v>49</v>
      </c>
      <c r="E136" s="7">
        <v>33.814387904539601</v>
      </c>
      <c r="F136" s="7">
        <v>26.485704258139702</v>
      </c>
      <c r="G136" s="7">
        <v>0</v>
      </c>
      <c r="H136" s="7">
        <v>24.821332641516999</v>
      </c>
      <c r="I136" s="7">
        <v>0</v>
      </c>
      <c r="J136" s="7">
        <v>4.8625555363200501</v>
      </c>
      <c r="K136" s="7">
        <v>13.1525452758437</v>
      </c>
      <c r="L136" s="7">
        <v>0</v>
      </c>
      <c r="M136" s="7">
        <v>14.310200214890401</v>
      </c>
      <c r="N136" s="7">
        <v>7.1791601844346298</v>
      </c>
      <c r="O136" s="7">
        <v>0</v>
      </c>
      <c r="P136" s="7">
        <v>10.915571999999999</v>
      </c>
      <c r="Q136" s="7">
        <v>5.3277000000000001</v>
      </c>
      <c r="R136" s="7">
        <v>0</v>
      </c>
      <c r="S136" s="7">
        <v>10.232946</v>
      </c>
      <c r="T136" s="7">
        <v>0</v>
      </c>
      <c r="U136" s="7">
        <v>11.198601</v>
      </c>
      <c r="V136" s="7">
        <v>6.3682280499999999</v>
      </c>
      <c r="W136" s="7">
        <v>0</v>
      </c>
      <c r="X136" s="7">
        <v>10.82412865</v>
      </c>
      <c r="Y136" s="7">
        <v>3.3531300000000002</v>
      </c>
      <c r="Z136" s="7">
        <v>0</v>
      </c>
      <c r="AA136" s="1" t="s">
        <v>50</v>
      </c>
      <c r="AB136" s="1" t="str">
        <f t="shared" si="3"/>
        <v>Andalucía</v>
      </c>
      <c r="AC136" s="1" t="str">
        <f t="shared" si="4"/>
        <v>Badajoz-Andalucía-Sevilla-R12</v>
      </c>
      <c r="AD136" s="1" t="str">
        <f t="shared" si="5"/>
        <v xml:space="preserve">DK - Fabricación de maquinaria y equipo mecánico </v>
      </c>
    </row>
    <row r="137" spans="1:30" ht="14.4">
      <c r="A137" s="7" t="s">
        <v>20</v>
      </c>
      <c r="B137" s="7" t="s">
        <v>21</v>
      </c>
      <c r="C137" s="7" t="s">
        <v>65</v>
      </c>
      <c r="D137" s="7" t="s">
        <v>51</v>
      </c>
      <c r="E137" s="7">
        <v>0</v>
      </c>
      <c r="F137" s="7">
        <v>2.3852920770631401</v>
      </c>
      <c r="G137" s="7">
        <v>0</v>
      </c>
      <c r="H137" s="7">
        <v>2.5585685202816402</v>
      </c>
      <c r="I137" s="7">
        <v>0</v>
      </c>
      <c r="J137" s="7">
        <v>7.3266066256992399</v>
      </c>
      <c r="K137" s="7">
        <v>0</v>
      </c>
      <c r="L137" s="7">
        <v>0</v>
      </c>
      <c r="M137" s="7">
        <v>0</v>
      </c>
      <c r="N137" s="7">
        <v>0.48739699149235999</v>
      </c>
      <c r="O137" s="7">
        <v>0</v>
      </c>
      <c r="P137" s="7">
        <v>0</v>
      </c>
      <c r="Q137" s="7">
        <v>5.2475430000000003</v>
      </c>
      <c r="R137" s="7">
        <v>0</v>
      </c>
      <c r="S137" s="7">
        <v>13.722799999999999</v>
      </c>
      <c r="T137" s="7">
        <v>0</v>
      </c>
      <c r="U137" s="7">
        <v>1.8666782</v>
      </c>
      <c r="V137" s="7">
        <v>0</v>
      </c>
      <c r="W137" s="7">
        <v>0</v>
      </c>
      <c r="X137" s="7">
        <v>0</v>
      </c>
      <c r="Y137" s="7">
        <v>2.0253808499999999</v>
      </c>
      <c r="Z137" s="7">
        <v>0</v>
      </c>
      <c r="AA137" s="1" t="s">
        <v>52</v>
      </c>
      <c r="AB137" s="1" t="str">
        <f t="shared" si="3"/>
        <v>Andalucía</v>
      </c>
      <c r="AC137" s="1" t="str">
        <f t="shared" si="4"/>
        <v>Badajoz-Andalucía-Sevilla-R13</v>
      </c>
      <c r="AD137" s="1" t="str">
        <f t="shared" si="5"/>
        <v xml:space="preserve">DL - Material y equipo eléctrico, electrónico y óptico </v>
      </c>
    </row>
    <row r="138" spans="1:30" ht="14.4">
      <c r="A138" s="7" t="s">
        <v>20</v>
      </c>
      <c r="B138" s="7" t="s">
        <v>21</v>
      </c>
      <c r="C138" s="7" t="s">
        <v>65</v>
      </c>
      <c r="D138" s="7" t="s">
        <v>53</v>
      </c>
      <c r="E138" s="7">
        <v>0</v>
      </c>
      <c r="F138" s="7">
        <v>0</v>
      </c>
      <c r="G138" s="7">
        <v>0.14272826016220999</v>
      </c>
      <c r="H138" s="7">
        <v>0.12622936266398599</v>
      </c>
      <c r="I138" s="7">
        <v>0.184665895604254</v>
      </c>
      <c r="J138" s="7">
        <v>0</v>
      </c>
      <c r="K138" s="7">
        <v>0.37428901480425603</v>
      </c>
      <c r="L138" s="7">
        <v>0</v>
      </c>
      <c r="M138" s="7">
        <v>0</v>
      </c>
      <c r="N138" s="7">
        <v>0</v>
      </c>
      <c r="O138" s="7">
        <v>0</v>
      </c>
      <c r="P138" s="7">
        <v>0</v>
      </c>
      <c r="Q138" s="7">
        <v>0</v>
      </c>
      <c r="R138" s="7">
        <v>17.407253999999998</v>
      </c>
      <c r="S138" s="7">
        <v>6.8613999999999997</v>
      </c>
      <c r="T138" s="7">
        <v>5.2534691999999996</v>
      </c>
      <c r="U138" s="7">
        <v>0</v>
      </c>
      <c r="V138" s="7">
        <v>29.55546</v>
      </c>
      <c r="W138" s="7">
        <v>0</v>
      </c>
      <c r="X138" s="7">
        <v>0</v>
      </c>
      <c r="Y138" s="7">
        <v>0</v>
      </c>
      <c r="Z138" s="7">
        <v>0</v>
      </c>
      <c r="AA138" s="1" t="s">
        <v>54</v>
      </c>
      <c r="AB138" s="1" t="str">
        <f t="shared" si="3"/>
        <v>Andalucía</v>
      </c>
      <c r="AC138" s="1" t="str">
        <f t="shared" si="4"/>
        <v>Badajoz-Andalucía-Sevilla-R14</v>
      </c>
      <c r="AD138" s="1" t="str">
        <f t="shared" si="5"/>
        <v xml:space="preserve">DM - Fabricación de material de transporte </v>
      </c>
    </row>
    <row r="139" spans="1:30" ht="14.4">
      <c r="A139" s="7" t="s">
        <v>20</v>
      </c>
      <c r="B139" s="7" t="s">
        <v>21</v>
      </c>
      <c r="C139" s="7" t="s">
        <v>65</v>
      </c>
      <c r="D139" s="7" t="s">
        <v>55</v>
      </c>
      <c r="E139" s="7">
        <v>0</v>
      </c>
      <c r="F139" s="7">
        <v>0</v>
      </c>
      <c r="G139" s="7">
        <v>1.89378985768849</v>
      </c>
      <c r="H139" s="7">
        <v>0</v>
      </c>
      <c r="I139" s="7">
        <v>45.638127601172499</v>
      </c>
      <c r="J139" s="7">
        <v>3.3277897767721201</v>
      </c>
      <c r="K139" s="7">
        <v>0</v>
      </c>
      <c r="L139" s="7">
        <v>0</v>
      </c>
      <c r="M139" s="7">
        <v>0</v>
      </c>
      <c r="N139" s="7">
        <v>0</v>
      </c>
      <c r="O139" s="7">
        <v>0</v>
      </c>
      <c r="P139" s="7">
        <v>0</v>
      </c>
      <c r="Q139" s="7">
        <v>0</v>
      </c>
      <c r="R139" s="7">
        <v>2.7561399999999998</v>
      </c>
      <c r="S139" s="7">
        <v>0</v>
      </c>
      <c r="T139" s="7">
        <v>18.247476500000001</v>
      </c>
      <c r="U139" s="7">
        <v>1.5908819999999999</v>
      </c>
      <c r="V139" s="7">
        <v>0</v>
      </c>
      <c r="W139" s="7">
        <v>0</v>
      </c>
      <c r="X139" s="7">
        <v>0</v>
      </c>
      <c r="Y139" s="7">
        <v>0</v>
      </c>
      <c r="Z139" s="7">
        <v>0</v>
      </c>
      <c r="AA139" s="1" t="s">
        <v>56</v>
      </c>
      <c r="AB139" s="1" t="str">
        <f t="shared" si="3"/>
        <v>Andalucía</v>
      </c>
      <c r="AC139" s="1" t="str">
        <f t="shared" si="4"/>
        <v>Badajoz-Andalucía-Sevilla-R15</v>
      </c>
      <c r="AD139" s="1" t="str">
        <f t="shared" si="5"/>
        <v xml:space="preserve">DN - Industrias diversas </v>
      </c>
    </row>
    <row r="140" spans="1:30" ht="14.4">
      <c r="A140" s="7" t="s">
        <v>20</v>
      </c>
      <c r="B140" s="7" t="s">
        <v>21</v>
      </c>
      <c r="C140" s="7" t="s">
        <v>65</v>
      </c>
      <c r="D140" s="7" t="s">
        <v>57</v>
      </c>
      <c r="E140" s="7">
        <v>55.950219340261803</v>
      </c>
      <c r="F140" s="7">
        <v>66.416357639293395</v>
      </c>
      <c r="G140" s="7">
        <v>22.5394264309402</v>
      </c>
      <c r="H140" s="7">
        <v>4.7028352153358197</v>
      </c>
      <c r="I140" s="7">
        <v>0</v>
      </c>
      <c r="J140" s="7">
        <v>0</v>
      </c>
      <c r="K140" s="7">
        <v>0</v>
      </c>
      <c r="L140" s="7">
        <v>0</v>
      </c>
      <c r="M140" s="7">
        <v>0</v>
      </c>
      <c r="N140" s="7">
        <v>0</v>
      </c>
      <c r="O140" s="7">
        <v>0</v>
      </c>
      <c r="P140" s="7">
        <v>0</v>
      </c>
      <c r="Q140" s="7">
        <v>0</v>
      </c>
      <c r="R140" s="7">
        <v>0</v>
      </c>
      <c r="S140" s="7">
        <v>0</v>
      </c>
      <c r="T140" s="7">
        <v>0</v>
      </c>
      <c r="U140" s="7">
        <v>0</v>
      </c>
      <c r="V140" s="7">
        <v>0</v>
      </c>
      <c r="W140" s="7">
        <v>0</v>
      </c>
      <c r="X140" s="7">
        <v>0</v>
      </c>
      <c r="Y140" s="7">
        <v>0</v>
      </c>
      <c r="Z140" s="7">
        <v>0</v>
      </c>
      <c r="AA140" s="1" t="s">
        <v>58</v>
      </c>
      <c r="AB140" s="1" t="str">
        <f t="shared" si="3"/>
        <v>Andalucía</v>
      </c>
      <c r="AC140" s="1" t="str">
        <f t="shared" si="4"/>
        <v>Badajoz-Andalucía-Sevilla-R16</v>
      </c>
      <c r="AD140" s="1" t="str">
        <f t="shared" si="5"/>
        <v xml:space="preserve">EE - Industria energética, distribución de energía, gas y agua </v>
      </c>
    </row>
    <row r="141" spans="1:30" ht="14.4">
      <c r="A141" s="7" t="s">
        <v>20</v>
      </c>
      <c r="B141" s="7" t="s">
        <v>66</v>
      </c>
      <c r="C141" s="7" t="s">
        <v>67</v>
      </c>
      <c r="D141" s="7" t="s">
        <v>23</v>
      </c>
      <c r="E141" s="7">
        <v>0</v>
      </c>
      <c r="F141" s="7">
        <v>6.0506913536320601</v>
      </c>
      <c r="G141" s="7">
        <v>0</v>
      </c>
      <c r="H141" s="7">
        <v>0</v>
      </c>
      <c r="I141" s="7">
        <v>0</v>
      </c>
      <c r="J141" s="7">
        <v>0</v>
      </c>
      <c r="K141" s="7">
        <v>0</v>
      </c>
      <c r="L141" s="7">
        <v>0</v>
      </c>
      <c r="M141" s="7">
        <v>0</v>
      </c>
      <c r="N141" s="7">
        <v>11.6792528821583</v>
      </c>
      <c r="O141" s="7">
        <v>0</v>
      </c>
      <c r="P141" s="7">
        <v>0</v>
      </c>
      <c r="Q141" s="7">
        <v>13.88898</v>
      </c>
      <c r="R141" s="7">
        <v>0</v>
      </c>
      <c r="S141" s="7">
        <v>0</v>
      </c>
      <c r="T141" s="7">
        <v>0</v>
      </c>
      <c r="U141" s="7">
        <v>0</v>
      </c>
      <c r="V141" s="7">
        <v>0</v>
      </c>
      <c r="W141" s="7">
        <v>0</v>
      </c>
      <c r="X141" s="7">
        <v>0</v>
      </c>
      <c r="Y141" s="7">
        <v>10.21838</v>
      </c>
      <c r="Z141" s="7">
        <v>0</v>
      </c>
      <c r="AA141" s="1" t="s">
        <v>24</v>
      </c>
      <c r="AB141" s="1" t="str">
        <f t="shared" ref="AB141:AB204" si="6">IF(B141="Castilla-La Mancha","Castilla La Mancha",B141)</f>
        <v>Aragón</v>
      </c>
      <c r="AC141" s="1" t="str">
        <f t="shared" si="4"/>
        <v>Badajoz-Aragón-Huesca-R1</v>
      </c>
      <c r="AD141" s="1" t="str">
        <f t="shared" si="5"/>
        <v xml:space="preserve">AA,BB - Agricultura, silvicultura y pesca </v>
      </c>
    </row>
    <row r="142" spans="1:30" ht="14.4">
      <c r="A142" s="7" t="s">
        <v>20</v>
      </c>
      <c r="B142" s="7" t="s">
        <v>66</v>
      </c>
      <c r="C142" s="7" t="s">
        <v>67</v>
      </c>
      <c r="D142" s="7" t="s">
        <v>26</v>
      </c>
      <c r="E142" s="7">
        <v>29.024622601454901</v>
      </c>
      <c r="F142" s="7">
        <v>0</v>
      </c>
      <c r="G142" s="7">
        <v>0</v>
      </c>
      <c r="H142" s="7">
        <v>0</v>
      </c>
      <c r="I142" s="7">
        <v>0</v>
      </c>
      <c r="J142" s="7">
        <v>0</v>
      </c>
      <c r="K142" s="7">
        <v>0</v>
      </c>
      <c r="L142" s="7">
        <v>0</v>
      </c>
      <c r="M142" s="7">
        <v>0</v>
      </c>
      <c r="N142" s="7">
        <v>0</v>
      </c>
      <c r="O142" s="7">
        <v>0</v>
      </c>
      <c r="P142" s="7">
        <v>20.087313999999999</v>
      </c>
      <c r="Q142" s="7">
        <v>0</v>
      </c>
      <c r="R142" s="7">
        <v>0</v>
      </c>
      <c r="S142" s="7">
        <v>0</v>
      </c>
      <c r="T142" s="7">
        <v>0</v>
      </c>
      <c r="U142" s="7">
        <v>0</v>
      </c>
      <c r="V142" s="7">
        <v>0</v>
      </c>
      <c r="W142" s="7">
        <v>0</v>
      </c>
      <c r="X142" s="7">
        <v>0</v>
      </c>
      <c r="Y142" s="7">
        <v>0</v>
      </c>
      <c r="Z142" s="7">
        <v>0</v>
      </c>
      <c r="AA142" s="1" t="s">
        <v>27</v>
      </c>
      <c r="AB142" s="1" t="str">
        <f t="shared" si="6"/>
        <v>Aragón</v>
      </c>
      <c r="AC142" s="1" t="str">
        <f t="shared" ref="AC142:AC205" si="7">+A142&amp;"-"&amp;AB142&amp;"-"&amp;C142&amp;"-"&amp;AA142</f>
        <v>Badajoz-Aragón-Huesca-R2</v>
      </c>
      <c r="AD142" s="1" t="str">
        <f t="shared" ref="AD142:AD205" si="8">+IF(D142=$D$13,$AI$1,IF(D142=$D$14,$AI$2,IF(D142=$D$15,$AI$3,IF(D142=$D$16,$AI$4,IF(D142=$D$17,$AI$5,IF(D142=$D$18,$AI$6,IF(D142=$D$19,$AI$7,IF(D142=$D$20,$AI$8,IF(D142=$D$21,$AI$9,IF(D142=$D$22,$AI$10,IF(D142=$D$23,$AI$11,IF(D142=$D$24,$AI$12,IF(D142=$D$25,$AI$13,IF(D142=$D$26,$AI$14,IF(D142=$D$27,$AI$15,$AI$16)))))))))))))))</f>
        <v xml:space="preserve">CA,CB, DF - I. extractivas, coquerías, refino y combustibles nucleares </v>
      </c>
    </row>
    <row r="143" spans="1:30" ht="14.4">
      <c r="A143" s="7" t="s">
        <v>20</v>
      </c>
      <c r="B143" s="7" t="s">
        <v>66</v>
      </c>
      <c r="C143" s="7" t="s">
        <v>67</v>
      </c>
      <c r="D143" s="7" t="s">
        <v>29</v>
      </c>
      <c r="E143" s="7">
        <v>0</v>
      </c>
      <c r="F143" s="7">
        <v>0</v>
      </c>
      <c r="G143" s="7">
        <v>0</v>
      </c>
      <c r="H143" s="7">
        <v>0</v>
      </c>
      <c r="I143" s="7">
        <v>0</v>
      </c>
      <c r="J143" s="7">
        <v>0</v>
      </c>
      <c r="K143" s="7">
        <v>0</v>
      </c>
      <c r="L143" s="7">
        <v>0</v>
      </c>
      <c r="M143" s="7">
        <v>0</v>
      </c>
      <c r="N143" s="7">
        <v>0</v>
      </c>
      <c r="O143" s="7">
        <v>0</v>
      </c>
      <c r="P143" s="7">
        <v>0</v>
      </c>
      <c r="Q143" s="7">
        <v>0</v>
      </c>
      <c r="R143" s="7">
        <v>0</v>
      </c>
      <c r="S143" s="7">
        <v>0</v>
      </c>
      <c r="T143" s="7">
        <v>0</v>
      </c>
      <c r="U143" s="7">
        <v>0</v>
      </c>
      <c r="V143" s="7">
        <v>0</v>
      </c>
      <c r="W143" s="7">
        <v>0</v>
      </c>
      <c r="X143" s="7">
        <v>0</v>
      </c>
      <c r="Y143" s="7">
        <v>0</v>
      </c>
      <c r="Z143" s="7">
        <v>0</v>
      </c>
      <c r="AA143" s="1" t="s">
        <v>30</v>
      </c>
      <c r="AB143" s="1" t="str">
        <f t="shared" si="6"/>
        <v>Aragón</v>
      </c>
      <c r="AC143" s="1" t="str">
        <f t="shared" si="7"/>
        <v>Badajoz-Aragón-Huesca-R3</v>
      </c>
      <c r="AD143" s="1" t="str">
        <f t="shared" si="8"/>
        <v xml:space="preserve">DA - Industria Agroalimentaria </v>
      </c>
    </row>
    <row r="144" spans="1:30" ht="14.4">
      <c r="A144" s="7" t="s">
        <v>20</v>
      </c>
      <c r="B144" s="7" t="s">
        <v>66</v>
      </c>
      <c r="C144" s="7" t="s">
        <v>67</v>
      </c>
      <c r="D144" s="7" t="s">
        <v>32</v>
      </c>
      <c r="E144" s="7">
        <v>0</v>
      </c>
      <c r="F144" s="7">
        <v>0</v>
      </c>
      <c r="G144" s="7">
        <v>0</v>
      </c>
      <c r="H144" s="7">
        <v>2.36815387919324E-2</v>
      </c>
      <c r="I144" s="7">
        <v>0</v>
      </c>
      <c r="J144" s="7">
        <v>0</v>
      </c>
      <c r="K144" s="7">
        <v>0</v>
      </c>
      <c r="L144" s="7">
        <v>0</v>
      </c>
      <c r="M144" s="7">
        <v>0</v>
      </c>
      <c r="N144" s="7">
        <v>0</v>
      </c>
      <c r="O144" s="7">
        <v>0</v>
      </c>
      <c r="P144" s="7">
        <v>0</v>
      </c>
      <c r="Q144" s="7">
        <v>0</v>
      </c>
      <c r="R144" s="7">
        <v>0</v>
      </c>
      <c r="S144" s="7">
        <v>0</v>
      </c>
      <c r="T144" s="7">
        <v>0</v>
      </c>
      <c r="U144" s="7">
        <v>0</v>
      </c>
      <c r="V144" s="7">
        <v>0</v>
      </c>
      <c r="W144" s="7">
        <v>0</v>
      </c>
      <c r="X144" s="7">
        <v>0</v>
      </c>
      <c r="Y144" s="7">
        <v>0</v>
      </c>
      <c r="Z144" s="7">
        <v>0</v>
      </c>
      <c r="AA144" s="1" t="s">
        <v>33</v>
      </c>
      <c r="AB144" s="1" t="str">
        <f t="shared" si="6"/>
        <v>Aragón</v>
      </c>
      <c r="AC144" s="1" t="str">
        <f t="shared" si="7"/>
        <v>Badajoz-Aragón-Huesca-R4</v>
      </c>
      <c r="AD144" s="1" t="str">
        <f t="shared" si="8"/>
        <v xml:space="preserve">DB - Industria textil y de la confección </v>
      </c>
    </row>
    <row r="145" spans="1:30" ht="14.4">
      <c r="A145" s="7" t="s">
        <v>20</v>
      </c>
      <c r="B145" s="7" t="s">
        <v>66</v>
      </c>
      <c r="C145" s="7" t="s">
        <v>67</v>
      </c>
      <c r="D145" s="7" t="s">
        <v>35</v>
      </c>
      <c r="E145" s="7">
        <v>0</v>
      </c>
      <c r="F145" s="7">
        <v>0</v>
      </c>
      <c r="G145" s="7">
        <v>0</v>
      </c>
      <c r="H145" s="7">
        <v>0</v>
      </c>
      <c r="I145" s="7">
        <v>0</v>
      </c>
      <c r="J145" s="7">
        <v>0</v>
      </c>
      <c r="K145" s="7">
        <v>0</v>
      </c>
      <c r="L145" s="7">
        <v>0</v>
      </c>
      <c r="M145" s="7">
        <v>0</v>
      </c>
      <c r="N145" s="7">
        <v>0</v>
      </c>
      <c r="O145" s="7">
        <v>0</v>
      </c>
      <c r="P145" s="7">
        <v>0</v>
      </c>
      <c r="Q145" s="7">
        <v>0</v>
      </c>
      <c r="R145" s="7">
        <v>0</v>
      </c>
      <c r="S145" s="7">
        <v>0</v>
      </c>
      <c r="T145" s="7">
        <v>0</v>
      </c>
      <c r="U145" s="7">
        <v>0</v>
      </c>
      <c r="V145" s="7">
        <v>0</v>
      </c>
      <c r="W145" s="7">
        <v>0</v>
      </c>
      <c r="X145" s="7">
        <v>0</v>
      </c>
      <c r="Y145" s="7">
        <v>0</v>
      </c>
      <c r="Z145" s="7">
        <v>0</v>
      </c>
      <c r="AA145" s="1" t="s">
        <v>36</v>
      </c>
      <c r="AB145" s="1" t="str">
        <f t="shared" si="6"/>
        <v>Aragón</v>
      </c>
      <c r="AC145" s="1" t="str">
        <f t="shared" si="7"/>
        <v>Badajoz-Aragón-Huesca-R5</v>
      </c>
      <c r="AD145" s="1" t="str">
        <f t="shared" si="8"/>
        <v xml:space="preserve">DC - Industria del cuero y calzado </v>
      </c>
    </row>
    <row r="146" spans="1:30" ht="14.4">
      <c r="A146" s="7" t="s">
        <v>20</v>
      </c>
      <c r="B146" s="7" t="s">
        <v>66</v>
      </c>
      <c r="C146" s="7" t="s">
        <v>67</v>
      </c>
      <c r="D146" s="7" t="s">
        <v>37</v>
      </c>
      <c r="E146" s="7">
        <v>0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0</v>
      </c>
      <c r="O146" s="7">
        <v>0</v>
      </c>
      <c r="P146" s="7">
        <v>0</v>
      </c>
      <c r="Q146" s="7">
        <v>0</v>
      </c>
      <c r="R146" s="7">
        <v>0</v>
      </c>
      <c r="S146" s="7">
        <v>0</v>
      </c>
      <c r="T146" s="7">
        <v>0</v>
      </c>
      <c r="U146" s="7">
        <v>0</v>
      </c>
      <c r="V146" s="7">
        <v>0</v>
      </c>
      <c r="W146" s="7">
        <v>0</v>
      </c>
      <c r="X146" s="7">
        <v>0</v>
      </c>
      <c r="Y146" s="7">
        <v>0</v>
      </c>
      <c r="Z146" s="7">
        <v>0</v>
      </c>
      <c r="AA146" s="1" t="s">
        <v>38</v>
      </c>
      <c r="AB146" s="1" t="str">
        <f t="shared" si="6"/>
        <v>Aragón</v>
      </c>
      <c r="AC146" s="1" t="str">
        <f t="shared" si="7"/>
        <v>Badajoz-Aragón-Huesca-R6</v>
      </c>
      <c r="AD146" s="1" t="str">
        <f t="shared" si="8"/>
        <v xml:space="preserve">DD - Industria de la madera y el corcho </v>
      </c>
    </row>
    <row r="147" spans="1:30" ht="14.4">
      <c r="A147" s="7" t="s">
        <v>20</v>
      </c>
      <c r="B147" s="7" t="s">
        <v>66</v>
      </c>
      <c r="C147" s="7" t="s">
        <v>67</v>
      </c>
      <c r="D147" s="7" t="s">
        <v>39</v>
      </c>
      <c r="E147" s="7">
        <v>0</v>
      </c>
      <c r="F147" s="7">
        <v>0</v>
      </c>
      <c r="G147" s="7">
        <v>0</v>
      </c>
      <c r="H147" s="7">
        <v>0</v>
      </c>
      <c r="I147" s="7">
        <v>0</v>
      </c>
      <c r="J147" s="7">
        <v>0</v>
      </c>
      <c r="K147" s="7">
        <v>0</v>
      </c>
      <c r="L147" s="7">
        <v>0</v>
      </c>
      <c r="M147" s="7">
        <v>0</v>
      </c>
      <c r="N147" s="7">
        <v>0</v>
      </c>
      <c r="O147" s="7">
        <v>0</v>
      </c>
      <c r="P147" s="7">
        <v>0</v>
      </c>
      <c r="Q147" s="7">
        <v>0</v>
      </c>
      <c r="R147" s="7">
        <v>0</v>
      </c>
      <c r="S147" s="7">
        <v>0</v>
      </c>
      <c r="T147" s="7">
        <v>0</v>
      </c>
      <c r="U147" s="7">
        <v>0</v>
      </c>
      <c r="V147" s="7">
        <v>0</v>
      </c>
      <c r="W147" s="7">
        <v>0</v>
      </c>
      <c r="X147" s="7">
        <v>0</v>
      </c>
      <c r="Y147" s="7">
        <v>0</v>
      </c>
      <c r="Z147" s="7">
        <v>0</v>
      </c>
      <c r="AA147" s="1" t="s">
        <v>40</v>
      </c>
      <c r="AB147" s="1" t="str">
        <f t="shared" si="6"/>
        <v>Aragón</v>
      </c>
      <c r="AC147" s="1" t="str">
        <f t="shared" si="7"/>
        <v>Badajoz-Aragón-Huesca-R7</v>
      </c>
      <c r="AD147" s="1" t="str">
        <f t="shared" si="8"/>
        <v xml:space="preserve">DE - Industria del papel, edición y artes gráficas </v>
      </c>
    </row>
    <row r="148" spans="1:30" ht="14.4">
      <c r="A148" s="7" t="s">
        <v>20</v>
      </c>
      <c r="B148" s="7" t="s">
        <v>66</v>
      </c>
      <c r="C148" s="7" t="s">
        <v>67</v>
      </c>
      <c r="D148" s="7" t="s">
        <v>41</v>
      </c>
      <c r="E148" s="7">
        <v>3.0149839155826599</v>
      </c>
      <c r="F148" s="7">
        <v>0</v>
      </c>
      <c r="G148" s="7">
        <v>0</v>
      </c>
      <c r="H148" s="7">
        <v>18.739497119256001</v>
      </c>
      <c r="I148" s="7">
        <v>0</v>
      </c>
      <c r="J148" s="7">
        <v>0</v>
      </c>
      <c r="K148" s="7">
        <v>0</v>
      </c>
      <c r="L148" s="7">
        <v>4.52555605258555</v>
      </c>
      <c r="M148" s="7">
        <v>0</v>
      </c>
      <c r="N148" s="7">
        <v>0</v>
      </c>
      <c r="O148" s="7">
        <v>0</v>
      </c>
      <c r="P148" s="7">
        <v>18.542135999999999</v>
      </c>
      <c r="Q148" s="7">
        <v>0</v>
      </c>
      <c r="R148" s="7">
        <v>0</v>
      </c>
      <c r="S148" s="7">
        <v>16.088951999999999</v>
      </c>
      <c r="T148" s="7">
        <v>0</v>
      </c>
      <c r="U148" s="7">
        <v>0</v>
      </c>
      <c r="V148" s="7">
        <v>0</v>
      </c>
      <c r="W148" s="7">
        <v>13.452336000000001</v>
      </c>
      <c r="X148" s="7">
        <v>0</v>
      </c>
      <c r="Y148" s="7">
        <v>0</v>
      </c>
      <c r="Z148" s="7">
        <v>0</v>
      </c>
      <c r="AA148" s="1" t="s">
        <v>42</v>
      </c>
      <c r="AB148" s="1" t="str">
        <f t="shared" si="6"/>
        <v>Aragón</v>
      </c>
      <c r="AC148" s="1" t="str">
        <f t="shared" si="7"/>
        <v>Badajoz-Aragón-Huesca-R8</v>
      </c>
      <c r="AD148" s="1" t="str">
        <f t="shared" si="8"/>
        <v xml:space="preserve">DG - Industria Química </v>
      </c>
    </row>
    <row r="149" spans="1:30" ht="14.4">
      <c r="A149" s="7" t="s">
        <v>20</v>
      </c>
      <c r="B149" s="7" t="s">
        <v>66</v>
      </c>
      <c r="C149" s="7" t="s">
        <v>67</v>
      </c>
      <c r="D149" s="7" t="s">
        <v>43</v>
      </c>
      <c r="E149" s="7">
        <v>0</v>
      </c>
      <c r="F149" s="7">
        <v>0</v>
      </c>
      <c r="G149" s="7">
        <v>0</v>
      </c>
      <c r="H149" s="7">
        <v>0</v>
      </c>
      <c r="I149" s="7">
        <v>0</v>
      </c>
      <c r="J149" s="7">
        <v>0</v>
      </c>
      <c r="K149" s="7">
        <v>0</v>
      </c>
      <c r="L149" s="7">
        <v>0</v>
      </c>
      <c r="M149" s="7">
        <v>0</v>
      </c>
      <c r="N149" s="7">
        <v>0</v>
      </c>
      <c r="O149" s="7">
        <v>0</v>
      </c>
      <c r="P149" s="7">
        <v>0</v>
      </c>
      <c r="Q149" s="7">
        <v>0</v>
      </c>
      <c r="R149" s="7">
        <v>0</v>
      </c>
      <c r="S149" s="7">
        <v>0</v>
      </c>
      <c r="T149" s="7">
        <v>0</v>
      </c>
      <c r="U149" s="7">
        <v>0</v>
      </c>
      <c r="V149" s="7">
        <v>0</v>
      </c>
      <c r="W149" s="7">
        <v>0</v>
      </c>
      <c r="X149" s="7">
        <v>0</v>
      </c>
      <c r="Y149" s="7">
        <v>0</v>
      </c>
      <c r="Z149" s="7">
        <v>0</v>
      </c>
      <c r="AA149" s="1" t="s">
        <v>44</v>
      </c>
      <c r="AB149" s="1" t="str">
        <f t="shared" si="6"/>
        <v>Aragón</v>
      </c>
      <c r="AC149" s="1" t="str">
        <f t="shared" si="7"/>
        <v>Badajoz-Aragón-Huesca-R9</v>
      </c>
      <c r="AD149" s="1" t="str">
        <f t="shared" si="8"/>
        <v xml:space="preserve">DH - Industria del caucho y materias plásticas </v>
      </c>
    </row>
    <row r="150" spans="1:30" ht="14.4">
      <c r="A150" s="7" t="s">
        <v>20</v>
      </c>
      <c r="B150" s="7" t="s">
        <v>66</v>
      </c>
      <c r="C150" s="7" t="s">
        <v>67</v>
      </c>
      <c r="D150" s="7" t="s">
        <v>45</v>
      </c>
      <c r="E150" s="7">
        <v>12.232234027510801</v>
      </c>
      <c r="F150" s="7">
        <v>7.3617474781083203</v>
      </c>
      <c r="G150" s="7">
        <v>0</v>
      </c>
      <c r="H150" s="7">
        <v>0</v>
      </c>
      <c r="I150" s="7">
        <v>0</v>
      </c>
      <c r="J150" s="7">
        <v>0</v>
      </c>
      <c r="K150" s="7">
        <v>0</v>
      </c>
      <c r="L150" s="7">
        <v>0</v>
      </c>
      <c r="M150" s="7">
        <v>0</v>
      </c>
      <c r="N150" s="7">
        <v>0</v>
      </c>
      <c r="O150" s="7">
        <v>0</v>
      </c>
      <c r="P150" s="7">
        <v>12.39528</v>
      </c>
      <c r="Q150" s="7">
        <v>16.039283000000001</v>
      </c>
      <c r="R150" s="7">
        <v>0</v>
      </c>
      <c r="S150" s="7">
        <v>0</v>
      </c>
      <c r="T150" s="7">
        <v>0</v>
      </c>
      <c r="U150" s="7">
        <v>0</v>
      </c>
      <c r="V150" s="7">
        <v>0</v>
      </c>
      <c r="W150" s="7">
        <v>0</v>
      </c>
      <c r="X150" s="7">
        <v>0</v>
      </c>
      <c r="Y150" s="7">
        <v>0</v>
      </c>
      <c r="Z150" s="7">
        <v>0</v>
      </c>
      <c r="AA150" s="1" t="s">
        <v>46</v>
      </c>
      <c r="AB150" s="1" t="str">
        <f t="shared" si="6"/>
        <v>Aragón</v>
      </c>
      <c r="AC150" s="1" t="str">
        <f t="shared" si="7"/>
        <v>Badajoz-Aragón-Huesca-R10</v>
      </c>
      <c r="AD150" s="1" t="str">
        <f t="shared" si="8"/>
        <v xml:space="preserve">DI - Industria de productos minerales no metálicos </v>
      </c>
    </row>
    <row r="151" spans="1:30" ht="14.4">
      <c r="A151" s="7" t="s">
        <v>20</v>
      </c>
      <c r="B151" s="7" t="s">
        <v>66</v>
      </c>
      <c r="C151" s="7" t="s">
        <v>67</v>
      </c>
      <c r="D151" s="7" t="s">
        <v>47</v>
      </c>
      <c r="E151" s="7">
        <v>0</v>
      </c>
      <c r="F151" s="7">
        <v>0</v>
      </c>
      <c r="G151" s="7">
        <v>0</v>
      </c>
      <c r="H151" s="7">
        <v>0</v>
      </c>
      <c r="I151" s="7">
        <v>0</v>
      </c>
      <c r="J151" s="7">
        <v>0</v>
      </c>
      <c r="K151" s="7">
        <v>0</v>
      </c>
      <c r="L151" s="7">
        <v>0</v>
      </c>
      <c r="M151" s="7">
        <v>0</v>
      </c>
      <c r="N151" s="7">
        <v>0</v>
      </c>
      <c r="O151" s="7">
        <v>0</v>
      </c>
      <c r="P151" s="7">
        <v>0</v>
      </c>
      <c r="Q151" s="7">
        <v>0</v>
      </c>
      <c r="R151" s="7">
        <v>0</v>
      </c>
      <c r="S151" s="7">
        <v>0</v>
      </c>
      <c r="T151" s="7">
        <v>0</v>
      </c>
      <c r="U151" s="7">
        <v>0</v>
      </c>
      <c r="V151" s="7">
        <v>0</v>
      </c>
      <c r="W151" s="7">
        <v>0</v>
      </c>
      <c r="X151" s="7">
        <v>0</v>
      </c>
      <c r="Y151" s="7">
        <v>0</v>
      </c>
      <c r="Z151" s="7">
        <v>0</v>
      </c>
      <c r="AA151" s="1" t="s">
        <v>48</v>
      </c>
      <c r="AB151" s="1" t="str">
        <f t="shared" si="6"/>
        <v>Aragón</v>
      </c>
      <c r="AC151" s="1" t="str">
        <f t="shared" si="7"/>
        <v>Badajoz-Aragón-Huesca-R11</v>
      </c>
      <c r="AD151" s="1" t="str">
        <f t="shared" si="8"/>
        <v xml:space="preserve">DJ - Metalurgia y fabricación de productos metálicos </v>
      </c>
    </row>
    <row r="152" spans="1:30" ht="14.4">
      <c r="A152" s="7" t="s">
        <v>20</v>
      </c>
      <c r="B152" s="7" t="s">
        <v>66</v>
      </c>
      <c r="C152" s="7" t="s">
        <v>67</v>
      </c>
      <c r="D152" s="7" t="s">
        <v>49</v>
      </c>
      <c r="E152" s="7">
        <v>0</v>
      </c>
      <c r="F152" s="7">
        <v>0</v>
      </c>
      <c r="G152" s="7">
        <v>0</v>
      </c>
      <c r="H152" s="7">
        <v>0</v>
      </c>
      <c r="I152" s="7">
        <v>0</v>
      </c>
      <c r="J152" s="7">
        <v>0</v>
      </c>
      <c r="K152" s="7">
        <v>0</v>
      </c>
      <c r="L152" s="7">
        <v>0</v>
      </c>
      <c r="M152" s="7">
        <v>0</v>
      </c>
      <c r="N152" s="7">
        <v>0</v>
      </c>
      <c r="O152" s="7">
        <v>0</v>
      </c>
      <c r="P152" s="7">
        <v>0</v>
      </c>
      <c r="Q152" s="7">
        <v>0</v>
      </c>
      <c r="R152" s="7">
        <v>0</v>
      </c>
      <c r="S152" s="7">
        <v>0</v>
      </c>
      <c r="T152" s="7">
        <v>0</v>
      </c>
      <c r="U152" s="7">
        <v>0</v>
      </c>
      <c r="V152" s="7">
        <v>0</v>
      </c>
      <c r="W152" s="7">
        <v>0</v>
      </c>
      <c r="X152" s="7">
        <v>0</v>
      </c>
      <c r="Y152" s="7">
        <v>0</v>
      </c>
      <c r="Z152" s="7">
        <v>0</v>
      </c>
      <c r="AA152" s="1" t="s">
        <v>50</v>
      </c>
      <c r="AB152" s="1" t="str">
        <f t="shared" si="6"/>
        <v>Aragón</v>
      </c>
      <c r="AC152" s="1" t="str">
        <f t="shared" si="7"/>
        <v>Badajoz-Aragón-Huesca-R12</v>
      </c>
      <c r="AD152" s="1" t="str">
        <f t="shared" si="8"/>
        <v xml:space="preserve">DK - Fabricación de maquinaria y equipo mecánico </v>
      </c>
    </row>
    <row r="153" spans="1:30" ht="14.4">
      <c r="A153" s="7" t="s">
        <v>20</v>
      </c>
      <c r="B153" s="7" t="s">
        <v>66</v>
      </c>
      <c r="C153" s="7" t="s">
        <v>67</v>
      </c>
      <c r="D153" s="7" t="s">
        <v>51</v>
      </c>
      <c r="E153" s="7">
        <v>0</v>
      </c>
      <c r="F153" s="7">
        <v>0</v>
      </c>
      <c r="G153" s="7">
        <v>0</v>
      </c>
      <c r="H153" s="7">
        <v>0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0</v>
      </c>
      <c r="O153" s="7">
        <v>0</v>
      </c>
      <c r="P153" s="7">
        <v>0</v>
      </c>
      <c r="Q153" s="7">
        <v>0</v>
      </c>
      <c r="R153" s="7">
        <v>0</v>
      </c>
      <c r="S153" s="7">
        <v>0</v>
      </c>
      <c r="T153" s="7">
        <v>0</v>
      </c>
      <c r="U153" s="7">
        <v>0</v>
      </c>
      <c r="V153" s="7">
        <v>0</v>
      </c>
      <c r="W153" s="7">
        <v>0</v>
      </c>
      <c r="X153" s="7">
        <v>0</v>
      </c>
      <c r="Y153" s="7">
        <v>0</v>
      </c>
      <c r="Z153" s="7">
        <v>0</v>
      </c>
      <c r="AA153" s="1" t="s">
        <v>52</v>
      </c>
      <c r="AB153" s="1" t="str">
        <f t="shared" si="6"/>
        <v>Aragón</v>
      </c>
      <c r="AC153" s="1" t="str">
        <f t="shared" si="7"/>
        <v>Badajoz-Aragón-Huesca-R13</v>
      </c>
      <c r="AD153" s="1" t="str">
        <f t="shared" si="8"/>
        <v xml:space="preserve">DL - Material y equipo eléctrico, electrónico y óptico </v>
      </c>
    </row>
    <row r="154" spans="1:30" ht="14.4">
      <c r="A154" s="7" t="s">
        <v>20</v>
      </c>
      <c r="B154" s="7" t="s">
        <v>66</v>
      </c>
      <c r="C154" s="7" t="s">
        <v>67</v>
      </c>
      <c r="D154" s="7" t="s">
        <v>53</v>
      </c>
      <c r="E154" s="7">
        <v>0</v>
      </c>
      <c r="F154" s="7">
        <v>0</v>
      </c>
      <c r="G154" s="7">
        <v>0</v>
      </c>
      <c r="H154" s="7">
        <v>0</v>
      </c>
      <c r="I154" s="7">
        <v>0</v>
      </c>
      <c r="J154" s="7">
        <v>0</v>
      </c>
      <c r="K154" s="7">
        <v>0</v>
      </c>
      <c r="L154" s="7">
        <v>0</v>
      </c>
      <c r="M154" s="7">
        <v>0</v>
      </c>
      <c r="N154" s="7">
        <v>0</v>
      </c>
      <c r="O154" s="7">
        <v>0</v>
      </c>
      <c r="P154" s="7">
        <v>0</v>
      </c>
      <c r="Q154" s="7">
        <v>0</v>
      </c>
      <c r="R154" s="7">
        <v>0</v>
      </c>
      <c r="S154" s="7">
        <v>0</v>
      </c>
      <c r="T154" s="7">
        <v>0</v>
      </c>
      <c r="U154" s="7">
        <v>0</v>
      </c>
      <c r="V154" s="7">
        <v>0</v>
      </c>
      <c r="W154" s="7">
        <v>0</v>
      </c>
      <c r="X154" s="7">
        <v>0</v>
      </c>
      <c r="Y154" s="7">
        <v>0</v>
      </c>
      <c r="Z154" s="7">
        <v>0</v>
      </c>
      <c r="AA154" s="1" t="s">
        <v>54</v>
      </c>
      <c r="AB154" s="1" t="str">
        <f t="shared" si="6"/>
        <v>Aragón</v>
      </c>
      <c r="AC154" s="1" t="str">
        <f t="shared" si="7"/>
        <v>Badajoz-Aragón-Huesca-R14</v>
      </c>
      <c r="AD154" s="1" t="str">
        <f t="shared" si="8"/>
        <v xml:space="preserve">DM - Fabricación de material de transporte </v>
      </c>
    </row>
    <row r="155" spans="1:30" ht="14.4">
      <c r="A155" s="7" t="s">
        <v>20</v>
      </c>
      <c r="B155" s="7" t="s">
        <v>66</v>
      </c>
      <c r="C155" s="7" t="s">
        <v>67</v>
      </c>
      <c r="D155" s="7" t="s">
        <v>55</v>
      </c>
      <c r="E155" s="7">
        <v>0</v>
      </c>
      <c r="F155" s="7">
        <v>0</v>
      </c>
      <c r="G155" s="7">
        <v>0</v>
      </c>
      <c r="H155" s="7">
        <v>0</v>
      </c>
      <c r="I155" s="7">
        <v>0</v>
      </c>
      <c r="J155" s="7">
        <v>0</v>
      </c>
      <c r="K155" s="7">
        <v>0</v>
      </c>
      <c r="L155" s="7">
        <v>0</v>
      </c>
      <c r="M155" s="7">
        <v>0</v>
      </c>
      <c r="N155" s="7">
        <v>0</v>
      </c>
      <c r="O155" s="7">
        <v>0</v>
      </c>
      <c r="P155" s="7">
        <v>0</v>
      </c>
      <c r="Q155" s="7">
        <v>0</v>
      </c>
      <c r="R155" s="7">
        <v>0</v>
      </c>
      <c r="S155" s="7">
        <v>0</v>
      </c>
      <c r="T155" s="7">
        <v>0</v>
      </c>
      <c r="U155" s="7">
        <v>0</v>
      </c>
      <c r="V155" s="7">
        <v>0</v>
      </c>
      <c r="W155" s="7">
        <v>0</v>
      </c>
      <c r="X155" s="7">
        <v>0</v>
      </c>
      <c r="Y155" s="7">
        <v>0</v>
      </c>
      <c r="Z155" s="7">
        <v>0</v>
      </c>
      <c r="AA155" s="1" t="s">
        <v>56</v>
      </c>
      <c r="AB155" s="1" t="str">
        <f t="shared" si="6"/>
        <v>Aragón</v>
      </c>
      <c r="AC155" s="1" t="str">
        <f t="shared" si="7"/>
        <v>Badajoz-Aragón-Huesca-R15</v>
      </c>
      <c r="AD155" s="1" t="str">
        <f t="shared" si="8"/>
        <v xml:space="preserve">DN - Industrias diversas </v>
      </c>
    </row>
    <row r="156" spans="1:30" ht="14.4">
      <c r="A156" s="7" t="s">
        <v>20</v>
      </c>
      <c r="B156" s="7" t="s">
        <v>66</v>
      </c>
      <c r="C156" s="7" t="s">
        <v>67</v>
      </c>
      <c r="D156" s="7" t="s">
        <v>57</v>
      </c>
      <c r="E156" s="7">
        <v>0</v>
      </c>
      <c r="F156" s="7">
        <v>0</v>
      </c>
      <c r="G156" s="7">
        <v>0</v>
      </c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  <c r="N156" s="7">
        <v>0</v>
      </c>
      <c r="O156" s="7">
        <v>0</v>
      </c>
      <c r="P156" s="7">
        <v>0</v>
      </c>
      <c r="Q156" s="7">
        <v>0</v>
      </c>
      <c r="R156" s="7">
        <v>0</v>
      </c>
      <c r="S156" s="7">
        <v>0</v>
      </c>
      <c r="T156" s="7">
        <v>0</v>
      </c>
      <c r="U156" s="7">
        <v>0</v>
      </c>
      <c r="V156" s="7">
        <v>0</v>
      </c>
      <c r="W156" s="7">
        <v>0</v>
      </c>
      <c r="X156" s="7">
        <v>0</v>
      </c>
      <c r="Y156" s="7">
        <v>0</v>
      </c>
      <c r="Z156" s="7">
        <v>0</v>
      </c>
      <c r="AA156" s="1" t="s">
        <v>58</v>
      </c>
      <c r="AB156" s="1" t="str">
        <f t="shared" si="6"/>
        <v>Aragón</v>
      </c>
      <c r="AC156" s="1" t="str">
        <f t="shared" si="7"/>
        <v>Badajoz-Aragón-Huesca-R16</v>
      </c>
      <c r="AD156" s="1" t="str">
        <f t="shared" si="8"/>
        <v xml:space="preserve">EE - Industria energética, distribución de energía, gas y agua </v>
      </c>
    </row>
    <row r="157" spans="1:30" ht="14.4">
      <c r="A157" s="7" t="s">
        <v>20</v>
      </c>
      <c r="B157" s="7" t="s">
        <v>66</v>
      </c>
      <c r="C157" s="7" t="s">
        <v>68</v>
      </c>
      <c r="D157" s="7" t="s">
        <v>23</v>
      </c>
      <c r="E157" s="7">
        <v>0</v>
      </c>
      <c r="F157" s="7">
        <v>0</v>
      </c>
      <c r="G157" s="7">
        <v>0</v>
      </c>
      <c r="H157" s="7">
        <v>0</v>
      </c>
      <c r="I157" s="7">
        <v>0</v>
      </c>
      <c r="J157" s="7">
        <v>7.1133643509511</v>
      </c>
      <c r="K157" s="7">
        <v>0</v>
      </c>
      <c r="L157" s="7">
        <v>0</v>
      </c>
      <c r="M157" s="7">
        <v>9.7002682573844297</v>
      </c>
      <c r="N157" s="7">
        <v>0</v>
      </c>
      <c r="O157" s="7">
        <v>0</v>
      </c>
      <c r="P157" s="7">
        <v>0</v>
      </c>
      <c r="Q157" s="7">
        <v>0</v>
      </c>
      <c r="R157" s="7">
        <v>0</v>
      </c>
      <c r="S157" s="7">
        <v>0</v>
      </c>
      <c r="T157" s="7">
        <v>0</v>
      </c>
      <c r="U157" s="7">
        <v>5.7537599999999998</v>
      </c>
      <c r="V157" s="7">
        <v>0</v>
      </c>
      <c r="W157" s="7">
        <v>0</v>
      </c>
      <c r="X157" s="7">
        <v>9.4575960000000006</v>
      </c>
      <c r="Y157" s="7">
        <v>0</v>
      </c>
      <c r="Z157" s="7">
        <v>0</v>
      </c>
      <c r="AA157" s="1" t="s">
        <v>24</v>
      </c>
      <c r="AB157" s="1" t="str">
        <f t="shared" si="6"/>
        <v>Aragón</v>
      </c>
      <c r="AC157" s="1" t="str">
        <f t="shared" si="7"/>
        <v>Badajoz-Aragón-Teruel-R1</v>
      </c>
      <c r="AD157" s="1" t="str">
        <f t="shared" si="8"/>
        <v xml:space="preserve">AA,BB - Agricultura, silvicultura y pesca </v>
      </c>
    </row>
    <row r="158" spans="1:30" ht="14.4">
      <c r="A158" s="7" t="s">
        <v>20</v>
      </c>
      <c r="B158" s="7" t="s">
        <v>66</v>
      </c>
      <c r="C158" s="7" t="s">
        <v>68</v>
      </c>
      <c r="D158" s="7" t="s">
        <v>26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Q158" s="7">
        <v>0</v>
      </c>
      <c r="R158" s="7">
        <v>0</v>
      </c>
      <c r="S158" s="7">
        <v>0</v>
      </c>
      <c r="T158" s="7">
        <v>0</v>
      </c>
      <c r="U158" s="7">
        <v>0</v>
      </c>
      <c r="V158" s="7">
        <v>0</v>
      </c>
      <c r="W158" s="7">
        <v>0</v>
      </c>
      <c r="X158" s="7">
        <v>0</v>
      </c>
      <c r="Y158" s="7">
        <v>0</v>
      </c>
      <c r="Z158" s="7">
        <v>0</v>
      </c>
      <c r="AA158" s="1" t="s">
        <v>27</v>
      </c>
      <c r="AB158" s="1" t="str">
        <f t="shared" si="6"/>
        <v>Aragón</v>
      </c>
      <c r="AC158" s="1" t="str">
        <f t="shared" si="7"/>
        <v>Badajoz-Aragón-Teruel-R2</v>
      </c>
      <c r="AD158" s="1" t="str">
        <f t="shared" si="8"/>
        <v xml:space="preserve">CA,CB, DF - I. extractivas, coquerías, refino y combustibles nucleares </v>
      </c>
    </row>
    <row r="159" spans="1:30" ht="14.4">
      <c r="A159" s="7" t="s">
        <v>20</v>
      </c>
      <c r="B159" s="7" t="s">
        <v>66</v>
      </c>
      <c r="C159" s="7" t="s">
        <v>68</v>
      </c>
      <c r="D159" s="7" t="s">
        <v>29</v>
      </c>
      <c r="E159" s="7">
        <v>0</v>
      </c>
      <c r="F159" s="7">
        <v>0</v>
      </c>
      <c r="G159" s="7">
        <v>0</v>
      </c>
      <c r="H159" s="7">
        <v>0</v>
      </c>
      <c r="I159" s="7">
        <v>0</v>
      </c>
      <c r="J159" s="7">
        <v>0</v>
      </c>
      <c r="K159" s="7">
        <v>0</v>
      </c>
      <c r="L159" s="7">
        <v>0</v>
      </c>
      <c r="M159" s="7">
        <v>0</v>
      </c>
      <c r="N159" s="7">
        <v>0</v>
      </c>
      <c r="O159" s="7">
        <v>0</v>
      </c>
      <c r="P159" s="7">
        <v>0</v>
      </c>
      <c r="Q159" s="7">
        <v>0</v>
      </c>
      <c r="R159" s="7">
        <v>0</v>
      </c>
      <c r="S159" s="7">
        <v>0</v>
      </c>
      <c r="T159" s="7">
        <v>0</v>
      </c>
      <c r="U159" s="7">
        <v>0</v>
      </c>
      <c r="V159" s="7">
        <v>0</v>
      </c>
      <c r="W159" s="7">
        <v>0</v>
      </c>
      <c r="X159" s="7">
        <v>0</v>
      </c>
      <c r="Y159" s="7">
        <v>0</v>
      </c>
      <c r="Z159" s="7">
        <v>0</v>
      </c>
      <c r="AA159" s="1" t="s">
        <v>30</v>
      </c>
      <c r="AB159" s="1" t="str">
        <f t="shared" si="6"/>
        <v>Aragón</v>
      </c>
      <c r="AC159" s="1" t="str">
        <f t="shared" si="7"/>
        <v>Badajoz-Aragón-Teruel-R3</v>
      </c>
      <c r="AD159" s="1" t="str">
        <f t="shared" si="8"/>
        <v xml:space="preserve">DA - Industria Agroalimentaria </v>
      </c>
    </row>
    <row r="160" spans="1:30" ht="14.4">
      <c r="A160" s="7" t="s">
        <v>20</v>
      </c>
      <c r="B160" s="7" t="s">
        <v>66</v>
      </c>
      <c r="C160" s="7" t="s">
        <v>68</v>
      </c>
      <c r="D160" s="7" t="s">
        <v>32</v>
      </c>
      <c r="E160" s="7">
        <v>0</v>
      </c>
      <c r="F160" s="7">
        <v>0</v>
      </c>
      <c r="G160" s="7">
        <v>4.1820558561984002E-2</v>
      </c>
      <c r="H160" s="7">
        <v>1.18659282682831E-2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  <c r="N160" s="7">
        <v>0</v>
      </c>
      <c r="O160" s="7">
        <v>0</v>
      </c>
      <c r="P160" s="7">
        <v>0</v>
      </c>
      <c r="Q160" s="7">
        <v>0</v>
      </c>
      <c r="R160" s="7">
        <v>0</v>
      </c>
      <c r="S160" s="7">
        <v>0</v>
      </c>
      <c r="T160" s="7">
        <v>0</v>
      </c>
      <c r="U160" s="7">
        <v>0</v>
      </c>
      <c r="V160" s="7">
        <v>0</v>
      </c>
      <c r="W160" s="7">
        <v>0</v>
      </c>
      <c r="X160" s="7">
        <v>0</v>
      </c>
      <c r="Y160" s="7">
        <v>0</v>
      </c>
      <c r="Z160" s="7">
        <v>0</v>
      </c>
      <c r="AA160" s="1" t="s">
        <v>33</v>
      </c>
      <c r="AB160" s="1" t="str">
        <f t="shared" si="6"/>
        <v>Aragón</v>
      </c>
      <c r="AC160" s="1" t="str">
        <f t="shared" si="7"/>
        <v>Badajoz-Aragón-Teruel-R4</v>
      </c>
      <c r="AD160" s="1" t="str">
        <f t="shared" si="8"/>
        <v xml:space="preserve">DB - Industria textil y de la confección </v>
      </c>
    </row>
    <row r="161" spans="1:30" ht="14.4">
      <c r="A161" s="7" t="s">
        <v>20</v>
      </c>
      <c r="B161" s="7" t="s">
        <v>66</v>
      </c>
      <c r="C161" s="7" t="s">
        <v>68</v>
      </c>
      <c r="D161" s="7" t="s">
        <v>35</v>
      </c>
      <c r="E161" s="7">
        <v>0</v>
      </c>
      <c r="F161" s="7">
        <v>0</v>
      </c>
      <c r="G161" s="7">
        <v>0</v>
      </c>
      <c r="H161" s="7">
        <v>0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0</v>
      </c>
      <c r="O161" s="7">
        <v>0</v>
      </c>
      <c r="P161" s="7">
        <v>0</v>
      </c>
      <c r="Q161" s="7">
        <v>0</v>
      </c>
      <c r="R161" s="7">
        <v>0</v>
      </c>
      <c r="S161" s="7">
        <v>0</v>
      </c>
      <c r="T161" s="7">
        <v>0</v>
      </c>
      <c r="U161" s="7">
        <v>0</v>
      </c>
      <c r="V161" s="7">
        <v>0</v>
      </c>
      <c r="W161" s="7">
        <v>0</v>
      </c>
      <c r="X161" s="7">
        <v>0</v>
      </c>
      <c r="Y161" s="7">
        <v>0</v>
      </c>
      <c r="Z161" s="7">
        <v>0</v>
      </c>
      <c r="AA161" s="1" t="s">
        <v>36</v>
      </c>
      <c r="AB161" s="1" t="str">
        <f t="shared" si="6"/>
        <v>Aragón</v>
      </c>
      <c r="AC161" s="1" t="str">
        <f t="shared" si="7"/>
        <v>Badajoz-Aragón-Teruel-R5</v>
      </c>
      <c r="AD161" s="1" t="str">
        <f t="shared" si="8"/>
        <v xml:space="preserve">DC - Industria del cuero y calzado </v>
      </c>
    </row>
    <row r="162" spans="1:30" ht="14.4">
      <c r="A162" s="7" t="s">
        <v>20</v>
      </c>
      <c r="B162" s="7" t="s">
        <v>66</v>
      </c>
      <c r="C162" s="7" t="s">
        <v>68</v>
      </c>
      <c r="D162" s="7" t="s">
        <v>37</v>
      </c>
      <c r="E162" s="7">
        <v>0</v>
      </c>
      <c r="F162" s="7">
        <v>0</v>
      </c>
      <c r="G162" s="7">
        <v>0</v>
      </c>
      <c r="H162" s="7">
        <v>0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  <c r="N162" s="7">
        <v>0</v>
      </c>
      <c r="O162" s="7">
        <v>0</v>
      </c>
      <c r="P162" s="7">
        <v>0</v>
      </c>
      <c r="Q162" s="7">
        <v>0</v>
      </c>
      <c r="R162" s="7">
        <v>0</v>
      </c>
      <c r="S162" s="7">
        <v>0</v>
      </c>
      <c r="T162" s="7">
        <v>0</v>
      </c>
      <c r="U162" s="7">
        <v>0</v>
      </c>
      <c r="V162" s="7">
        <v>0</v>
      </c>
      <c r="W162" s="7">
        <v>0</v>
      </c>
      <c r="X162" s="7">
        <v>0</v>
      </c>
      <c r="Y162" s="7">
        <v>0</v>
      </c>
      <c r="Z162" s="7">
        <v>0</v>
      </c>
      <c r="AA162" s="1" t="s">
        <v>38</v>
      </c>
      <c r="AB162" s="1" t="str">
        <f t="shared" si="6"/>
        <v>Aragón</v>
      </c>
      <c r="AC162" s="1" t="str">
        <f t="shared" si="7"/>
        <v>Badajoz-Aragón-Teruel-R6</v>
      </c>
      <c r="AD162" s="1" t="str">
        <f t="shared" si="8"/>
        <v xml:space="preserve">DD - Industria de la madera y el corcho </v>
      </c>
    </row>
    <row r="163" spans="1:30" ht="14.4">
      <c r="A163" s="7" t="s">
        <v>20</v>
      </c>
      <c r="B163" s="7" t="s">
        <v>66</v>
      </c>
      <c r="C163" s="7" t="s">
        <v>68</v>
      </c>
      <c r="D163" s="7" t="s">
        <v>39</v>
      </c>
      <c r="E163" s="7">
        <v>0</v>
      </c>
      <c r="F163" s="7">
        <v>0</v>
      </c>
      <c r="G163" s="7">
        <v>0</v>
      </c>
      <c r="H163" s="7">
        <v>0</v>
      </c>
      <c r="I163" s="7">
        <v>0</v>
      </c>
      <c r="J163" s="7">
        <v>0</v>
      </c>
      <c r="K163" s="7">
        <v>0</v>
      </c>
      <c r="L163" s="7">
        <v>0</v>
      </c>
      <c r="M163" s="7">
        <v>0</v>
      </c>
      <c r="N163" s="7">
        <v>0</v>
      </c>
      <c r="O163" s="7">
        <v>0</v>
      </c>
      <c r="P163" s="7">
        <v>0</v>
      </c>
      <c r="Q163" s="7">
        <v>0</v>
      </c>
      <c r="R163" s="7">
        <v>0</v>
      </c>
      <c r="S163" s="7">
        <v>0</v>
      </c>
      <c r="T163" s="7">
        <v>0</v>
      </c>
      <c r="U163" s="7">
        <v>0</v>
      </c>
      <c r="V163" s="7">
        <v>0</v>
      </c>
      <c r="W163" s="7">
        <v>0</v>
      </c>
      <c r="X163" s="7">
        <v>0</v>
      </c>
      <c r="Y163" s="7">
        <v>0</v>
      </c>
      <c r="Z163" s="7">
        <v>0</v>
      </c>
      <c r="AA163" s="1" t="s">
        <v>40</v>
      </c>
      <c r="AB163" s="1" t="str">
        <f t="shared" si="6"/>
        <v>Aragón</v>
      </c>
      <c r="AC163" s="1" t="str">
        <f t="shared" si="7"/>
        <v>Badajoz-Aragón-Teruel-R7</v>
      </c>
      <c r="AD163" s="1" t="str">
        <f t="shared" si="8"/>
        <v xml:space="preserve">DE - Industria del papel, edición y artes gráficas </v>
      </c>
    </row>
    <row r="164" spans="1:30" ht="14.4">
      <c r="A164" s="7" t="s">
        <v>20</v>
      </c>
      <c r="B164" s="7" t="s">
        <v>66</v>
      </c>
      <c r="C164" s="7" t="s">
        <v>68</v>
      </c>
      <c r="D164" s="7" t="s">
        <v>41</v>
      </c>
      <c r="E164" s="7">
        <v>0</v>
      </c>
      <c r="F164" s="7">
        <v>0</v>
      </c>
      <c r="G164" s="7">
        <v>0</v>
      </c>
      <c r="H164" s="7">
        <v>0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  <c r="N164" s="7">
        <v>0</v>
      </c>
      <c r="O164" s="7">
        <v>0</v>
      </c>
      <c r="P164" s="7">
        <v>0</v>
      </c>
      <c r="Q164" s="7">
        <v>0</v>
      </c>
      <c r="R164" s="7">
        <v>0</v>
      </c>
      <c r="S164" s="7">
        <v>0</v>
      </c>
      <c r="T164" s="7">
        <v>0</v>
      </c>
      <c r="U164" s="7">
        <v>0</v>
      </c>
      <c r="V164" s="7">
        <v>0</v>
      </c>
      <c r="W164" s="7">
        <v>0</v>
      </c>
      <c r="X164" s="7">
        <v>0</v>
      </c>
      <c r="Y164" s="7">
        <v>0</v>
      </c>
      <c r="Z164" s="7">
        <v>0</v>
      </c>
      <c r="AA164" s="1" t="s">
        <v>42</v>
      </c>
      <c r="AB164" s="1" t="str">
        <f t="shared" si="6"/>
        <v>Aragón</v>
      </c>
      <c r="AC164" s="1" t="str">
        <f t="shared" si="7"/>
        <v>Badajoz-Aragón-Teruel-R8</v>
      </c>
      <c r="AD164" s="1" t="str">
        <f t="shared" si="8"/>
        <v xml:space="preserve">DG - Industria Química </v>
      </c>
    </row>
    <row r="165" spans="1:30" ht="14.4">
      <c r="A165" s="7" t="s">
        <v>20</v>
      </c>
      <c r="B165" s="7" t="s">
        <v>66</v>
      </c>
      <c r="C165" s="7" t="s">
        <v>68</v>
      </c>
      <c r="D165" s="7" t="s">
        <v>43</v>
      </c>
      <c r="E165" s="7">
        <v>0</v>
      </c>
      <c r="F165" s="7">
        <v>0</v>
      </c>
      <c r="G165" s="7">
        <v>0</v>
      </c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  <c r="N165" s="7">
        <v>0</v>
      </c>
      <c r="O165" s="7">
        <v>0</v>
      </c>
      <c r="P165" s="7">
        <v>0</v>
      </c>
      <c r="Q165" s="7">
        <v>0</v>
      </c>
      <c r="R165" s="7">
        <v>0</v>
      </c>
      <c r="S165" s="7">
        <v>0</v>
      </c>
      <c r="T165" s="7">
        <v>0</v>
      </c>
      <c r="U165" s="7">
        <v>0</v>
      </c>
      <c r="V165" s="7">
        <v>0</v>
      </c>
      <c r="W165" s="7">
        <v>0</v>
      </c>
      <c r="X165" s="7">
        <v>0</v>
      </c>
      <c r="Y165" s="7">
        <v>0</v>
      </c>
      <c r="Z165" s="7">
        <v>0</v>
      </c>
      <c r="AA165" s="1" t="s">
        <v>44</v>
      </c>
      <c r="AB165" s="1" t="str">
        <f t="shared" si="6"/>
        <v>Aragón</v>
      </c>
      <c r="AC165" s="1" t="str">
        <f t="shared" si="7"/>
        <v>Badajoz-Aragón-Teruel-R9</v>
      </c>
      <c r="AD165" s="1" t="str">
        <f t="shared" si="8"/>
        <v xml:space="preserve">DH - Industria del caucho y materias plásticas </v>
      </c>
    </row>
    <row r="166" spans="1:30" ht="14.4">
      <c r="A166" s="7" t="s">
        <v>20</v>
      </c>
      <c r="B166" s="7" t="s">
        <v>66</v>
      </c>
      <c r="C166" s="7" t="s">
        <v>68</v>
      </c>
      <c r="D166" s="7" t="s">
        <v>45</v>
      </c>
      <c r="E166" s="7">
        <v>1.6771939683388699</v>
      </c>
      <c r="F166" s="7">
        <v>0</v>
      </c>
      <c r="G166" s="7">
        <v>0</v>
      </c>
      <c r="H166" s="7">
        <v>0</v>
      </c>
      <c r="I166" s="7">
        <v>0</v>
      </c>
      <c r="J166" s="7">
        <v>0</v>
      </c>
      <c r="K166" s="7">
        <v>0</v>
      </c>
      <c r="L166" s="7">
        <v>0</v>
      </c>
      <c r="M166" s="7">
        <v>0</v>
      </c>
      <c r="N166" s="7">
        <v>0</v>
      </c>
      <c r="O166" s="7">
        <v>0</v>
      </c>
      <c r="P166" s="7">
        <v>37.084271999999999</v>
      </c>
      <c r="Q166" s="7">
        <v>0</v>
      </c>
      <c r="R166" s="7">
        <v>0</v>
      </c>
      <c r="S166" s="7">
        <v>0</v>
      </c>
      <c r="T166" s="7">
        <v>0</v>
      </c>
      <c r="U166" s="7">
        <v>0</v>
      </c>
      <c r="V166" s="7">
        <v>0</v>
      </c>
      <c r="W166" s="7">
        <v>0</v>
      </c>
      <c r="X166" s="7">
        <v>0</v>
      </c>
      <c r="Y166" s="7">
        <v>0</v>
      </c>
      <c r="Z166" s="7">
        <v>0</v>
      </c>
      <c r="AA166" s="1" t="s">
        <v>46</v>
      </c>
      <c r="AB166" s="1" t="str">
        <f t="shared" si="6"/>
        <v>Aragón</v>
      </c>
      <c r="AC166" s="1" t="str">
        <f t="shared" si="7"/>
        <v>Badajoz-Aragón-Teruel-R10</v>
      </c>
      <c r="AD166" s="1" t="str">
        <f t="shared" si="8"/>
        <v xml:space="preserve">DI - Industria de productos minerales no metálicos </v>
      </c>
    </row>
    <row r="167" spans="1:30" ht="14.4">
      <c r="A167" s="7" t="s">
        <v>20</v>
      </c>
      <c r="B167" s="7" t="s">
        <v>66</v>
      </c>
      <c r="C167" s="7" t="s">
        <v>68</v>
      </c>
      <c r="D167" s="7" t="s">
        <v>47</v>
      </c>
      <c r="E167" s="7">
        <v>0</v>
      </c>
      <c r="F167" s="7">
        <v>0</v>
      </c>
      <c r="G167" s="7">
        <v>0</v>
      </c>
      <c r="H167" s="7">
        <v>3.3696199969737601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  <c r="N167" s="7">
        <v>0</v>
      </c>
      <c r="O167" s="7">
        <v>0</v>
      </c>
      <c r="P167" s="7">
        <v>0</v>
      </c>
      <c r="Q167" s="7">
        <v>0</v>
      </c>
      <c r="R167" s="7">
        <v>0</v>
      </c>
      <c r="S167" s="7">
        <v>16.861650000000001</v>
      </c>
      <c r="T167" s="7">
        <v>0</v>
      </c>
      <c r="U167" s="7">
        <v>0</v>
      </c>
      <c r="V167" s="7">
        <v>0</v>
      </c>
      <c r="W167" s="7">
        <v>0</v>
      </c>
      <c r="X167" s="7">
        <v>0</v>
      </c>
      <c r="Y167" s="7">
        <v>0</v>
      </c>
      <c r="Z167" s="7">
        <v>0</v>
      </c>
      <c r="AA167" s="1" t="s">
        <v>48</v>
      </c>
      <c r="AB167" s="1" t="str">
        <f t="shared" si="6"/>
        <v>Aragón</v>
      </c>
      <c r="AC167" s="1" t="str">
        <f t="shared" si="7"/>
        <v>Badajoz-Aragón-Teruel-R11</v>
      </c>
      <c r="AD167" s="1" t="str">
        <f t="shared" si="8"/>
        <v xml:space="preserve">DJ - Metalurgia y fabricación de productos metálicos </v>
      </c>
    </row>
    <row r="168" spans="1:30" ht="14.4">
      <c r="A168" s="7" t="s">
        <v>20</v>
      </c>
      <c r="B168" s="7" t="s">
        <v>66</v>
      </c>
      <c r="C168" s="7" t="s">
        <v>68</v>
      </c>
      <c r="D168" s="7" t="s">
        <v>49</v>
      </c>
      <c r="E168" s="7">
        <v>0</v>
      </c>
      <c r="F168" s="7">
        <v>0</v>
      </c>
      <c r="G168" s="7">
        <v>2.25403627887622</v>
      </c>
      <c r="H168" s="7">
        <v>0</v>
      </c>
      <c r="I168" s="7">
        <v>0</v>
      </c>
      <c r="J168" s="7">
        <v>0</v>
      </c>
      <c r="K168" s="7">
        <v>0</v>
      </c>
      <c r="L168" s="7">
        <v>0</v>
      </c>
      <c r="M168" s="7">
        <v>0</v>
      </c>
      <c r="N168" s="7">
        <v>0</v>
      </c>
      <c r="O168" s="7">
        <v>0</v>
      </c>
      <c r="P168" s="7">
        <v>0</v>
      </c>
      <c r="Q168" s="7">
        <v>0</v>
      </c>
      <c r="R168" s="7">
        <v>5.7668799999999996</v>
      </c>
      <c r="S168" s="7">
        <v>0</v>
      </c>
      <c r="T168" s="7">
        <v>0</v>
      </c>
      <c r="U168" s="7">
        <v>0</v>
      </c>
      <c r="V168" s="7">
        <v>0</v>
      </c>
      <c r="W168" s="7">
        <v>0</v>
      </c>
      <c r="X168" s="7">
        <v>0</v>
      </c>
      <c r="Y168" s="7">
        <v>0</v>
      </c>
      <c r="Z168" s="7">
        <v>0</v>
      </c>
      <c r="AA168" s="1" t="s">
        <v>50</v>
      </c>
      <c r="AB168" s="1" t="str">
        <f t="shared" si="6"/>
        <v>Aragón</v>
      </c>
      <c r="AC168" s="1" t="str">
        <f t="shared" si="7"/>
        <v>Badajoz-Aragón-Teruel-R12</v>
      </c>
      <c r="AD168" s="1" t="str">
        <f t="shared" si="8"/>
        <v xml:space="preserve">DK - Fabricación de maquinaria y equipo mecánico </v>
      </c>
    </row>
    <row r="169" spans="1:30" ht="14.4">
      <c r="A169" s="7" t="s">
        <v>20</v>
      </c>
      <c r="B169" s="7" t="s">
        <v>66</v>
      </c>
      <c r="C169" s="7" t="s">
        <v>68</v>
      </c>
      <c r="D169" s="7" t="s">
        <v>51</v>
      </c>
      <c r="E169" s="7">
        <v>0</v>
      </c>
      <c r="F169" s="7">
        <v>0</v>
      </c>
      <c r="G169" s="7">
        <v>0</v>
      </c>
      <c r="H169" s="7">
        <v>0</v>
      </c>
      <c r="I169" s="7">
        <v>0</v>
      </c>
      <c r="J169" s="7">
        <v>0</v>
      </c>
      <c r="K169" s="7">
        <v>0</v>
      </c>
      <c r="L169" s="7">
        <v>0</v>
      </c>
      <c r="M169" s="7">
        <v>0</v>
      </c>
      <c r="N169" s="7">
        <v>0</v>
      </c>
      <c r="O169" s="7">
        <v>0</v>
      </c>
      <c r="P169" s="7">
        <v>0</v>
      </c>
      <c r="Q169" s="7">
        <v>0</v>
      </c>
      <c r="R169" s="7">
        <v>0</v>
      </c>
      <c r="S169" s="7">
        <v>0</v>
      </c>
      <c r="T169" s="7">
        <v>0</v>
      </c>
      <c r="U169" s="7">
        <v>0</v>
      </c>
      <c r="V169" s="7">
        <v>0</v>
      </c>
      <c r="W169" s="7">
        <v>0</v>
      </c>
      <c r="X169" s="7">
        <v>0</v>
      </c>
      <c r="Y169" s="7">
        <v>0</v>
      </c>
      <c r="Z169" s="7">
        <v>0</v>
      </c>
      <c r="AA169" s="1" t="s">
        <v>52</v>
      </c>
      <c r="AB169" s="1" t="str">
        <f t="shared" si="6"/>
        <v>Aragón</v>
      </c>
      <c r="AC169" s="1" t="str">
        <f t="shared" si="7"/>
        <v>Badajoz-Aragón-Teruel-R13</v>
      </c>
      <c r="AD169" s="1" t="str">
        <f t="shared" si="8"/>
        <v xml:space="preserve">DL - Material y equipo eléctrico, electrónico y óptico </v>
      </c>
    </row>
    <row r="170" spans="1:30" ht="14.4">
      <c r="A170" s="7" t="s">
        <v>20</v>
      </c>
      <c r="B170" s="7" t="s">
        <v>66</v>
      </c>
      <c r="C170" s="7" t="s">
        <v>68</v>
      </c>
      <c r="D170" s="7" t="s">
        <v>53</v>
      </c>
      <c r="E170" s="7">
        <v>0</v>
      </c>
      <c r="F170" s="7">
        <v>0</v>
      </c>
      <c r="G170" s="7">
        <v>0</v>
      </c>
      <c r="H170" s="7">
        <v>0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0</v>
      </c>
      <c r="O170" s="7">
        <v>0</v>
      </c>
      <c r="P170" s="7">
        <v>0</v>
      </c>
      <c r="Q170" s="7">
        <v>0</v>
      </c>
      <c r="R170" s="7">
        <v>0</v>
      </c>
      <c r="S170" s="7">
        <v>0</v>
      </c>
      <c r="T170" s="7">
        <v>0</v>
      </c>
      <c r="U170" s="7">
        <v>0</v>
      </c>
      <c r="V170" s="7">
        <v>0</v>
      </c>
      <c r="W170" s="7">
        <v>0</v>
      </c>
      <c r="X170" s="7">
        <v>0</v>
      </c>
      <c r="Y170" s="7">
        <v>0</v>
      </c>
      <c r="Z170" s="7">
        <v>0</v>
      </c>
      <c r="AA170" s="1" t="s">
        <v>54</v>
      </c>
      <c r="AB170" s="1" t="str">
        <f t="shared" si="6"/>
        <v>Aragón</v>
      </c>
      <c r="AC170" s="1" t="str">
        <f t="shared" si="7"/>
        <v>Badajoz-Aragón-Teruel-R14</v>
      </c>
      <c r="AD170" s="1" t="str">
        <f t="shared" si="8"/>
        <v xml:space="preserve">DM - Fabricación de material de transporte </v>
      </c>
    </row>
    <row r="171" spans="1:30" ht="14.4">
      <c r="A171" s="7" t="s">
        <v>20</v>
      </c>
      <c r="B171" s="7" t="s">
        <v>66</v>
      </c>
      <c r="C171" s="7" t="s">
        <v>68</v>
      </c>
      <c r="D171" s="7" t="s">
        <v>55</v>
      </c>
      <c r="E171" s="7">
        <v>0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 s="7">
        <v>0</v>
      </c>
      <c r="R171" s="7">
        <v>0</v>
      </c>
      <c r="S171" s="7">
        <v>0</v>
      </c>
      <c r="T171" s="7">
        <v>0</v>
      </c>
      <c r="U171" s="7">
        <v>0</v>
      </c>
      <c r="V171" s="7">
        <v>0</v>
      </c>
      <c r="W171" s="7">
        <v>0</v>
      </c>
      <c r="X171" s="7">
        <v>0</v>
      </c>
      <c r="Y171" s="7">
        <v>0</v>
      </c>
      <c r="Z171" s="7">
        <v>0</v>
      </c>
      <c r="AA171" s="1" t="s">
        <v>56</v>
      </c>
      <c r="AB171" s="1" t="str">
        <f t="shared" si="6"/>
        <v>Aragón</v>
      </c>
      <c r="AC171" s="1" t="str">
        <f t="shared" si="7"/>
        <v>Badajoz-Aragón-Teruel-R15</v>
      </c>
      <c r="AD171" s="1" t="str">
        <f t="shared" si="8"/>
        <v xml:space="preserve">DN - Industrias diversas </v>
      </c>
    </row>
    <row r="172" spans="1:30" ht="14.4">
      <c r="A172" s="7" t="s">
        <v>20</v>
      </c>
      <c r="B172" s="7" t="s">
        <v>66</v>
      </c>
      <c r="C172" s="7" t="s">
        <v>68</v>
      </c>
      <c r="D172" s="7" t="s">
        <v>57</v>
      </c>
      <c r="E172" s="7">
        <v>0</v>
      </c>
      <c r="F172" s="7">
        <v>0</v>
      </c>
      <c r="G172" s="7">
        <v>0</v>
      </c>
      <c r="H172" s="7">
        <v>0</v>
      </c>
      <c r="I172" s="7">
        <v>0</v>
      </c>
      <c r="J172" s="7">
        <v>0</v>
      </c>
      <c r="K172" s="7">
        <v>0</v>
      </c>
      <c r="L172" s="7">
        <v>0</v>
      </c>
      <c r="M172" s="7">
        <v>0</v>
      </c>
      <c r="N172" s="7">
        <v>0</v>
      </c>
      <c r="O172" s="7">
        <v>0</v>
      </c>
      <c r="P172" s="7">
        <v>0</v>
      </c>
      <c r="Q172" s="7">
        <v>0</v>
      </c>
      <c r="R172" s="7">
        <v>0</v>
      </c>
      <c r="S172" s="7">
        <v>0</v>
      </c>
      <c r="T172" s="7">
        <v>0</v>
      </c>
      <c r="U172" s="7">
        <v>0</v>
      </c>
      <c r="V172" s="7">
        <v>0</v>
      </c>
      <c r="W172" s="7">
        <v>0</v>
      </c>
      <c r="X172" s="7">
        <v>0</v>
      </c>
      <c r="Y172" s="7">
        <v>0</v>
      </c>
      <c r="Z172" s="7">
        <v>0</v>
      </c>
      <c r="AA172" s="1" t="s">
        <v>58</v>
      </c>
      <c r="AB172" s="1" t="str">
        <f t="shared" si="6"/>
        <v>Aragón</v>
      </c>
      <c r="AC172" s="1" t="str">
        <f t="shared" si="7"/>
        <v>Badajoz-Aragón-Teruel-R16</v>
      </c>
      <c r="AD172" s="1" t="str">
        <f t="shared" si="8"/>
        <v xml:space="preserve">EE - Industria energética, distribución de energía, gas y agua </v>
      </c>
    </row>
    <row r="173" spans="1:30" ht="14.4">
      <c r="A173" s="7" t="s">
        <v>20</v>
      </c>
      <c r="B173" s="7" t="s">
        <v>66</v>
      </c>
      <c r="C173" s="7" t="s">
        <v>69</v>
      </c>
      <c r="D173" s="7" t="s">
        <v>23</v>
      </c>
      <c r="E173" s="7">
        <v>25.613695541467699</v>
      </c>
      <c r="F173" s="7">
        <v>0</v>
      </c>
      <c r="G173" s="7">
        <v>1.8052713003734</v>
      </c>
      <c r="H173" s="7">
        <v>0</v>
      </c>
      <c r="I173" s="7">
        <v>0</v>
      </c>
      <c r="J173" s="7">
        <v>0</v>
      </c>
      <c r="K173" s="7">
        <v>7.5972766530028801</v>
      </c>
      <c r="L173" s="7">
        <v>0</v>
      </c>
      <c r="M173" s="7">
        <v>9.3431020622333296</v>
      </c>
      <c r="N173" s="7">
        <v>7.6469270533736404</v>
      </c>
      <c r="O173" s="7">
        <v>0</v>
      </c>
      <c r="P173" s="7">
        <v>18.928431</v>
      </c>
      <c r="Q173" s="7">
        <v>0</v>
      </c>
      <c r="R173" s="7">
        <v>16.537680000000002</v>
      </c>
      <c r="S173" s="7">
        <v>0</v>
      </c>
      <c r="T173" s="7">
        <v>0</v>
      </c>
      <c r="U173" s="7">
        <v>0</v>
      </c>
      <c r="V173" s="7">
        <v>28.835629999999998</v>
      </c>
      <c r="W173" s="7">
        <v>0</v>
      </c>
      <c r="X173" s="7">
        <v>18.798144000000001</v>
      </c>
      <c r="Y173" s="7">
        <v>13.581799999999999</v>
      </c>
      <c r="Z173" s="7">
        <v>0</v>
      </c>
      <c r="AA173" s="1" t="s">
        <v>24</v>
      </c>
      <c r="AB173" s="1" t="str">
        <f t="shared" si="6"/>
        <v>Aragón</v>
      </c>
      <c r="AC173" s="1" t="str">
        <f t="shared" si="7"/>
        <v>Badajoz-Aragón-Zaragoza-R1</v>
      </c>
      <c r="AD173" s="1" t="str">
        <f t="shared" si="8"/>
        <v xml:space="preserve">AA,BB - Agricultura, silvicultura y pesca </v>
      </c>
    </row>
    <row r="174" spans="1:30" ht="14.4">
      <c r="A174" s="7" t="s">
        <v>20</v>
      </c>
      <c r="B174" s="7" t="s">
        <v>66</v>
      </c>
      <c r="C174" s="7" t="s">
        <v>69</v>
      </c>
      <c r="D174" s="7" t="s">
        <v>26</v>
      </c>
      <c r="E174" s="7">
        <v>0</v>
      </c>
      <c r="F174" s="7">
        <v>0</v>
      </c>
      <c r="G174" s="7">
        <v>0</v>
      </c>
      <c r="H174" s="7">
        <v>0</v>
      </c>
      <c r="I174" s="7">
        <v>0</v>
      </c>
      <c r="J174" s="7">
        <v>0</v>
      </c>
      <c r="K174" s="7">
        <v>0</v>
      </c>
      <c r="L174" s="7">
        <v>0</v>
      </c>
      <c r="M174" s="7">
        <v>0</v>
      </c>
      <c r="N174" s="7">
        <v>0</v>
      </c>
      <c r="O174" s="7">
        <v>0</v>
      </c>
      <c r="P174" s="7">
        <v>0</v>
      </c>
      <c r="Q174" s="7">
        <v>0</v>
      </c>
      <c r="R174" s="7">
        <v>0</v>
      </c>
      <c r="S174" s="7">
        <v>0</v>
      </c>
      <c r="T174" s="7">
        <v>0</v>
      </c>
      <c r="U174" s="7">
        <v>0</v>
      </c>
      <c r="V174" s="7">
        <v>0</v>
      </c>
      <c r="W174" s="7">
        <v>0</v>
      </c>
      <c r="X174" s="7">
        <v>0</v>
      </c>
      <c r="Y174" s="7">
        <v>0</v>
      </c>
      <c r="Z174" s="7">
        <v>0</v>
      </c>
      <c r="AA174" s="1" t="s">
        <v>27</v>
      </c>
      <c r="AB174" s="1" t="str">
        <f t="shared" si="6"/>
        <v>Aragón</v>
      </c>
      <c r="AC174" s="1" t="str">
        <f t="shared" si="7"/>
        <v>Badajoz-Aragón-Zaragoza-R2</v>
      </c>
      <c r="AD174" s="1" t="str">
        <f t="shared" si="8"/>
        <v xml:space="preserve">CA,CB, DF - I. extractivas, coquerías, refino y combustibles nucleares </v>
      </c>
    </row>
    <row r="175" spans="1:30" ht="14.4">
      <c r="A175" s="7" t="s">
        <v>20</v>
      </c>
      <c r="B175" s="7" t="s">
        <v>66</v>
      </c>
      <c r="C175" s="7" t="s">
        <v>69</v>
      </c>
      <c r="D175" s="7" t="s">
        <v>29</v>
      </c>
      <c r="E175" s="7">
        <v>0</v>
      </c>
      <c r="F175" s="7">
        <v>24.9434823697698</v>
      </c>
      <c r="G175" s="7">
        <v>0</v>
      </c>
      <c r="H175" s="7">
        <v>0</v>
      </c>
      <c r="I175" s="7">
        <v>0</v>
      </c>
      <c r="J175" s="7">
        <v>45.492751218604802</v>
      </c>
      <c r="K175" s="7">
        <v>7.9715194679490597</v>
      </c>
      <c r="L175" s="7">
        <v>6.4871316868811002</v>
      </c>
      <c r="M175" s="7">
        <v>0</v>
      </c>
      <c r="N175" s="7">
        <v>0</v>
      </c>
      <c r="O175" s="7">
        <v>0</v>
      </c>
      <c r="P175" s="7">
        <v>0</v>
      </c>
      <c r="Q175" s="7">
        <v>17.985133999999999</v>
      </c>
      <c r="R175" s="7">
        <v>0</v>
      </c>
      <c r="S175" s="7">
        <v>0</v>
      </c>
      <c r="T175" s="7">
        <v>0</v>
      </c>
      <c r="U175" s="7">
        <v>26.894326</v>
      </c>
      <c r="V175" s="7">
        <v>14.542536</v>
      </c>
      <c r="W175" s="7">
        <v>2.8155250000000001</v>
      </c>
      <c r="X175" s="7">
        <v>0</v>
      </c>
      <c r="Y175" s="7">
        <v>0</v>
      </c>
      <c r="Z175" s="7">
        <v>0</v>
      </c>
      <c r="AA175" s="1" t="s">
        <v>30</v>
      </c>
      <c r="AB175" s="1" t="str">
        <f t="shared" si="6"/>
        <v>Aragón</v>
      </c>
      <c r="AC175" s="1" t="str">
        <f t="shared" si="7"/>
        <v>Badajoz-Aragón-Zaragoza-R3</v>
      </c>
      <c r="AD175" s="1" t="str">
        <f t="shared" si="8"/>
        <v xml:space="preserve">DA - Industria Agroalimentaria </v>
      </c>
    </row>
    <row r="176" spans="1:30" ht="14.4">
      <c r="A176" s="7" t="s">
        <v>20</v>
      </c>
      <c r="B176" s="7" t="s">
        <v>66</v>
      </c>
      <c r="C176" s="7" t="s">
        <v>69</v>
      </c>
      <c r="D176" s="7" t="s">
        <v>32</v>
      </c>
      <c r="E176" s="7">
        <v>0</v>
      </c>
      <c r="F176" s="7">
        <v>0</v>
      </c>
      <c r="G176" s="7">
        <v>0.25661937291257098</v>
      </c>
      <c r="H176" s="7">
        <v>8.5376280489630908E-3</v>
      </c>
      <c r="I176" s="7">
        <v>1.0943930504667699E-2</v>
      </c>
      <c r="J176" s="7">
        <v>0</v>
      </c>
      <c r="K176" s="7">
        <v>0</v>
      </c>
      <c r="L176" s="7">
        <v>0</v>
      </c>
      <c r="M176" s="7">
        <v>0</v>
      </c>
      <c r="N176" s="7">
        <v>0</v>
      </c>
      <c r="O176" s="7">
        <v>0</v>
      </c>
      <c r="P176" s="7">
        <v>0</v>
      </c>
      <c r="Q176" s="7">
        <v>0</v>
      </c>
      <c r="R176" s="7">
        <v>0</v>
      </c>
      <c r="S176" s="7">
        <v>0</v>
      </c>
      <c r="T176" s="7">
        <v>0</v>
      </c>
      <c r="U176" s="7">
        <v>0</v>
      </c>
      <c r="V176" s="7">
        <v>0</v>
      </c>
      <c r="W176" s="7">
        <v>0</v>
      </c>
      <c r="X176" s="7">
        <v>0</v>
      </c>
      <c r="Y176" s="7">
        <v>0</v>
      </c>
      <c r="Z176" s="7">
        <v>0</v>
      </c>
      <c r="AA176" s="1" t="s">
        <v>33</v>
      </c>
      <c r="AB176" s="1" t="str">
        <f t="shared" si="6"/>
        <v>Aragón</v>
      </c>
      <c r="AC176" s="1" t="str">
        <f t="shared" si="7"/>
        <v>Badajoz-Aragón-Zaragoza-R4</v>
      </c>
      <c r="AD176" s="1" t="str">
        <f t="shared" si="8"/>
        <v xml:space="preserve">DB - Industria textil y de la confección </v>
      </c>
    </row>
    <row r="177" spans="1:30" ht="14.4">
      <c r="A177" s="7" t="s">
        <v>20</v>
      </c>
      <c r="B177" s="7" t="s">
        <v>66</v>
      </c>
      <c r="C177" s="7" t="s">
        <v>69</v>
      </c>
      <c r="D177" s="7" t="s">
        <v>35</v>
      </c>
      <c r="E177" s="7">
        <v>0</v>
      </c>
      <c r="F177" s="7">
        <v>0</v>
      </c>
      <c r="G177" s="7">
        <v>0</v>
      </c>
      <c r="H177" s="7">
        <v>0</v>
      </c>
      <c r="I177" s="7">
        <v>0</v>
      </c>
      <c r="J177" s="7">
        <v>0</v>
      </c>
      <c r="K177" s="7">
        <v>0</v>
      </c>
      <c r="L177" s="7">
        <v>0</v>
      </c>
      <c r="M177" s="7">
        <v>0</v>
      </c>
      <c r="N177" s="7">
        <v>0</v>
      </c>
      <c r="O177" s="7">
        <v>0</v>
      </c>
      <c r="P177" s="7">
        <v>0</v>
      </c>
      <c r="Q177" s="7">
        <v>0</v>
      </c>
      <c r="R177" s="7">
        <v>0</v>
      </c>
      <c r="S177" s="7">
        <v>0</v>
      </c>
      <c r="T177" s="7">
        <v>0</v>
      </c>
      <c r="U177" s="7">
        <v>0</v>
      </c>
      <c r="V177" s="7">
        <v>0</v>
      </c>
      <c r="W177" s="7">
        <v>0</v>
      </c>
      <c r="X177" s="7">
        <v>0</v>
      </c>
      <c r="Y177" s="7">
        <v>0</v>
      </c>
      <c r="Z177" s="7">
        <v>0</v>
      </c>
      <c r="AA177" s="1" t="s">
        <v>36</v>
      </c>
      <c r="AB177" s="1" t="str">
        <f t="shared" si="6"/>
        <v>Aragón</v>
      </c>
      <c r="AC177" s="1" t="str">
        <f t="shared" si="7"/>
        <v>Badajoz-Aragón-Zaragoza-R5</v>
      </c>
      <c r="AD177" s="1" t="str">
        <f t="shared" si="8"/>
        <v xml:space="preserve">DC - Industria del cuero y calzado </v>
      </c>
    </row>
    <row r="178" spans="1:30" ht="14.4">
      <c r="A178" s="7" t="s">
        <v>20</v>
      </c>
      <c r="B178" s="7" t="s">
        <v>66</v>
      </c>
      <c r="C178" s="7" t="s">
        <v>69</v>
      </c>
      <c r="D178" s="7" t="s">
        <v>37</v>
      </c>
      <c r="E178" s="7">
        <v>0</v>
      </c>
      <c r="F178" s="7">
        <v>0</v>
      </c>
      <c r="G178" s="7">
        <v>0</v>
      </c>
      <c r="H178" s="7">
        <v>0</v>
      </c>
      <c r="I178" s="7">
        <v>0</v>
      </c>
      <c r="J178" s="7">
        <v>0</v>
      </c>
      <c r="K178" s="7">
        <v>0</v>
      </c>
      <c r="L178" s="7">
        <v>0</v>
      </c>
      <c r="M178" s="7">
        <v>0</v>
      </c>
      <c r="N178" s="7">
        <v>0</v>
      </c>
      <c r="O178" s="7">
        <v>0</v>
      </c>
      <c r="P178" s="7">
        <v>0</v>
      </c>
      <c r="Q178" s="7">
        <v>0</v>
      </c>
      <c r="R178" s="7">
        <v>0</v>
      </c>
      <c r="S178" s="7">
        <v>0</v>
      </c>
      <c r="T178" s="7">
        <v>0</v>
      </c>
      <c r="U178" s="7">
        <v>0</v>
      </c>
      <c r="V178" s="7">
        <v>0</v>
      </c>
      <c r="W178" s="7">
        <v>0</v>
      </c>
      <c r="X178" s="7">
        <v>0</v>
      </c>
      <c r="Y178" s="7">
        <v>0</v>
      </c>
      <c r="Z178" s="7">
        <v>0</v>
      </c>
      <c r="AA178" s="1" t="s">
        <v>38</v>
      </c>
      <c r="AB178" s="1" t="str">
        <f t="shared" si="6"/>
        <v>Aragón</v>
      </c>
      <c r="AC178" s="1" t="str">
        <f t="shared" si="7"/>
        <v>Badajoz-Aragón-Zaragoza-R6</v>
      </c>
      <c r="AD178" s="1" t="str">
        <f t="shared" si="8"/>
        <v xml:space="preserve">DD - Industria de la madera y el corcho </v>
      </c>
    </row>
    <row r="179" spans="1:30" ht="14.4">
      <c r="A179" s="7" t="s">
        <v>20</v>
      </c>
      <c r="B179" s="7" t="s">
        <v>66</v>
      </c>
      <c r="C179" s="7" t="s">
        <v>69</v>
      </c>
      <c r="D179" s="7" t="s">
        <v>39</v>
      </c>
      <c r="E179" s="7">
        <v>0</v>
      </c>
      <c r="F179" s="7">
        <v>0</v>
      </c>
      <c r="G179" s="7">
        <v>0</v>
      </c>
      <c r="H179" s="7">
        <v>0</v>
      </c>
      <c r="I179" s="7">
        <v>0</v>
      </c>
      <c r="J179" s="7">
        <v>0</v>
      </c>
      <c r="K179" s="7">
        <v>15.5306223824055</v>
      </c>
      <c r="L179" s="7">
        <v>0</v>
      </c>
      <c r="M179" s="7">
        <v>0</v>
      </c>
      <c r="N179" s="7">
        <v>0</v>
      </c>
      <c r="O179" s="7">
        <v>0</v>
      </c>
      <c r="P179" s="7">
        <v>0</v>
      </c>
      <c r="Q179" s="7">
        <v>0</v>
      </c>
      <c r="R179" s="7">
        <v>0</v>
      </c>
      <c r="S179" s="7">
        <v>0</v>
      </c>
      <c r="T179" s="7">
        <v>0</v>
      </c>
      <c r="U179" s="7">
        <v>0</v>
      </c>
      <c r="V179" s="7">
        <v>15.109536</v>
      </c>
      <c r="W179" s="7">
        <v>0</v>
      </c>
      <c r="X179" s="7">
        <v>0</v>
      </c>
      <c r="Y179" s="7">
        <v>0</v>
      </c>
      <c r="Z179" s="7">
        <v>0</v>
      </c>
      <c r="AA179" s="1" t="s">
        <v>40</v>
      </c>
      <c r="AB179" s="1" t="str">
        <f t="shared" si="6"/>
        <v>Aragón</v>
      </c>
      <c r="AC179" s="1" t="str">
        <f t="shared" si="7"/>
        <v>Badajoz-Aragón-Zaragoza-R7</v>
      </c>
      <c r="AD179" s="1" t="str">
        <f t="shared" si="8"/>
        <v xml:space="preserve">DE - Industria del papel, edición y artes gráficas </v>
      </c>
    </row>
    <row r="180" spans="1:30" ht="14.4">
      <c r="A180" s="7" t="s">
        <v>20</v>
      </c>
      <c r="B180" s="7" t="s">
        <v>66</v>
      </c>
      <c r="C180" s="7" t="s">
        <v>69</v>
      </c>
      <c r="D180" s="7" t="s">
        <v>41</v>
      </c>
      <c r="E180" s="7">
        <v>18.049754763427501</v>
      </c>
      <c r="F180" s="7">
        <v>21.6654087811946</v>
      </c>
      <c r="G180" s="7">
        <v>9.0837677885191592</v>
      </c>
      <c r="H180" s="7">
        <v>6.7559315986394797</v>
      </c>
      <c r="I180" s="7">
        <v>4.4981595448321601</v>
      </c>
      <c r="J180" s="7">
        <v>0</v>
      </c>
      <c r="K180" s="7">
        <v>3.2508369008482898</v>
      </c>
      <c r="L180" s="7">
        <v>18.067862197207599</v>
      </c>
      <c r="M180" s="7">
        <v>25.874151843690299</v>
      </c>
      <c r="N180" s="7">
        <v>3.61527938480828</v>
      </c>
      <c r="O180" s="7">
        <v>2.3277330114765098</v>
      </c>
      <c r="P180" s="7">
        <v>55.727684000000004</v>
      </c>
      <c r="Q180" s="7">
        <v>17.404968</v>
      </c>
      <c r="R180" s="7">
        <v>17.066568</v>
      </c>
      <c r="S180" s="7">
        <v>16.176383999999999</v>
      </c>
      <c r="T180" s="7">
        <v>12.344799999999999</v>
      </c>
      <c r="U180" s="7">
        <v>0</v>
      </c>
      <c r="V180" s="7">
        <v>12.758856</v>
      </c>
      <c r="W180" s="7">
        <v>53.707202000000002</v>
      </c>
      <c r="X180" s="7">
        <v>76.147683000000001</v>
      </c>
      <c r="Y180" s="7">
        <v>11.909663999999999</v>
      </c>
      <c r="Z180" s="7">
        <v>11.89776</v>
      </c>
      <c r="AA180" s="1" t="s">
        <v>42</v>
      </c>
      <c r="AB180" s="1" t="str">
        <f t="shared" si="6"/>
        <v>Aragón</v>
      </c>
      <c r="AC180" s="1" t="str">
        <f t="shared" si="7"/>
        <v>Badajoz-Aragón-Zaragoza-R8</v>
      </c>
      <c r="AD180" s="1" t="str">
        <f t="shared" si="8"/>
        <v xml:space="preserve">DG - Industria Química </v>
      </c>
    </row>
    <row r="181" spans="1:30" ht="14.4">
      <c r="A181" s="7" t="s">
        <v>20</v>
      </c>
      <c r="B181" s="7" t="s">
        <v>66</v>
      </c>
      <c r="C181" s="7" t="s">
        <v>69</v>
      </c>
      <c r="D181" s="7" t="s">
        <v>43</v>
      </c>
      <c r="E181" s="7">
        <v>0</v>
      </c>
      <c r="F181" s="7">
        <v>0</v>
      </c>
      <c r="G181" s="7">
        <v>0</v>
      </c>
      <c r="H181" s="7">
        <v>0</v>
      </c>
      <c r="I181" s="7">
        <v>0</v>
      </c>
      <c r="J181" s="7">
        <v>0.36542678620227398</v>
      </c>
      <c r="K181" s="7">
        <v>0</v>
      </c>
      <c r="L181" s="7">
        <v>0</v>
      </c>
      <c r="M181" s="7">
        <v>0</v>
      </c>
      <c r="N181" s="7">
        <v>0</v>
      </c>
      <c r="O181" s="7">
        <v>0</v>
      </c>
      <c r="P181" s="7">
        <v>0</v>
      </c>
      <c r="Q181" s="7">
        <v>0</v>
      </c>
      <c r="R181" s="7">
        <v>0</v>
      </c>
      <c r="S181" s="7">
        <v>0</v>
      </c>
      <c r="T181" s="7">
        <v>0</v>
      </c>
      <c r="U181" s="7">
        <v>0.82431900000000002</v>
      </c>
      <c r="V181" s="7">
        <v>0</v>
      </c>
      <c r="W181" s="7">
        <v>0</v>
      </c>
      <c r="X181" s="7">
        <v>0</v>
      </c>
      <c r="Y181" s="7">
        <v>0</v>
      </c>
      <c r="Z181" s="7">
        <v>0</v>
      </c>
      <c r="AA181" s="1" t="s">
        <v>44</v>
      </c>
      <c r="AB181" s="1" t="str">
        <f t="shared" si="6"/>
        <v>Aragón</v>
      </c>
      <c r="AC181" s="1" t="str">
        <f t="shared" si="7"/>
        <v>Badajoz-Aragón-Zaragoza-R9</v>
      </c>
      <c r="AD181" s="1" t="str">
        <f t="shared" si="8"/>
        <v xml:space="preserve">DH - Industria del caucho y materias plásticas </v>
      </c>
    </row>
    <row r="182" spans="1:30" ht="14.4">
      <c r="A182" s="7" t="s">
        <v>20</v>
      </c>
      <c r="B182" s="7" t="s">
        <v>66</v>
      </c>
      <c r="C182" s="7" t="s">
        <v>69</v>
      </c>
      <c r="D182" s="7" t="s">
        <v>45</v>
      </c>
      <c r="E182" s="7">
        <v>0.75709149089774197</v>
      </c>
      <c r="F182" s="7">
        <v>0</v>
      </c>
      <c r="G182" s="7">
        <v>3.7462718594941502</v>
      </c>
      <c r="H182" s="7">
        <v>0</v>
      </c>
      <c r="I182" s="7">
        <v>0</v>
      </c>
      <c r="J182" s="7">
        <v>0</v>
      </c>
      <c r="K182" s="7">
        <v>0</v>
      </c>
      <c r="L182" s="7">
        <v>0</v>
      </c>
      <c r="M182" s="7">
        <v>7.7698657774672597</v>
      </c>
      <c r="N182" s="7">
        <v>0.36471917332138998</v>
      </c>
      <c r="O182" s="7">
        <v>8.8173943606718002</v>
      </c>
      <c r="P182" s="7">
        <v>16.739975999999999</v>
      </c>
      <c r="Q182" s="7">
        <v>0</v>
      </c>
      <c r="R182" s="7">
        <v>11.82687</v>
      </c>
      <c r="S182" s="7">
        <v>0</v>
      </c>
      <c r="T182" s="7">
        <v>0</v>
      </c>
      <c r="U182" s="7">
        <v>0</v>
      </c>
      <c r="V182" s="7">
        <v>0</v>
      </c>
      <c r="W182" s="7">
        <v>0</v>
      </c>
      <c r="X182" s="7">
        <v>11.960016</v>
      </c>
      <c r="Y182" s="7">
        <v>13.038527999999999</v>
      </c>
      <c r="Z182" s="7">
        <v>15.870920999999999</v>
      </c>
      <c r="AA182" s="1" t="s">
        <v>46</v>
      </c>
      <c r="AB182" s="1" t="str">
        <f t="shared" si="6"/>
        <v>Aragón</v>
      </c>
      <c r="AC182" s="1" t="str">
        <f t="shared" si="7"/>
        <v>Badajoz-Aragón-Zaragoza-R10</v>
      </c>
      <c r="AD182" s="1" t="str">
        <f t="shared" si="8"/>
        <v xml:space="preserve">DI - Industria de productos minerales no metálicos </v>
      </c>
    </row>
    <row r="183" spans="1:30" ht="14.4">
      <c r="A183" s="7" t="s">
        <v>20</v>
      </c>
      <c r="B183" s="7" t="s">
        <v>66</v>
      </c>
      <c r="C183" s="7" t="s">
        <v>69</v>
      </c>
      <c r="D183" s="7" t="s">
        <v>47</v>
      </c>
      <c r="E183" s="7">
        <v>0</v>
      </c>
      <c r="F183" s="7">
        <v>0</v>
      </c>
      <c r="G183" s="7">
        <v>0</v>
      </c>
      <c r="H183" s="7">
        <v>0</v>
      </c>
      <c r="I183" s="7">
        <v>0</v>
      </c>
      <c r="J183" s="7">
        <v>0</v>
      </c>
      <c r="K183" s="7">
        <v>0</v>
      </c>
      <c r="L183" s="7">
        <v>6.2153511099875001</v>
      </c>
      <c r="M183" s="7">
        <v>0</v>
      </c>
      <c r="N183" s="7">
        <v>0</v>
      </c>
      <c r="O183" s="7">
        <v>0</v>
      </c>
      <c r="P183" s="7">
        <v>0</v>
      </c>
      <c r="Q183" s="7">
        <v>0</v>
      </c>
      <c r="R183" s="7">
        <v>0</v>
      </c>
      <c r="S183" s="7">
        <v>0</v>
      </c>
      <c r="T183" s="7">
        <v>0</v>
      </c>
      <c r="U183" s="7">
        <v>0</v>
      </c>
      <c r="V183" s="7">
        <v>0</v>
      </c>
      <c r="W183" s="7">
        <v>27.163775999999999</v>
      </c>
      <c r="X183" s="7">
        <v>0</v>
      </c>
      <c r="Y183" s="7">
        <v>0</v>
      </c>
      <c r="Z183" s="7">
        <v>0</v>
      </c>
      <c r="AA183" s="1" t="s">
        <v>48</v>
      </c>
      <c r="AB183" s="1" t="str">
        <f t="shared" si="6"/>
        <v>Aragón</v>
      </c>
      <c r="AC183" s="1" t="str">
        <f t="shared" si="7"/>
        <v>Badajoz-Aragón-Zaragoza-R11</v>
      </c>
      <c r="AD183" s="1" t="str">
        <f t="shared" si="8"/>
        <v xml:space="preserve">DJ - Metalurgia y fabricación de productos metálicos </v>
      </c>
    </row>
    <row r="184" spans="1:30" ht="14.4">
      <c r="A184" s="7" t="s">
        <v>20</v>
      </c>
      <c r="B184" s="7" t="s">
        <v>66</v>
      </c>
      <c r="C184" s="7" t="s">
        <v>69</v>
      </c>
      <c r="D184" s="7" t="s">
        <v>49</v>
      </c>
      <c r="E184" s="7">
        <v>0</v>
      </c>
      <c r="F184" s="7">
        <v>0</v>
      </c>
      <c r="G184" s="7">
        <v>0</v>
      </c>
      <c r="H184" s="7">
        <v>0</v>
      </c>
      <c r="I184" s="7">
        <v>0</v>
      </c>
      <c r="J184" s="7">
        <v>0</v>
      </c>
      <c r="K184" s="7">
        <v>2.5192459559134401</v>
      </c>
      <c r="L184" s="7">
        <v>0</v>
      </c>
      <c r="M184" s="7">
        <v>0</v>
      </c>
      <c r="N184" s="7">
        <v>0</v>
      </c>
      <c r="O184" s="7">
        <v>0</v>
      </c>
      <c r="P184" s="7">
        <v>0</v>
      </c>
      <c r="Q184" s="7">
        <v>0</v>
      </c>
      <c r="R184" s="7">
        <v>0</v>
      </c>
      <c r="S184" s="7">
        <v>0</v>
      </c>
      <c r="T184" s="7">
        <v>0</v>
      </c>
      <c r="U184" s="7">
        <v>0</v>
      </c>
      <c r="V184" s="7">
        <v>1.2197739999999999</v>
      </c>
      <c r="W184" s="7">
        <v>0</v>
      </c>
      <c r="X184" s="7">
        <v>0</v>
      </c>
      <c r="Y184" s="7">
        <v>0</v>
      </c>
      <c r="Z184" s="7">
        <v>0</v>
      </c>
      <c r="AA184" s="1" t="s">
        <v>50</v>
      </c>
      <c r="AB184" s="1" t="str">
        <f t="shared" si="6"/>
        <v>Aragón</v>
      </c>
      <c r="AC184" s="1" t="str">
        <f t="shared" si="7"/>
        <v>Badajoz-Aragón-Zaragoza-R12</v>
      </c>
      <c r="AD184" s="1" t="str">
        <f t="shared" si="8"/>
        <v xml:space="preserve">DK - Fabricación de maquinaria y equipo mecánico </v>
      </c>
    </row>
    <row r="185" spans="1:30" ht="14.4">
      <c r="A185" s="7" t="s">
        <v>20</v>
      </c>
      <c r="B185" s="7" t="s">
        <v>66</v>
      </c>
      <c r="C185" s="7" t="s">
        <v>69</v>
      </c>
      <c r="D185" s="7" t="s">
        <v>51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0</v>
      </c>
      <c r="O185" s="7">
        <v>0</v>
      </c>
      <c r="P185" s="7">
        <v>0</v>
      </c>
      <c r="Q185" s="7">
        <v>0</v>
      </c>
      <c r="R185" s="7">
        <v>0</v>
      </c>
      <c r="S185" s="7">
        <v>0</v>
      </c>
      <c r="T185" s="7">
        <v>0</v>
      </c>
      <c r="U185" s="7">
        <v>0</v>
      </c>
      <c r="V185" s="7">
        <v>0</v>
      </c>
      <c r="W185" s="7">
        <v>0</v>
      </c>
      <c r="X185" s="7">
        <v>0</v>
      </c>
      <c r="Y185" s="7">
        <v>0</v>
      </c>
      <c r="Z185" s="7">
        <v>0</v>
      </c>
      <c r="AA185" s="1" t="s">
        <v>52</v>
      </c>
      <c r="AB185" s="1" t="str">
        <f t="shared" si="6"/>
        <v>Aragón</v>
      </c>
      <c r="AC185" s="1" t="str">
        <f t="shared" si="7"/>
        <v>Badajoz-Aragón-Zaragoza-R13</v>
      </c>
      <c r="AD185" s="1" t="str">
        <f t="shared" si="8"/>
        <v xml:space="preserve">DL - Material y equipo eléctrico, electrónico y óptico </v>
      </c>
    </row>
    <row r="186" spans="1:30" ht="14.4">
      <c r="A186" s="7" t="s">
        <v>20</v>
      </c>
      <c r="B186" s="7" t="s">
        <v>66</v>
      </c>
      <c r="C186" s="7" t="s">
        <v>69</v>
      </c>
      <c r="D186" s="7" t="s">
        <v>53</v>
      </c>
      <c r="E186" s="7">
        <v>0</v>
      </c>
      <c r="F186" s="7">
        <v>0</v>
      </c>
      <c r="G186" s="7">
        <v>0.27664263975457998</v>
      </c>
      <c r="H186" s="7">
        <v>0</v>
      </c>
      <c r="I186" s="7">
        <v>0.49195507976881903</v>
      </c>
      <c r="J186" s="7">
        <v>0.81293217007043705</v>
      </c>
      <c r="K186" s="7">
        <v>0</v>
      </c>
      <c r="L186" s="7">
        <v>0.30925927771963901</v>
      </c>
      <c r="M186" s="7">
        <v>0</v>
      </c>
      <c r="N186" s="7">
        <v>0.57090919758662795</v>
      </c>
      <c r="O186" s="7">
        <v>0</v>
      </c>
      <c r="P186" s="7">
        <v>0</v>
      </c>
      <c r="Q186" s="7">
        <v>0</v>
      </c>
      <c r="R186" s="7">
        <v>33.739559999999997</v>
      </c>
      <c r="S186" s="7">
        <v>0</v>
      </c>
      <c r="T186" s="7">
        <v>13.995388</v>
      </c>
      <c r="U186" s="7">
        <v>37.372920000000001</v>
      </c>
      <c r="V186" s="7">
        <v>0</v>
      </c>
      <c r="W186" s="7">
        <v>10.987427</v>
      </c>
      <c r="X186" s="7">
        <v>0</v>
      </c>
      <c r="Y186" s="7">
        <v>13.14925</v>
      </c>
      <c r="Z186" s="7">
        <v>0</v>
      </c>
      <c r="AA186" s="1" t="s">
        <v>54</v>
      </c>
      <c r="AB186" s="1" t="str">
        <f t="shared" si="6"/>
        <v>Aragón</v>
      </c>
      <c r="AC186" s="1" t="str">
        <f t="shared" si="7"/>
        <v>Badajoz-Aragón-Zaragoza-R14</v>
      </c>
      <c r="AD186" s="1" t="str">
        <f t="shared" si="8"/>
        <v xml:space="preserve">DM - Fabricación de material de transporte </v>
      </c>
    </row>
    <row r="187" spans="1:30" ht="14.4">
      <c r="A187" s="7" t="s">
        <v>20</v>
      </c>
      <c r="B187" s="7" t="s">
        <v>66</v>
      </c>
      <c r="C187" s="7" t="s">
        <v>69</v>
      </c>
      <c r="D187" s="7" t="s">
        <v>55</v>
      </c>
      <c r="E187" s="7">
        <v>0</v>
      </c>
      <c r="F187" s="7">
        <v>0</v>
      </c>
      <c r="G187" s="7">
        <v>0</v>
      </c>
      <c r="H187" s="7">
        <v>0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Q187" s="7">
        <v>0</v>
      </c>
      <c r="R187" s="7">
        <v>0</v>
      </c>
      <c r="S187" s="7">
        <v>0</v>
      </c>
      <c r="T187" s="7">
        <v>0</v>
      </c>
      <c r="U187" s="7">
        <v>0</v>
      </c>
      <c r="V187" s="7">
        <v>0</v>
      </c>
      <c r="W187" s="7">
        <v>0</v>
      </c>
      <c r="X187" s="7">
        <v>0</v>
      </c>
      <c r="Y187" s="7">
        <v>0</v>
      </c>
      <c r="Z187" s="7">
        <v>0</v>
      </c>
      <c r="AA187" s="1" t="s">
        <v>56</v>
      </c>
      <c r="AB187" s="1" t="str">
        <f t="shared" si="6"/>
        <v>Aragón</v>
      </c>
      <c r="AC187" s="1" t="str">
        <f t="shared" si="7"/>
        <v>Badajoz-Aragón-Zaragoza-R15</v>
      </c>
      <c r="AD187" s="1" t="str">
        <f t="shared" si="8"/>
        <v xml:space="preserve">DN - Industrias diversas </v>
      </c>
    </row>
    <row r="188" spans="1:30" ht="14.4">
      <c r="A188" s="7" t="s">
        <v>20</v>
      </c>
      <c r="B188" s="7" t="s">
        <v>66</v>
      </c>
      <c r="C188" s="7" t="s">
        <v>69</v>
      </c>
      <c r="D188" s="7" t="s">
        <v>57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>
        <v>0</v>
      </c>
      <c r="O188" s="7">
        <v>0</v>
      </c>
      <c r="P188" s="7">
        <v>0</v>
      </c>
      <c r="Q188" s="7">
        <v>0</v>
      </c>
      <c r="R188" s="7">
        <v>0</v>
      </c>
      <c r="S188" s="7">
        <v>0</v>
      </c>
      <c r="T188" s="7">
        <v>0</v>
      </c>
      <c r="U188" s="7">
        <v>0</v>
      </c>
      <c r="V188" s="7">
        <v>0</v>
      </c>
      <c r="W188" s="7">
        <v>0</v>
      </c>
      <c r="X188" s="7">
        <v>0</v>
      </c>
      <c r="Y188" s="7">
        <v>0</v>
      </c>
      <c r="Z188" s="7">
        <v>0</v>
      </c>
      <c r="AA188" s="1" t="s">
        <v>58</v>
      </c>
      <c r="AB188" s="1" t="str">
        <f t="shared" si="6"/>
        <v>Aragón</v>
      </c>
      <c r="AC188" s="1" t="str">
        <f t="shared" si="7"/>
        <v>Badajoz-Aragón-Zaragoza-R16</v>
      </c>
      <c r="AD188" s="1" t="str">
        <f t="shared" si="8"/>
        <v xml:space="preserve">EE - Industria energética, distribución de energía, gas y agua </v>
      </c>
    </row>
    <row r="189" spans="1:30" ht="14.4">
      <c r="A189" s="7" t="s">
        <v>20</v>
      </c>
      <c r="B189" s="7" t="s">
        <v>70</v>
      </c>
      <c r="C189" s="7" t="s">
        <v>71</v>
      </c>
      <c r="D189" s="7" t="s">
        <v>23</v>
      </c>
      <c r="E189" s="7">
        <v>0</v>
      </c>
      <c r="F189" s="7">
        <v>12.790891634800101</v>
      </c>
      <c r="G189" s="7">
        <v>6.7222667529061004</v>
      </c>
      <c r="H189" s="7">
        <v>10.1842324817757</v>
      </c>
      <c r="I189" s="7">
        <v>0</v>
      </c>
      <c r="J189" s="7">
        <v>0</v>
      </c>
      <c r="K189" s="7">
        <v>0</v>
      </c>
      <c r="L189" s="7">
        <v>0</v>
      </c>
      <c r="M189" s="7">
        <v>3.4685045614373</v>
      </c>
      <c r="N189" s="7">
        <v>0</v>
      </c>
      <c r="O189" s="7">
        <v>0</v>
      </c>
      <c r="P189" s="7">
        <v>0</v>
      </c>
      <c r="Q189" s="7">
        <v>18.072431999999999</v>
      </c>
      <c r="R189" s="7">
        <v>17.335152000000001</v>
      </c>
      <c r="S189" s="7">
        <v>16.176383999999999</v>
      </c>
      <c r="T189" s="7">
        <v>0</v>
      </c>
      <c r="U189" s="7">
        <v>0</v>
      </c>
      <c r="V189" s="7">
        <v>0</v>
      </c>
      <c r="W189" s="7">
        <v>0</v>
      </c>
      <c r="X189" s="7">
        <v>10.50844</v>
      </c>
      <c r="Y189" s="7">
        <v>0</v>
      </c>
      <c r="Z189" s="7">
        <v>0</v>
      </c>
      <c r="AA189" s="1" t="s">
        <v>24</v>
      </c>
      <c r="AB189" s="1" t="str">
        <f t="shared" si="6"/>
        <v>Principado De Asturias</v>
      </c>
      <c r="AC189" s="1" t="str">
        <f t="shared" si="7"/>
        <v>Badajoz-Principado De Asturias-Asturias-R1</v>
      </c>
      <c r="AD189" s="1" t="str">
        <f t="shared" si="8"/>
        <v xml:space="preserve">AA,BB - Agricultura, silvicultura y pesca </v>
      </c>
    </row>
    <row r="190" spans="1:30" ht="14.4">
      <c r="A190" s="7" t="s">
        <v>20</v>
      </c>
      <c r="B190" s="7" t="s">
        <v>70</v>
      </c>
      <c r="C190" s="7" t="s">
        <v>71</v>
      </c>
      <c r="D190" s="7" t="s">
        <v>26</v>
      </c>
      <c r="E190" s="7">
        <v>0</v>
      </c>
      <c r="F190" s="7">
        <v>0</v>
      </c>
      <c r="G190" s="7">
        <v>0</v>
      </c>
      <c r="H190" s="7">
        <v>0</v>
      </c>
      <c r="I190" s="7">
        <v>0</v>
      </c>
      <c r="J190" s="7">
        <v>0</v>
      </c>
      <c r="K190" s="7">
        <v>0</v>
      </c>
      <c r="L190" s="7">
        <v>0</v>
      </c>
      <c r="M190" s="7">
        <v>0</v>
      </c>
      <c r="N190" s="7">
        <v>0</v>
      </c>
      <c r="O190" s="7">
        <v>0</v>
      </c>
      <c r="P190" s="7">
        <v>0</v>
      </c>
      <c r="Q190" s="7">
        <v>0</v>
      </c>
      <c r="R190" s="7">
        <v>0</v>
      </c>
      <c r="S190" s="7">
        <v>0</v>
      </c>
      <c r="T190" s="7">
        <v>0</v>
      </c>
      <c r="U190" s="7">
        <v>0</v>
      </c>
      <c r="V190" s="7">
        <v>0</v>
      </c>
      <c r="W190" s="7">
        <v>0</v>
      </c>
      <c r="X190" s="7">
        <v>0</v>
      </c>
      <c r="Y190" s="7">
        <v>0</v>
      </c>
      <c r="Z190" s="7">
        <v>0</v>
      </c>
      <c r="AA190" s="1" t="s">
        <v>27</v>
      </c>
      <c r="AB190" s="1" t="str">
        <f t="shared" si="6"/>
        <v>Principado De Asturias</v>
      </c>
      <c r="AC190" s="1" t="str">
        <f t="shared" si="7"/>
        <v>Badajoz-Principado De Asturias-Asturias-R2</v>
      </c>
      <c r="AD190" s="1" t="str">
        <f t="shared" si="8"/>
        <v xml:space="preserve">CA,CB, DF - I. extractivas, coquerías, refino y combustibles nucleares </v>
      </c>
    </row>
    <row r="191" spans="1:30" ht="14.4">
      <c r="A191" s="7" t="s">
        <v>20</v>
      </c>
      <c r="B191" s="7" t="s">
        <v>70</v>
      </c>
      <c r="C191" s="7" t="s">
        <v>71</v>
      </c>
      <c r="D191" s="7" t="s">
        <v>29</v>
      </c>
      <c r="E191" s="7">
        <v>0</v>
      </c>
      <c r="F191" s="7">
        <v>0</v>
      </c>
      <c r="G191" s="7">
        <v>0</v>
      </c>
      <c r="H191" s="7">
        <v>0</v>
      </c>
      <c r="I191" s="7">
        <v>0</v>
      </c>
      <c r="J191" s="7">
        <v>0</v>
      </c>
      <c r="K191" s="7">
        <v>0</v>
      </c>
      <c r="L191" s="7">
        <v>0</v>
      </c>
      <c r="M191" s="7">
        <v>0</v>
      </c>
      <c r="N191" s="7">
        <v>0</v>
      </c>
      <c r="O191" s="7">
        <v>3.1434361034934399</v>
      </c>
      <c r="P191" s="7">
        <v>0</v>
      </c>
      <c r="Q191" s="7">
        <v>0</v>
      </c>
      <c r="R191" s="7">
        <v>0</v>
      </c>
      <c r="S191" s="7">
        <v>0</v>
      </c>
      <c r="T191" s="7">
        <v>0</v>
      </c>
      <c r="U191" s="7">
        <v>0</v>
      </c>
      <c r="V191" s="7">
        <v>0</v>
      </c>
      <c r="W191" s="7">
        <v>0</v>
      </c>
      <c r="X191" s="7">
        <v>0</v>
      </c>
      <c r="Y191" s="7">
        <v>0</v>
      </c>
      <c r="Z191" s="7">
        <v>5.7621840000000004</v>
      </c>
      <c r="AA191" s="1" t="s">
        <v>30</v>
      </c>
      <c r="AB191" s="1" t="str">
        <f t="shared" si="6"/>
        <v>Principado De Asturias</v>
      </c>
      <c r="AC191" s="1" t="str">
        <f t="shared" si="7"/>
        <v>Badajoz-Principado De Asturias-Asturias-R3</v>
      </c>
      <c r="AD191" s="1" t="str">
        <f t="shared" si="8"/>
        <v xml:space="preserve">DA - Industria Agroalimentaria </v>
      </c>
    </row>
    <row r="192" spans="1:30" ht="14.4">
      <c r="A192" s="7" t="s">
        <v>20</v>
      </c>
      <c r="B192" s="7" t="s">
        <v>70</v>
      </c>
      <c r="C192" s="7" t="s">
        <v>71</v>
      </c>
      <c r="D192" s="7" t="s">
        <v>32</v>
      </c>
      <c r="E192" s="7">
        <v>0</v>
      </c>
      <c r="F192" s="7">
        <v>1.9857563859982699E-8</v>
      </c>
      <c r="G192" s="7">
        <v>0.13368433851720199</v>
      </c>
      <c r="H192" s="7">
        <v>1.7982309318130899E-2</v>
      </c>
      <c r="I192" s="7">
        <v>2.3948777452777298E-3</v>
      </c>
      <c r="J192" s="7">
        <v>0</v>
      </c>
      <c r="K192" s="7">
        <v>0</v>
      </c>
      <c r="L192" s="7">
        <v>0</v>
      </c>
      <c r="M192" s="7">
        <v>0</v>
      </c>
      <c r="N192" s="7">
        <v>0</v>
      </c>
      <c r="O192" s="7">
        <v>0</v>
      </c>
      <c r="P192" s="7">
        <v>0</v>
      </c>
      <c r="Q192" s="7">
        <v>0</v>
      </c>
      <c r="R192" s="7">
        <v>0</v>
      </c>
      <c r="S192" s="7">
        <v>0</v>
      </c>
      <c r="T192" s="7">
        <v>0</v>
      </c>
      <c r="U192" s="7">
        <v>0</v>
      </c>
      <c r="V192" s="7">
        <v>0</v>
      </c>
      <c r="W192" s="7">
        <v>0</v>
      </c>
      <c r="X192" s="7">
        <v>0</v>
      </c>
      <c r="Y192" s="7">
        <v>0</v>
      </c>
      <c r="Z192" s="7">
        <v>0</v>
      </c>
      <c r="AA192" s="1" t="s">
        <v>33</v>
      </c>
      <c r="AB192" s="1" t="str">
        <f t="shared" si="6"/>
        <v>Principado De Asturias</v>
      </c>
      <c r="AC192" s="1" t="str">
        <f t="shared" si="7"/>
        <v>Badajoz-Principado De Asturias-Asturias-R4</v>
      </c>
      <c r="AD192" s="1" t="str">
        <f t="shared" si="8"/>
        <v xml:space="preserve">DB - Industria textil y de la confección </v>
      </c>
    </row>
    <row r="193" spans="1:30" ht="14.4">
      <c r="A193" s="7" t="s">
        <v>20</v>
      </c>
      <c r="B193" s="7" t="s">
        <v>70</v>
      </c>
      <c r="C193" s="7" t="s">
        <v>71</v>
      </c>
      <c r="D193" s="7" t="s">
        <v>35</v>
      </c>
      <c r="E193" s="7">
        <v>0</v>
      </c>
      <c r="F193" s="7">
        <v>0</v>
      </c>
      <c r="G193" s="7">
        <v>0</v>
      </c>
      <c r="H193" s="7">
        <v>0</v>
      </c>
      <c r="I193" s="7">
        <v>0</v>
      </c>
      <c r="J193" s="7">
        <v>0</v>
      </c>
      <c r="K193" s="7">
        <v>0</v>
      </c>
      <c r="L193" s="7">
        <v>0</v>
      </c>
      <c r="M193" s="7">
        <v>0</v>
      </c>
      <c r="N193" s="7">
        <v>0</v>
      </c>
      <c r="O193" s="7">
        <v>0</v>
      </c>
      <c r="P193" s="7">
        <v>0</v>
      </c>
      <c r="Q193" s="7">
        <v>0</v>
      </c>
      <c r="R193" s="7">
        <v>0</v>
      </c>
      <c r="S193" s="7">
        <v>0</v>
      </c>
      <c r="T193" s="7">
        <v>0</v>
      </c>
      <c r="U193" s="7">
        <v>0</v>
      </c>
      <c r="V193" s="7">
        <v>0</v>
      </c>
      <c r="W193" s="7">
        <v>0</v>
      </c>
      <c r="X193" s="7">
        <v>0</v>
      </c>
      <c r="Y193" s="7">
        <v>0</v>
      </c>
      <c r="Z193" s="7">
        <v>0</v>
      </c>
      <c r="AA193" s="1" t="s">
        <v>36</v>
      </c>
      <c r="AB193" s="1" t="str">
        <f t="shared" si="6"/>
        <v>Principado De Asturias</v>
      </c>
      <c r="AC193" s="1" t="str">
        <f t="shared" si="7"/>
        <v>Badajoz-Principado De Asturias-Asturias-R5</v>
      </c>
      <c r="AD193" s="1" t="str">
        <f t="shared" si="8"/>
        <v xml:space="preserve">DC - Industria del cuero y calzado </v>
      </c>
    </row>
    <row r="194" spans="1:30" ht="14.4">
      <c r="A194" s="7" t="s">
        <v>20</v>
      </c>
      <c r="B194" s="7" t="s">
        <v>70</v>
      </c>
      <c r="C194" s="7" t="s">
        <v>71</v>
      </c>
      <c r="D194" s="7" t="s">
        <v>37</v>
      </c>
      <c r="E194" s="7">
        <v>0</v>
      </c>
      <c r="F194" s="7">
        <v>0</v>
      </c>
      <c r="G194" s="7">
        <v>0</v>
      </c>
      <c r="H194" s="7">
        <v>0</v>
      </c>
      <c r="I194" s="7">
        <v>0</v>
      </c>
      <c r="J194" s="7">
        <v>0</v>
      </c>
      <c r="K194" s="7">
        <v>0</v>
      </c>
      <c r="L194" s="7">
        <v>0</v>
      </c>
      <c r="M194" s="7">
        <v>0</v>
      </c>
      <c r="N194" s="7">
        <v>0</v>
      </c>
      <c r="O194" s="7">
        <v>2.0229779216263299</v>
      </c>
      <c r="P194" s="7">
        <v>0</v>
      </c>
      <c r="Q194" s="7">
        <v>0</v>
      </c>
      <c r="R194" s="7">
        <v>0</v>
      </c>
      <c r="S194" s="7">
        <v>0</v>
      </c>
      <c r="T194" s="7">
        <v>0</v>
      </c>
      <c r="U194" s="7">
        <v>0</v>
      </c>
      <c r="V194" s="7">
        <v>0</v>
      </c>
      <c r="W194" s="7">
        <v>0</v>
      </c>
      <c r="X194" s="7">
        <v>0</v>
      </c>
      <c r="Y194" s="7">
        <v>0</v>
      </c>
      <c r="Z194" s="7">
        <v>4.1326000000000001</v>
      </c>
      <c r="AA194" s="1" t="s">
        <v>38</v>
      </c>
      <c r="AB194" s="1" t="str">
        <f t="shared" si="6"/>
        <v>Principado De Asturias</v>
      </c>
      <c r="AC194" s="1" t="str">
        <f t="shared" si="7"/>
        <v>Badajoz-Principado De Asturias-Asturias-R6</v>
      </c>
      <c r="AD194" s="1" t="str">
        <f t="shared" si="8"/>
        <v xml:space="preserve">DD - Industria de la madera y el corcho </v>
      </c>
    </row>
    <row r="195" spans="1:30" ht="14.4">
      <c r="A195" s="7" t="s">
        <v>20</v>
      </c>
      <c r="B195" s="7" t="s">
        <v>70</v>
      </c>
      <c r="C195" s="7" t="s">
        <v>71</v>
      </c>
      <c r="D195" s="7" t="s">
        <v>39</v>
      </c>
      <c r="E195" s="7">
        <v>0</v>
      </c>
      <c r="F195" s="7">
        <v>0</v>
      </c>
      <c r="G195" s="7">
        <v>0</v>
      </c>
      <c r="H195" s="7">
        <v>0</v>
      </c>
      <c r="I195" s="7">
        <v>0</v>
      </c>
      <c r="J195" s="7">
        <v>0</v>
      </c>
      <c r="K195" s="7">
        <v>0</v>
      </c>
      <c r="L195" s="7">
        <v>0</v>
      </c>
      <c r="M195" s="7">
        <v>0</v>
      </c>
      <c r="N195" s="7">
        <v>0</v>
      </c>
      <c r="O195" s="7">
        <v>0</v>
      </c>
      <c r="P195" s="7">
        <v>0</v>
      </c>
      <c r="Q195" s="7">
        <v>0</v>
      </c>
      <c r="R195" s="7">
        <v>0</v>
      </c>
      <c r="S195" s="7">
        <v>0</v>
      </c>
      <c r="T195" s="7">
        <v>0</v>
      </c>
      <c r="U195" s="7">
        <v>0</v>
      </c>
      <c r="V195" s="7">
        <v>0</v>
      </c>
      <c r="W195" s="7">
        <v>0</v>
      </c>
      <c r="X195" s="7">
        <v>0</v>
      </c>
      <c r="Y195" s="7">
        <v>0</v>
      </c>
      <c r="Z195" s="7">
        <v>0</v>
      </c>
      <c r="AA195" s="1" t="s">
        <v>40</v>
      </c>
      <c r="AB195" s="1" t="str">
        <f t="shared" si="6"/>
        <v>Principado De Asturias</v>
      </c>
      <c r="AC195" s="1" t="str">
        <f t="shared" si="7"/>
        <v>Badajoz-Principado De Asturias-Asturias-R7</v>
      </c>
      <c r="AD195" s="1" t="str">
        <f t="shared" si="8"/>
        <v xml:space="preserve">DE - Industria del papel, edición y artes gráficas </v>
      </c>
    </row>
    <row r="196" spans="1:30" ht="14.4">
      <c r="A196" s="7" t="s">
        <v>20</v>
      </c>
      <c r="B196" s="7" t="s">
        <v>70</v>
      </c>
      <c r="C196" s="7" t="s">
        <v>71</v>
      </c>
      <c r="D196" s="7" t="s">
        <v>41</v>
      </c>
      <c r="E196" s="7">
        <v>0</v>
      </c>
      <c r="F196" s="7">
        <v>0</v>
      </c>
      <c r="G196" s="7">
        <v>0</v>
      </c>
      <c r="H196" s="7">
        <v>0</v>
      </c>
      <c r="I196" s="7">
        <v>0</v>
      </c>
      <c r="J196" s="7">
        <v>10.9044427630137</v>
      </c>
      <c r="K196" s="7">
        <v>0</v>
      </c>
      <c r="L196" s="7">
        <v>0</v>
      </c>
      <c r="M196" s="7">
        <v>0</v>
      </c>
      <c r="N196" s="7">
        <v>0</v>
      </c>
      <c r="O196" s="7">
        <v>0</v>
      </c>
      <c r="P196" s="7">
        <v>0</v>
      </c>
      <c r="Q196" s="7">
        <v>0</v>
      </c>
      <c r="R196" s="7">
        <v>0</v>
      </c>
      <c r="S196" s="7">
        <v>0</v>
      </c>
      <c r="T196" s="7">
        <v>0</v>
      </c>
      <c r="U196" s="7">
        <v>15.033431999999999</v>
      </c>
      <c r="V196" s="7">
        <v>0</v>
      </c>
      <c r="W196" s="7">
        <v>0</v>
      </c>
      <c r="X196" s="7">
        <v>0</v>
      </c>
      <c r="Y196" s="7">
        <v>0</v>
      </c>
      <c r="Z196" s="7">
        <v>0</v>
      </c>
      <c r="AA196" s="1" t="s">
        <v>42</v>
      </c>
      <c r="AB196" s="1" t="str">
        <f t="shared" si="6"/>
        <v>Principado De Asturias</v>
      </c>
      <c r="AC196" s="1" t="str">
        <f t="shared" si="7"/>
        <v>Badajoz-Principado De Asturias-Asturias-R8</v>
      </c>
      <c r="AD196" s="1" t="str">
        <f t="shared" si="8"/>
        <v xml:space="preserve">DG - Industria Química </v>
      </c>
    </row>
    <row r="197" spans="1:30" ht="14.4">
      <c r="A197" s="7" t="s">
        <v>20</v>
      </c>
      <c r="B197" s="7" t="s">
        <v>70</v>
      </c>
      <c r="C197" s="7" t="s">
        <v>71</v>
      </c>
      <c r="D197" s="7" t="s">
        <v>43</v>
      </c>
      <c r="E197" s="7">
        <v>0</v>
      </c>
      <c r="F197" s="7">
        <v>16.733984778339899</v>
      </c>
      <c r="G197" s="7">
        <v>0</v>
      </c>
      <c r="H197" s="7">
        <v>0</v>
      </c>
      <c r="I197" s="7">
        <v>0</v>
      </c>
      <c r="J197" s="7">
        <v>0</v>
      </c>
      <c r="K197" s="7">
        <v>0</v>
      </c>
      <c r="L197" s="7">
        <v>0</v>
      </c>
      <c r="M197" s="7">
        <v>0</v>
      </c>
      <c r="N197" s="7">
        <v>0</v>
      </c>
      <c r="O197" s="7">
        <v>0</v>
      </c>
      <c r="P197" s="7">
        <v>0</v>
      </c>
      <c r="Q197" s="7">
        <v>20.820740000000001</v>
      </c>
      <c r="R197" s="7">
        <v>0</v>
      </c>
      <c r="S197" s="7">
        <v>0</v>
      </c>
      <c r="T197" s="7">
        <v>0</v>
      </c>
      <c r="U197" s="7">
        <v>0</v>
      </c>
      <c r="V197" s="7">
        <v>0</v>
      </c>
      <c r="W197" s="7">
        <v>0</v>
      </c>
      <c r="X197" s="7">
        <v>0</v>
      </c>
      <c r="Y197" s="7">
        <v>0</v>
      </c>
      <c r="Z197" s="7">
        <v>0</v>
      </c>
      <c r="AA197" s="1" t="s">
        <v>44</v>
      </c>
      <c r="AB197" s="1" t="str">
        <f t="shared" si="6"/>
        <v>Principado De Asturias</v>
      </c>
      <c r="AC197" s="1" t="str">
        <f t="shared" si="7"/>
        <v>Badajoz-Principado De Asturias-Asturias-R9</v>
      </c>
      <c r="AD197" s="1" t="str">
        <f t="shared" si="8"/>
        <v xml:space="preserve">DH - Industria del caucho y materias plásticas </v>
      </c>
    </row>
    <row r="198" spans="1:30" ht="14.4">
      <c r="A198" s="7" t="s">
        <v>20</v>
      </c>
      <c r="B198" s="7" t="s">
        <v>70</v>
      </c>
      <c r="C198" s="7" t="s">
        <v>71</v>
      </c>
      <c r="D198" s="7" t="s">
        <v>45</v>
      </c>
      <c r="E198" s="7">
        <v>0</v>
      </c>
      <c r="F198" s="7">
        <v>0</v>
      </c>
      <c r="G198" s="7">
        <v>0</v>
      </c>
      <c r="H198" s="7">
        <v>0</v>
      </c>
      <c r="I198" s="7">
        <v>0</v>
      </c>
      <c r="J198" s="7">
        <v>0</v>
      </c>
      <c r="K198" s="7">
        <v>0</v>
      </c>
      <c r="L198" s="7">
        <v>0</v>
      </c>
      <c r="M198" s="7">
        <v>0</v>
      </c>
      <c r="N198" s="7">
        <v>0</v>
      </c>
      <c r="O198" s="7">
        <v>0</v>
      </c>
      <c r="P198" s="7">
        <v>0</v>
      </c>
      <c r="Q198" s="7">
        <v>0</v>
      </c>
      <c r="R198" s="7">
        <v>0</v>
      </c>
      <c r="S198" s="7">
        <v>0</v>
      </c>
      <c r="T198" s="7">
        <v>0</v>
      </c>
      <c r="U198" s="7">
        <v>0</v>
      </c>
      <c r="V198" s="7">
        <v>0</v>
      </c>
      <c r="W198" s="7">
        <v>0</v>
      </c>
      <c r="X198" s="7">
        <v>0</v>
      </c>
      <c r="Y198" s="7">
        <v>0</v>
      </c>
      <c r="Z198" s="7">
        <v>0</v>
      </c>
      <c r="AA198" s="1" t="s">
        <v>46</v>
      </c>
      <c r="AB198" s="1" t="str">
        <f t="shared" si="6"/>
        <v>Principado De Asturias</v>
      </c>
      <c r="AC198" s="1" t="str">
        <f t="shared" si="7"/>
        <v>Badajoz-Principado De Asturias-Asturias-R10</v>
      </c>
      <c r="AD198" s="1" t="str">
        <f t="shared" si="8"/>
        <v xml:space="preserve">DI - Industria de productos minerales no metálicos </v>
      </c>
    </row>
    <row r="199" spans="1:30" ht="14.4">
      <c r="A199" s="7" t="s">
        <v>20</v>
      </c>
      <c r="B199" s="7" t="s">
        <v>70</v>
      </c>
      <c r="C199" s="7" t="s">
        <v>71</v>
      </c>
      <c r="D199" s="7" t="s">
        <v>47</v>
      </c>
      <c r="E199" s="7">
        <v>4.8563485070755199</v>
      </c>
      <c r="F199" s="7">
        <v>10.1993702793861</v>
      </c>
      <c r="G199" s="7">
        <v>0</v>
      </c>
      <c r="H199" s="7">
        <v>0</v>
      </c>
      <c r="I199" s="7">
        <v>3.5046521834557001</v>
      </c>
      <c r="J199" s="7">
        <v>0</v>
      </c>
      <c r="K199" s="7">
        <v>0</v>
      </c>
      <c r="L199" s="7">
        <v>0</v>
      </c>
      <c r="M199" s="7">
        <v>0</v>
      </c>
      <c r="N199" s="7">
        <v>0.71557767081797596</v>
      </c>
      <c r="O199" s="7">
        <v>0</v>
      </c>
      <c r="P199" s="7">
        <v>19.881499999999999</v>
      </c>
      <c r="Q199" s="7">
        <v>16.679760999999999</v>
      </c>
      <c r="R199" s="7">
        <v>0</v>
      </c>
      <c r="S199" s="7">
        <v>0</v>
      </c>
      <c r="T199" s="7">
        <v>18.117084999999999</v>
      </c>
      <c r="U199" s="7">
        <v>0</v>
      </c>
      <c r="V199" s="7">
        <v>0</v>
      </c>
      <c r="W199" s="7">
        <v>0</v>
      </c>
      <c r="X199" s="7">
        <v>0</v>
      </c>
      <c r="Y199" s="7">
        <v>11.928839999999999</v>
      </c>
      <c r="Z199" s="7">
        <v>0</v>
      </c>
      <c r="AA199" s="1" t="s">
        <v>48</v>
      </c>
      <c r="AB199" s="1" t="str">
        <f t="shared" si="6"/>
        <v>Principado De Asturias</v>
      </c>
      <c r="AC199" s="1" t="str">
        <f t="shared" si="7"/>
        <v>Badajoz-Principado De Asturias-Asturias-R11</v>
      </c>
      <c r="AD199" s="1" t="str">
        <f t="shared" si="8"/>
        <v xml:space="preserve">DJ - Metalurgia y fabricación de productos metálicos </v>
      </c>
    </row>
    <row r="200" spans="1:30" ht="14.4">
      <c r="A200" s="7" t="s">
        <v>20</v>
      </c>
      <c r="B200" s="7" t="s">
        <v>70</v>
      </c>
      <c r="C200" s="7" t="s">
        <v>71</v>
      </c>
      <c r="D200" s="7" t="s">
        <v>49</v>
      </c>
      <c r="E200" s="7">
        <v>0</v>
      </c>
      <c r="F200" s="7">
        <v>0</v>
      </c>
      <c r="G200" s="7">
        <v>0</v>
      </c>
      <c r="H200" s="7">
        <v>0</v>
      </c>
      <c r="I200" s="7">
        <v>0</v>
      </c>
      <c r="J200" s="7">
        <v>0</v>
      </c>
      <c r="K200" s="7">
        <v>0</v>
      </c>
      <c r="L200" s="7">
        <v>0</v>
      </c>
      <c r="M200" s="7">
        <v>0</v>
      </c>
      <c r="N200" s="7">
        <v>0</v>
      </c>
      <c r="O200" s="7">
        <v>0</v>
      </c>
      <c r="P200" s="7">
        <v>0</v>
      </c>
      <c r="Q200" s="7">
        <v>0</v>
      </c>
      <c r="R200" s="7">
        <v>0</v>
      </c>
      <c r="S200" s="7">
        <v>0</v>
      </c>
      <c r="T200" s="7">
        <v>0</v>
      </c>
      <c r="U200" s="7">
        <v>0</v>
      </c>
      <c r="V200" s="7">
        <v>0</v>
      </c>
      <c r="W200" s="7">
        <v>0</v>
      </c>
      <c r="X200" s="7">
        <v>0</v>
      </c>
      <c r="Y200" s="7">
        <v>0</v>
      </c>
      <c r="Z200" s="7">
        <v>0</v>
      </c>
      <c r="AA200" s="1" t="s">
        <v>50</v>
      </c>
      <c r="AB200" s="1" t="str">
        <f t="shared" si="6"/>
        <v>Principado De Asturias</v>
      </c>
      <c r="AC200" s="1" t="str">
        <f t="shared" si="7"/>
        <v>Badajoz-Principado De Asturias-Asturias-R12</v>
      </c>
      <c r="AD200" s="1" t="str">
        <f t="shared" si="8"/>
        <v xml:space="preserve">DK - Fabricación de maquinaria y equipo mecánico </v>
      </c>
    </row>
    <row r="201" spans="1:30" ht="14.4">
      <c r="A201" s="7" t="s">
        <v>20</v>
      </c>
      <c r="B201" s="7" t="s">
        <v>70</v>
      </c>
      <c r="C201" s="7" t="s">
        <v>71</v>
      </c>
      <c r="D201" s="7" t="s">
        <v>51</v>
      </c>
      <c r="E201" s="7">
        <v>0</v>
      </c>
      <c r="F201" s="7">
        <v>0</v>
      </c>
      <c r="G201" s="7">
        <v>0</v>
      </c>
      <c r="H201" s="7">
        <v>0</v>
      </c>
      <c r="I201" s="7">
        <v>0</v>
      </c>
      <c r="J201" s="7">
        <v>0</v>
      </c>
      <c r="K201" s="7">
        <v>0</v>
      </c>
      <c r="L201" s="7">
        <v>0</v>
      </c>
      <c r="M201" s="7">
        <v>0</v>
      </c>
      <c r="N201" s="7">
        <v>0</v>
      </c>
      <c r="O201" s="7">
        <v>0</v>
      </c>
      <c r="P201" s="7">
        <v>0</v>
      </c>
      <c r="Q201" s="7">
        <v>0</v>
      </c>
      <c r="R201" s="7">
        <v>0</v>
      </c>
      <c r="S201" s="7">
        <v>0</v>
      </c>
      <c r="T201" s="7">
        <v>0</v>
      </c>
      <c r="U201" s="7">
        <v>0</v>
      </c>
      <c r="V201" s="7">
        <v>0</v>
      </c>
      <c r="W201" s="7">
        <v>0</v>
      </c>
      <c r="X201" s="7">
        <v>0</v>
      </c>
      <c r="Y201" s="7">
        <v>0</v>
      </c>
      <c r="Z201" s="7">
        <v>0</v>
      </c>
      <c r="AA201" s="1" t="s">
        <v>52</v>
      </c>
      <c r="AB201" s="1" t="str">
        <f t="shared" si="6"/>
        <v>Principado De Asturias</v>
      </c>
      <c r="AC201" s="1" t="str">
        <f t="shared" si="7"/>
        <v>Badajoz-Principado De Asturias-Asturias-R13</v>
      </c>
      <c r="AD201" s="1" t="str">
        <f t="shared" si="8"/>
        <v xml:space="preserve">DL - Material y equipo eléctrico, electrónico y óptico </v>
      </c>
    </row>
    <row r="202" spans="1:30" ht="14.4">
      <c r="A202" s="7" t="s">
        <v>20</v>
      </c>
      <c r="B202" s="7" t="s">
        <v>70</v>
      </c>
      <c r="C202" s="7" t="s">
        <v>71</v>
      </c>
      <c r="D202" s="7" t="s">
        <v>53</v>
      </c>
      <c r="E202" s="7">
        <v>0</v>
      </c>
      <c r="F202" s="7">
        <v>0</v>
      </c>
      <c r="G202" s="7">
        <v>0</v>
      </c>
      <c r="H202" s="7">
        <v>0</v>
      </c>
      <c r="I202" s="7">
        <v>0</v>
      </c>
      <c r="J202" s="7">
        <v>0</v>
      </c>
      <c r="K202" s="7">
        <v>0</v>
      </c>
      <c r="L202" s="7">
        <v>0</v>
      </c>
      <c r="M202" s="7">
        <v>0</v>
      </c>
      <c r="N202" s="7">
        <v>0</v>
      </c>
      <c r="O202" s="7">
        <v>0</v>
      </c>
      <c r="P202" s="7">
        <v>0</v>
      </c>
      <c r="Q202" s="7">
        <v>0</v>
      </c>
      <c r="R202" s="7">
        <v>0</v>
      </c>
      <c r="S202" s="7">
        <v>0</v>
      </c>
      <c r="T202" s="7">
        <v>0</v>
      </c>
      <c r="U202" s="7">
        <v>0</v>
      </c>
      <c r="V202" s="7">
        <v>0</v>
      </c>
      <c r="W202" s="7">
        <v>0</v>
      </c>
      <c r="X202" s="7">
        <v>0</v>
      </c>
      <c r="Y202" s="7">
        <v>0</v>
      </c>
      <c r="Z202" s="7">
        <v>0</v>
      </c>
      <c r="AA202" s="1" t="s">
        <v>54</v>
      </c>
      <c r="AB202" s="1" t="str">
        <f t="shared" si="6"/>
        <v>Principado De Asturias</v>
      </c>
      <c r="AC202" s="1" t="str">
        <f t="shared" si="7"/>
        <v>Badajoz-Principado De Asturias-Asturias-R14</v>
      </c>
      <c r="AD202" s="1" t="str">
        <f t="shared" si="8"/>
        <v xml:space="preserve">DM - Fabricación de material de transporte </v>
      </c>
    </row>
    <row r="203" spans="1:30" ht="14.4">
      <c r="A203" s="7" t="s">
        <v>20</v>
      </c>
      <c r="B203" s="7" t="s">
        <v>70</v>
      </c>
      <c r="C203" s="7" t="s">
        <v>71</v>
      </c>
      <c r="D203" s="7" t="s">
        <v>55</v>
      </c>
      <c r="E203" s="7">
        <v>0</v>
      </c>
      <c r="F203" s="7">
        <v>0</v>
      </c>
      <c r="G203" s="7">
        <v>8.6993132936643995</v>
      </c>
      <c r="H203" s="7">
        <v>0</v>
      </c>
      <c r="I203" s="7">
        <v>0</v>
      </c>
      <c r="J203" s="7">
        <v>0</v>
      </c>
      <c r="K203" s="7">
        <v>0</v>
      </c>
      <c r="L203" s="7">
        <v>0</v>
      </c>
      <c r="M203" s="7">
        <v>0</v>
      </c>
      <c r="N203" s="7">
        <v>11.0137867879602</v>
      </c>
      <c r="O203" s="7">
        <v>22.801858331043299</v>
      </c>
      <c r="P203" s="7">
        <v>0</v>
      </c>
      <c r="Q203" s="7">
        <v>0</v>
      </c>
      <c r="R203" s="7">
        <v>12.660605</v>
      </c>
      <c r="S203" s="7">
        <v>0</v>
      </c>
      <c r="T203" s="7">
        <v>0</v>
      </c>
      <c r="U203" s="7">
        <v>0</v>
      </c>
      <c r="V203" s="7">
        <v>0</v>
      </c>
      <c r="W203" s="7">
        <v>0</v>
      </c>
      <c r="X203" s="7">
        <v>0</v>
      </c>
      <c r="Y203" s="7">
        <v>2.9774159999999998</v>
      </c>
      <c r="Z203" s="7">
        <v>1.549725</v>
      </c>
      <c r="AA203" s="1" t="s">
        <v>56</v>
      </c>
      <c r="AB203" s="1" t="str">
        <f t="shared" si="6"/>
        <v>Principado De Asturias</v>
      </c>
      <c r="AC203" s="1" t="str">
        <f t="shared" si="7"/>
        <v>Badajoz-Principado De Asturias-Asturias-R15</v>
      </c>
      <c r="AD203" s="1" t="str">
        <f t="shared" si="8"/>
        <v xml:space="preserve">DN - Industrias diversas </v>
      </c>
    </row>
    <row r="204" spans="1:30" ht="14.4">
      <c r="A204" s="7" t="s">
        <v>20</v>
      </c>
      <c r="B204" s="7" t="s">
        <v>70</v>
      </c>
      <c r="C204" s="7" t="s">
        <v>71</v>
      </c>
      <c r="D204" s="7" t="s">
        <v>57</v>
      </c>
      <c r="E204" s="7">
        <v>0</v>
      </c>
      <c r="F204" s="7">
        <v>0</v>
      </c>
      <c r="G204" s="7">
        <v>0</v>
      </c>
      <c r="H204" s="7">
        <v>0</v>
      </c>
      <c r="I204" s="7">
        <v>0</v>
      </c>
      <c r="J204" s="7">
        <v>0</v>
      </c>
      <c r="K204" s="7">
        <v>0</v>
      </c>
      <c r="L204" s="7">
        <v>0</v>
      </c>
      <c r="M204" s="7">
        <v>0</v>
      </c>
      <c r="N204" s="7">
        <v>0</v>
      </c>
      <c r="O204" s="7">
        <v>0</v>
      </c>
      <c r="P204" s="7">
        <v>0</v>
      </c>
      <c r="Q204" s="7">
        <v>0</v>
      </c>
      <c r="R204" s="7">
        <v>0</v>
      </c>
      <c r="S204" s="7">
        <v>0</v>
      </c>
      <c r="T204" s="7">
        <v>0</v>
      </c>
      <c r="U204" s="7">
        <v>0</v>
      </c>
      <c r="V204" s="7">
        <v>0</v>
      </c>
      <c r="W204" s="7">
        <v>0</v>
      </c>
      <c r="X204" s="7">
        <v>0</v>
      </c>
      <c r="Y204" s="7">
        <v>0</v>
      </c>
      <c r="Z204" s="7">
        <v>0</v>
      </c>
      <c r="AA204" s="1" t="s">
        <v>58</v>
      </c>
      <c r="AB204" s="1" t="str">
        <f t="shared" si="6"/>
        <v>Principado De Asturias</v>
      </c>
      <c r="AC204" s="1" t="str">
        <f t="shared" si="7"/>
        <v>Badajoz-Principado De Asturias-Asturias-R16</v>
      </c>
      <c r="AD204" s="1" t="str">
        <f t="shared" si="8"/>
        <v xml:space="preserve">EE - Industria energética, distribución de energía, gas y agua </v>
      </c>
    </row>
    <row r="205" spans="1:30" ht="14.4">
      <c r="A205" s="7" t="s">
        <v>20</v>
      </c>
      <c r="B205" s="7" t="s">
        <v>72</v>
      </c>
      <c r="C205" s="7" t="s">
        <v>73</v>
      </c>
      <c r="D205" s="7" t="s">
        <v>23</v>
      </c>
      <c r="E205" s="7">
        <v>0</v>
      </c>
      <c r="F205" s="7">
        <v>0</v>
      </c>
      <c r="G205" s="7">
        <v>0</v>
      </c>
      <c r="H205" s="7">
        <v>0</v>
      </c>
      <c r="I205" s="7">
        <v>0</v>
      </c>
      <c r="J205" s="7">
        <v>0</v>
      </c>
      <c r="K205" s="7">
        <v>10.019490027595801</v>
      </c>
      <c r="L205" s="7">
        <v>0</v>
      </c>
      <c r="M205" s="7">
        <v>0</v>
      </c>
      <c r="N205" s="7">
        <v>0</v>
      </c>
      <c r="O205" s="7">
        <v>0</v>
      </c>
      <c r="P205" s="7">
        <v>0</v>
      </c>
      <c r="Q205" s="7">
        <v>0</v>
      </c>
      <c r="R205" s="7">
        <v>0</v>
      </c>
      <c r="S205" s="7">
        <v>0</v>
      </c>
      <c r="T205" s="7">
        <v>0</v>
      </c>
      <c r="U205" s="7">
        <v>0</v>
      </c>
      <c r="V205" s="7">
        <v>7.2712680000000001</v>
      </c>
      <c r="W205" s="7">
        <v>0</v>
      </c>
      <c r="X205" s="7">
        <v>0</v>
      </c>
      <c r="Y205" s="7">
        <v>0</v>
      </c>
      <c r="Z205" s="7">
        <v>0</v>
      </c>
      <c r="AA205" s="1" t="s">
        <v>24</v>
      </c>
      <c r="AB205" s="1" t="str">
        <f t="shared" ref="AB205:AB268" si="9">IF(B205="Castilla-La Mancha","Castilla La Mancha",B205)</f>
        <v>Illes Balears</v>
      </c>
      <c r="AC205" s="1" t="str">
        <f t="shared" si="7"/>
        <v>Badajoz-Illes Balears-Baleares-R1</v>
      </c>
      <c r="AD205" s="1" t="str">
        <f t="shared" si="8"/>
        <v xml:space="preserve">AA,BB - Agricultura, silvicultura y pesca </v>
      </c>
    </row>
    <row r="206" spans="1:30" ht="14.4">
      <c r="A206" s="7" t="s">
        <v>20</v>
      </c>
      <c r="B206" s="7" t="s">
        <v>72</v>
      </c>
      <c r="C206" s="7" t="s">
        <v>73</v>
      </c>
      <c r="D206" s="7" t="s">
        <v>26</v>
      </c>
      <c r="E206" s="7">
        <v>0</v>
      </c>
      <c r="F206" s="7">
        <v>0</v>
      </c>
      <c r="G206" s="7">
        <v>0</v>
      </c>
      <c r="H206" s="7">
        <v>0</v>
      </c>
      <c r="I206" s="7">
        <v>0</v>
      </c>
      <c r="J206" s="7">
        <v>0</v>
      </c>
      <c r="K206" s="7">
        <v>0</v>
      </c>
      <c r="L206" s="7">
        <v>0</v>
      </c>
      <c r="M206" s="7">
        <v>0</v>
      </c>
      <c r="N206" s="7">
        <v>0</v>
      </c>
      <c r="O206" s="7">
        <v>0</v>
      </c>
      <c r="P206" s="7">
        <v>0</v>
      </c>
      <c r="Q206" s="7">
        <v>0</v>
      </c>
      <c r="R206" s="7">
        <v>0</v>
      </c>
      <c r="S206" s="7">
        <v>0</v>
      </c>
      <c r="T206" s="7">
        <v>0</v>
      </c>
      <c r="U206" s="7">
        <v>0</v>
      </c>
      <c r="V206" s="7">
        <v>0</v>
      </c>
      <c r="W206" s="7">
        <v>0</v>
      </c>
      <c r="X206" s="7">
        <v>0</v>
      </c>
      <c r="Y206" s="7">
        <v>0</v>
      </c>
      <c r="Z206" s="7">
        <v>0</v>
      </c>
      <c r="AA206" s="1" t="s">
        <v>27</v>
      </c>
      <c r="AB206" s="1" t="str">
        <f t="shared" si="9"/>
        <v>Illes Balears</v>
      </c>
      <c r="AC206" s="1" t="str">
        <f t="shared" ref="AC206:AC269" si="10">+A206&amp;"-"&amp;AB206&amp;"-"&amp;C206&amp;"-"&amp;AA206</f>
        <v>Badajoz-Illes Balears-Baleares-R2</v>
      </c>
      <c r="AD206" s="1" t="str">
        <f t="shared" ref="AD206:AD269" si="11">+IF(D206=$D$13,$AI$1,IF(D206=$D$14,$AI$2,IF(D206=$D$15,$AI$3,IF(D206=$D$16,$AI$4,IF(D206=$D$17,$AI$5,IF(D206=$D$18,$AI$6,IF(D206=$D$19,$AI$7,IF(D206=$D$20,$AI$8,IF(D206=$D$21,$AI$9,IF(D206=$D$22,$AI$10,IF(D206=$D$23,$AI$11,IF(D206=$D$24,$AI$12,IF(D206=$D$25,$AI$13,IF(D206=$D$26,$AI$14,IF(D206=$D$27,$AI$15,$AI$16)))))))))))))))</f>
        <v xml:space="preserve">CA,CB, DF - I. extractivas, coquerías, refino y combustibles nucleares </v>
      </c>
    </row>
    <row r="207" spans="1:30" ht="14.4">
      <c r="A207" s="7" t="s">
        <v>20</v>
      </c>
      <c r="B207" s="7" t="s">
        <v>72</v>
      </c>
      <c r="C207" s="7" t="s">
        <v>73</v>
      </c>
      <c r="D207" s="7" t="s">
        <v>29</v>
      </c>
      <c r="E207" s="7">
        <v>0</v>
      </c>
      <c r="F207" s="7">
        <v>0</v>
      </c>
      <c r="G207" s="7">
        <v>0</v>
      </c>
      <c r="H207" s="7">
        <v>0</v>
      </c>
      <c r="I207" s="7">
        <v>0</v>
      </c>
      <c r="J207" s="7">
        <v>0</v>
      </c>
      <c r="K207" s="7">
        <v>0</v>
      </c>
      <c r="L207" s="7">
        <v>0</v>
      </c>
      <c r="M207" s="7">
        <v>0</v>
      </c>
      <c r="N207" s="7">
        <v>0</v>
      </c>
      <c r="O207" s="7">
        <v>0</v>
      </c>
      <c r="P207" s="7">
        <v>0</v>
      </c>
      <c r="Q207" s="7">
        <v>0</v>
      </c>
      <c r="R207" s="7">
        <v>0</v>
      </c>
      <c r="S207" s="7">
        <v>0</v>
      </c>
      <c r="T207" s="7">
        <v>0</v>
      </c>
      <c r="U207" s="7">
        <v>0</v>
      </c>
      <c r="V207" s="7">
        <v>0</v>
      </c>
      <c r="W207" s="7">
        <v>0</v>
      </c>
      <c r="X207" s="7">
        <v>0</v>
      </c>
      <c r="Y207" s="7">
        <v>0</v>
      </c>
      <c r="Z207" s="7">
        <v>0</v>
      </c>
      <c r="AA207" s="1" t="s">
        <v>30</v>
      </c>
      <c r="AB207" s="1" t="str">
        <f t="shared" si="9"/>
        <v>Illes Balears</v>
      </c>
      <c r="AC207" s="1" t="str">
        <f t="shared" si="10"/>
        <v>Badajoz-Illes Balears-Baleares-R3</v>
      </c>
      <c r="AD207" s="1" t="str">
        <f t="shared" si="11"/>
        <v xml:space="preserve">DA - Industria Agroalimentaria </v>
      </c>
    </row>
    <row r="208" spans="1:30" ht="14.4">
      <c r="A208" s="7" t="s">
        <v>20</v>
      </c>
      <c r="B208" s="7" t="s">
        <v>72</v>
      </c>
      <c r="C208" s="7" t="s">
        <v>73</v>
      </c>
      <c r="D208" s="7" t="s">
        <v>32</v>
      </c>
      <c r="E208" s="7">
        <v>0</v>
      </c>
      <c r="F208" s="7">
        <v>0</v>
      </c>
      <c r="G208" s="7">
        <v>0</v>
      </c>
      <c r="H208" s="7">
        <v>0</v>
      </c>
      <c r="I208" s="7">
        <v>0</v>
      </c>
      <c r="J208" s="7">
        <v>0</v>
      </c>
      <c r="K208" s="7">
        <v>0</v>
      </c>
      <c r="L208" s="7">
        <v>0</v>
      </c>
      <c r="M208" s="7">
        <v>0</v>
      </c>
      <c r="N208" s="7">
        <v>0</v>
      </c>
      <c r="O208" s="7">
        <v>0</v>
      </c>
      <c r="P208" s="7">
        <v>0</v>
      </c>
      <c r="Q208" s="7">
        <v>0</v>
      </c>
      <c r="R208" s="7">
        <v>0</v>
      </c>
      <c r="S208" s="7">
        <v>0</v>
      </c>
      <c r="T208" s="7">
        <v>0</v>
      </c>
      <c r="U208" s="7">
        <v>0</v>
      </c>
      <c r="V208" s="7">
        <v>0</v>
      </c>
      <c r="W208" s="7">
        <v>0</v>
      </c>
      <c r="X208" s="7">
        <v>0</v>
      </c>
      <c r="Y208" s="7">
        <v>0</v>
      </c>
      <c r="Z208" s="7">
        <v>0</v>
      </c>
      <c r="AA208" s="1" t="s">
        <v>33</v>
      </c>
      <c r="AB208" s="1" t="str">
        <f t="shared" si="9"/>
        <v>Illes Balears</v>
      </c>
      <c r="AC208" s="1" t="str">
        <f t="shared" si="10"/>
        <v>Badajoz-Illes Balears-Baleares-R4</v>
      </c>
      <c r="AD208" s="1" t="str">
        <f t="shared" si="11"/>
        <v xml:space="preserve">DB - Industria textil y de la confección </v>
      </c>
    </row>
    <row r="209" spans="1:30" ht="14.4">
      <c r="A209" s="7" t="s">
        <v>20</v>
      </c>
      <c r="B209" s="7" t="s">
        <v>72</v>
      </c>
      <c r="C209" s="7" t="s">
        <v>73</v>
      </c>
      <c r="D209" s="7" t="s">
        <v>35</v>
      </c>
      <c r="E209" s="7">
        <v>0</v>
      </c>
      <c r="F209" s="7">
        <v>0</v>
      </c>
      <c r="G209" s="7">
        <v>0</v>
      </c>
      <c r="H209" s="7">
        <v>0</v>
      </c>
      <c r="I209" s="7">
        <v>0</v>
      </c>
      <c r="J209" s="7">
        <v>0</v>
      </c>
      <c r="K209" s="7">
        <v>0</v>
      </c>
      <c r="L209" s="7">
        <v>0</v>
      </c>
      <c r="M209" s="7">
        <v>0</v>
      </c>
      <c r="N209" s="7">
        <v>0</v>
      </c>
      <c r="O209" s="7">
        <v>0</v>
      </c>
      <c r="P209" s="7">
        <v>0</v>
      </c>
      <c r="Q209" s="7">
        <v>0</v>
      </c>
      <c r="R209" s="7">
        <v>0</v>
      </c>
      <c r="S209" s="7">
        <v>0</v>
      </c>
      <c r="T209" s="7">
        <v>0</v>
      </c>
      <c r="U209" s="7">
        <v>0</v>
      </c>
      <c r="V209" s="7">
        <v>0</v>
      </c>
      <c r="W209" s="7">
        <v>0</v>
      </c>
      <c r="X209" s="7">
        <v>0</v>
      </c>
      <c r="Y209" s="7">
        <v>0</v>
      </c>
      <c r="Z209" s="7">
        <v>0</v>
      </c>
      <c r="AA209" s="1" t="s">
        <v>36</v>
      </c>
      <c r="AB209" s="1" t="str">
        <f t="shared" si="9"/>
        <v>Illes Balears</v>
      </c>
      <c r="AC209" s="1" t="str">
        <f t="shared" si="10"/>
        <v>Badajoz-Illes Balears-Baleares-R5</v>
      </c>
      <c r="AD209" s="1" t="str">
        <f t="shared" si="11"/>
        <v xml:space="preserve">DC - Industria del cuero y calzado </v>
      </c>
    </row>
    <row r="210" spans="1:30" ht="14.4">
      <c r="A210" s="7" t="s">
        <v>20</v>
      </c>
      <c r="B210" s="7" t="s">
        <v>72</v>
      </c>
      <c r="C210" s="7" t="s">
        <v>73</v>
      </c>
      <c r="D210" s="7" t="s">
        <v>37</v>
      </c>
      <c r="E210" s="7">
        <v>0</v>
      </c>
      <c r="F210" s="7">
        <v>0</v>
      </c>
      <c r="G210" s="7">
        <v>0</v>
      </c>
      <c r="H210" s="7">
        <v>0</v>
      </c>
      <c r="I210" s="7">
        <v>0</v>
      </c>
      <c r="J210" s="7">
        <v>0</v>
      </c>
      <c r="K210" s="7">
        <v>0</v>
      </c>
      <c r="L210" s="7">
        <v>0</v>
      </c>
      <c r="M210" s="7">
        <v>0</v>
      </c>
      <c r="N210" s="7">
        <v>0</v>
      </c>
      <c r="O210" s="7">
        <v>0</v>
      </c>
      <c r="P210" s="7">
        <v>0</v>
      </c>
      <c r="Q210" s="7">
        <v>0</v>
      </c>
      <c r="R210" s="7">
        <v>0</v>
      </c>
      <c r="S210" s="7">
        <v>0</v>
      </c>
      <c r="T210" s="7">
        <v>0</v>
      </c>
      <c r="U210" s="7">
        <v>0</v>
      </c>
      <c r="V210" s="7">
        <v>0</v>
      </c>
      <c r="W210" s="7">
        <v>0</v>
      </c>
      <c r="X210" s="7">
        <v>0</v>
      </c>
      <c r="Y210" s="7">
        <v>0</v>
      </c>
      <c r="Z210" s="7">
        <v>0</v>
      </c>
      <c r="AA210" s="1" t="s">
        <v>38</v>
      </c>
      <c r="AB210" s="1" t="str">
        <f t="shared" si="9"/>
        <v>Illes Balears</v>
      </c>
      <c r="AC210" s="1" t="str">
        <f t="shared" si="10"/>
        <v>Badajoz-Illes Balears-Baleares-R6</v>
      </c>
      <c r="AD210" s="1" t="str">
        <f t="shared" si="11"/>
        <v xml:space="preserve">DD - Industria de la madera y el corcho </v>
      </c>
    </row>
    <row r="211" spans="1:30" ht="14.4">
      <c r="A211" s="7" t="s">
        <v>20</v>
      </c>
      <c r="B211" s="7" t="s">
        <v>72</v>
      </c>
      <c r="C211" s="7" t="s">
        <v>73</v>
      </c>
      <c r="D211" s="7" t="s">
        <v>39</v>
      </c>
      <c r="E211" s="7">
        <v>0</v>
      </c>
      <c r="F211" s="7">
        <v>0</v>
      </c>
      <c r="G211" s="7">
        <v>0</v>
      </c>
      <c r="H211" s="7">
        <v>0</v>
      </c>
      <c r="I211" s="7">
        <v>0</v>
      </c>
      <c r="J211" s="7">
        <v>0</v>
      </c>
      <c r="K211" s="7">
        <v>0</v>
      </c>
      <c r="L211" s="7">
        <v>0</v>
      </c>
      <c r="M211" s="7">
        <v>0</v>
      </c>
      <c r="N211" s="7">
        <v>0</v>
      </c>
      <c r="O211" s="7">
        <v>0</v>
      </c>
      <c r="P211" s="7">
        <v>0</v>
      </c>
      <c r="Q211" s="7">
        <v>0</v>
      </c>
      <c r="R211" s="7">
        <v>0</v>
      </c>
      <c r="S211" s="7">
        <v>0</v>
      </c>
      <c r="T211" s="7">
        <v>0</v>
      </c>
      <c r="U211" s="7">
        <v>0</v>
      </c>
      <c r="V211" s="7">
        <v>0</v>
      </c>
      <c r="W211" s="7">
        <v>0</v>
      </c>
      <c r="X211" s="7">
        <v>0</v>
      </c>
      <c r="Y211" s="7">
        <v>0</v>
      </c>
      <c r="Z211" s="7">
        <v>0</v>
      </c>
      <c r="AA211" s="1" t="s">
        <v>40</v>
      </c>
      <c r="AB211" s="1" t="str">
        <f t="shared" si="9"/>
        <v>Illes Balears</v>
      </c>
      <c r="AC211" s="1" t="str">
        <f t="shared" si="10"/>
        <v>Badajoz-Illes Balears-Baleares-R7</v>
      </c>
      <c r="AD211" s="1" t="str">
        <f t="shared" si="11"/>
        <v xml:space="preserve">DE - Industria del papel, edición y artes gráficas </v>
      </c>
    </row>
    <row r="212" spans="1:30" ht="14.4">
      <c r="A212" s="7" t="s">
        <v>20</v>
      </c>
      <c r="B212" s="7" t="s">
        <v>72</v>
      </c>
      <c r="C212" s="7" t="s">
        <v>73</v>
      </c>
      <c r="D212" s="7" t="s">
        <v>41</v>
      </c>
      <c r="E212" s="7">
        <v>0</v>
      </c>
      <c r="F212" s="7">
        <v>0</v>
      </c>
      <c r="G212" s="7">
        <v>0</v>
      </c>
      <c r="H212" s="7">
        <v>0</v>
      </c>
      <c r="I212" s="7">
        <v>0</v>
      </c>
      <c r="J212" s="7">
        <v>0</v>
      </c>
      <c r="K212" s="7">
        <v>0</v>
      </c>
      <c r="L212" s="7">
        <v>0</v>
      </c>
      <c r="M212" s="7">
        <v>0</v>
      </c>
      <c r="N212" s="7">
        <v>0</v>
      </c>
      <c r="O212" s="7">
        <v>0</v>
      </c>
      <c r="P212" s="7">
        <v>0</v>
      </c>
      <c r="Q212" s="7">
        <v>0</v>
      </c>
      <c r="R212" s="7">
        <v>0</v>
      </c>
      <c r="S212" s="7">
        <v>0</v>
      </c>
      <c r="T212" s="7">
        <v>0</v>
      </c>
      <c r="U212" s="7">
        <v>0</v>
      </c>
      <c r="V212" s="7">
        <v>0</v>
      </c>
      <c r="W212" s="7">
        <v>0</v>
      </c>
      <c r="X212" s="7">
        <v>0</v>
      </c>
      <c r="Y212" s="7">
        <v>0</v>
      </c>
      <c r="Z212" s="7">
        <v>0</v>
      </c>
      <c r="AA212" s="1" t="s">
        <v>42</v>
      </c>
      <c r="AB212" s="1" t="str">
        <f t="shared" si="9"/>
        <v>Illes Balears</v>
      </c>
      <c r="AC212" s="1" t="str">
        <f t="shared" si="10"/>
        <v>Badajoz-Illes Balears-Baleares-R8</v>
      </c>
      <c r="AD212" s="1" t="str">
        <f t="shared" si="11"/>
        <v xml:space="preserve">DG - Industria Química </v>
      </c>
    </row>
    <row r="213" spans="1:30" ht="14.4">
      <c r="A213" s="7" t="s">
        <v>20</v>
      </c>
      <c r="B213" s="7" t="s">
        <v>72</v>
      </c>
      <c r="C213" s="7" t="s">
        <v>73</v>
      </c>
      <c r="D213" s="7" t="s">
        <v>43</v>
      </c>
      <c r="E213" s="7">
        <v>0</v>
      </c>
      <c r="F213" s="7">
        <v>0</v>
      </c>
      <c r="G213" s="7">
        <v>0</v>
      </c>
      <c r="H213" s="7">
        <v>0</v>
      </c>
      <c r="I213" s="7">
        <v>0</v>
      </c>
      <c r="J213" s="7">
        <v>0</v>
      </c>
      <c r="K213" s="7">
        <v>0</v>
      </c>
      <c r="L213" s="7">
        <v>0</v>
      </c>
      <c r="M213" s="7">
        <v>0</v>
      </c>
      <c r="N213" s="7">
        <v>0</v>
      </c>
      <c r="O213" s="7">
        <v>0</v>
      </c>
      <c r="P213" s="7">
        <v>0</v>
      </c>
      <c r="Q213" s="7">
        <v>0</v>
      </c>
      <c r="R213" s="7">
        <v>0</v>
      </c>
      <c r="S213" s="7">
        <v>0</v>
      </c>
      <c r="T213" s="7">
        <v>0</v>
      </c>
      <c r="U213" s="7">
        <v>0</v>
      </c>
      <c r="V213" s="7">
        <v>0</v>
      </c>
      <c r="W213" s="7">
        <v>0</v>
      </c>
      <c r="X213" s="7">
        <v>0</v>
      </c>
      <c r="Y213" s="7">
        <v>0</v>
      </c>
      <c r="Z213" s="7">
        <v>0</v>
      </c>
      <c r="AA213" s="1" t="s">
        <v>44</v>
      </c>
      <c r="AB213" s="1" t="str">
        <f t="shared" si="9"/>
        <v>Illes Balears</v>
      </c>
      <c r="AC213" s="1" t="str">
        <f t="shared" si="10"/>
        <v>Badajoz-Illes Balears-Baleares-R9</v>
      </c>
      <c r="AD213" s="1" t="str">
        <f t="shared" si="11"/>
        <v xml:space="preserve">DH - Industria del caucho y materias plásticas </v>
      </c>
    </row>
    <row r="214" spans="1:30" ht="14.4">
      <c r="A214" s="7" t="s">
        <v>20</v>
      </c>
      <c r="B214" s="7" t="s">
        <v>72</v>
      </c>
      <c r="C214" s="7" t="s">
        <v>73</v>
      </c>
      <c r="D214" s="7" t="s">
        <v>45</v>
      </c>
      <c r="E214" s="7">
        <v>0</v>
      </c>
      <c r="F214" s="7">
        <v>0</v>
      </c>
      <c r="G214" s="7">
        <v>0</v>
      </c>
      <c r="H214" s="7">
        <v>0</v>
      </c>
      <c r="I214" s="7">
        <v>0</v>
      </c>
      <c r="J214" s="7">
        <v>0</v>
      </c>
      <c r="K214" s="7">
        <v>0</v>
      </c>
      <c r="L214" s="7">
        <v>0</v>
      </c>
      <c r="M214" s="7">
        <v>0</v>
      </c>
      <c r="N214" s="7">
        <v>0</v>
      </c>
      <c r="O214" s="7">
        <v>0</v>
      </c>
      <c r="P214" s="7">
        <v>0</v>
      </c>
      <c r="Q214" s="7">
        <v>0</v>
      </c>
      <c r="R214" s="7">
        <v>0</v>
      </c>
      <c r="S214" s="7">
        <v>0</v>
      </c>
      <c r="T214" s="7">
        <v>0</v>
      </c>
      <c r="U214" s="7">
        <v>0</v>
      </c>
      <c r="V214" s="7">
        <v>0</v>
      </c>
      <c r="W214" s="7">
        <v>0</v>
      </c>
      <c r="X214" s="7">
        <v>0</v>
      </c>
      <c r="Y214" s="7">
        <v>0</v>
      </c>
      <c r="Z214" s="7">
        <v>0</v>
      </c>
      <c r="AA214" s="1" t="s">
        <v>46</v>
      </c>
      <c r="AB214" s="1" t="str">
        <f t="shared" si="9"/>
        <v>Illes Balears</v>
      </c>
      <c r="AC214" s="1" t="str">
        <f t="shared" si="10"/>
        <v>Badajoz-Illes Balears-Baleares-R10</v>
      </c>
      <c r="AD214" s="1" t="str">
        <f t="shared" si="11"/>
        <v xml:space="preserve">DI - Industria de productos minerales no metálicos </v>
      </c>
    </row>
    <row r="215" spans="1:30" ht="14.4">
      <c r="A215" s="7" t="s">
        <v>20</v>
      </c>
      <c r="B215" s="7" t="s">
        <v>72</v>
      </c>
      <c r="C215" s="7" t="s">
        <v>73</v>
      </c>
      <c r="D215" s="7" t="s">
        <v>47</v>
      </c>
      <c r="E215" s="7">
        <v>0</v>
      </c>
      <c r="F215" s="7">
        <v>0</v>
      </c>
      <c r="G215" s="7">
        <v>0</v>
      </c>
      <c r="H215" s="7">
        <v>0</v>
      </c>
      <c r="I215" s="7">
        <v>0</v>
      </c>
      <c r="J215" s="7">
        <v>0</v>
      </c>
      <c r="K215" s="7">
        <v>0</v>
      </c>
      <c r="L215" s="7">
        <v>0</v>
      </c>
      <c r="M215" s="7">
        <v>0</v>
      </c>
      <c r="N215" s="7">
        <v>0</v>
      </c>
      <c r="O215" s="7">
        <v>0</v>
      </c>
      <c r="P215" s="7">
        <v>0</v>
      </c>
      <c r="Q215" s="7">
        <v>0</v>
      </c>
      <c r="R215" s="7">
        <v>0</v>
      </c>
      <c r="S215" s="7">
        <v>0</v>
      </c>
      <c r="T215" s="7">
        <v>0</v>
      </c>
      <c r="U215" s="7">
        <v>0</v>
      </c>
      <c r="V215" s="7">
        <v>0</v>
      </c>
      <c r="W215" s="7">
        <v>0</v>
      </c>
      <c r="X215" s="7">
        <v>0</v>
      </c>
      <c r="Y215" s="7">
        <v>0</v>
      </c>
      <c r="Z215" s="7">
        <v>0</v>
      </c>
      <c r="AA215" s="1" t="s">
        <v>48</v>
      </c>
      <c r="AB215" s="1" t="str">
        <f t="shared" si="9"/>
        <v>Illes Balears</v>
      </c>
      <c r="AC215" s="1" t="str">
        <f t="shared" si="10"/>
        <v>Badajoz-Illes Balears-Baleares-R11</v>
      </c>
      <c r="AD215" s="1" t="str">
        <f t="shared" si="11"/>
        <v xml:space="preserve">DJ - Metalurgia y fabricación de productos metálicos </v>
      </c>
    </row>
    <row r="216" spans="1:30" ht="14.4">
      <c r="A216" s="7" t="s">
        <v>20</v>
      </c>
      <c r="B216" s="7" t="s">
        <v>72</v>
      </c>
      <c r="C216" s="7" t="s">
        <v>73</v>
      </c>
      <c r="D216" s="7" t="s">
        <v>49</v>
      </c>
      <c r="E216" s="7">
        <v>0</v>
      </c>
      <c r="F216" s="7">
        <v>0</v>
      </c>
      <c r="G216" s="7">
        <v>0</v>
      </c>
      <c r="H216" s="7">
        <v>0</v>
      </c>
      <c r="I216" s="7">
        <v>0</v>
      </c>
      <c r="J216" s="7">
        <v>0</v>
      </c>
      <c r="K216" s="7">
        <v>0</v>
      </c>
      <c r="L216" s="7">
        <v>0</v>
      </c>
      <c r="M216" s="7">
        <v>0</v>
      </c>
      <c r="N216" s="7">
        <v>0</v>
      </c>
      <c r="O216" s="7">
        <v>0</v>
      </c>
      <c r="P216" s="7">
        <v>0</v>
      </c>
      <c r="Q216" s="7">
        <v>0</v>
      </c>
      <c r="R216" s="7">
        <v>0</v>
      </c>
      <c r="S216" s="7">
        <v>0</v>
      </c>
      <c r="T216" s="7">
        <v>0</v>
      </c>
      <c r="U216" s="7">
        <v>0</v>
      </c>
      <c r="V216" s="7">
        <v>0</v>
      </c>
      <c r="W216" s="7">
        <v>0</v>
      </c>
      <c r="X216" s="7">
        <v>0</v>
      </c>
      <c r="Y216" s="7">
        <v>0</v>
      </c>
      <c r="Z216" s="7">
        <v>0</v>
      </c>
      <c r="AA216" s="1" t="s">
        <v>50</v>
      </c>
      <c r="AB216" s="1" t="str">
        <f t="shared" si="9"/>
        <v>Illes Balears</v>
      </c>
      <c r="AC216" s="1" t="str">
        <f t="shared" si="10"/>
        <v>Badajoz-Illes Balears-Baleares-R12</v>
      </c>
      <c r="AD216" s="1" t="str">
        <f t="shared" si="11"/>
        <v xml:space="preserve">DK - Fabricación de maquinaria y equipo mecánico </v>
      </c>
    </row>
    <row r="217" spans="1:30" ht="14.4">
      <c r="A217" s="7" t="s">
        <v>20</v>
      </c>
      <c r="B217" s="7" t="s">
        <v>72</v>
      </c>
      <c r="C217" s="7" t="s">
        <v>73</v>
      </c>
      <c r="D217" s="7" t="s">
        <v>51</v>
      </c>
      <c r="E217" s="7">
        <v>0</v>
      </c>
      <c r="F217" s="7">
        <v>0</v>
      </c>
      <c r="G217" s="7">
        <v>0</v>
      </c>
      <c r="H217" s="7">
        <v>0</v>
      </c>
      <c r="I217" s="7">
        <v>0</v>
      </c>
      <c r="J217" s="7">
        <v>0</v>
      </c>
      <c r="K217" s="7">
        <v>0</v>
      </c>
      <c r="L217" s="7">
        <v>0</v>
      </c>
      <c r="M217" s="7">
        <v>0</v>
      </c>
      <c r="N217" s="7">
        <v>0</v>
      </c>
      <c r="O217" s="7">
        <v>0</v>
      </c>
      <c r="P217" s="7">
        <v>0</v>
      </c>
      <c r="Q217" s="7">
        <v>0</v>
      </c>
      <c r="R217" s="7">
        <v>0</v>
      </c>
      <c r="S217" s="7">
        <v>0</v>
      </c>
      <c r="T217" s="7">
        <v>0</v>
      </c>
      <c r="U217" s="7">
        <v>0</v>
      </c>
      <c r="V217" s="7">
        <v>0</v>
      </c>
      <c r="W217" s="7">
        <v>0</v>
      </c>
      <c r="X217" s="7">
        <v>0</v>
      </c>
      <c r="Y217" s="7">
        <v>0</v>
      </c>
      <c r="Z217" s="7">
        <v>0</v>
      </c>
      <c r="AA217" s="1" t="s">
        <v>52</v>
      </c>
      <c r="AB217" s="1" t="str">
        <f t="shared" si="9"/>
        <v>Illes Balears</v>
      </c>
      <c r="AC217" s="1" t="str">
        <f t="shared" si="10"/>
        <v>Badajoz-Illes Balears-Baleares-R13</v>
      </c>
      <c r="AD217" s="1" t="str">
        <f t="shared" si="11"/>
        <v xml:space="preserve">DL - Material y equipo eléctrico, electrónico y óptico </v>
      </c>
    </row>
    <row r="218" spans="1:30" ht="14.4">
      <c r="A218" s="7" t="s">
        <v>20</v>
      </c>
      <c r="B218" s="7" t="s">
        <v>72</v>
      </c>
      <c r="C218" s="7" t="s">
        <v>73</v>
      </c>
      <c r="D218" s="7" t="s">
        <v>53</v>
      </c>
      <c r="E218" s="7">
        <v>0</v>
      </c>
      <c r="F218" s="7">
        <v>0</v>
      </c>
      <c r="G218" s="7">
        <v>0</v>
      </c>
      <c r="H218" s="7">
        <v>0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0</v>
      </c>
      <c r="O218" s="7">
        <v>0</v>
      </c>
      <c r="P218" s="7">
        <v>0</v>
      </c>
      <c r="Q218" s="7">
        <v>0</v>
      </c>
      <c r="R218" s="7">
        <v>0</v>
      </c>
      <c r="S218" s="7">
        <v>0</v>
      </c>
      <c r="T218" s="7">
        <v>0</v>
      </c>
      <c r="U218" s="7">
        <v>0</v>
      </c>
      <c r="V218" s="7">
        <v>0</v>
      </c>
      <c r="W218" s="7">
        <v>0</v>
      </c>
      <c r="X218" s="7">
        <v>0</v>
      </c>
      <c r="Y218" s="7">
        <v>0</v>
      </c>
      <c r="Z218" s="7">
        <v>0</v>
      </c>
      <c r="AA218" s="1" t="s">
        <v>54</v>
      </c>
      <c r="AB218" s="1" t="str">
        <f t="shared" si="9"/>
        <v>Illes Balears</v>
      </c>
      <c r="AC218" s="1" t="str">
        <f t="shared" si="10"/>
        <v>Badajoz-Illes Balears-Baleares-R14</v>
      </c>
      <c r="AD218" s="1" t="str">
        <f t="shared" si="11"/>
        <v xml:space="preserve">DM - Fabricación de material de transporte </v>
      </c>
    </row>
    <row r="219" spans="1:30" ht="14.4">
      <c r="A219" s="7" t="s">
        <v>20</v>
      </c>
      <c r="B219" s="7" t="s">
        <v>72</v>
      </c>
      <c r="C219" s="7" t="s">
        <v>73</v>
      </c>
      <c r="D219" s="7" t="s">
        <v>55</v>
      </c>
      <c r="E219" s="7">
        <v>0</v>
      </c>
      <c r="F219" s="7">
        <v>0</v>
      </c>
      <c r="G219" s="7">
        <v>0</v>
      </c>
      <c r="H219" s="7">
        <v>0</v>
      </c>
      <c r="I219" s="7">
        <v>0</v>
      </c>
      <c r="J219" s="7">
        <v>0</v>
      </c>
      <c r="K219" s="7">
        <v>0</v>
      </c>
      <c r="L219" s="7">
        <v>0</v>
      </c>
      <c r="M219" s="7">
        <v>0</v>
      </c>
      <c r="N219" s="7">
        <v>0</v>
      </c>
      <c r="O219" s="7">
        <v>0</v>
      </c>
      <c r="P219" s="7">
        <v>0</v>
      </c>
      <c r="Q219" s="7">
        <v>0</v>
      </c>
      <c r="R219" s="7">
        <v>0</v>
      </c>
      <c r="S219" s="7">
        <v>0</v>
      </c>
      <c r="T219" s="7">
        <v>0</v>
      </c>
      <c r="U219" s="7">
        <v>0</v>
      </c>
      <c r="V219" s="7">
        <v>0</v>
      </c>
      <c r="W219" s="7">
        <v>0</v>
      </c>
      <c r="X219" s="7">
        <v>0</v>
      </c>
      <c r="Y219" s="7">
        <v>0</v>
      </c>
      <c r="Z219" s="7">
        <v>0</v>
      </c>
      <c r="AA219" s="1" t="s">
        <v>56</v>
      </c>
      <c r="AB219" s="1" t="str">
        <f t="shared" si="9"/>
        <v>Illes Balears</v>
      </c>
      <c r="AC219" s="1" t="str">
        <f t="shared" si="10"/>
        <v>Badajoz-Illes Balears-Baleares-R15</v>
      </c>
      <c r="AD219" s="1" t="str">
        <f t="shared" si="11"/>
        <v xml:space="preserve">DN - Industrias diversas </v>
      </c>
    </row>
    <row r="220" spans="1:30" ht="14.4">
      <c r="A220" s="7" t="s">
        <v>20</v>
      </c>
      <c r="B220" s="7" t="s">
        <v>72</v>
      </c>
      <c r="C220" s="7" t="s">
        <v>73</v>
      </c>
      <c r="D220" s="7" t="s">
        <v>57</v>
      </c>
      <c r="E220" s="7">
        <v>0</v>
      </c>
      <c r="F220" s="7">
        <v>0</v>
      </c>
      <c r="G220" s="7">
        <v>0</v>
      </c>
      <c r="H220" s="7">
        <v>0</v>
      </c>
      <c r="I220" s="7">
        <v>0</v>
      </c>
      <c r="J220" s="7">
        <v>0</v>
      </c>
      <c r="K220" s="7">
        <v>0</v>
      </c>
      <c r="L220" s="7">
        <v>0</v>
      </c>
      <c r="M220" s="7">
        <v>0</v>
      </c>
      <c r="N220" s="7">
        <v>0</v>
      </c>
      <c r="O220" s="7">
        <v>0</v>
      </c>
      <c r="P220" s="7">
        <v>0</v>
      </c>
      <c r="Q220" s="7">
        <v>0</v>
      </c>
      <c r="R220" s="7">
        <v>0</v>
      </c>
      <c r="S220" s="7">
        <v>0</v>
      </c>
      <c r="T220" s="7">
        <v>0</v>
      </c>
      <c r="U220" s="7">
        <v>0</v>
      </c>
      <c r="V220" s="7">
        <v>0</v>
      </c>
      <c r="W220" s="7">
        <v>0</v>
      </c>
      <c r="X220" s="7">
        <v>0</v>
      </c>
      <c r="Y220" s="7">
        <v>0</v>
      </c>
      <c r="Z220" s="7">
        <v>0</v>
      </c>
      <c r="AA220" s="1" t="s">
        <v>58</v>
      </c>
      <c r="AB220" s="1" t="str">
        <f t="shared" si="9"/>
        <v>Illes Balears</v>
      </c>
      <c r="AC220" s="1" t="str">
        <f t="shared" si="10"/>
        <v>Badajoz-Illes Balears-Baleares-R16</v>
      </c>
      <c r="AD220" s="1" t="str">
        <f t="shared" si="11"/>
        <v xml:space="preserve">EE - Industria energética, distribución de energía, gas y agua </v>
      </c>
    </row>
    <row r="221" spans="1:30" ht="14.4">
      <c r="A221" s="7" t="s">
        <v>20</v>
      </c>
      <c r="B221" s="7" t="s">
        <v>74</v>
      </c>
      <c r="C221" s="7" t="s">
        <v>75</v>
      </c>
      <c r="D221" s="7" t="s">
        <v>23</v>
      </c>
      <c r="E221" s="7">
        <v>1.4237463460214499</v>
      </c>
      <c r="F221" s="7">
        <v>1.4431862758796501</v>
      </c>
      <c r="G221" s="7">
        <v>1.01698106403902</v>
      </c>
      <c r="H221" s="7">
        <v>1.0052187695748001</v>
      </c>
      <c r="I221" s="7">
        <v>1.14095267678248</v>
      </c>
      <c r="J221" s="7">
        <v>1.2483244686549799</v>
      </c>
      <c r="K221" s="7">
        <v>1.16048018251721</v>
      </c>
      <c r="L221" s="7">
        <v>1.1713787936503799</v>
      </c>
      <c r="M221" s="7">
        <v>1.0067326703125701</v>
      </c>
      <c r="N221" s="7">
        <v>1.0644625378061801</v>
      </c>
      <c r="O221" s="7">
        <v>0.93938140303343598</v>
      </c>
      <c r="P221" s="7">
        <v>0.96455841714369595</v>
      </c>
      <c r="Q221" s="7">
        <v>0.99733869980976098</v>
      </c>
      <c r="R221" s="7">
        <v>0.89589468542976802</v>
      </c>
      <c r="S221" s="7">
        <v>0.88291716331864001</v>
      </c>
      <c r="T221" s="7">
        <v>0.99317433141757405</v>
      </c>
      <c r="U221" s="7">
        <v>0.91857428195691404</v>
      </c>
      <c r="V221" s="7">
        <v>1.0180371780806401</v>
      </c>
      <c r="W221" s="7">
        <v>0.96837498091641006</v>
      </c>
      <c r="X221" s="7">
        <v>0.99858361197854895</v>
      </c>
      <c r="Y221" s="7">
        <v>1.01030641083245</v>
      </c>
      <c r="Z221" s="7">
        <v>0.75916300219664801</v>
      </c>
      <c r="AA221" s="1" t="s">
        <v>24</v>
      </c>
      <c r="AB221" s="1" t="str">
        <f t="shared" si="9"/>
        <v>Canarias</v>
      </c>
      <c r="AC221" s="1" t="str">
        <f t="shared" si="10"/>
        <v>Badajoz-Canarias-Las Palmas-R1</v>
      </c>
      <c r="AD221" s="1" t="str">
        <f t="shared" si="11"/>
        <v xml:space="preserve">AA,BB - Agricultura, silvicultura y pesca </v>
      </c>
    </row>
    <row r="222" spans="1:30" ht="14.4">
      <c r="A222" s="7" t="s">
        <v>20</v>
      </c>
      <c r="B222" s="7" t="s">
        <v>74</v>
      </c>
      <c r="C222" s="7" t="s">
        <v>75</v>
      </c>
      <c r="D222" s="7" t="s">
        <v>26</v>
      </c>
      <c r="E222" s="7">
        <v>2.0546696051978599</v>
      </c>
      <c r="F222" s="7">
        <v>0.68541788554504102</v>
      </c>
      <c r="G222" s="7">
        <v>0.132172257722902</v>
      </c>
      <c r="H222" s="7">
        <v>0.42249588630139601</v>
      </c>
      <c r="I222" s="7">
        <v>0.24103957578061699</v>
      </c>
      <c r="J222" s="7">
        <v>0.42985484616987701</v>
      </c>
      <c r="K222" s="7">
        <v>0.24587553155085001</v>
      </c>
      <c r="L222" s="7">
        <v>0.360248885292002</v>
      </c>
      <c r="M222" s="7">
        <v>0.163659357102935</v>
      </c>
      <c r="N222" s="7">
        <v>0.26644907383493499</v>
      </c>
      <c r="O222" s="7">
        <v>1.2207980120317801</v>
      </c>
      <c r="P222" s="7">
        <v>0.80856084461290501</v>
      </c>
      <c r="Q222" s="7">
        <v>0.66995150631853095</v>
      </c>
      <c r="R222" s="7">
        <v>0.70870078667220404</v>
      </c>
      <c r="S222" s="7">
        <v>0.87010281550354596</v>
      </c>
      <c r="T222" s="7">
        <v>0.89738667706081199</v>
      </c>
      <c r="U222" s="7">
        <v>0.87285104949586001</v>
      </c>
      <c r="V222" s="7">
        <v>1.0537201964529599</v>
      </c>
      <c r="W222" s="7">
        <v>1.17233478579297</v>
      </c>
      <c r="X222" s="7">
        <v>1.1427489080042701</v>
      </c>
      <c r="Y222" s="7">
        <v>0.78129195830487397</v>
      </c>
      <c r="Z222" s="7">
        <v>0.76109936942197398</v>
      </c>
      <c r="AA222" s="1" t="s">
        <v>27</v>
      </c>
      <c r="AB222" s="1" t="str">
        <f t="shared" si="9"/>
        <v>Canarias</v>
      </c>
      <c r="AC222" s="1" t="str">
        <f t="shared" si="10"/>
        <v>Badajoz-Canarias-Las Palmas-R2</v>
      </c>
      <c r="AD222" s="1" t="str">
        <f t="shared" si="11"/>
        <v xml:space="preserve">CA,CB, DF - I. extractivas, coquerías, refino y combustibles nucleares </v>
      </c>
    </row>
    <row r="223" spans="1:30" ht="14.4">
      <c r="A223" s="7" t="s">
        <v>20</v>
      </c>
      <c r="B223" s="7" t="s">
        <v>74</v>
      </c>
      <c r="C223" s="7" t="s">
        <v>75</v>
      </c>
      <c r="D223" s="7" t="s">
        <v>29</v>
      </c>
      <c r="E223" s="7">
        <v>2.4754705514614801</v>
      </c>
      <c r="F223" s="7">
        <v>4.3260921867404996</v>
      </c>
      <c r="G223" s="7">
        <v>1.7633441478901299</v>
      </c>
      <c r="H223" s="7">
        <v>0.86051474913361703</v>
      </c>
      <c r="I223" s="7">
        <v>1.86041951272864</v>
      </c>
      <c r="J223" s="7">
        <v>2.34689897106795</v>
      </c>
      <c r="K223" s="7">
        <v>2.6972710834212998</v>
      </c>
      <c r="L223" s="7">
        <v>1.8213120997397001</v>
      </c>
      <c r="M223" s="7">
        <v>1.92986454289403</v>
      </c>
      <c r="N223" s="7">
        <v>1.7784732495870801</v>
      </c>
      <c r="O223" s="7">
        <v>2.1380641101276598</v>
      </c>
      <c r="P223" s="7">
        <v>1.4769129371310901</v>
      </c>
      <c r="Q223" s="7">
        <v>1.51763950660763</v>
      </c>
      <c r="R223" s="7">
        <v>1.18012126567411</v>
      </c>
      <c r="S223" s="7">
        <v>1.0802149897505899</v>
      </c>
      <c r="T223" s="7">
        <v>1.1952225746415099</v>
      </c>
      <c r="U223" s="7">
        <v>1.24213784712888</v>
      </c>
      <c r="V223" s="7">
        <v>1.64040818281677</v>
      </c>
      <c r="W223" s="7">
        <v>1.5669394187182</v>
      </c>
      <c r="X223" s="7">
        <v>1.61632030633829</v>
      </c>
      <c r="Y223" s="7">
        <v>1.32217649934254</v>
      </c>
      <c r="Z223" s="7">
        <v>1.1262357016110001</v>
      </c>
      <c r="AA223" s="1" t="s">
        <v>30</v>
      </c>
      <c r="AB223" s="1" t="str">
        <f t="shared" si="9"/>
        <v>Canarias</v>
      </c>
      <c r="AC223" s="1" t="str">
        <f t="shared" si="10"/>
        <v>Badajoz-Canarias-Las Palmas-R3</v>
      </c>
      <c r="AD223" s="1" t="str">
        <f t="shared" si="11"/>
        <v xml:space="preserve">DA - Industria Agroalimentaria </v>
      </c>
    </row>
    <row r="224" spans="1:30" ht="14.4">
      <c r="A224" s="7" t="s">
        <v>20</v>
      </c>
      <c r="B224" s="7" t="s">
        <v>74</v>
      </c>
      <c r="C224" s="7" t="s">
        <v>75</v>
      </c>
      <c r="D224" s="7" t="s">
        <v>32</v>
      </c>
      <c r="E224" s="7">
        <v>0</v>
      </c>
      <c r="F224" s="7">
        <v>0</v>
      </c>
      <c r="G224" s="7">
        <v>1.33840776462385E-2</v>
      </c>
      <c r="H224" s="7">
        <v>7.4782233745964103E-3</v>
      </c>
      <c r="I224" s="7">
        <v>1.4579242609751E-3</v>
      </c>
      <c r="J224" s="7">
        <v>0</v>
      </c>
      <c r="K224" s="7">
        <v>0</v>
      </c>
      <c r="L224" s="7">
        <v>0</v>
      </c>
      <c r="M224" s="7">
        <v>0</v>
      </c>
      <c r="N224" s="7">
        <v>0</v>
      </c>
      <c r="O224" s="7">
        <v>0</v>
      </c>
      <c r="P224" s="7">
        <v>0</v>
      </c>
      <c r="Q224" s="7">
        <v>0</v>
      </c>
      <c r="R224" s="7">
        <v>0</v>
      </c>
      <c r="S224" s="7">
        <v>0</v>
      </c>
      <c r="T224" s="7">
        <v>0</v>
      </c>
      <c r="U224" s="7">
        <v>0</v>
      </c>
      <c r="V224" s="7">
        <v>0</v>
      </c>
      <c r="W224" s="7">
        <v>0</v>
      </c>
      <c r="X224" s="7">
        <v>0</v>
      </c>
      <c r="Y224" s="7">
        <v>0</v>
      </c>
      <c r="Z224" s="7">
        <v>0</v>
      </c>
      <c r="AA224" s="1" t="s">
        <v>33</v>
      </c>
      <c r="AB224" s="1" t="str">
        <f t="shared" si="9"/>
        <v>Canarias</v>
      </c>
      <c r="AC224" s="1" t="str">
        <f t="shared" si="10"/>
        <v>Badajoz-Canarias-Las Palmas-R4</v>
      </c>
      <c r="AD224" s="1" t="str">
        <f t="shared" si="11"/>
        <v xml:space="preserve">DB - Industria textil y de la confección </v>
      </c>
    </row>
    <row r="225" spans="1:30" ht="14.4">
      <c r="A225" s="7" t="s">
        <v>20</v>
      </c>
      <c r="B225" s="7" t="s">
        <v>74</v>
      </c>
      <c r="C225" s="7" t="s">
        <v>75</v>
      </c>
      <c r="D225" s="7" t="s">
        <v>35</v>
      </c>
      <c r="E225" s="7">
        <v>2.8206206874888002E-6</v>
      </c>
      <c r="F225" s="7">
        <v>0.27855301899221602</v>
      </c>
      <c r="G225" s="7">
        <v>4.3640815723562898E-5</v>
      </c>
      <c r="H225" s="7">
        <v>2.6569674393824099E-5</v>
      </c>
      <c r="I225" s="7">
        <v>1.13653253668997E-5</v>
      </c>
      <c r="J225" s="7">
        <v>0.85483915778317898</v>
      </c>
      <c r="K225" s="7">
        <v>7.6121265893041995E-2</v>
      </c>
      <c r="L225" s="7">
        <v>3.2430680046477097E-5</v>
      </c>
      <c r="M225" s="7">
        <v>7.7103839964030605E-5</v>
      </c>
      <c r="N225" s="7">
        <v>1.16148702434795E-2</v>
      </c>
      <c r="O225" s="7">
        <v>6.7188685743801296E-5</v>
      </c>
      <c r="P225" s="7">
        <v>1.7055820029841301E-5</v>
      </c>
      <c r="Q225" s="7">
        <v>1.7435972926965499E-5</v>
      </c>
      <c r="R225" s="7">
        <v>1.2784130536778499E-5</v>
      </c>
      <c r="S225" s="7">
        <v>1.02208111887987E-5</v>
      </c>
      <c r="T225" s="7">
        <v>2.06325589806081E-5</v>
      </c>
      <c r="U225" s="7">
        <v>4.6498619939676797E-5</v>
      </c>
      <c r="V225" s="7">
        <v>5.2969462103563999E-5</v>
      </c>
      <c r="W225" s="7">
        <v>4.9043422291281802E-5</v>
      </c>
      <c r="X225" s="7">
        <v>4.7971428963876802E-5</v>
      </c>
      <c r="Y225" s="7">
        <v>4.2575147469232699E-5</v>
      </c>
      <c r="Z225" s="7">
        <v>4.1705034980224197E-5</v>
      </c>
      <c r="AA225" s="1" t="s">
        <v>36</v>
      </c>
      <c r="AB225" s="1" t="str">
        <f t="shared" si="9"/>
        <v>Canarias</v>
      </c>
      <c r="AC225" s="1" t="str">
        <f t="shared" si="10"/>
        <v>Badajoz-Canarias-Las Palmas-R5</v>
      </c>
      <c r="AD225" s="1" t="str">
        <f t="shared" si="11"/>
        <v xml:space="preserve">DC - Industria del cuero y calzado </v>
      </c>
    </row>
    <row r="226" spans="1:30" ht="14.4">
      <c r="A226" s="7" t="s">
        <v>20</v>
      </c>
      <c r="B226" s="7" t="s">
        <v>74</v>
      </c>
      <c r="C226" s="7" t="s">
        <v>75</v>
      </c>
      <c r="D226" s="7" t="s">
        <v>37</v>
      </c>
      <c r="E226" s="7">
        <v>5.4739288360791097E-4</v>
      </c>
      <c r="F226" s="7">
        <v>3.01796027435959E-4</v>
      </c>
      <c r="G226" s="7">
        <v>7.5283029635741898E-4</v>
      </c>
      <c r="H226" s="7">
        <v>5.3460391434900203E-4</v>
      </c>
      <c r="I226" s="7">
        <v>2.8628782428539402E-3</v>
      </c>
      <c r="J226" s="7">
        <v>4.4264632694554598E-4</v>
      </c>
      <c r="K226" s="7">
        <v>1.0500373332088099E-3</v>
      </c>
      <c r="L226" s="7">
        <v>4.77334857392949E-4</v>
      </c>
      <c r="M226" s="7">
        <v>9.3423130199666302E-4</v>
      </c>
      <c r="N226" s="7">
        <v>5.7529168543916204E-4</v>
      </c>
      <c r="O226" s="7">
        <v>3.12478640511303E-4</v>
      </c>
      <c r="P226" s="7">
        <v>1.4425661082206199E-3</v>
      </c>
      <c r="Q226" s="7">
        <v>1.4776143381036899E-3</v>
      </c>
      <c r="R226" s="7">
        <v>1.25484938025095E-3</v>
      </c>
      <c r="S226" s="7">
        <v>1.14858842446957E-3</v>
      </c>
      <c r="T226" s="7">
        <v>1.3700670353961901E-3</v>
      </c>
      <c r="U226" s="7">
        <v>1.7198963239741E-3</v>
      </c>
      <c r="V226" s="7">
        <v>1.92555744608052E-3</v>
      </c>
      <c r="W226" s="7">
        <v>1.79074135885763E-3</v>
      </c>
      <c r="X226" s="7">
        <v>1.8170520711087001E-3</v>
      </c>
      <c r="Y226" s="7">
        <v>1.82762767771752E-3</v>
      </c>
      <c r="Z226" s="7">
        <v>1.64432804887824E-3</v>
      </c>
      <c r="AA226" s="1" t="s">
        <v>38</v>
      </c>
      <c r="AB226" s="1" t="str">
        <f t="shared" si="9"/>
        <v>Canarias</v>
      </c>
      <c r="AC226" s="1" t="str">
        <f t="shared" si="10"/>
        <v>Badajoz-Canarias-Las Palmas-R6</v>
      </c>
      <c r="AD226" s="1" t="str">
        <f t="shared" si="11"/>
        <v xml:space="preserve">DD - Industria de la madera y el corcho </v>
      </c>
    </row>
    <row r="227" spans="1:30" ht="14.4">
      <c r="A227" s="7" t="s">
        <v>20</v>
      </c>
      <c r="B227" s="7" t="s">
        <v>74</v>
      </c>
      <c r="C227" s="7" t="s">
        <v>75</v>
      </c>
      <c r="D227" s="7" t="s">
        <v>39</v>
      </c>
      <c r="E227" s="7">
        <v>0.35348780408823099</v>
      </c>
      <c r="F227" s="7">
        <v>1.04207997505534</v>
      </c>
      <c r="G227" s="7">
        <v>0.147807967261748</v>
      </c>
      <c r="H227" s="7">
        <v>0.14467324681855601</v>
      </c>
      <c r="I227" s="7">
        <v>0.199800063702609</v>
      </c>
      <c r="J227" s="7">
        <v>8.2753522309831004E-2</v>
      </c>
      <c r="K227" s="7">
        <v>0.10296143949016701</v>
      </c>
      <c r="L227" s="7">
        <v>4.21445602885872E-2</v>
      </c>
      <c r="M227" s="7">
        <v>6.6561036955434194E-2</v>
      </c>
      <c r="N227" s="7">
        <v>7.7723511292148495E-2</v>
      </c>
      <c r="O227" s="7">
        <v>6.4004494834730405E-2</v>
      </c>
      <c r="P227" s="7">
        <v>0.15079937300631399</v>
      </c>
      <c r="Q227" s="7">
        <v>0.134970308431963</v>
      </c>
      <c r="R227" s="7">
        <v>0.13116020454382499</v>
      </c>
      <c r="S227" s="7">
        <v>0.13476179641991501</v>
      </c>
      <c r="T227" s="7">
        <v>0.120534018139758</v>
      </c>
      <c r="U227" s="7">
        <v>0.12277008854141799</v>
      </c>
      <c r="V227" s="7">
        <v>0.147436140060028</v>
      </c>
      <c r="W227" s="7">
        <v>0.14424321748683999</v>
      </c>
      <c r="X227" s="7">
        <v>0.14285024471539201</v>
      </c>
      <c r="Y227" s="7">
        <v>0.14990777298274599</v>
      </c>
      <c r="Z227" s="7">
        <v>0.128051633219153</v>
      </c>
      <c r="AA227" s="1" t="s">
        <v>40</v>
      </c>
      <c r="AB227" s="1" t="str">
        <f t="shared" si="9"/>
        <v>Canarias</v>
      </c>
      <c r="AC227" s="1" t="str">
        <f t="shared" si="10"/>
        <v>Badajoz-Canarias-Las Palmas-R7</v>
      </c>
      <c r="AD227" s="1" t="str">
        <f t="shared" si="11"/>
        <v xml:space="preserve">DE - Industria del papel, edición y artes gráficas </v>
      </c>
    </row>
    <row r="228" spans="1:30" ht="14.4">
      <c r="A228" s="7" t="s">
        <v>20</v>
      </c>
      <c r="B228" s="7" t="s">
        <v>74</v>
      </c>
      <c r="C228" s="7" t="s">
        <v>75</v>
      </c>
      <c r="D228" s="7" t="s">
        <v>41</v>
      </c>
      <c r="E228" s="7">
        <v>1.2147761480552099</v>
      </c>
      <c r="F228" s="7">
        <v>3.6146601682859001</v>
      </c>
      <c r="G228" s="7">
        <v>1.5019734708624399</v>
      </c>
      <c r="H228" s="7">
        <v>1.2107801784576899</v>
      </c>
      <c r="I228" s="7">
        <v>1.19800068197693</v>
      </c>
      <c r="J228" s="7">
        <v>1.04995856214207</v>
      </c>
      <c r="K228" s="7">
        <v>1.86606904504496</v>
      </c>
      <c r="L228" s="7">
        <v>1.06239951958745</v>
      </c>
      <c r="M228" s="7">
        <v>0.90111941845350896</v>
      </c>
      <c r="N228" s="7">
        <v>0.986614360499528</v>
      </c>
      <c r="O228" s="7">
        <v>0.51644771228684705</v>
      </c>
      <c r="P228" s="7">
        <v>1.40934586903667</v>
      </c>
      <c r="Q228" s="7">
        <v>1.4344034813672299</v>
      </c>
      <c r="R228" s="7">
        <v>1.3173112315987501</v>
      </c>
      <c r="S228" s="7">
        <v>1.3223442194177599</v>
      </c>
      <c r="T228" s="7">
        <v>1.4679485382139901</v>
      </c>
      <c r="U228" s="7">
        <v>1.2429556433157201</v>
      </c>
      <c r="V228" s="7">
        <v>1.4106050688508001</v>
      </c>
      <c r="W228" s="7">
        <v>1.34808719881029</v>
      </c>
      <c r="X228" s="7">
        <v>1.3765095682038699</v>
      </c>
      <c r="Y228" s="7">
        <v>1.4283246010698301</v>
      </c>
      <c r="Z228" s="7">
        <v>1.06771428481208</v>
      </c>
      <c r="AA228" s="1" t="s">
        <v>42</v>
      </c>
      <c r="AB228" s="1" t="str">
        <f t="shared" si="9"/>
        <v>Canarias</v>
      </c>
      <c r="AC228" s="1" t="str">
        <f t="shared" si="10"/>
        <v>Badajoz-Canarias-Las Palmas-R8</v>
      </c>
      <c r="AD228" s="1" t="str">
        <f t="shared" si="11"/>
        <v xml:space="preserve">DG - Industria Química </v>
      </c>
    </row>
    <row r="229" spans="1:30" ht="14.4">
      <c r="A229" s="7" t="s">
        <v>20</v>
      </c>
      <c r="B229" s="7" t="s">
        <v>74</v>
      </c>
      <c r="C229" s="7" t="s">
        <v>75</v>
      </c>
      <c r="D229" s="7" t="s">
        <v>43</v>
      </c>
      <c r="E229" s="7">
        <v>1.9839881179354799E-2</v>
      </c>
      <c r="F229" s="7">
        <v>1.6182362083866302E-2</v>
      </c>
      <c r="G229" s="7">
        <v>1.6072596571339599E-2</v>
      </c>
      <c r="H229" s="7">
        <v>2.7463397546914899E-2</v>
      </c>
      <c r="I229" s="7">
        <v>1.1684969978314801E-2</v>
      </c>
      <c r="J229" s="7">
        <v>9.7113216973143401E-3</v>
      </c>
      <c r="K229" s="7">
        <v>1.45857016362262E-2</v>
      </c>
      <c r="L229" s="7">
        <v>1.42195335807771E-2</v>
      </c>
      <c r="M229" s="7">
        <v>8.0982343847781895E-3</v>
      </c>
      <c r="N229" s="7">
        <v>8.5333997178478199E-3</v>
      </c>
      <c r="O229" s="7">
        <v>2.5011972350846401E-2</v>
      </c>
      <c r="P229" s="7">
        <v>1.74505090752427E-2</v>
      </c>
      <c r="Q229" s="7">
        <v>1.9131550937280601E-2</v>
      </c>
      <c r="R229" s="7">
        <v>1.5654854586009001E-2</v>
      </c>
      <c r="S229" s="7">
        <v>1.3586347707806701E-2</v>
      </c>
      <c r="T229" s="7">
        <v>2.08767852250775E-2</v>
      </c>
      <c r="U229" s="7">
        <v>2.19065139515453E-2</v>
      </c>
      <c r="V229" s="7">
        <v>2.8931994314852699E-2</v>
      </c>
      <c r="W229" s="7">
        <v>2.6937278781024799E-2</v>
      </c>
      <c r="X229" s="7">
        <v>2.7057808272138301E-2</v>
      </c>
      <c r="Y229" s="7">
        <v>2.1718983575098199E-2</v>
      </c>
      <c r="Z229" s="7">
        <v>2.0295789631295399E-2</v>
      </c>
      <c r="AA229" s="1" t="s">
        <v>44</v>
      </c>
      <c r="AB229" s="1" t="str">
        <f t="shared" si="9"/>
        <v>Canarias</v>
      </c>
      <c r="AC229" s="1" t="str">
        <f t="shared" si="10"/>
        <v>Badajoz-Canarias-Las Palmas-R9</v>
      </c>
      <c r="AD229" s="1" t="str">
        <f t="shared" si="11"/>
        <v xml:space="preserve">DH - Industria del caucho y materias plásticas </v>
      </c>
    </row>
    <row r="230" spans="1:30" ht="14.4">
      <c r="A230" s="7" t="s">
        <v>20</v>
      </c>
      <c r="B230" s="7" t="s">
        <v>74</v>
      </c>
      <c r="C230" s="7" t="s">
        <v>75</v>
      </c>
      <c r="D230" s="7" t="s">
        <v>45</v>
      </c>
      <c r="E230" s="7">
        <v>0.57504418660906098</v>
      </c>
      <c r="F230" s="7">
        <v>0.289258624163024</v>
      </c>
      <c r="G230" s="7">
        <v>0.16327359439432901</v>
      </c>
      <c r="H230" s="7">
        <v>0.151736383328507</v>
      </c>
      <c r="I230" s="7">
        <v>0.43289950575181302</v>
      </c>
      <c r="J230" s="7">
        <v>0.23210989606624099</v>
      </c>
      <c r="K230" s="7">
        <v>0.27604113291273402</v>
      </c>
      <c r="L230" s="7">
        <v>0.22157300179797099</v>
      </c>
      <c r="M230" s="7">
        <v>0.31152213062025202</v>
      </c>
      <c r="N230" s="7">
        <v>0.30612435417818301</v>
      </c>
      <c r="O230" s="7">
        <v>0.35016765513873299</v>
      </c>
      <c r="P230" s="7">
        <v>5.6127324225033401</v>
      </c>
      <c r="Q230" s="7">
        <v>6.1639587973609098</v>
      </c>
      <c r="R230" s="7">
        <v>5.0245765514432899</v>
      </c>
      <c r="S230" s="7">
        <v>4.4568542049095603</v>
      </c>
      <c r="T230" s="7">
        <v>5.1397773130706002</v>
      </c>
      <c r="U230" s="7">
        <v>4.9230112716938397</v>
      </c>
      <c r="V230" s="7">
        <v>5.0012843535937197</v>
      </c>
      <c r="W230" s="7">
        <v>4.6494081326940604</v>
      </c>
      <c r="X230" s="7">
        <v>4.6795490980880103</v>
      </c>
      <c r="Y230" s="7">
        <v>4.7416609098934002</v>
      </c>
      <c r="Z230" s="7">
        <v>4.44173115749253</v>
      </c>
      <c r="AA230" s="1" t="s">
        <v>46</v>
      </c>
      <c r="AB230" s="1" t="str">
        <f t="shared" si="9"/>
        <v>Canarias</v>
      </c>
      <c r="AC230" s="1" t="str">
        <f t="shared" si="10"/>
        <v>Badajoz-Canarias-Las Palmas-R10</v>
      </c>
      <c r="AD230" s="1" t="str">
        <f t="shared" si="11"/>
        <v xml:space="preserve">DI - Industria de productos minerales no metálicos </v>
      </c>
    </row>
    <row r="231" spans="1:30" ht="14.4">
      <c r="A231" s="7" t="s">
        <v>20</v>
      </c>
      <c r="B231" s="7" t="s">
        <v>74</v>
      </c>
      <c r="C231" s="7" t="s">
        <v>75</v>
      </c>
      <c r="D231" s="7" t="s">
        <v>47</v>
      </c>
      <c r="E231" s="7">
        <v>0.194803527325982</v>
      </c>
      <c r="F231" s="7">
        <v>0.20359891849171699</v>
      </c>
      <c r="G231" s="7">
        <v>0.12706165422962201</v>
      </c>
      <c r="H231" s="7">
        <v>0.15148002535930799</v>
      </c>
      <c r="I231" s="7">
        <v>0.140239807608037</v>
      </c>
      <c r="J231" s="7">
        <v>8.5521885352123503E-2</v>
      </c>
      <c r="K231" s="7">
        <v>0.12160007646065001</v>
      </c>
      <c r="L231" s="7">
        <v>0.130928102542967</v>
      </c>
      <c r="M231" s="7">
        <v>0.12518549838801901</v>
      </c>
      <c r="N231" s="7">
        <v>2.0673207071608302E-2</v>
      </c>
      <c r="O231" s="7">
        <v>3.4804726808694397E-2</v>
      </c>
      <c r="P231" s="7">
        <v>0.36579710732285903</v>
      </c>
      <c r="Q231" s="7">
        <v>0.37391748793950402</v>
      </c>
      <c r="R231" s="7">
        <v>0.299180149917736</v>
      </c>
      <c r="S231" s="7">
        <v>0.27844094098473898</v>
      </c>
      <c r="T231" s="7">
        <v>0.30292123624606299</v>
      </c>
      <c r="U231" s="7">
        <v>0.30345868679913601</v>
      </c>
      <c r="V231" s="7">
        <v>0.323030104498224</v>
      </c>
      <c r="W231" s="7">
        <v>0.29880796162107398</v>
      </c>
      <c r="X231" s="7">
        <v>0.320390888573997</v>
      </c>
      <c r="Y231" s="7">
        <v>0.30845217618729598</v>
      </c>
      <c r="Z231" s="7">
        <v>0.27798184976423701</v>
      </c>
      <c r="AA231" s="1" t="s">
        <v>48</v>
      </c>
      <c r="AB231" s="1" t="str">
        <f t="shared" si="9"/>
        <v>Canarias</v>
      </c>
      <c r="AC231" s="1" t="str">
        <f t="shared" si="10"/>
        <v>Badajoz-Canarias-Las Palmas-R11</v>
      </c>
      <c r="AD231" s="1" t="str">
        <f t="shared" si="11"/>
        <v xml:space="preserve">DJ - Metalurgia y fabricación de productos metálicos </v>
      </c>
    </row>
    <row r="232" spans="1:30" ht="14.4">
      <c r="A232" s="7" t="s">
        <v>20</v>
      </c>
      <c r="B232" s="7" t="s">
        <v>74</v>
      </c>
      <c r="C232" s="7" t="s">
        <v>75</v>
      </c>
      <c r="D232" s="7" t="s">
        <v>49</v>
      </c>
      <c r="E232" s="7">
        <v>1.232102569788E-2</v>
      </c>
      <c r="F232" s="7">
        <v>2.0272493091973799E-2</v>
      </c>
      <c r="G232" s="7">
        <v>1.2322914159102101E-3</v>
      </c>
      <c r="H232" s="7">
        <v>6.7215744159222802E-3</v>
      </c>
      <c r="I232" s="7">
        <v>8.2371376463494898E-3</v>
      </c>
      <c r="J232" s="7">
        <v>1.64846105005697E-3</v>
      </c>
      <c r="K232" s="7">
        <v>5.6071722295002397E-3</v>
      </c>
      <c r="L232" s="7">
        <v>3.8570077922429301E-3</v>
      </c>
      <c r="M232" s="7">
        <v>3.4118830366201601E-3</v>
      </c>
      <c r="N232" s="7">
        <v>5.08849831211619E-3</v>
      </c>
      <c r="O232" s="7">
        <v>1.5837699664876801E-3</v>
      </c>
      <c r="P232" s="7">
        <v>2.2748468446373901E-3</v>
      </c>
      <c r="Q232" s="7">
        <v>2.3323607748025701E-3</v>
      </c>
      <c r="R232" s="7">
        <v>1.7906672075819201E-3</v>
      </c>
      <c r="S232" s="7">
        <v>1.55883104306174E-3</v>
      </c>
      <c r="T232" s="7">
        <v>1.7748534686807199E-3</v>
      </c>
      <c r="U232" s="7">
        <v>2.2329936923930001E-3</v>
      </c>
      <c r="V232" s="7">
        <v>1.69978503762243E-3</v>
      </c>
      <c r="W232" s="7">
        <v>1.56538304684959E-3</v>
      </c>
      <c r="X232" s="7">
        <v>1.58933246989971E-3</v>
      </c>
      <c r="Y232" s="7">
        <v>1.3617602558121901E-3</v>
      </c>
      <c r="Z232" s="7">
        <v>1.4698109413256099E-3</v>
      </c>
      <c r="AA232" s="1" t="s">
        <v>50</v>
      </c>
      <c r="AB232" s="1" t="str">
        <f t="shared" si="9"/>
        <v>Canarias</v>
      </c>
      <c r="AC232" s="1" t="str">
        <f t="shared" si="10"/>
        <v>Badajoz-Canarias-Las Palmas-R12</v>
      </c>
      <c r="AD232" s="1" t="str">
        <f t="shared" si="11"/>
        <v xml:space="preserve">DK - Fabricación de maquinaria y equipo mecánico </v>
      </c>
    </row>
    <row r="233" spans="1:30" ht="14.4">
      <c r="A233" s="7" t="s">
        <v>20</v>
      </c>
      <c r="B233" s="7" t="s">
        <v>74</v>
      </c>
      <c r="C233" s="7" t="s">
        <v>75</v>
      </c>
      <c r="D233" s="7" t="s">
        <v>51</v>
      </c>
      <c r="E233" s="7">
        <v>8.7566935175049203E-3</v>
      </c>
      <c r="F233" s="7">
        <v>5.5240897130141202E-3</v>
      </c>
      <c r="G233" s="7">
        <v>4.7018965003922499E-3</v>
      </c>
      <c r="H233" s="7">
        <v>1.51482770898648E-3</v>
      </c>
      <c r="I233" s="7">
        <v>4.0538468767665599E-2</v>
      </c>
      <c r="J233" s="7">
        <v>3.5466753040031503E-2</v>
      </c>
      <c r="K233" s="7">
        <v>2.3091758099044801</v>
      </c>
      <c r="L233" s="7">
        <v>7.3736487663212703E-3</v>
      </c>
      <c r="M233" s="7">
        <v>1.78774475244087E-3</v>
      </c>
      <c r="N233" s="7">
        <v>2.1904723570622502E-3</v>
      </c>
      <c r="O233" s="7">
        <v>2.4454338655183002E-3</v>
      </c>
      <c r="P233" s="7">
        <v>8.1858376885255296E-3</v>
      </c>
      <c r="Q233" s="7">
        <v>8.3927965430397097E-3</v>
      </c>
      <c r="R233" s="7">
        <v>6.3621304772680399E-3</v>
      </c>
      <c r="S233" s="7">
        <v>5.61098529704565E-3</v>
      </c>
      <c r="T233" s="7">
        <v>6.2524757457196097E-3</v>
      </c>
      <c r="U233" s="7">
        <v>6.2423935815095104E-3</v>
      </c>
      <c r="V233" s="7">
        <v>6.6186330606912598E-3</v>
      </c>
      <c r="W233" s="7">
        <v>6.1377278685998803E-3</v>
      </c>
      <c r="X233" s="7">
        <v>6.2022532626623003E-3</v>
      </c>
      <c r="Y233" s="7">
        <v>6.28490688560509E-3</v>
      </c>
      <c r="Z233" s="7">
        <v>5.6487246264856697E-3</v>
      </c>
      <c r="AA233" s="1" t="s">
        <v>52</v>
      </c>
      <c r="AB233" s="1" t="str">
        <f t="shared" si="9"/>
        <v>Canarias</v>
      </c>
      <c r="AC233" s="1" t="str">
        <f t="shared" si="10"/>
        <v>Badajoz-Canarias-Las Palmas-R13</v>
      </c>
      <c r="AD233" s="1" t="str">
        <f t="shared" si="11"/>
        <v xml:space="preserve">DL - Material y equipo eléctrico, electrónico y óptico </v>
      </c>
    </row>
    <row r="234" spans="1:30" ht="14.4">
      <c r="A234" s="7" t="s">
        <v>20</v>
      </c>
      <c r="B234" s="7" t="s">
        <v>74</v>
      </c>
      <c r="C234" s="7" t="s">
        <v>75</v>
      </c>
      <c r="D234" s="7" t="s">
        <v>53</v>
      </c>
      <c r="E234" s="7">
        <v>3.5784665670491001E-3</v>
      </c>
      <c r="F234" s="7">
        <v>2.8485983751618701E-2</v>
      </c>
      <c r="G234" s="7">
        <v>1.53840913690664E-3</v>
      </c>
      <c r="H234" s="7">
        <v>3.0460462799248899E-3</v>
      </c>
      <c r="I234" s="7">
        <v>6.6403779611219202E-3</v>
      </c>
      <c r="J234" s="7">
        <v>4.2597714137887497E-3</v>
      </c>
      <c r="K234" s="7">
        <v>2.5882990240551902E-3</v>
      </c>
      <c r="L234" s="7">
        <v>5.3239587938559802E-3</v>
      </c>
      <c r="M234" s="7">
        <v>7.2462113911235901E-2</v>
      </c>
      <c r="N234" s="7">
        <v>8.2229961897764096E-3</v>
      </c>
      <c r="O234" s="7">
        <v>0</v>
      </c>
      <c r="P234" s="7">
        <v>0.23488988360725199</v>
      </c>
      <c r="Q234" s="7">
        <v>0.24291459758827999</v>
      </c>
      <c r="R234" s="7">
        <v>0.180333155158449</v>
      </c>
      <c r="S234" s="7">
        <v>0.15913484380633799</v>
      </c>
      <c r="T234" s="7">
        <v>0.181587702550846</v>
      </c>
      <c r="U234" s="7">
        <v>0.18831242493147299</v>
      </c>
      <c r="V234" s="7">
        <v>0.19654288846706999</v>
      </c>
      <c r="W234" s="7">
        <v>0.18189463592504401</v>
      </c>
      <c r="X234" s="7">
        <v>0.18326051729726101</v>
      </c>
      <c r="Y234" s="7">
        <v>0.18211105324256199</v>
      </c>
      <c r="Z234" s="7">
        <v>0</v>
      </c>
      <c r="AA234" s="1" t="s">
        <v>54</v>
      </c>
      <c r="AB234" s="1" t="str">
        <f t="shared" si="9"/>
        <v>Canarias</v>
      </c>
      <c r="AC234" s="1" t="str">
        <f t="shared" si="10"/>
        <v>Badajoz-Canarias-Las Palmas-R14</v>
      </c>
      <c r="AD234" s="1" t="str">
        <f t="shared" si="11"/>
        <v xml:space="preserve">DM - Fabricación de material de transporte </v>
      </c>
    </row>
    <row r="235" spans="1:30" ht="14.4">
      <c r="A235" s="7" t="s">
        <v>20</v>
      </c>
      <c r="B235" s="7" t="s">
        <v>74</v>
      </c>
      <c r="C235" s="7" t="s">
        <v>75</v>
      </c>
      <c r="D235" s="7" t="s">
        <v>55</v>
      </c>
      <c r="E235" s="7">
        <v>1.5794555125151399E-4</v>
      </c>
      <c r="F235" s="7">
        <v>3.5834839311667997E-4</v>
      </c>
      <c r="G235" s="7">
        <v>3.3245000477964203E-5</v>
      </c>
      <c r="H235" s="7">
        <v>5.0426104049609398E-5</v>
      </c>
      <c r="I235" s="7">
        <v>1.34551468613874E-4</v>
      </c>
      <c r="J235" s="7">
        <v>3.82714015746509E-4</v>
      </c>
      <c r="K235" s="7">
        <v>7.7878512253255804E-4</v>
      </c>
      <c r="L235" s="7">
        <v>4.5913686153867701</v>
      </c>
      <c r="M235" s="7">
        <v>1.3522276751184001E-3</v>
      </c>
      <c r="N235" s="7">
        <v>6.28305619690947E-4</v>
      </c>
      <c r="O235" s="7">
        <v>2.4947672484939899E-3</v>
      </c>
      <c r="P235" s="7">
        <v>6.0689540582051197E-5</v>
      </c>
      <c r="Q235" s="7">
        <v>6.1924485535510396E-5</v>
      </c>
      <c r="R235" s="7">
        <v>4.7559295910013598E-5</v>
      </c>
      <c r="S235" s="7">
        <v>3.89966143306108E-5</v>
      </c>
      <c r="T235" s="7">
        <v>7.9074002635651499E-5</v>
      </c>
      <c r="U235" s="7">
        <v>1.7984403475605599E-4</v>
      </c>
      <c r="V235" s="7">
        <v>2.0475395000214399E-4</v>
      </c>
      <c r="W235" s="7">
        <v>1.8968892974953201E-4</v>
      </c>
      <c r="X235" s="7">
        <v>1.9186974869698801E-4</v>
      </c>
      <c r="Y235" s="7">
        <v>1.6696036378910801E-4</v>
      </c>
      <c r="Z235" s="7">
        <v>1.6666868742653101E-4</v>
      </c>
      <c r="AA235" s="1" t="s">
        <v>56</v>
      </c>
      <c r="AB235" s="1" t="str">
        <f t="shared" si="9"/>
        <v>Canarias</v>
      </c>
      <c r="AC235" s="1" t="str">
        <f t="shared" si="10"/>
        <v>Badajoz-Canarias-Las Palmas-R15</v>
      </c>
      <c r="AD235" s="1" t="str">
        <f t="shared" si="11"/>
        <v xml:space="preserve">DN - Industrias diversas </v>
      </c>
    </row>
    <row r="236" spans="1:30" ht="14.4">
      <c r="A236" s="7" t="s">
        <v>20</v>
      </c>
      <c r="B236" s="7" t="s">
        <v>74</v>
      </c>
      <c r="C236" s="7" t="s">
        <v>75</v>
      </c>
      <c r="D236" s="7" t="s">
        <v>57</v>
      </c>
      <c r="E236" s="7">
        <v>0</v>
      </c>
      <c r="F236" s="7">
        <v>0</v>
      </c>
      <c r="G236" s="7">
        <v>0</v>
      </c>
      <c r="H236" s="7">
        <v>0</v>
      </c>
      <c r="I236" s="7">
        <v>0</v>
      </c>
      <c r="J236" s="7">
        <v>0</v>
      </c>
      <c r="K236" s="7">
        <v>0</v>
      </c>
      <c r="L236" s="7">
        <v>0</v>
      </c>
      <c r="M236" s="7">
        <v>0</v>
      </c>
      <c r="N236" s="7">
        <v>0</v>
      </c>
      <c r="O236" s="7">
        <v>0</v>
      </c>
      <c r="P236" s="7">
        <v>0</v>
      </c>
      <c r="Q236" s="7">
        <v>0</v>
      </c>
      <c r="R236" s="7">
        <v>0</v>
      </c>
      <c r="S236" s="7">
        <v>0</v>
      </c>
      <c r="T236" s="7">
        <v>0</v>
      </c>
      <c r="U236" s="7">
        <v>0</v>
      </c>
      <c r="V236" s="7">
        <v>0</v>
      </c>
      <c r="W236" s="7">
        <v>0</v>
      </c>
      <c r="X236" s="7">
        <v>0</v>
      </c>
      <c r="Y236" s="7">
        <v>0</v>
      </c>
      <c r="Z236" s="7">
        <v>0</v>
      </c>
      <c r="AA236" s="1" t="s">
        <v>58</v>
      </c>
      <c r="AB236" s="1" t="str">
        <f t="shared" si="9"/>
        <v>Canarias</v>
      </c>
      <c r="AC236" s="1" t="str">
        <f t="shared" si="10"/>
        <v>Badajoz-Canarias-Las Palmas-R16</v>
      </c>
      <c r="AD236" s="1" t="str">
        <f t="shared" si="11"/>
        <v xml:space="preserve">EE - Industria energética, distribución de energía, gas y agua </v>
      </c>
    </row>
    <row r="237" spans="1:30" ht="14.4">
      <c r="A237" s="7" t="s">
        <v>20</v>
      </c>
      <c r="B237" s="7" t="s">
        <v>74</v>
      </c>
      <c r="C237" s="7" t="s">
        <v>76</v>
      </c>
      <c r="D237" s="7" t="s">
        <v>23</v>
      </c>
      <c r="E237" s="7">
        <v>1.3218928996144299</v>
      </c>
      <c r="F237" s="7">
        <v>1.3399421155582401</v>
      </c>
      <c r="G237" s="7">
        <v>0.94645861432397804</v>
      </c>
      <c r="H237" s="7">
        <v>0.93331054800649704</v>
      </c>
      <c r="I237" s="7">
        <v>0.92129645665539495</v>
      </c>
      <c r="J237" s="7">
        <v>0.94848250421666502</v>
      </c>
      <c r="K237" s="7">
        <v>0.96444217747373195</v>
      </c>
      <c r="L237" s="7">
        <v>0.97294733735343797</v>
      </c>
      <c r="M237" s="7">
        <v>0.83565715095958804</v>
      </c>
      <c r="N237" s="7">
        <v>0.86193020115864105</v>
      </c>
      <c r="O237" s="7">
        <v>0.775612232854334</v>
      </c>
      <c r="P237" s="7">
        <v>0.94798211063258297</v>
      </c>
      <c r="Q237" s="7">
        <v>0.98244372662718404</v>
      </c>
      <c r="R237" s="7">
        <v>0.88236610793895498</v>
      </c>
      <c r="S237" s="7">
        <v>0.862777353617311</v>
      </c>
      <c r="T237" s="7">
        <v>0.78353791331571998</v>
      </c>
      <c r="U237" s="7">
        <v>0.754401336614411</v>
      </c>
      <c r="V237" s="7">
        <v>0.83948822201361795</v>
      </c>
      <c r="W237" s="7">
        <v>0.796154777703031</v>
      </c>
      <c r="X237" s="7">
        <v>0.81974420594575603</v>
      </c>
      <c r="Y237" s="7">
        <v>0.87325444409023401</v>
      </c>
      <c r="Z237" s="7">
        <v>0.68916726454258204</v>
      </c>
      <c r="AA237" s="1" t="s">
        <v>24</v>
      </c>
      <c r="AB237" s="1" t="str">
        <f t="shared" si="9"/>
        <v>Canarias</v>
      </c>
      <c r="AC237" s="1" t="str">
        <f t="shared" si="10"/>
        <v>Badajoz-Canarias-Santa Cruz de Tenerife-R1</v>
      </c>
      <c r="AD237" s="1" t="str">
        <f t="shared" si="11"/>
        <v xml:space="preserve">AA,BB - Agricultura, silvicultura y pesca </v>
      </c>
    </row>
    <row r="238" spans="1:30" ht="14.4">
      <c r="A238" s="7" t="s">
        <v>20</v>
      </c>
      <c r="B238" s="7" t="s">
        <v>74</v>
      </c>
      <c r="C238" s="7" t="s">
        <v>76</v>
      </c>
      <c r="D238" s="7" t="s">
        <v>26</v>
      </c>
      <c r="E238" s="7">
        <v>3.7396143868931202</v>
      </c>
      <c r="F238" s="7">
        <v>1.2474991499040899</v>
      </c>
      <c r="G238" s="7">
        <v>0.240560952125008</v>
      </c>
      <c r="H238" s="7">
        <v>0.77261429404167603</v>
      </c>
      <c r="I238" s="7">
        <v>0.41564865887591901</v>
      </c>
      <c r="J238" s="7">
        <v>0.73062789683475005</v>
      </c>
      <c r="K238" s="7">
        <v>0.28087314707267602</v>
      </c>
      <c r="L238" s="7">
        <v>0.46125094261566901</v>
      </c>
      <c r="M238" s="7">
        <v>0.251678675389371</v>
      </c>
      <c r="N238" s="7">
        <v>0.51592338521595305</v>
      </c>
      <c r="O238" s="7">
        <v>1.8762190894539901</v>
      </c>
      <c r="P238" s="7">
        <v>1.1025754282146401</v>
      </c>
      <c r="Q238" s="7">
        <v>0.91247864830872105</v>
      </c>
      <c r="R238" s="7">
        <v>1.05071972912823</v>
      </c>
      <c r="S238" s="7">
        <v>1.3038675356354801</v>
      </c>
      <c r="T238" s="7">
        <v>1.0219082964021899</v>
      </c>
      <c r="U238" s="7">
        <v>0.99082734870887301</v>
      </c>
      <c r="V238" s="7">
        <v>0.80410202757011895</v>
      </c>
      <c r="W238" s="7">
        <v>0.99386098303236703</v>
      </c>
      <c r="X238" s="7">
        <v>1.04387507753371</v>
      </c>
      <c r="Y238" s="7">
        <v>1.0340694197902001</v>
      </c>
      <c r="Z238" s="7">
        <v>0.71330663213130496</v>
      </c>
      <c r="AA238" s="1" t="s">
        <v>27</v>
      </c>
      <c r="AB238" s="1" t="str">
        <f t="shared" si="9"/>
        <v>Canarias</v>
      </c>
      <c r="AC238" s="1" t="str">
        <f t="shared" si="10"/>
        <v>Badajoz-Canarias-Santa Cruz de Tenerife-R2</v>
      </c>
      <c r="AD238" s="1" t="str">
        <f t="shared" si="11"/>
        <v xml:space="preserve">CA,CB, DF - I. extractivas, coquerías, refino y combustibles nucleares </v>
      </c>
    </row>
    <row r="239" spans="1:30" ht="14.4">
      <c r="A239" s="7" t="s">
        <v>20</v>
      </c>
      <c r="B239" s="7" t="s">
        <v>74</v>
      </c>
      <c r="C239" s="7" t="s">
        <v>76</v>
      </c>
      <c r="D239" s="7" t="s">
        <v>29</v>
      </c>
      <c r="E239" s="7">
        <v>1.8065835029045101</v>
      </c>
      <c r="F239" s="7">
        <v>3.1571560291821501</v>
      </c>
      <c r="G239" s="7">
        <v>1.28688645370416</v>
      </c>
      <c r="H239" s="7">
        <v>0.62803736518472897</v>
      </c>
      <c r="I239" s="7">
        <v>1.2992787026742101</v>
      </c>
      <c r="J239" s="7">
        <v>1.5161055445737199</v>
      </c>
      <c r="K239" s="7">
        <v>1.433347181444</v>
      </c>
      <c r="L239" s="7">
        <v>0.96759196922850299</v>
      </c>
      <c r="M239" s="7">
        <v>1.02486802415462</v>
      </c>
      <c r="N239" s="7">
        <v>0.99448725878119704</v>
      </c>
      <c r="O239" s="7">
        <v>1.1629168114689099</v>
      </c>
      <c r="P239" s="7">
        <v>1.0669245304528301</v>
      </c>
      <c r="Q239" s="7">
        <v>1.09779813156253</v>
      </c>
      <c r="R239" s="7">
        <v>0.86108770823399405</v>
      </c>
      <c r="S239" s="7">
        <v>0.79249994531639201</v>
      </c>
      <c r="T239" s="7">
        <v>0.84592289692603695</v>
      </c>
      <c r="U239" s="7">
        <v>0.81890563884393497</v>
      </c>
      <c r="V239" s="7">
        <v>0.53922280099099396</v>
      </c>
      <c r="W239" s="7">
        <v>0.51287571233292895</v>
      </c>
      <c r="X239" s="7">
        <v>0.52137823565784602</v>
      </c>
      <c r="Y239" s="7">
        <v>0.82876948472054002</v>
      </c>
      <c r="Z239" s="7">
        <v>0.69610406816217796</v>
      </c>
      <c r="AA239" s="1" t="s">
        <v>30</v>
      </c>
      <c r="AB239" s="1" t="str">
        <f t="shared" si="9"/>
        <v>Canarias</v>
      </c>
      <c r="AC239" s="1" t="str">
        <f t="shared" si="10"/>
        <v>Badajoz-Canarias-Santa Cruz de Tenerife-R3</v>
      </c>
      <c r="AD239" s="1" t="str">
        <f t="shared" si="11"/>
        <v xml:space="preserve">DA - Industria Agroalimentaria </v>
      </c>
    </row>
    <row r="240" spans="1:30" ht="14.4">
      <c r="A240" s="7" t="s">
        <v>20</v>
      </c>
      <c r="B240" s="7" t="s">
        <v>74</v>
      </c>
      <c r="C240" s="7" t="s">
        <v>76</v>
      </c>
      <c r="D240" s="7" t="s">
        <v>32</v>
      </c>
      <c r="E240" s="7">
        <v>0</v>
      </c>
      <c r="F240" s="7">
        <v>0</v>
      </c>
      <c r="G240" s="7">
        <v>1.2144138990066699E-2</v>
      </c>
      <c r="H240" s="7">
        <v>6.78485707321572E-3</v>
      </c>
      <c r="I240" s="7">
        <v>1.19986977380225E-3</v>
      </c>
      <c r="J240" s="7">
        <v>0</v>
      </c>
      <c r="K240" s="7">
        <v>0</v>
      </c>
      <c r="L240" s="7">
        <v>0</v>
      </c>
      <c r="M240" s="7">
        <v>0</v>
      </c>
      <c r="N240" s="7">
        <v>0</v>
      </c>
      <c r="O240" s="7">
        <v>0</v>
      </c>
      <c r="P240" s="7">
        <v>0</v>
      </c>
      <c r="Q240" s="7">
        <v>0</v>
      </c>
      <c r="R240" s="7">
        <v>0</v>
      </c>
      <c r="S240" s="7">
        <v>0</v>
      </c>
      <c r="T240" s="7">
        <v>0</v>
      </c>
      <c r="U240" s="7">
        <v>0</v>
      </c>
      <c r="V240" s="7">
        <v>0</v>
      </c>
      <c r="W240" s="7">
        <v>0</v>
      </c>
      <c r="X240" s="7">
        <v>0</v>
      </c>
      <c r="Y240" s="7">
        <v>0</v>
      </c>
      <c r="Z240" s="7">
        <v>0</v>
      </c>
      <c r="AA240" s="1" t="s">
        <v>33</v>
      </c>
      <c r="AB240" s="1" t="str">
        <f t="shared" si="9"/>
        <v>Canarias</v>
      </c>
      <c r="AC240" s="1" t="str">
        <f t="shared" si="10"/>
        <v>Badajoz-Canarias-Santa Cruz de Tenerife-R4</v>
      </c>
      <c r="AD240" s="1" t="str">
        <f t="shared" si="11"/>
        <v xml:space="preserve">DB - Industria textil y de la confección </v>
      </c>
    </row>
    <row r="241" spans="1:30" ht="14.4">
      <c r="A241" s="7" t="s">
        <v>20</v>
      </c>
      <c r="B241" s="7" t="s">
        <v>74</v>
      </c>
      <c r="C241" s="7" t="s">
        <v>76</v>
      </c>
      <c r="D241" s="7" t="s">
        <v>35</v>
      </c>
      <c r="E241" s="7">
        <v>1.19208659818425E-4</v>
      </c>
      <c r="F241" s="7">
        <v>11.772562056900201</v>
      </c>
      <c r="G241" s="7">
        <v>1.8444036728740201E-3</v>
      </c>
      <c r="H241" s="7">
        <v>1.23425334704874E-3</v>
      </c>
      <c r="I241" s="7">
        <v>2.8219739420899502E-4</v>
      </c>
      <c r="J241" s="7">
        <v>9.0302385864813601</v>
      </c>
      <c r="K241" s="7">
        <v>0.74249178925852999</v>
      </c>
      <c r="L241" s="7">
        <v>3.1633096707054E-4</v>
      </c>
      <c r="M241" s="7">
        <v>7.5207588079311504E-4</v>
      </c>
      <c r="N241" s="7">
        <v>0.13045988194974401</v>
      </c>
      <c r="O241" s="7">
        <v>6.4117966372955002E-4</v>
      </c>
      <c r="P241" s="7">
        <v>7.2083476409293004E-4</v>
      </c>
      <c r="Q241" s="7">
        <v>7.3690126945229304E-4</v>
      </c>
      <c r="R241" s="7">
        <v>5.4029918839954504E-4</v>
      </c>
      <c r="S241" s="7">
        <v>4.7479205926062102E-4</v>
      </c>
      <c r="T241" s="7">
        <v>5.1229984115969704E-4</v>
      </c>
      <c r="U241" s="7">
        <v>4.9119606673879402E-4</v>
      </c>
      <c r="V241" s="7">
        <v>5.1666758601464702E-4</v>
      </c>
      <c r="W241" s="7">
        <v>4.78372737778446E-4</v>
      </c>
      <c r="X241" s="7">
        <v>4.6791644498824799E-4</v>
      </c>
      <c r="Y241" s="7">
        <v>4.7821013893351299E-4</v>
      </c>
      <c r="Z241" s="7">
        <v>3.97989929530901E-4</v>
      </c>
      <c r="AA241" s="1" t="s">
        <v>36</v>
      </c>
      <c r="AB241" s="1" t="str">
        <f t="shared" si="9"/>
        <v>Canarias</v>
      </c>
      <c r="AC241" s="1" t="str">
        <f t="shared" si="10"/>
        <v>Badajoz-Canarias-Santa Cruz de Tenerife-R5</v>
      </c>
      <c r="AD241" s="1" t="str">
        <f t="shared" si="11"/>
        <v xml:space="preserve">DC - Industria del cuero y calzado </v>
      </c>
    </row>
    <row r="242" spans="1:30" ht="14.4">
      <c r="A242" s="7" t="s">
        <v>20</v>
      </c>
      <c r="B242" s="7" t="s">
        <v>74</v>
      </c>
      <c r="C242" s="7" t="s">
        <v>76</v>
      </c>
      <c r="D242" s="7" t="s">
        <v>37</v>
      </c>
      <c r="E242" s="7">
        <v>7.3297639599506003E-3</v>
      </c>
      <c r="F242" s="7">
        <v>4.0411443250344499E-3</v>
      </c>
      <c r="G242" s="7">
        <v>1.0080635937079601E-2</v>
      </c>
      <c r="H242" s="7">
        <v>7.3690878793619399E-3</v>
      </c>
      <c r="I242" s="7">
        <v>3.08379060377614E-2</v>
      </c>
      <c r="J242" s="7">
        <v>2.8997813176541501E-3</v>
      </c>
      <c r="K242" s="7">
        <v>6.4375308176072904E-3</v>
      </c>
      <c r="L242" s="7">
        <v>2.9170810832467799E-3</v>
      </c>
      <c r="M242" s="7">
        <v>5.6848509636030897E-3</v>
      </c>
      <c r="N242" s="7">
        <v>3.72069743582656E-3</v>
      </c>
      <c r="O242" s="7">
        <v>1.8167236355409401E-3</v>
      </c>
      <c r="P242" s="7">
        <v>6.2368889434434201E-3</v>
      </c>
      <c r="Q242" s="7">
        <v>6.38841885683824E-3</v>
      </c>
      <c r="R242" s="7">
        <v>5.4253016071670003E-3</v>
      </c>
      <c r="S242" s="7">
        <v>5.0107245137288297E-3</v>
      </c>
      <c r="T242" s="7">
        <v>5.3809122604501101E-3</v>
      </c>
      <c r="U242" s="7">
        <v>5.1676286314534699E-3</v>
      </c>
      <c r="V242" s="7">
        <v>5.4348700768684097E-3</v>
      </c>
      <c r="W242" s="7">
        <v>5.0277557504117597E-3</v>
      </c>
      <c r="X242" s="7">
        <v>5.0658867603851397E-3</v>
      </c>
      <c r="Y242" s="7">
        <v>5.01656093890189E-3</v>
      </c>
      <c r="Z242" s="7">
        <v>4.2444211731664299E-3</v>
      </c>
      <c r="AA242" s="1" t="s">
        <v>38</v>
      </c>
      <c r="AB242" s="1" t="str">
        <f t="shared" si="9"/>
        <v>Canarias</v>
      </c>
      <c r="AC242" s="1" t="str">
        <f t="shared" si="10"/>
        <v>Badajoz-Canarias-Santa Cruz de Tenerife-R6</v>
      </c>
      <c r="AD242" s="1" t="str">
        <f t="shared" si="11"/>
        <v xml:space="preserve">DD - Industria de la madera y el corcho </v>
      </c>
    </row>
    <row r="243" spans="1:30" ht="14.4">
      <c r="A243" s="7" t="s">
        <v>20</v>
      </c>
      <c r="B243" s="7" t="s">
        <v>74</v>
      </c>
      <c r="C243" s="7" t="s">
        <v>76</v>
      </c>
      <c r="D243" s="7" t="s">
        <v>39</v>
      </c>
      <c r="E243" s="7">
        <v>0.25056139684242101</v>
      </c>
      <c r="F243" s="7">
        <v>0.73865352963127395</v>
      </c>
      <c r="G243" s="7">
        <v>0.104770151369348</v>
      </c>
      <c r="H243" s="7">
        <v>0.102555446905498</v>
      </c>
      <c r="I243" s="7">
        <v>0.189730305937587</v>
      </c>
      <c r="J243" s="7">
        <v>7.1463118530356001E-2</v>
      </c>
      <c r="K243" s="7">
        <v>7.3636599338354994E-2</v>
      </c>
      <c r="L243" s="7">
        <v>3.0143977285472402E-2</v>
      </c>
      <c r="M243" s="7">
        <v>4.7583299224684197E-2</v>
      </c>
      <c r="N243" s="7">
        <v>5.3746930591782198E-2</v>
      </c>
      <c r="O243" s="7">
        <v>4.2868738332963299E-2</v>
      </c>
      <c r="P243" s="7">
        <v>0.105896158762097</v>
      </c>
      <c r="Q243" s="7">
        <v>9.4824383235394702E-2</v>
      </c>
      <c r="R243" s="7">
        <v>9.2087646905859993E-2</v>
      </c>
      <c r="S243" s="7">
        <v>9.4579177735080497E-2</v>
      </c>
      <c r="T243" s="7">
        <v>0.11354793900187</v>
      </c>
      <c r="U243" s="7">
        <v>0.105226506599794</v>
      </c>
      <c r="V243" s="7">
        <v>0.104530900471814</v>
      </c>
      <c r="W243" s="7">
        <v>0.102264395667095</v>
      </c>
      <c r="X243" s="7">
        <v>0.101249868411249</v>
      </c>
      <c r="Y243" s="7">
        <v>0.102729931874065</v>
      </c>
      <c r="Z243" s="7">
        <v>8.4999803981791106E-2</v>
      </c>
      <c r="AA243" s="1" t="s">
        <v>40</v>
      </c>
      <c r="AB243" s="1" t="str">
        <f t="shared" si="9"/>
        <v>Canarias</v>
      </c>
      <c r="AC243" s="1" t="str">
        <f t="shared" si="10"/>
        <v>Badajoz-Canarias-Santa Cruz de Tenerife-R7</v>
      </c>
      <c r="AD243" s="1" t="str">
        <f t="shared" si="11"/>
        <v xml:space="preserve">DE - Industria del papel, edición y artes gráficas </v>
      </c>
    </row>
    <row r="244" spans="1:30" ht="14.4">
      <c r="A244" s="7" t="s">
        <v>20</v>
      </c>
      <c r="B244" s="7" t="s">
        <v>74</v>
      </c>
      <c r="C244" s="7" t="s">
        <v>76</v>
      </c>
      <c r="D244" s="7" t="s">
        <v>41</v>
      </c>
      <c r="E244" s="7">
        <v>1.08484659677954</v>
      </c>
      <c r="F244" s="7">
        <v>3.2280447622859398</v>
      </c>
      <c r="G244" s="7">
        <v>1.3413259808622899</v>
      </c>
      <c r="H244" s="7">
        <v>1.0815686110979399</v>
      </c>
      <c r="I244" s="7">
        <v>0.84315498555416601</v>
      </c>
      <c r="J244" s="7">
        <v>0.99072079466329599</v>
      </c>
      <c r="K244" s="7">
        <v>1.6226872187758901</v>
      </c>
      <c r="L244" s="7">
        <v>0.92322464976486196</v>
      </c>
      <c r="M244" s="7">
        <v>0.78216493646531204</v>
      </c>
      <c r="N244" s="7">
        <v>0.84878774285871805</v>
      </c>
      <c r="O244" s="7">
        <v>0.48110730105673399</v>
      </c>
      <c r="P244" s="7">
        <v>1.3164078195353499</v>
      </c>
      <c r="Q244" s="7">
        <v>1.2992766343916999</v>
      </c>
      <c r="R244" s="7">
        <v>1.2449966295841799</v>
      </c>
      <c r="S244" s="7">
        <v>1.28519070260251</v>
      </c>
      <c r="T244" s="7">
        <v>1.16997322863329</v>
      </c>
      <c r="U244" s="7">
        <v>1.2825939231635299</v>
      </c>
      <c r="V244" s="7">
        <v>1.34091641423512</v>
      </c>
      <c r="W244" s="7">
        <v>1.2833540057961299</v>
      </c>
      <c r="X244" s="7">
        <v>1.2843194298990499</v>
      </c>
      <c r="Y244" s="7">
        <v>1.3240985748926799</v>
      </c>
      <c r="Z244" s="7">
        <v>1.06193289029611</v>
      </c>
      <c r="AA244" s="1" t="s">
        <v>42</v>
      </c>
      <c r="AB244" s="1" t="str">
        <f t="shared" si="9"/>
        <v>Canarias</v>
      </c>
      <c r="AC244" s="1" t="str">
        <f t="shared" si="10"/>
        <v>Badajoz-Canarias-Santa Cruz de Tenerife-R8</v>
      </c>
      <c r="AD244" s="1" t="str">
        <f t="shared" si="11"/>
        <v xml:space="preserve">DG - Industria Química </v>
      </c>
    </row>
    <row r="245" spans="1:30" ht="14.4">
      <c r="A245" s="7" t="s">
        <v>20</v>
      </c>
      <c r="B245" s="7" t="s">
        <v>74</v>
      </c>
      <c r="C245" s="7" t="s">
        <v>76</v>
      </c>
      <c r="D245" s="7" t="s">
        <v>43</v>
      </c>
      <c r="E245" s="7">
        <v>0.16776303226016701</v>
      </c>
      <c r="F245" s="7">
        <v>0.136835604395976</v>
      </c>
      <c r="G245" s="7">
        <v>0.13528200317527</v>
      </c>
      <c r="H245" s="7">
        <v>0.23672321674535601</v>
      </c>
      <c r="I245" s="7">
        <v>6.8813571847113605E-2</v>
      </c>
      <c r="J245" s="7">
        <v>5.52712663552151E-2</v>
      </c>
      <c r="K245" s="7">
        <v>6.2881252343132799E-2</v>
      </c>
      <c r="L245" s="7">
        <v>6.1302644301576503E-2</v>
      </c>
      <c r="M245" s="7">
        <v>3.4912761318133402E-2</v>
      </c>
      <c r="N245" s="7">
        <v>4.7130144895559403E-2</v>
      </c>
      <c r="O245" s="7">
        <v>0.124313316299368</v>
      </c>
      <c r="P245" s="7">
        <v>0.14755886340653401</v>
      </c>
      <c r="Q245" s="7">
        <v>0.16177349894705401</v>
      </c>
      <c r="R245" s="7">
        <v>0.13176589597161401</v>
      </c>
      <c r="S245" s="7">
        <v>0.11710874183424499</v>
      </c>
      <c r="T245" s="7">
        <v>0.12294478827833701</v>
      </c>
      <c r="U245" s="7">
        <v>0.12467929755276699</v>
      </c>
      <c r="V245" s="7">
        <v>0.124730375039609</v>
      </c>
      <c r="W245" s="7">
        <v>0.116130842842688</v>
      </c>
      <c r="X245" s="7">
        <v>0.11665046442377699</v>
      </c>
      <c r="Y245" s="7">
        <v>0.119954399972349</v>
      </c>
      <c r="Z245" s="7">
        <v>0.100873169080377</v>
      </c>
      <c r="AA245" s="1" t="s">
        <v>44</v>
      </c>
      <c r="AB245" s="1" t="str">
        <f t="shared" si="9"/>
        <v>Canarias</v>
      </c>
      <c r="AC245" s="1" t="str">
        <f t="shared" si="10"/>
        <v>Badajoz-Canarias-Santa Cruz de Tenerife-R9</v>
      </c>
      <c r="AD245" s="1" t="str">
        <f t="shared" si="11"/>
        <v xml:space="preserve">DH - Industria del caucho y materias plásticas </v>
      </c>
    </row>
    <row r="246" spans="1:30" ht="14.4">
      <c r="A246" s="7" t="s">
        <v>20</v>
      </c>
      <c r="B246" s="7" t="s">
        <v>74</v>
      </c>
      <c r="C246" s="7" t="s">
        <v>76</v>
      </c>
      <c r="D246" s="7" t="s">
        <v>45</v>
      </c>
      <c r="E246" s="7">
        <v>0.49456984855020503</v>
      </c>
      <c r="F246" s="7">
        <v>0.24877843698888599</v>
      </c>
      <c r="G246" s="7">
        <v>0.140424333872535</v>
      </c>
      <c r="H246" s="7">
        <v>0.130506929979817</v>
      </c>
      <c r="I246" s="7">
        <v>0.336299744990045</v>
      </c>
      <c r="J246" s="7">
        <v>0.206765026201013</v>
      </c>
      <c r="K246" s="7">
        <v>0.26214410455985698</v>
      </c>
      <c r="L246" s="7">
        <v>0.21042299847583601</v>
      </c>
      <c r="M246" s="7">
        <v>0.295835263036341</v>
      </c>
      <c r="N246" s="7">
        <v>0.27518410057341403</v>
      </c>
      <c r="O246" s="7">
        <v>0.25866850357908</v>
      </c>
      <c r="P246" s="7">
        <v>4.7240892866710196</v>
      </c>
      <c r="Q246" s="7">
        <v>5.1940832877289598</v>
      </c>
      <c r="R246" s="7">
        <v>4.2369422245925197</v>
      </c>
      <c r="S246" s="7">
        <v>3.7578128988422801</v>
      </c>
      <c r="T246" s="7">
        <v>3.9002933726766802</v>
      </c>
      <c r="U246" s="7">
        <v>4.2919347319644601</v>
      </c>
      <c r="V246" s="7">
        <v>4.6446846773810897</v>
      </c>
      <c r="W246" s="7">
        <v>4.3154442002596198</v>
      </c>
      <c r="X246" s="7">
        <v>4.3433936873019103</v>
      </c>
      <c r="Y246" s="7">
        <v>4.1570063144617704</v>
      </c>
      <c r="Z246" s="7">
        <v>3.1606341143295702</v>
      </c>
      <c r="AA246" s="1" t="s">
        <v>46</v>
      </c>
      <c r="AB246" s="1" t="str">
        <f t="shared" si="9"/>
        <v>Canarias</v>
      </c>
      <c r="AC246" s="1" t="str">
        <f t="shared" si="10"/>
        <v>Badajoz-Canarias-Santa Cruz de Tenerife-R10</v>
      </c>
      <c r="AD246" s="1" t="str">
        <f t="shared" si="11"/>
        <v xml:space="preserve">DI - Industria de productos minerales no metálicos </v>
      </c>
    </row>
    <row r="247" spans="1:30" ht="14.4">
      <c r="A247" s="7" t="s">
        <v>20</v>
      </c>
      <c r="B247" s="7" t="s">
        <v>74</v>
      </c>
      <c r="C247" s="7" t="s">
        <v>76</v>
      </c>
      <c r="D247" s="7" t="s">
        <v>47</v>
      </c>
      <c r="E247" s="7">
        <v>0.15891491844929601</v>
      </c>
      <c r="F247" s="7">
        <v>0.16608993673063099</v>
      </c>
      <c r="G247" s="7">
        <v>0.103657075472097</v>
      </c>
      <c r="H247" s="7">
        <v>0.123596898743852</v>
      </c>
      <c r="I247" s="7">
        <v>0.123906483285386</v>
      </c>
      <c r="J247" s="7">
        <v>8.3752615856438201E-2</v>
      </c>
      <c r="K247" s="7">
        <v>0.12400604182943201</v>
      </c>
      <c r="L247" s="7">
        <v>0.13353548193305101</v>
      </c>
      <c r="M247" s="7">
        <v>0.127659961813852</v>
      </c>
      <c r="N247" s="7">
        <v>2.0491492637868602E-2</v>
      </c>
      <c r="O247" s="7">
        <v>3.3319738450718797E-2</v>
      </c>
      <c r="P247" s="7">
        <v>0.31839248653595398</v>
      </c>
      <c r="Q247" s="7">
        <v>0.32414984518726803</v>
      </c>
      <c r="R247" s="7">
        <v>0.25929043330910001</v>
      </c>
      <c r="S247" s="7">
        <v>0.24181680788561</v>
      </c>
      <c r="T247" s="7">
        <v>0.274289542082231</v>
      </c>
      <c r="U247" s="7">
        <v>0.30118545664992702</v>
      </c>
      <c r="V247" s="7">
        <v>0.31616970891656998</v>
      </c>
      <c r="W247" s="7">
        <v>0.29294807270588802</v>
      </c>
      <c r="X247" s="7">
        <v>0.312904414390754</v>
      </c>
      <c r="Y247" s="7">
        <v>0.29700366134767098</v>
      </c>
      <c r="Z247" s="7">
        <v>0.26491099937416801</v>
      </c>
      <c r="AA247" s="1" t="s">
        <v>48</v>
      </c>
      <c r="AB247" s="1" t="str">
        <f t="shared" si="9"/>
        <v>Canarias</v>
      </c>
      <c r="AC247" s="1" t="str">
        <f t="shared" si="10"/>
        <v>Badajoz-Canarias-Santa Cruz de Tenerife-R11</v>
      </c>
      <c r="AD247" s="1" t="str">
        <f t="shared" si="11"/>
        <v xml:space="preserve">DJ - Metalurgia y fabricación de productos metálicos </v>
      </c>
    </row>
    <row r="248" spans="1:30" ht="14.4">
      <c r="A248" s="7" t="s">
        <v>20</v>
      </c>
      <c r="B248" s="7" t="s">
        <v>74</v>
      </c>
      <c r="C248" s="7" t="s">
        <v>76</v>
      </c>
      <c r="D248" s="7" t="s">
        <v>49</v>
      </c>
      <c r="E248" s="7">
        <v>3.3957683681352303E-2</v>
      </c>
      <c r="F248" s="7">
        <v>5.5872532427888297E-2</v>
      </c>
      <c r="G248" s="7">
        <v>3.3637277297783601E-3</v>
      </c>
      <c r="H248" s="7">
        <v>1.8649119454729801E-2</v>
      </c>
      <c r="I248" s="7">
        <v>2.4098591512436301E-2</v>
      </c>
      <c r="J248" s="7">
        <v>3.4503166625643898E-3</v>
      </c>
      <c r="K248" s="7">
        <v>2.00635999760043E-2</v>
      </c>
      <c r="L248" s="7">
        <v>1.3783462358968801E-2</v>
      </c>
      <c r="M248" s="7">
        <v>1.21899694995821E-2</v>
      </c>
      <c r="N248" s="7">
        <v>1.9894898934573E-2</v>
      </c>
      <c r="O248" s="7">
        <v>5.4257471265558698E-3</v>
      </c>
      <c r="P248" s="7">
        <v>7.63467117631139E-3</v>
      </c>
      <c r="Q248" s="7">
        <v>7.8276951356621507E-3</v>
      </c>
      <c r="R248" s="7">
        <v>5.9707817632777003E-3</v>
      </c>
      <c r="S248" s="7">
        <v>5.3072585704622404E-3</v>
      </c>
      <c r="T248" s="7">
        <v>5.8027152654164596E-3</v>
      </c>
      <c r="U248" s="7">
        <v>5.4867431742550501E-3</v>
      </c>
      <c r="V248" s="7">
        <v>6.4684183125559803E-3</v>
      </c>
      <c r="W248" s="7">
        <v>5.9523141215327997E-3</v>
      </c>
      <c r="X248" s="7">
        <v>6.0502241593226496E-3</v>
      </c>
      <c r="Y248" s="7">
        <v>6.1776810920735397E-3</v>
      </c>
      <c r="Z248" s="7">
        <v>4.9413811026984798E-3</v>
      </c>
      <c r="AA248" s="1" t="s">
        <v>50</v>
      </c>
      <c r="AB248" s="1" t="str">
        <f t="shared" si="9"/>
        <v>Canarias</v>
      </c>
      <c r="AC248" s="1" t="str">
        <f t="shared" si="10"/>
        <v>Badajoz-Canarias-Santa Cruz de Tenerife-R12</v>
      </c>
      <c r="AD248" s="1" t="str">
        <f t="shared" si="11"/>
        <v xml:space="preserve">DK - Fabricación de maquinaria y equipo mecánico </v>
      </c>
    </row>
    <row r="249" spans="1:30" ht="14.4">
      <c r="A249" s="7" t="s">
        <v>20</v>
      </c>
      <c r="B249" s="7" t="s">
        <v>74</v>
      </c>
      <c r="C249" s="7" t="s">
        <v>76</v>
      </c>
      <c r="D249" s="7" t="s">
        <v>51</v>
      </c>
      <c r="E249" s="7">
        <v>7.6934999960907701E-3</v>
      </c>
      <c r="F249" s="7">
        <v>4.8533826267324696E-3</v>
      </c>
      <c r="G249" s="7">
        <v>4.1310159633968996E-3</v>
      </c>
      <c r="H249" s="7">
        <v>1.3309243301138701E-3</v>
      </c>
      <c r="I249" s="7">
        <v>3.52036602976563E-2</v>
      </c>
      <c r="J249" s="7">
        <v>3.1991053293418899E-2</v>
      </c>
      <c r="K249" s="7">
        <v>1.9953046738873299</v>
      </c>
      <c r="L249" s="7">
        <v>6.3713364836283102E-3</v>
      </c>
      <c r="M249" s="7">
        <v>1.54472876238045E-3</v>
      </c>
      <c r="N249" s="7">
        <v>1.77534002283637E-3</v>
      </c>
      <c r="O249" s="7">
        <v>1.7730801968068499E-3</v>
      </c>
      <c r="P249" s="7">
        <v>7.2082852379036499E-3</v>
      </c>
      <c r="Q249" s="7">
        <v>7.3905290732461503E-3</v>
      </c>
      <c r="R249" s="7">
        <v>5.6023650780655304E-3</v>
      </c>
      <c r="S249" s="7">
        <v>4.9410255460003603E-3</v>
      </c>
      <c r="T249" s="7">
        <v>5.44013410456876E-3</v>
      </c>
      <c r="U249" s="7">
        <v>5.6396539917138401E-3</v>
      </c>
      <c r="V249" s="7">
        <v>5.7265675901406196E-3</v>
      </c>
      <c r="W249" s="7">
        <v>5.3104063356103097E-3</v>
      </c>
      <c r="X249" s="7">
        <v>5.3662096374066399E-3</v>
      </c>
      <c r="Y249" s="7">
        <v>5.1083662979282103E-3</v>
      </c>
      <c r="Z249" s="7">
        <v>4.1053415531472201E-3</v>
      </c>
      <c r="AA249" s="1" t="s">
        <v>52</v>
      </c>
      <c r="AB249" s="1" t="str">
        <f t="shared" si="9"/>
        <v>Canarias</v>
      </c>
      <c r="AC249" s="1" t="str">
        <f t="shared" si="10"/>
        <v>Badajoz-Canarias-Santa Cruz de Tenerife-R13</v>
      </c>
      <c r="AD249" s="1" t="str">
        <f t="shared" si="11"/>
        <v xml:space="preserve">DL - Material y equipo eléctrico, electrónico y óptico </v>
      </c>
    </row>
    <row r="250" spans="1:30" ht="14.4">
      <c r="A250" s="7" t="s">
        <v>20</v>
      </c>
      <c r="B250" s="7" t="s">
        <v>74</v>
      </c>
      <c r="C250" s="7" t="s">
        <v>76</v>
      </c>
      <c r="D250" s="7" t="s">
        <v>53</v>
      </c>
      <c r="E250" s="7">
        <v>3.5232486805860498E-3</v>
      </c>
      <c r="F250" s="7">
        <v>2.8046427928722702E-2</v>
      </c>
      <c r="G250" s="7">
        <v>1.5146705607696901E-3</v>
      </c>
      <c r="H250" s="7">
        <v>3.0014534286212698E-3</v>
      </c>
      <c r="I250" s="7">
        <v>6.23943865722041E-3</v>
      </c>
      <c r="J250" s="7">
        <v>3.8635633711444702E-3</v>
      </c>
      <c r="K250" s="7">
        <v>2.3595939998726999E-3</v>
      </c>
      <c r="L250" s="7">
        <v>4.85270545398752E-3</v>
      </c>
      <c r="M250" s="7">
        <v>6.6059279709946905E-2</v>
      </c>
      <c r="N250" s="7">
        <v>7.3390732834181802E-3</v>
      </c>
      <c r="O250" s="7">
        <v>0</v>
      </c>
      <c r="P250" s="7">
        <v>0.23304257942755099</v>
      </c>
      <c r="Q250" s="7">
        <v>0.24100418261193499</v>
      </c>
      <c r="R250" s="7">
        <v>0.178914915317095</v>
      </c>
      <c r="S250" s="7">
        <v>0.15801478919855799</v>
      </c>
      <c r="T250" s="7">
        <v>0.171925128694177</v>
      </c>
      <c r="U250" s="7">
        <v>0.171994891856494</v>
      </c>
      <c r="V250" s="7">
        <v>0.180409892641131</v>
      </c>
      <c r="W250" s="7">
        <v>0.166934829822877</v>
      </c>
      <c r="X250" s="7">
        <v>0.168217789556381</v>
      </c>
      <c r="Y250" s="7">
        <v>0.16369875007757101</v>
      </c>
      <c r="Z250" s="7">
        <v>0</v>
      </c>
      <c r="AA250" s="1" t="s">
        <v>54</v>
      </c>
      <c r="AB250" s="1" t="str">
        <f t="shared" si="9"/>
        <v>Canarias</v>
      </c>
      <c r="AC250" s="1" t="str">
        <f t="shared" si="10"/>
        <v>Badajoz-Canarias-Santa Cruz de Tenerife-R14</v>
      </c>
      <c r="AD250" s="1" t="str">
        <f t="shared" si="11"/>
        <v xml:space="preserve">DM - Fabricación de material de transporte </v>
      </c>
    </row>
    <row r="251" spans="1:30" ht="14.4">
      <c r="A251" s="7" t="s">
        <v>20</v>
      </c>
      <c r="B251" s="7" t="s">
        <v>74</v>
      </c>
      <c r="C251" s="7" t="s">
        <v>76</v>
      </c>
      <c r="D251" s="7" t="s">
        <v>55</v>
      </c>
      <c r="E251" s="7">
        <v>6.6752958214095397E-3</v>
      </c>
      <c r="F251" s="7">
        <v>1.51449756718467E-2</v>
      </c>
      <c r="G251" s="7">
        <v>1.4050425036658701E-3</v>
      </c>
      <c r="H251" s="7">
        <v>2.3424670840650201E-3</v>
      </c>
      <c r="I251" s="7">
        <v>3.3408699358851799E-3</v>
      </c>
      <c r="J251" s="7">
        <v>4.0428644863949202E-3</v>
      </c>
      <c r="K251" s="7">
        <v>7.5963208479692202E-3</v>
      </c>
      <c r="L251" s="7">
        <v>44.784508749158803</v>
      </c>
      <c r="M251" s="7">
        <v>1.31897168840349E-2</v>
      </c>
      <c r="N251" s="7">
        <v>7.0572184841460796E-3</v>
      </c>
      <c r="O251" s="7">
        <v>2.38074909155437E-2</v>
      </c>
      <c r="P251" s="7">
        <v>2.5649385718089302E-3</v>
      </c>
      <c r="Q251" s="7">
        <v>2.6171313864984001E-3</v>
      </c>
      <c r="R251" s="7">
        <v>2.0100114675072299E-3</v>
      </c>
      <c r="S251" s="7">
        <v>1.81152772321188E-3</v>
      </c>
      <c r="T251" s="7">
        <v>1.9633821974375299E-3</v>
      </c>
      <c r="U251" s="7">
        <v>1.8998129968849E-3</v>
      </c>
      <c r="V251" s="7">
        <v>1.9971833745967699E-3</v>
      </c>
      <c r="W251" s="7">
        <v>1.8502381850843601E-3</v>
      </c>
      <c r="X251" s="7">
        <v>1.8715100352480201E-3</v>
      </c>
      <c r="Y251" s="7">
        <v>1.8753226591094599E-3</v>
      </c>
      <c r="Z251" s="7">
        <v>1.59051441139772E-3</v>
      </c>
      <c r="AA251" s="1" t="s">
        <v>56</v>
      </c>
      <c r="AB251" s="1" t="str">
        <f t="shared" si="9"/>
        <v>Canarias</v>
      </c>
      <c r="AC251" s="1" t="str">
        <f t="shared" si="10"/>
        <v>Badajoz-Canarias-Santa Cruz de Tenerife-R15</v>
      </c>
      <c r="AD251" s="1" t="str">
        <f t="shared" si="11"/>
        <v xml:space="preserve">DN - Industrias diversas </v>
      </c>
    </row>
    <row r="252" spans="1:30" ht="14.4">
      <c r="A252" s="7" t="s">
        <v>20</v>
      </c>
      <c r="B252" s="7" t="s">
        <v>74</v>
      </c>
      <c r="C252" s="7" t="s">
        <v>76</v>
      </c>
      <c r="D252" s="7" t="s">
        <v>57</v>
      </c>
      <c r="E252" s="7">
        <v>0</v>
      </c>
      <c r="F252" s="7">
        <v>0</v>
      </c>
      <c r="G252" s="7">
        <v>0</v>
      </c>
      <c r="H252" s="7">
        <v>0</v>
      </c>
      <c r="I252" s="7">
        <v>0</v>
      </c>
      <c r="J252" s="7">
        <v>0</v>
      </c>
      <c r="K252" s="7">
        <v>0</v>
      </c>
      <c r="L252" s="7">
        <v>0</v>
      </c>
      <c r="M252" s="7">
        <v>0</v>
      </c>
      <c r="N252" s="7">
        <v>0</v>
      </c>
      <c r="O252" s="7">
        <v>0</v>
      </c>
      <c r="P252" s="7">
        <v>0</v>
      </c>
      <c r="Q252" s="7">
        <v>0</v>
      </c>
      <c r="R252" s="7">
        <v>0</v>
      </c>
      <c r="S252" s="7">
        <v>0</v>
      </c>
      <c r="T252" s="7">
        <v>0</v>
      </c>
      <c r="U252" s="7">
        <v>0</v>
      </c>
      <c r="V252" s="7">
        <v>0</v>
      </c>
      <c r="W252" s="7">
        <v>0</v>
      </c>
      <c r="X252" s="7">
        <v>0</v>
      </c>
      <c r="Y252" s="7">
        <v>0</v>
      </c>
      <c r="Z252" s="7">
        <v>0</v>
      </c>
      <c r="AA252" s="1" t="s">
        <v>58</v>
      </c>
      <c r="AB252" s="1" t="str">
        <f t="shared" si="9"/>
        <v>Canarias</v>
      </c>
      <c r="AC252" s="1" t="str">
        <f t="shared" si="10"/>
        <v>Badajoz-Canarias-Santa Cruz de Tenerife-R16</v>
      </c>
      <c r="AD252" s="1" t="str">
        <f t="shared" si="11"/>
        <v xml:space="preserve">EE - Industria energética, distribución de energía, gas y agua </v>
      </c>
    </row>
    <row r="253" spans="1:30" ht="14.4">
      <c r="A253" s="7" t="s">
        <v>20</v>
      </c>
      <c r="B253" s="7" t="s">
        <v>77</v>
      </c>
      <c r="C253" s="7" t="s">
        <v>77</v>
      </c>
      <c r="D253" s="7" t="s">
        <v>23</v>
      </c>
      <c r="E253" s="7">
        <v>0</v>
      </c>
      <c r="F253" s="7">
        <v>0</v>
      </c>
      <c r="G253" s="7">
        <v>9.1744780225431892</v>
      </c>
      <c r="H253" s="7">
        <v>0</v>
      </c>
      <c r="I253" s="7">
        <v>0</v>
      </c>
      <c r="J253" s="7">
        <v>0</v>
      </c>
      <c r="K253" s="7">
        <v>5.4844161451696802</v>
      </c>
      <c r="L253" s="7">
        <v>0</v>
      </c>
      <c r="M253" s="7">
        <v>0</v>
      </c>
      <c r="N253" s="7">
        <v>0</v>
      </c>
      <c r="O253" s="7">
        <v>8.5619995010777306</v>
      </c>
      <c r="P253" s="7">
        <v>0</v>
      </c>
      <c r="Q253" s="7">
        <v>0</v>
      </c>
      <c r="R253" s="7">
        <v>8.6013599999999997</v>
      </c>
      <c r="S253" s="7">
        <v>0</v>
      </c>
      <c r="T253" s="7">
        <v>0</v>
      </c>
      <c r="U253" s="7">
        <v>0</v>
      </c>
      <c r="V253" s="7">
        <v>14.780927999999999</v>
      </c>
      <c r="W253" s="7">
        <v>0</v>
      </c>
      <c r="X253" s="7">
        <v>0</v>
      </c>
      <c r="Y253" s="7">
        <v>0</v>
      </c>
      <c r="Z253" s="7">
        <v>6.988302</v>
      </c>
      <c r="AA253" s="1" t="s">
        <v>24</v>
      </c>
      <c r="AB253" s="1" t="str">
        <f t="shared" si="9"/>
        <v>Cantabria</v>
      </c>
      <c r="AC253" s="1" t="str">
        <f t="shared" si="10"/>
        <v>Badajoz-Cantabria-Cantabria-R1</v>
      </c>
      <c r="AD253" s="1" t="str">
        <f t="shared" si="11"/>
        <v xml:space="preserve">AA,BB - Agricultura, silvicultura y pesca </v>
      </c>
    </row>
    <row r="254" spans="1:30" ht="14.4">
      <c r="A254" s="7" t="s">
        <v>20</v>
      </c>
      <c r="B254" s="7" t="s">
        <v>77</v>
      </c>
      <c r="C254" s="7" t="s">
        <v>77</v>
      </c>
      <c r="D254" s="7" t="s">
        <v>26</v>
      </c>
      <c r="E254" s="7">
        <v>0</v>
      </c>
      <c r="F254" s="7">
        <v>0</v>
      </c>
      <c r="G254" s="7">
        <v>0</v>
      </c>
      <c r="H254" s="7">
        <v>0</v>
      </c>
      <c r="I254" s="7">
        <v>0</v>
      </c>
      <c r="J254" s="7">
        <v>0</v>
      </c>
      <c r="K254" s="7">
        <v>0</v>
      </c>
      <c r="L254" s="7">
        <v>2.1437982848780601</v>
      </c>
      <c r="M254" s="7">
        <v>0</v>
      </c>
      <c r="N254" s="7">
        <v>0</v>
      </c>
      <c r="O254" s="7">
        <v>0</v>
      </c>
      <c r="P254" s="7">
        <v>0</v>
      </c>
      <c r="Q254" s="7">
        <v>0</v>
      </c>
      <c r="R254" s="7">
        <v>0</v>
      </c>
      <c r="S254" s="7">
        <v>0</v>
      </c>
      <c r="T254" s="7">
        <v>0</v>
      </c>
      <c r="U254" s="7">
        <v>0</v>
      </c>
      <c r="V254" s="7">
        <v>0</v>
      </c>
      <c r="W254" s="7">
        <v>7.6007769999999999</v>
      </c>
      <c r="X254" s="7">
        <v>0</v>
      </c>
      <c r="Y254" s="7">
        <v>0</v>
      </c>
      <c r="Z254" s="7">
        <v>0</v>
      </c>
      <c r="AA254" s="1" t="s">
        <v>27</v>
      </c>
      <c r="AB254" s="1" t="str">
        <f t="shared" si="9"/>
        <v>Cantabria</v>
      </c>
      <c r="AC254" s="1" t="str">
        <f t="shared" si="10"/>
        <v>Badajoz-Cantabria-Cantabria-R2</v>
      </c>
      <c r="AD254" s="1" t="str">
        <f t="shared" si="11"/>
        <v xml:space="preserve">CA,CB, DF - I. extractivas, coquerías, refino y combustibles nucleares </v>
      </c>
    </row>
    <row r="255" spans="1:30" ht="14.4">
      <c r="A255" s="7" t="s">
        <v>20</v>
      </c>
      <c r="B255" s="7" t="s">
        <v>77</v>
      </c>
      <c r="C255" s="7" t="s">
        <v>77</v>
      </c>
      <c r="D255" s="7" t="s">
        <v>29</v>
      </c>
      <c r="E255" s="7">
        <v>0</v>
      </c>
      <c r="F255" s="7">
        <v>0</v>
      </c>
      <c r="G255" s="7">
        <v>0</v>
      </c>
      <c r="H255" s="7">
        <v>0</v>
      </c>
      <c r="I255" s="7">
        <v>3.8498044228095898</v>
      </c>
      <c r="J255" s="7">
        <v>31.410182698225899</v>
      </c>
      <c r="K255" s="7">
        <v>0</v>
      </c>
      <c r="L255" s="7">
        <v>2.8694482027813701</v>
      </c>
      <c r="M255" s="7">
        <v>7.3992368126686001</v>
      </c>
      <c r="N255" s="7">
        <v>4.6882933517368999</v>
      </c>
      <c r="O255" s="7">
        <v>0</v>
      </c>
      <c r="P255" s="7">
        <v>0</v>
      </c>
      <c r="Q255" s="7">
        <v>0</v>
      </c>
      <c r="R255" s="7">
        <v>0</v>
      </c>
      <c r="S255" s="7">
        <v>0</v>
      </c>
      <c r="T255" s="7">
        <v>14.843544</v>
      </c>
      <c r="U255" s="7">
        <v>11.211876</v>
      </c>
      <c r="V255" s="7">
        <v>0</v>
      </c>
      <c r="W255" s="7">
        <v>13.514519999999999</v>
      </c>
      <c r="X255" s="7">
        <v>23.163295000000002</v>
      </c>
      <c r="Y255" s="7">
        <v>11.522701</v>
      </c>
      <c r="Z255" s="7">
        <v>0</v>
      </c>
      <c r="AA255" s="1" t="s">
        <v>30</v>
      </c>
      <c r="AB255" s="1" t="str">
        <f t="shared" si="9"/>
        <v>Cantabria</v>
      </c>
      <c r="AC255" s="1" t="str">
        <f t="shared" si="10"/>
        <v>Badajoz-Cantabria-Cantabria-R3</v>
      </c>
      <c r="AD255" s="1" t="str">
        <f t="shared" si="11"/>
        <v xml:space="preserve">DA - Industria Agroalimentaria </v>
      </c>
    </row>
    <row r="256" spans="1:30" ht="14.4">
      <c r="A256" s="7" t="s">
        <v>20</v>
      </c>
      <c r="B256" s="7" t="s">
        <v>77</v>
      </c>
      <c r="C256" s="7" t="s">
        <v>77</v>
      </c>
      <c r="D256" s="7" t="s">
        <v>32</v>
      </c>
      <c r="E256" s="7">
        <v>0</v>
      </c>
      <c r="F256" s="7">
        <v>0</v>
      </c>
      <c r="G256" s="7">
        <v>0.110621302523145</v>
      </c>
      <c r="H256" s="7">
        <v>0</v>
      </c>
      <c r="I256" s="7">
        <v>9.7739552572259701E-4</v>
      </c>
      <c r="J256" s="7">
        <v>0</v>
      </c>
      <c r="K256" s="7">
        <v>0</v>
      </c>
      <c r="L256" s="7">
        <v>0</v>
      </c>
      <c r="M256" s="7">
        <v>0</v>
      </c>
      <c r="N256" s="7">
        <v>0</v>
      </c>
      <c r="O256" s="7">
        <v>0</v>
      </c>
      <c r="P256" s="7">
        <v>0</v>
      </c>
      <c r="Q256" s="7">
        <v>0</v>
      </c>
      <c r="R256" s="7">
        <v>0</v>
      </c>
      <c r="S256" s="7">
        <v>0</v>
      </c>
      <c r="T256" s="7">
        <v>0</v>
      </c>
      <c r="U256" s="7">
        <v>0</v>
      </c>
      <c r="V256" s="7">
        <v>0</v>
      </c>
      <c r="W256" s="7">
        <v>0</v>
      </c>
      <c r="X256" s="7">
        <v>0</v>
      </c>
      <c r="Y256" s="7">
        <v>0</v>
      </c>
      <c r="Z256" s="7">
        <v>0</v>
      </c>
      <c r="AA256" s="1" t="s">
        <v>33</v>
      </c>
      <c r="AB256" s="1" t="str">
        <f t="shared" si="9"/>
        <v>Cantabria</v>
      </c>
      <c r="AC256" s="1" t="str">
        <f t="shared" si="10"/>
        <v>Badajoz-Cantabria-Cantabria-R4</v>
      </c>
      <c r="AD256" s="1" t="str">
        <f t="shared" si="11"/>
        <v xml:space="preserve">DB - Industria textil y de la confección </v>
      </c>
    </row>
    <row r="257" spans="1:30" ht="14.4">
      <c r="A257" s="7" t="s">
        <v>20</v>
      </c>
      <c r="B257" s="7" t="s">
        <v>77</v>
      </c>
      <c r="C257" s="7" t="s">
        <v>77</v>
      </c>
      <c r="D257" s="7" t="s">
        <v>35</v>
      </c>
      <c r="E257" s="7">
        <v>0</v>
      </c>
      <c r="F257" s="7">
        <v>0</v>
      </c>
      <c r="G257" s="7">
        <v>0</v>
      </c>
      <c r="H257" s="7">
        <v>0</v>
      </c>
      <c r="I257" s="7">
        <v>0</v>
      </c>
      <c r="J257" s="7">
        <v>0</v>
      </c>
      <c r="K257" s="7">
        <v>0</v>
      </c>
      <c r="L257" s="7">
        <v>0</v>
      </c>
      <c r="M257" s="7">
        <v>0</v>
      </c>
      <c r="N257" s="7">
        <v>0</v>
      </c>
      <c r="O257" s="7">
        <v>0</v>
      </c>
      <c r="P257" s="7">
        <v>0</v>
      </c>
      <c r="Q257" s="7">
        <v>0</v>
      </c>
      <c r="R257" s="7">
        <v>0</v>
      </c>
      <c r="S257" s="7">
        <v>0</v>
      </c>
      <c r="T257" s="7">
        <v>0</v>
      </c>
      <c r="U257" s="7">
        <v>0</v>
      </c>
      <c r="V257" s="7">
        <v>0</v>
      </c>
      <c r="W257" s="7">
        <v>0</v>
      </c>
      <c r="X257" s="7">
        <v>0</v>
      </c>
      <c r="Y257" s="7">
        <v>0</v>
      </c>
      <c r="Z257" s="7">
        <v>0</v>
      </c>
      <c r="AA257" s="1" t="s">
        <v>36</v>
      </c>
      <c r="AB257" s="1" t="str">
        <f t="shared" si="9"/>
        <v>Cantabria</v>
      </c>
      <c r="AC257" s="1" t="str">
        <f t="shared" si="10"/>
        <v>Badajoz-Cantabria-Cantabria-R5</v>
      </c>
      <c r="AD257" s="1" t="str">
        <f t="shared" si="11"/>
        <v xml:space="preserve">DC - Industria del cuero y calzado </v>
      </c>
    </row>
    <row r="258" spans="1:30" ht="14.4">
      <c r="A258" s="7" t="s">
        <v>20</v>
      </c>
      <c r="B258" s="7" t="s">
        <v>77</v>
      </c>
      <c r="C258" s="7" t="s">
        <v>77</v>
      </c>
      <c r="D258" s="7" t="s">
        <v>37</v>
      </c>
      <c r="E258" s="7">
        <v>0</v>
      </c>
      <c r="F258" s="7">
        <v>0</v>
      </c>
      <c r="G258" s="7">
        <v>0</v>
      </c>
      <c r="H258" s="7">
        <v>0</v>
      </c>
      <c r="I258" s="7">
        <v>0</v>
      </c>
      <c r="J258" s="7">
        <v>0</v>
      </c>
      <c r="K258" s="7">
        <v>0</v>
      </c>
      <c r="L258" s="7">
        <v>0</v>
      </c>
      <c r="M258" s="7">
        <v>0</v>
      </c>
      <c r="N258" s="7">
        <v>0</v>
      </c>
      <c r="O258" s="7">
        <v>0</v>
      </c>
      <c r="P258" s="7">
        <v>0</v>
      </c>
      <c r="Q258" s="7">
        <v>0</v>
      </c>
      <c r="R258" s="7">
        <v>0</v>
      </c>
      <c r="S258" s="7">
        <v>0</v>
      </c>
      <c r="T258" s="7">
        <v>0</v>
      </c>
      <c r="U258" s="7">
        <v>0</v>
      </c>
      <c r="V258" s="7">
        <v>0</v>
      </c>
      <c r="W258" s="7">
        <v>0</v>
      </c>
      <c r="X258" s="7">
        <v>0</v>
      </c>
      <c r="Y258" s="7">
        <v>0</v>
      </c>
      <c r="Z258" s="7">
        <v>0</v>
      </c>
      <c r="AA258" s="1" t="s">
        <v>38</v>
      </c>
      <c r="AB258" s="1" t="str">
        <f t="shared" si="9"/>
        <v>Cantabria</v>
      </c>
      <c r="AC258" s="1" t="str">
        <f t="shared" si="10"/>
        <v>Badajoz-Cantabria-Cantabria-R6</v>
      </c>
      <c r="AD258" s="1" t="str">
        <f t="shared" si="11"/>
        <v xml:space="preserve">DD - Industria de la madera y el corcho </v>
      </c>
    </row>
    <row r="259" spans="1:30" ht="14.4">
      <c r="A259" s="7" t="s">
        <v>20</v>
      </c>
      <c r="B259" s="7" t="s">
        <v>77</v>
      </c>
      <c r="C259" s="7" t="s">
        <v>77</v>
      </c>
      <c r="D259" s="7" t="s">
        <v>39</v>
      </c>
      <c r="E259" s="7">
        <v>0</v>
      </c>
      <c r="F259" s="7">
        <v>0</v>
      </c>
      <c r="G259" s="7">
        <v>0</v>
      </c>
      <c r="H259" s="7">
        <v>0</v>
      </c>
      <c r="I259" s="7">
        <v>0</v>
      </c>
      <c r="J259" s="7">
        <v>0</v>
      </c>
      <c r="K259" s="7">
        <v>0</v>
      </c>
      <c r="L259" s="7">
        <v>0</v>
      </c>
      <c r="M259" s="7">
        <v>0</v>
      </c>
      <c r="N259" s="7">
        <v>0</v>
      </c>
      <c r="O259" s="7">
        <v>0</v>
      </c>
      <c r="P259" s="7">
        <v>0</v>
      </c>
      <c r="Q259" s="7">
        <v>0</v>
      </c>
      <c r="R259" s="7">
        <v>0</v>
      </c>
      <c r="S259" s="7">
        <v>0</v>
      </c>
      <c r="T259" s="7">
        <v>0</v>
      </c>
      <c r="U259" s="7">
        <v>0</v>
      </c>
      <c r="V259" s="7">
        <v>0</v>
      </c>
      <c r="W259" s="7">
        <v>0</v>
      </c>
      <c r="X259" s="7">
        <v>0</v>
      </c>
      <c r="Y259" s="7">
        <v>0</v>
      </c>
      <c r="Z259" s="7">
        <v>0</v>
      </c>
      <c r="AA259" s="1" t="s">
        <v>40</v>
      </c>
      <c r="AB259" s="1" t="str">
        <f t="shared" si="9"/>
        <v>Cantabria</v>
      </c>
      <c r="AC259" s="1" t="str">
        <f t="shared" si="10"/>
        <v>Badajoz-Cantabria-Cantabria-R7</v>
      </c>
      <c r="AD259" s="1" t="str">
        <f t="shared" si="11"/>
        <v xml:space="preserve">DE - Industria del papel, edición y artes gráficas </v>
      </c>
    </row>
    <row r="260" spans="1:30" ht="14.4">
      <c r="A260" s="7" t="s">
        <v>20</v>
      </c>
      <c r="B260" s="7" t="s">
        <v>77</v>
      </c>
      <c r="C260" s="7" t="s">
        <v>77</v>
      </c>
      <c r="D260" s="7" t="s">
        <v>41</v>
      </c>
      <c r="E260" s="7">
        <v>0</v>
      </c>
      <c r="F260" s="7">
        <v>0</v>
      </c>
      <c r="G260" s="7">
        <v>0</v>
      </c>
      <c r="H260" s="7">
        <v>0</v>
      </c>
      <c r="I260" s="7">
        <v>0</v>
      </c>
      <c r="J260" s="7">
        <v>10.9044427630137</v>
      </c>
      <c r="K260" s="7">
        <v>0</v>
      </c>
      <c r="L260" s="7">
        <v>0</v>
      </c>
      <c r="M260" s="7">
        <v>6.7817695589909803</v>
      </c>
      <c r="N260" s="7">
        <v>0</v>
      </c>
      <c r="O260" s="7">
        <v>0</v>
      </c>
      <c r="P260" s="7">
        <v>0</v>
      </c>
      <c r="Q260" s="7">
        <v>0</v>
      </c>
      <c r="R260" s="7">
        <v>0</v>
      </c>
      <c r="S260" s="7">
        <v>0</v>
      </c>
      <c r="T260" s="7">
        <v>0</v>
      </c>
      <c r="U260" s="7">
        <v>15.033431999999999</v>
      </c>
      <c r="V260" s="7">
        <v>0</v>
      </c>
      <c r="W260" s="7">
        <v>0</v>
      </c>
      <c r="X260" s="7">
        <v>11.212572</v>
      </c>
      <c r="Y260" s="7">
        <v>0</v>
      </c>
      <c r="Z260" s="7">
        <v>0</v>
      </c>
      <c r="AA260" s="1" t="s">
        <v>42</v>
      </c>
      <c r="AB260" s="1" t="str">
        <f t="shared" si="9"/>
        <v>Cantabria</v>
      </c>
      <c r="AC260" s="1" t="str">
        <f t="shared" si="10"/>
        <v>Badajoz-Cantabria-Cantabria-R8</v>
      </c>
      <c r="AD260" s="1" t="str">
        <f t="shared" si="11"/>
        <v xml:space="preserve">DG - Industria Química </v>
      </c>
    </row>
    <row r="261" spans="1:30" ht="14.4">
      <c r="A261" s="7" t="s">
        <v>20</v>
      </c>
      <c r="B261" s="7" t="s">
        <v>77</v>
      </c>
      <c r="C261" s="7" t="s">
        <v>77</v>
      </c>
      <c r="D261" s="7" t="s">
        <v>43</v>
      </c>
      <c r="E261" s="7">
        <v>0</v>
      </c>
      <c r="F261" s="7">
        <v>0</v>
      </c>
      <c r="G261" s="7">
        <v>0</v>
      </c>
      <c r="H261" s="7">
        <v>0</v>
      </c>
      <c r="I261" s="7">
        <v>0</v>
      </c>
      <c r="J261" s="7">
        <v>0</v>
      </c>
      <c r="K261" s="7">
        <v>0</v>
      </c>
      <c r="L261" s="7">
        <v>0</v>
      </c>
      <c r="M261" s="7">
        <v>0</v>
      </c>
      <c r="N261" s="7">
        <v>0</v>
      </c>
      <c r="O261" s="7">
        <v>0</v>
      </c>
      <c r="P261" s="7">
        <v>0</v>
      </c>
      <c r="Q261" s="7">
        <v>0</v>
      </c>
      <c r="R261" s="7">
        <v>0</v>
      </c>
      <c r="S261" s="7">
        <v>0</v>
      </c>
      <c r="T261" s="7">
        <v>0</v>
      </c>
      <c r="U261" s="7">
        <v>0</v>
      </c>
      <c r="V261" s="7">
        <v>0</v>
      </c>
      <c r="W261" s="7">
        <v>0</v>
      </c>
      <c r="X261" s="7">
        <v>0</v>
      </c>
      <c r="Y261" s="7">
        <v>0</v>
      </c>
      <c r="Z261" s="7">
        <v>0</v>
      </c>
      <c r="AA261" s="1" t="s">
        <v>44</v>
      </c>
      <c r="AB261" s="1" t="str">
        <f t="shared" si="9"/>
        <v>Cantabria</v>
      </c>
      <c r="AC261" s="1" t="str">
        <f t="shared" si="10"/>
        <v>Badajoz-Cantabria-Cantabria-R9</v>
      </c>
      <c r="AD261" s="1" t="str">
        <f t="shared" si="11"/>
        <v xml:space="preserve">DH - Industria del caucho y materias plásticas </v>
      </c>
    </row>
    <row r="262" spans="1:30" ht="14.4">
      <c r="A262" s="7" t="s">
        <v>20</v>
      </c>
      <c r="B262" s="7" t="s">
        <v>77</v>
      </c>
      <c r="C262" s="7" t="s">
        <v>77</v>
      </c>
      <c r="D262" s="7" t="s">
        <v>45</v>
      </c>
      <c r="E262" s="7">
        <v>0</v>
      </c>
      <c r="F262" s="7">
        <v>0</v>
      </c>
      <c r="G262" s="7">
        <v>0.24632738648121999</v>
      </c>
      <c r="H262" s="7">
        <v>0</v>
      </c>
      <c r="I262" s="7">
        <v>0.59039997579702297</v>
      </c>
      <c r="J262" s="7">
        <v>0</v>
      </c>
      <c r="K262" s="7">
        <v>0</v>
      </c>
      <c r="L262" s="7">
        <v>0</v>
      </c>
      <c r="M262" s="7">
        <v>0.34774954133459701</v>
      </c>
      <c r="N262" s="7">
        <v>0</v>
      </c>
      <c r="O262" s="7">
        <v>0</v>
      </c>
      <c r="P262" s="7">
        <v>0</v>
      </c>
      <c r="Q262" s="7">
        <v>0</v>
      </c>
      <c r="R262" s="7">
        <v>17.202719999999999</v>
      </c>
      <c r="S262" s="7">
        <v>0</v>
      </c>
      <c r="T262" s="7">
        <v>16.050636000000001</v>
      </c>
      <c r="U262" s="7">
        <v>0</v>
      </c>
      <c r="V262" s="7">
        <v>0</v>
      </c>
      <c r="W262" s="7">
        <v>0</v>
      </c>
      <c r="X262" s="7">
        <v>12.057551999999999</v>
      </c>
      <c r="Y262" s="7">
        <v>0</v>
      </c>
      <c r="Z262" s="7">
        <v>0</v>
      </c>
      <c r="AA262" s="1" t="s">
        <v>46</v>
      </c>
      <c r="AB262" s="1" t="str">
        <f t="shared" si="9"/>
        <v>Cantabria</v>
      </c>
      <c r="AC262" s="1" t="str">
        <f t="shared" si="10"/>
        <v>Badajoz-Cantabria-Cantabria-R10</v>
      </c>
      <c r="AD262" s="1" t="str">
        <f t="shared" si="11"/>
        <v xml:space="preserve">DI - Industria de productos minerales no metálicos </v>
      </c>
    </row>
    <row r="263" spans="1:30" ht="14.4">
      <c r="A263" s="7" t="s">
        <v>20</v>
      </c>
      <c r="B263" s="7" t="s">
        <v>77</v>
      </c>
      <c r="C263" s="7" t="s">
        <v>77</v>
      </c>
      <c r="D263" s="7" t="s">
        <v>47</v>
      </c>
      <c r="E263" s="7">
        <v>0</v>
      </c>
      <c r="F263" s="7">
        <v>0</v>
      </c>
      <c r="G263" s="7">
        <v>10.8039333782352</v>
      </c>
      <c r="H263" s="7">
        <v>0</v>
      </c>
      <c r="I263" s="7">
        <v>0</v>
      </c>
      <c r="J263" s="7">
        <v>0</v>
      </c>
      <c r="K263" s="7">
        <v>0</v>
      </c>
      <c r="L263" s="7">
        <v>0</v>
      </c>
      <c r="M263" s="7">
        <v>0.75284785673481103</v>
      </c>
      <c r="N263" s="7">
        <v>0.35824971330198502</v>
      </c>
      <c r="O263" s="7">
        <v>0</v>
      </c>
      <c r="P263" s="7">
        <v>0</v>
      </c>
      <c r="Q263" s="7">
        <v>0</v>
      </c>
      <c r="R263" s="7">
        <v>34.809120999999998</v>
      </c>
      <c r="S263" s="7">
        <v>0</v>
      </c>
      <c r="T263" s="7">
        <v>0</v>
      </c>
      <c r="U263" s="7">
        <v>0</v>
      </c>
      <c r="V263" s="7">
        <v>0</v>
      </c>
      <c r="W263" s="7">
        <v>0</v>
      </c>
      <c r="X263" s="7">
        <v>0.57796400000000003</v>
      </c>
      <c r="Y263" s="7">
        <v>13.201510000000001</v>
      </c>
      <c r="Z263" s="7">
        <v>0</v>
      </c>
      <c r="AA263" s="1" t="s">
        <v>48</v>
      </c>
      <c r="AB263" s="1" t="str">
        <f t="shared" si="9"/>
        <v>Cantabria</v>
      </c>
      <c r="AC263" s="1" t="str">
        <f t="shared" si="10"/>
        <v>Badajoz-Cantabria-Cantabria-R11</v>
      </c>
      <c r="AD263" s="1" t="str">
        <f t="shared" si="11"/>
        <v xml:space="preserve">DJ - Metalurgia y fabricación de productos metálicos </v>
      </c>
    </row>
    <row r="264" spans="1:30" ht="14.4">
      <c r="A264" s="7" t="s">
        <v>20</v>
      </c>
      <c r="B264" s="7" t="s">
        <v>77</v>
      </c>
      <c r="C264" s="7" t="s">
        <v>77</v>
      </c>
      <c r="D264" s="7" t="s">
        <v>49</v>
      </c>
      <c r="E264" s="7">
        <v>0</v>
      </c>
      <c r="F264" s="7">
        <v>0</v>
      </c>
      <c r="G264" s="7">
        <v>0</v>
      </c>
      <c r="H264" s="7">
        <v>0</v>
      </c>
      <c r="I264" s="7">
        <v>0</v>
      </c>
      <c r="J264" s="7">
        <v>0</v>
      </c>
      <c r="K264" s="7">
        <v>0</v>
      </c>
      <c r="L264" s="7">
        <v>0</v>
      </c>
      <c r="M264" s="7">
        <v>0</v>
      </c>
      <c r="N264" s="7">
        <v>0</v>
      </c>
      <c r="O264" s="7">
        <v>0</v>
      </c>
      <c r="P264" s="7">
        <v>0</v>
      </c>
      <c r="Q264" s="7">
        <v>0</v>
      </c>
      <c r="R264" s="7">
        <v>0</v>
      </c>
      <c r="S264" s="7">
        <v>0</v>
      </c>
      <c r="T264" s="7">
        <v>0</v>
      </c>
      <c r="U264" s="7">
        <v>0</v>
      </c>
      <c r="V264" s="7">
        <v>0</v>
      </c>
      <c r="W264" s="7">
        <v>0</v>
      </c>
      <c r="X264" s="7">
        <v>0</v>
      </c>
      <c r="Y264" s="7">
        <v>0</v>
      </c>
      <c r="Z264" s="7">
        <v>0</v>
      </c>
      <c r="AA264" s="1" t="s">
        <v>50</v>
      </c>
      <c r="AB264" s="1" t="str">
        <f t="shared" si="9"/>
        <v>Cantabria</v>
      </c>
      <c r="AC264" s="1" t="str">
        <f t="shared" si="10"/>
        <v>Badajoz-Cantabria-Cantabria-R12</v>
      </c>
      <c r="AD264" s="1" t="str">
        <f t="shared" si="11"/>
        <v xml:space="preserve">DK - Fabricación de maquinaria y equipo mecánico </v>
      </c>
    </row>
    <row r="265" spans="1:30" ht="14.4">
      <c r="A265" s="7" t="s">
        <v>20</v>
      </c>
      <c r="B265" s="7" t="s">
        <v>77</v>
      </c>
      <c r="C265" s="7" t="s">
        <v>77</v>
      </c>
      <c r="D265" s="7" t="s">
        <v>51</v>
      </c>
      <c r="E265" s="7">
        <v>0</v>
      </c>
      <c r="F265" s="7">
        <v>0.1070037186672</v>
      </c>
      <c r="G265" s="7">
        <v>0</v>
      </c>
      <c r="H265" s="7">
        <v>0</v>
      </c>
      <c r="I265" s="7">
        <v>0</v>
      </c>
      <c r="J265" s="7">
        <v>0</v>
      </c>
      <c r="K265" s="7">
        <v>0</v>
      </c>
      <c r="L265" s="7">
        <v>0</v>
      </c>
      <c r="M265" s="7">
        <v>0</v>
      </c>
      <c r="N265" s="7">
        <v>0</v>
      </c>
      <c r="O265" s="7">
        <v>0</v>
      </c>
      <c r="P265" s="7">
        <v>0</v>
      </c>
      <c r="Q265" s="7">
        <v>0.2311</v>
      </c>
      <c r="R265" s="7">
        <v>0</v>
      </c>
      <c r="S265" s="7">
        <v>0</v>
      </c>
      <c r="T265" s="7">
        <v>0</v>
      </c>
      <c r="U265" s="7">
        <v>0</v>
      </c>
      <c r="V265" s="7">
        <v>0</v>
      </c>
      <c r="W265" s="7">
        <v>0</v>
      </c>
      <c r="X265" s="7">
        <v>0</v>
      </c>
      <c r="Y265" s="7">
        <v>0</v>
      </c>
      <c r="Z265" s="7">
        <v>0</v>
      </c>
      <c r="AA265" s="1" t="s">
        <v>52</v>
      </c>
      <c r="AB265" s="1" t="str">
        <f t="shared" si="9"/>
        <v>Cantabria</v>
      </c>
      <c r="AC265" s="1" t="str">
        <f t="shared" si="10"/>
        <v>Badajoz-Cantabria-Cantabria-R13</v>
      </c>
      <c r="AD265" s="1" t="str">
        <f t="shared" si="11"/>
        <v xml:space="preserve">DL - Material y equipo eléctrico, electrónico y óptico </v>
      </c>
    </row>
    <row r="266" spans="1:30" ht="14.4">
      <c r="A266" s="7" t="s">
        <v>20</v>
      </c>
      <c r="B266" s="7" t="s">
        <v>77</v>
      </c>
      <c r="C266" s="7" t="s">
        <v>77</v>
      </c>
      <c r="D266" s="7" t="s">
        <v>53</v>
      </c>
      <c r="E266" s="7">
        <v>0</v>
      </c>
      <c r="F266" s="7">
        <v>0</v>
      </c>
      <c r="G266" s="7">
        <v>0</v>
      </c>
      <c r="H266" s="7">
        <v>0</v>
      </c>
      <c r="I266" s="7">
        <v>0</v>
      </c>
      <c r="J266" s="7">
        <v>0</v>
      </c>
      <c r="K266" s="7">
        <v>0</v>
      </c>
      <c r="L266" s="7">
        <v>0</v>
      </c>
      <c r="M266" s="7">
        <v>0</v>
      </c>
      <c r="N266" s="7">
        <v>0</v>
      </c>
      <c r="O266" s="7">
        <v>0</v>
      </c>
      <c r="P266" s="7">
        <v>0</v>
      </c>
      <c r="Q266" s="7">
        <v>0</v>
      </c>
      <c r="R266" s="7">
        <v>0</v>
      </c>
      <c r="S266" s="7">
        <v>0</v>
      </c>
      <c r="T266" s="7">
        <v>0</v>
      </c>
      <c r="U266" s="7">
        <v>0</v>
      </c>
      <c r="V266" s="7">
        <v>0</v>
      </c>
      <c r="W266" s="7">
        <v>0</v>
      </c>
      <c r="X266" s="7">
        <v>0</v>
      </c>
      <c r="Y266" s="7">
        <v>0</v>
      </c>
      <c r="Z266" s="7">
        <v>0</v>
      </c>
      <c r="AA266" s="1" t="s">
        <v>54</v>
      </c>
      <c r="AB266" s="1" t="str">
        <f t="shared" si="9"/>
        <v>Cantabria</v>
      </c>
      <c r="AC266" s="1" t="str">
        <f t="shared" si="10"/>
        <v>Badajoz-Cantabria-Cantabria-R14</v>
      </c>
      <c r="AD266" s="1" t="str">
        <f t="shared" si="11"/>
        <v xml:space="preserve">DM - Fabricación de material de transporte </v>
      </c>
    </row>
    <row r="267" spans="1:30" ht="14.4">
      <c r="A267" s="7" t="s">
        <v>20</v>
      </c>
      <c r="B267" s="7" t="s">
        <v>77</v>
      </c>
      <c r="C267" s="7" t="s">
        <v>77</v>
      </c>
      <c r="D267" s="7" t="s">
        <v>55</v>
      </c>
      <c r="E267" s="7">
        <v>0</v>
      </c>
      <c r="F267" s="7">
        <v>0</v>
      </c>
      <c r="G267" s="7">
        <v>0</v>
      </c>
      <c r="H267" s="7">
        <v>0</v>
      </c>
      <c r="I267" s="7">
        <v>0</v>
      </c>
      <c r="J267" s="7">
        <v>0</v>
      </c>
      <c r="K267" s="7">
        <v>0</v>
      </c>
      <c r="L267" s="7">
        <v>0</v>
      </c>
      <c r="M267" s="7">
        <v>0</v>
      </c>
      <c r="N267" s="7">
        <v>0</v>
      </c>
      <c r="O267" s="7">
        <v>0</v>
      </c>
      <c r="P267" s="7">
        <v>0</v>
      </c>
      <c r="Q267" s="7">
        <v>0</v>
      </c>
      <c r="R267" s="7">
        <v>0</v>
      </c>
      <c r="S267" s="7">
        <v>0</v>
      </c>
      <c r="T267" s="7">
        <v>0</v>
      </c>
      <c r="U267" s="7">
        <v>0</v>
      </c>
      <c r="V267" s="7">
        <v>0</v>
      </c>
      <c r="W267" s="7">
        <v>0</v>
      </c>
      <c r="X267" s="7">
        <v>0</v>
      </c>
      <c r="Y267" s="7">
        <v>0</v>
      </c>
      <c r="Z267" s="7">
        <v>0</v>
      </c>
      <c r="AA267" s="1" t="s">
        <v>56</v>
      </c>
      <c r="AB267" s="1" t="str">
        <f t="shared" si="9"/>
        <v>Cantabria</v>
      </c>
      <c r="AC267" s="1" t="str">
        <f t="shared" si="10"/>
        <v>Badajoz-Cantabria-Cantabria-R15</v>
      </c>
      <c r="AD267" s="1" t="str">
        <f t="shared" si="11"/>
        <v xml:space="preserve">DN - Industrias diversas </v>
      </c>
    </row>
    <row r="268" spans="1:30" ht="14.4">
      <c r="A268" s="7" t="s">
        <v>20</v>
      </c>
      <c r="B268" s="7" t="s">
        <v>77</v>
      </c>
      <c r="C268" s="7" t="s">
        <v>77</v>
      </c>
      <c r="D268" s="7" t="s">
        <v>57</v>
      </c>
      <c r="E268" s="7">
        <v>0</v>
      </c>
      <c r="F268" s="7">
        <v>0</v>
      </c>
      <c r="G268" s="7">
        <v>0</v>
      </c>
      <c r="H268" s="7">
        <v>0</v>
      </c>
      <c r="I268" s="7">
        <v>0</v>
      </c>
      <c r="J268" s="7">
        <v>0</v>
      </c>
      <c r="K268" s="7">
        <v>0</v>
      </c>
      <c r="L268" s="7">
        <v>0</v>
      </c>
      <c r="M268" s="7">
        <v>0</v>
      </c>
      <c r="N268" s="7">
        <v>0</v>
      </c>
      <c r="O268" s="7">
        <v>0</v>
      </c>
      <c r="P268" s="7">
        <v>0</v>
      </c>
      <c r="Q268" s="7">
        <v>0</v>
      </c>
      <c r="R268" s="7">
        <v>0</v>
      </c>
      <c r="S268" s="7">
        <v>0</v>
      </c>
      <c r="T268" s="7">
        <v>0</v>
      </c>
      <c r="U268" s="7">
        <v>0</v>
      </c>
      <c r="V268" s="7">
        <v>0</v>
      </c>
      <c r="W268" s="7">
        <v>0</v>
      </c>
      <c r="X268" s="7">
        <v>0</v>
      </c>
      <c r="Y268" s="7">
        <v>0</v>
      </c>
      <c r="Z268" s="7">
        <v>0</v>
      </c>
      <c r="AA268" s="1" t="s">
        <v>58</v>
      </c>
      <c r="AB268" s="1" t="str">
        <f t="shared" si="9"/>
        <v>Cantabria</v>
      </c>
      <c r="AC268" s="1" t="str">
        <f t="shared" si="10"/>
        <v>Badajoz-Cantabria-Cantabria-R16</v>
      </c>
      <c r="AD268" s="1" t="str">
        <f t="shared" si="11"/>
        <v xml:space="preserve">EE - Industria energética, distribución de energía, gas y agua </v>
      </c>
    </row>
    <row r="269" spans="1:30" ht="14.4">
      <c r="A269" s="7" t="s">
        <v>20</v>
      </c>
      <c r="B269" s="7" t="s">
        <v>78</v>
      </c>
      <c r="C269" s="7" t="s">
        <v>79</v>
      </c>
      <c r="D269" s="7" t="s">
        <v>23</v>
      </c>
      <c r="E269" s="7">
        <v>26.025923482667601</v>
      </c>
      <c r="F269" s="7">
        <v>0</v>
      </c>
      <c r="G269" s="7">
        <v>2.2404372793129799</v>
      </c>
      <c r="H269" s="7">
        <v>0</v>
      </c>
      <c r="I269" s="7">
        <v>0</v>
      </c>
      <c r="J269" s="7">
        <v>19.792180680931999</v>
      </c>
      <c r="K269" s="7">
        <v>18.944288423527599</v>
      </c>
      <c r="L269" s="7">
        <v>8.9896114075571205</v>
      </c>
      <c r="M269" s="7">
        <v>15.499595369712999</v>
      </c>
      <c r="N269" s="7">
        <v>5.6544020703793896</v>
      </c>
      <c r="O269" s="7">
        <v>32.6251734788177</v>
      </c>
      <c r="P269" s="7">
        <v>19.233066000000001</v>
      </c>
      <c r="Q269" s="7">
        <v>0</v>
      </c>
      <c r="R269" s="7">
        <v>2.1004800000000001</v>
      </c>
      <c r="S269" s="7">
        <v>0</v>
      </c>
      <c r="T269" s="7">
        <v>0</v>
      </c>
      <c r="U269" s="7">
        <v>16.009226000000002</v>
      </c>
      <c r="V269" s="7">
        <v>16.057908000000001</v>
      </c>
      <c r="W269" s="7">
        <v>17.706911999999999</v>
      </c>
      <c r="X269" s="7">
        <v>25.091968999999999</v>
      </c>
      <c r="Y269" s="7">
        <v>4.9471340000000001</v>
      </c>
      <c r="Z269" s="7">
        <v>26.628658999999999</v>
      </c>
      <c r="AA269" s="1" t="s">
        <v>24</v>
      </c>
      <c r="AB269" s="1" t="str">
        <f t="shared" ref="AB269:AB332" si="12">IF(B269="Castilla-La Mancha","Castilla La Mancha",B269)</f>
        <v>Castilla y León</v>
      </c>
      <c r="AC269" s="1" t="str">
        <f t="shared" si="10"/>
        <v>Badajoz-Castilla y León-Ávila-R1</v>
      </c>
      <c r="AD269" s="1" t="str">
        <f t="shared" si="11"/>
        <v xml:space="preserve">AA,BB - Agricultura, silvicultura y pesca </v>
      </c>
    </row>
    <row r="270" spans="1:30" ht="14.4">
      <c r="A270" s="7" t="s">
        <v>20</v>
      </c>
      <c r="B270" s="7" t="s">
        <v>78</v>
      </c>
      <c r="C270" s="7" t="s">
        <v>79</v>
      </c>
      <c r="D270" s="7" t="s">
        <v>26</v>
      </c>
      <c r="E270" s="7">
        <v>0</v>
      </c>
      <c r="F270" s="7">
        <v>0</v>
      </c>
      <c r="G270" s="7">
        <v>4.0327554989010004</v>
      </c>
      <c r="H270" s="7">
        <v>0</v>
      </c>
      <c r="I270" s="7">
        <v>0</v>
      </c>
      <c r="J270" s="7">
        <v>0</v>
      </c>
      <c r="K270" s="7">
        <v>0</v>
      </c>
      <c r="L270" s="7">
        <v>0</v>
      </c>
      <c r="M270" s="7">
        <v>0</v>
      </c>
      <c r="N270" s="7">
        <v>0</v>
      </c>
      <c r="O270" s="7">
        <v>0</v>
      </c>
      <c r="P270" s="7">
        <v>0</v>
      </c>
      <c r="Q270" s="7">
        <v>0</v>
      </c>
      <c r="R270" s="7">
        <v>16.537680000000002</v>
      </c>
      <c r="S270" s="7">
        <v>0</v>
      </c>
      <c r="T270" s="7">
        <v>0</v>
      </c>
      <c r="U270" s="7">
        <v>0</v>
      </c>
      <c r="V270" s="7">
        <v>0</v>
      </c>
      <c r="W270" s="7">
        <v>0</v>
      </c>
      <c r="X270" s="7">
        <v>0</v>
      </c>
      <c r="Y270" s="7">
        <v>0</v>
      </c>
      <c r="Z270" s="7">
        <v>0</v>
      </c>
      <c r="AA270" s="1" t="s">
        <v>27</v>
      </c>
      <c r="AB270" s="1" t="str">
        <f t="shared" si="12"/>
        <v>Castilla y León</v>
      </c>
      <c r="AC270" s="1" t="str">
        <f t="shared" ref="AC270:AC333" si="13">+A270&amp;"-"&amp;AB270&amp;"-"&amp;C270&amp;"-"&amp;AA270</f>
        <v>Badajoz-Castilla y León-Ávila-R2</v>
      </c>
      <c r="AD270" s="1" t="str">
        <f t="shared" ref="AD270:AD333" si="14">+IF(D270=$D$13,$AI$1,IF(D270=$D$14,$AI$2,IF(D270=$D$15,$AI$3,IF(D270=$D$16,$AI$4,IF(D270=$D$17,$AI$5,IF(D270=$D$18,$AI$6,IF(D270=$D$19,$AI$7,IF(D270=$D$20,$AI$8,IF(D270=$D$21,$AI$9,IF(D270=$D$22,$AI$10,IF(D270=$D$23,$AI$11,IF(D270=$D$24,$AI$12,IF(D270=$D$25,$AI$13,IF(D270=$D$26,$AI$14,IF(D270=$D$27,$AI$15,$AI$16)))))))))))))))</f>
        <v xml:space="preserve">CA,CB, DF - I. extractivas, coquerías, refino y combustibles nucleares </v>
      </c>
    </row>
    <row r="271" spans="1:30" ht="14.4">
      <c r="A271" s="7" t="s">
        <v>20</v>
      </c>
      <c r="B271" s="7" t="s">
        <v>78</v>
      </c>
      <c r="C271" s="7" t="s">
        <v>79</v>
      </c>
      <c r="D271" s="7" t="s">
        <v>29</v>
      </c>
      <c r="E271" s="7">
        <v>0</v>
      </c>
      <c r="F271" s="7">
        <v>0</v>
      </c>
      <c r="G271" s="7">
        <v>0</v>
      </c>
      <c r="H271" s="7">
        <v>0</v>
      </c>
      <c r="I271" s="7">
        <v>0</v>
      </c>
      <c r="J271" s="7">
        <v>0</v>
      </c>
      <c r="K271" s="7">
        <v>0</v>
      </c>
      <c r="L271" s="7">
        <v>0</v>
      </c>
      <c r="M271" s="7">
        <v>0</v>
      </c>
      <c r="N271" s="7">
        <v>0</v>
      </c>
      <c r="O271" s="7">
        <v>0</v>
      </c>
      <c r="P271" s="7">
        <v>0</v>
      </c>
      <c r="Q271" s="7">
        <v>0</v>
      </c>
      <c r="R271" s="7">
        <v>0</v>
      </c>
      <c r="S271" s="7">
        <v>0</v>
      </c>
      <c r="T271" s="7">
        <v>0</v>
      </c>
      <c r="U271" s="7">
        <v>0</v>
      </c>
      <c r="V271" s="7">
        <v>0</v>
      </c>
      <c r="W271" s="7">
        <v>0</v>
      </c>
      <c r="X271" s="7">
        <v>0</v>
      </c>
      <c r="Y271" s="7">
        <v>0</v>
      </c>
      <c r="Z271" s="7">
        <v>0</v>
      </c>
      <c r="AA271" s="1" t="s">
        <v>30</v>
      </c>
      <c r="AB271" s="1" t="str">
        <f t="shared" si="12"/>
        <v>Castilla y León</v>
      </c>
      <c r="AC271" s="1" t="str">
        <f t="shared" si="13"/>
        <v>Badajoz-Castilla y León-Ávila-R3</v>
      </c>
      <c r="AD271" s="1" t="str">
        <f t="shared" si="14"/>
        <v xml:space="preserve">DA - Industria Agroalimentaria </v>
      </c>
    </row>
    <row r="272" spans="1:30" ht="14.4">
      <c r="A272" s="7" t="s">
        <v>20</v>
      </c>
      <c r="B272" s="7" t="s">
        <v>78</v>
      </c>
      <c r="C272" s="7" t="s">
        <v>79</v>
      </c>
      <c r="D272" s="7" t="s">
        <v>32</v>
      </c>
      <c r="E272" s="7">
        <v>0</v>
      </c>
      <c r="F272" s="7">
        <v>0</v>
      </c>
      <c r="G272" s="7">
        <v>2.33969724215673E-2</v>
      </c>
      <c r="H272" s="7">
        <v>0</v>
      </c>
      <c r="I272" s="7">
        <v>0</v>
      </c>
      <c r="J272" s="7">
        <v>0</v>
      </c>
      <c r="K272" s="7">
        <v>0</v>
      </c>
      <c r="L272" s="7">
        <v>0</v>
      </c>
      <c r="M272" s="7">
        <v>0</v>
      </c>
      <c r="N272" s="7">
        <v>0</v>
      </c>
      <c r="O272" s="7">
        <v>0</v>
      </c>
      <c r="P272" s="7">
        <v>0</v>
      </c>
      <c r="Q272" s="7">
        <v>0</v>
      </c>
      <c r="R272" s="7">
        <v>0</v>
      </c>
      <c r="S272" s="7">
        <v>0</v>
      </c>
      <c r="T272" s="7">
        <v>0</v>
      </c>
      <c r="U272" s="7">
        <v>0</v>
      </c>
      <c r="V272" s="7">
        <v>0</v>
      </c>
      <c r="W272" s="7">
        <v>0</v>
      </c>
      <c r="X272" s="7">
        <v>0</v>
      </c>
      <c r="Y272" s="7">
        <v>0</v>
      </c>
      <c r="Z272" s="7">
        <v>0</v>
      </c>
      <c r="AA272" s="1" t="s">
        <v>33</v>
      </c>
      <c r="AB272" s="1" t="str">
        <f t="shared" si="12"/>
        <v>Castilla y León</v>
      </c>
      <c r="AC272" s="1" t="str">
        <f t="shared" si="13"/>
        <v>Badajoz-Castilla y León-Ávila-R4</v>
      </c>
      <c r="AD272" s="1" t="str">
        <f t="shared" si="14"/>
        <v xml:space="preserve">DB - Industria textil y de la confección </v>
      </c>
    </row>
    <row r="273" spans="1:30" ht="14.4">
      <c r="A273" s="7" t="s">
        <v>20</v>
      </c>
      <c r="B273" s="7" t="s">
        <v>78</v>
      </c>
      <c r="C273" s="7" t="s">
        <v>79</v>
      </c>
      <c r="D273" s="7" t="s">
        <v>35</v>
      </c>
      <c r="E273" s="7">
        <v>0</v>
      </c>
      <c r="F273" s="7">
        <v>0</v>
      </c>
      <c r="G273" s="7">
        <v>0</v>
      </c>
      <c r="H273" s="7">
        <v>0</v>
      </c>
      <c r="I273" s="7">
        <v>0</v>
      </c>
      <c r="J273" s="7">
        <v>0</v>
      </c>
      <c r="K273" s="7">
        <v>0</v>
      </c>
      <c r="L273" s="7">
        <v>0</v>
      </c>
      <c r="M273" s="7">
        <v>0</v>
      </c>
      <c r="N273" s="7">
        <v>0</v>
      </c>
      <c r="O273" s="7">
        <v>0</v>
      </c>
      <c r="P273" s="7">
        <v>0</v>
      </c>
      <c r="Q273" s="7">
        <v>0</v>
      </c>
      <c r="R273" s="7">
        <v>0</v>
      </c>
      <c r="S273" s="7">
        <v>0</v>
      </c>
      <c r="T273" s="7">
        <v>0</v>
      </c>
      <c r="U273" s="7">
        <v>0</v>
      </c>
      <c r="V273" s="7">
        <v>0</v>
      </c>
      <c r="W273" s="7">
        <v>0</v>
      </c>
      <c r="X273" s="7">
        <v>0</v>
      </c>
      <c r="Y273" s="7">
        <v>0</v>
      </c>
      <c r="Z273" s="7">
        <v>0</v>
      </c>
      <c r="AA273" s="1" t="s">
        <v>36</v>
      </c>
      <c r="AB273" s="1" t="str">
        <f t="shared" si="12"/>
        <v>Castilla y León</v>
      </c>
      <c r="AC273" s="1" t="str">
        <f t="shared" si="13"/>
        <v>Badajoz-Castilla y León-Ávila-R5</v>
      </c>
      <c r="AD273" s="1" t="str">
        <f t="shared" si="14"/>
        <v xml:space="preserve">DC - Industria del cuero y calzado </v>
      </c>
    </row>
    <row r="274" spans="1:30" ht="14.4">
      <c r="A274" s="7" t="s">
        <v>20</v>
      </c>
      <c r="B274" s="7" t="s">
        <v>78</v>
      </c>
      <c r="C274" s="7" t="s">
        <v>79</v>
      </c>
      <c r="D274" s="7" t="s">
        <v>37</v>
      </c>
      <c r="E274" s="7">
        <v>0</v>
      </c>
      <c r="F274" s="7">
        <v>0</v>
      </c>
      <c r="G274" s="7">
        <v>0</v>
      </c>
      <c r="H274" s="7">
        <v>0</v>
      </c>
      <c r="I274" s="7">
        <v>0</v>
      </c>
      <c r="J274" s="7">
        <v>0</v>
      </c>
      <c r="K274" s="7">
        <v>0</v>
      </c>
      <c r="L274" s="7">
        <v>0</v>
      </c>
      <c r="M274" s="7">
        <v>0</v>
      </c>
      <c r="N274" s="7">
        <v>0</v>
      </c>
      <c r="O274" s="7">
        <v>0</v>
      </c>
      <c r="P274" s="7">
        <v>0</v>
      </c>
      <c r="Q274" s="7">
        <v>0</v>
      </c>
      <c r="R274" s="7">
        <v>0</v>
      </c>
      <c r="S274" s="7">
        <v>0</v>
      </c>
      <c r="T274" s="7">
        <v>0</v>
      </c>
      <c r="U274" s="7">
        <v>0</v>
      </c>
      <c r="V274" s="7">
        <v>0</v>
      </c>
      <c r="W274" s="7">
        <v>0</v>
      </c>
      <c r="X274" s="7">
        <v>0</v>
      </c>
      <c r="Y274" s="7">
        <v>0</v>
      </c>
      <c r="Z274" s="7">
        <v>0</v>
      </c>
      <c r="AA274" s="1" t="s">
        <v>38</v>
      </c>
      <c r="AB274" s="1" t="str">
        <f t="shared" si="12"/>
        <v>Castilla y León</v>
      </c>
      <c r="AC274" s="1" t="str">
        <f t="shared" si="13"/>
        <v>Badajoz-Castilla y León-Ávila-R6</v>
      </c>
      <c r="AD274" s="1" t="str">
        <f t="shared" si="14"/>
        <v xml:space="preserve">DD - Industria de la madera y el corcho </v>
      </c>
    </row>
    <row r="275" spans="1:30" ht="14.4">
      <c r="A275" s="7" t="s">
        <v>20</v>
      </c>
      <c r="B275" s="7" t="s">
        <v>78</v>
      </c>
      <c r="C275" s="7" t="s">
        <v>79</v>
      </c>
      <c r="D275" s="7" t="s">
        <v>39</v>
      </c>
      <c r="E275" s="7">
        <v>0</v>
      </c>
      <c r="F275" s="7">
        <v>0</v>
      </c>
      <c r="G275" s="7">
        <v>0</v>
      </c>
      <c r="H275" s="7">
        <v>0</v>
      </c>
      <c r="I275" s="7">
        <v>0</v>
      </c>
      <c r="J275" s="7">
        <v>0</v>
      </c>
      <c r="K275" s="7">
        <v>0</v>
      </c>
      <c r="L275" s="7">
        <v>0</v>
      </c>
      <c r="M275" s="7">
        <v>0</v>
      </c>
      <c r="N275" s="7">
        <v>0</v>
      </c>
      <c r="O275" s="7">
        <v>3.80041128967919</v>
      </c>
      <c r="P275" s="7">
        <v>0</v>
      </c>
      <c r="Q275" s="7">
        <v>0</v>
      </c>
      <c r="R275" s="7">
        <v>0</v>
      </c>
      <c r="S275" s="7">
        <v>0</v>
      </c>
      <c r="T275" s="7">
        <v>0</v>
      </c>
      <c r="U275" s="7">
        <v>0</v>
      </c>
      <c r="V275" s="7">
        <v>0</v>
      </c>
      <c r="W275" s="7">
        <v>0</v>
      </c>
      <c r="X275" s="7">
        <v>0</v>
      </c>
      <c r="Y275" s="7">
        <v>0</v>
      </c>
      <c r="Z275" s="7">
        <v>5.1657500000000001</v>
      </c>
      <c r="AA275" s="1" t="s">
        <v>40</v>
      </c>
      <c r="AB275" s="1" t="str">
        <f t="shared" si="12"/>
        <v>Castilla y León</v>
      </c>
      <c r="AC275" s="1" t="str">
        <f t="shared" si="13"/>
        <v>Badajoz-Castilla y León-Ávila-R7</v>
      </c>
      <c r="AD275" s="1" t="str">
        <f t="shared" si="14"/>
        <v xml:space="preserve">DE - Industria del papel, edición y artes gráficas </v>
      </c>
    </row>
    <row r="276" spans="1:30" ht="14.4">
      <c r="A276" s="7" t="s">
        <v>20</v>
      </c>
      <c r="B276" s="7" t="s">
        <v>78</v>
      </c>
      <c r="C276" s="7" t="s">
        <v>79</v>
      </c>
      <c r="D276" s="7" t="s">
        <v>41</v>
      </c>
      <c r="E276" s="7">
        <v>0</v>
      </c>
      <c r="F276" s="7">
        <v>0</v>
      </c>
      <c r="G276" s="7">
        <v>4.45094693156347</v>
      </c>
      <c r="H276" s="7">
        <v>0</v>
      </c>
      <c r="I276" s="7">
        <v>0</v>
      </c>
      <c r="J276" s="7">
        <v>0</v>
      </c>
      <c r="K276" s="7">
        <v>0</v>
      </c>
      <c r="L276" s="7">
        <v>0</v>
      </c>
      <c r="M276" s="7">
        <v>0</v>
      </c>
      <c r="N276" s="7">
        <v>0</v>
      </c>
      <c r="O276" s="7">
        <v>0</v>
      </c>
      <c r="P276" s="7">
        <v>0</v>
      </c>
      <c r="Q276" s="7">
        <v>0</v>
      </c>
      <c r="R276" s="7">
        <v>16.424568000000001</v>
      </c>
      <c r="S276" s="7">
        <v>0</v>
      </c>
      <c r="T276" s="7">
        <v>0</v>
      </c>
      <c r="U276" s="7">
        <v>0</v>
      </c>
      <c r="V276" s="7">
        <v>0</v>
      </c>
      <c r="W276" s="7">
        <v>0</v>
      </c>
      <c r="X276" s="7">
        <v>0</v>
      </c>
      <c r="Y276" s="7">
        <v>0</v>
      </c>
      <c r="Z276" s="7">
        <v>0</v>
      </c>
      <c r="AA276" s="1" t="s">
        <v>42</v>
      </c>
      <c r="AB276" s="1" t="str">
        <f t="shared" si="12"/>
        <v>Castilla y León</v>
      </c>
      <c r="AC276" s="1" t="str">
        <f t="shared" si="13"/>
        <v>Badajoz-Castilla y León-Ávila-R8</v>
      </c>
      <c r="AD276" s="1" t="str">
        <f t="shared" si="14"/>
        <v xml:space="preserve">DG - Industria Química </v>
      </c>
    </row>
    <row r="277" spans="1:30" ht="14.4">
      <c r="A277" s="7" t="s">
        <v>20</v>
      </c>
      <c r="B277" s="7" t="s">
        <v>78</v>
      </c>
      <c r="C277" s="7" t="s">
        <v>79</v>
      </c>
      <c r="D277" s="7" t="s">
        <v>43</v>
      </c>
      <c r="E277" s="7">
        <v>0</v>
      </c>
      <c r="F277" s="7">
        <v>0</v>
      </c>
      <c r="G277" s="7">
        <v>0</v>
      </c>
      <c r="H277" s="7">
        <v>0</v>
      </c>
      <c r="I277" s="7">
        <v>0</v>
      </c>
      <c r="J277" s="7">
        <v>0</v>
      </c>
      <c r="K277" s="7">
        <v>1.2192301908693199</v>
      </c>
      <c r="L277" s="7">
        <v>0</v>
      </c>
      <c r="M277" s="7">
        <v>0</v>
      </c>
      <c r="N277" s="7">
        <v>0</v>
      </c>
      <c r="O277" s="7">
        <v>0</v>
      </c>
      <c r="P277" s="7">
        <v>0</v>
      </c>
      <c r="Q277" s="7">
        <v>0</v>
      </c>
      <c r="R277" s="7">
        <v>0</v>
      </c>
      <c r="S277" s="7">
        <v>0</v>
      </c>
      <c r="T277" s="7">
        <v>0</v>
      </c>
      <c r="U277" s="7">
        <v>0</v>
      </c>
      <c r="V277" s="7">
        <v>2.4184480000000002</v>
      </c>
      <c r="W277" s="7">
        <v>0</v>
      </c>
      <c r="X277" s="7">
        <v>0</v>
      </c>
      <c r="Y277" s="7">
        <v>0</v>
      </c>
      <c r="Z277" s="7">
        <v>0</v>
      </c>
      <c r="AA277" s="1" t="s">
        <v>44</v>
      </c>
      <c r="AB277" s="1" t="str">
        <f t="shared" si="12"/>
        <v>Castilla y León</v>
      </c>
      <c r="AC277" s="1" t="str">
        <f t="shared" si="13"/>
        <v>Badajoz-Castilla y León-Ávila-R9</v>
      </c>
      <c r="AD277" s="1" t="str">
        <f t="shared" si="14"/>
        <v xml:space="preserve">DH - Industria del caucho y materias plásticas </v>
      </c>
    </row>
    <row r="278" spans="1:30" ht="14.4">
      <c r="A278" s="7" t="s">
        <v>20</v>
      </c>
      <c r="B278" s="7" t="s">
        <v>78</v>
      </c>
      <c r="C278" s="7" t="s">
        <v>79</v>
      </c>
      <c r="D278" s="7" t="s">
        <v>45</v>
      </c>
      <c r="E278" s="7">
        <v>0</v>
      </c>
      <c r="F278" s="7">
        <v>0.752195658901612</v>
      </c>
      <c r="G278" s="7">
        <v>0</v>
      </c>
      <c r="H278" s="7">
        <v>0</v>
      </c>
      <c r="I278" s="7">
        <v>0</v>
      </c>
      <c r="J278" s="7">
        <v>0.119708932482482</v>
      </c>
      <c r="K278" s="7">
        <v>0</v>
      </c>
      <c r="L278" s="7">
        <v>0</v>
      </c>
      <c r="M278" s="7">
        <v>0.39336277879745901</v>
      </c>
      <c r="N278" s="7">
        <v>0</v>
      </c>
      <c r="O278" s="7">
        <v>0.89039852143353004</v>
      </c>
      <c r="P278" s="7">
        <v>0</v>
      </c>
      <c r="Q278" s="7">
        <v>36.411988999999998</v>
      </c>
      <c r="R278" s="7">
        <v>0</v>
      </c>
      <c r="S278" s="7">
        <v>0</v>
      </c>
      <c r="T278" s="7">
        <v>0</v>
      </c>
      <c r="U278" s="7">
        <v>2.75345</v>
      </c>
      <c r="V278" s="7">
        <v>0</v>
      </c>
      <c r="W278" s="7">
        <v>0</v>
      </c>
      <c r="X278" s="7">
        <v>13.639104</v>
      </c>
      <c r="Y278" s="7">
        <v>0</v>
      </c>
      <c r="Z278" s="7">
        <v>12.3978</v>
      </c>
      <c r="AA278" s="1" t="s">
        <v>46</v>
      </c>
      <c r="AB278" s="1" t="str">
        <f t="shared" si="12"/>
        <v>Castilla y León</v>
      </c>
      <c r="AC278" s="1" t="str">
        <f t="shared" si="13"/>
        <v>Badajoz-Castilla y León-Ávila-R10</v>
      </c>
      <c r="AD278" s="1" t="str">
        <f t="shared" si="14"/>
        <v xml:space="preserve">DI - Industria de productos minerales no metálicos </v>
      </c>
    </row>
    <row r="279" spans="1:30" ht="14.4">
      <c r="A279" s="7" t="s">
        <v>20</v>
      </c>
      <c r="B279" s="7" t="s">
        <v>78</v>
      </c>
      <c r="C279" s="7" t="s">
        <v>79</v>
      </c>
      <c r="D279" s="7" t="s">
        <v>47</v>
      </c>
      <c r="E279" s="7">
        <v>0</v>
      </c>
      <c r="F279" s="7">
        <v>0</v>
      </c>
      <c r="G279" s="7">
        <v>0</v>
      </c>
      <c r="H279" s="7">
        <v>0</v>
      </c>
      <c r="I279" s="7">
        <v>0</v>
      </c>
      <c r="J279" s="7">
        <v>0</v>
      </c>
      <c r="K279" s="7">
        <v>0</v>
      </c>
      <c r="L279" s="7">
        <v>0</v>
      </c>
      <c r="M279" s="7">
        <v>0</v>
      </c>
      <c r="N279" s="7">
        <v>0</v>
      </c>
      <c r="O279" s="7">
        <v>0</v>
      </c>
      <c r="P279" s="7">
        <v>0</v>
      </c>
      <c r="Q279" s="7">
        <v>0</v>
      </c>
      <c r="R279" s="7">
        <v>0</v>
      </c>
      <c r="S279" s="7">
        <v>0</v>
      </c>
      <c r="T279" s="7">
        <v>0</v>
      </c>
      <c r="U279" s="7">
        <v>0</v>
      </c>
      <c r="V279" s="7">
        <v>0</v>
      </c>
      <c r="W279" s="7">
        <v>0</v>
      </c>
      <c r="X279" s="7">
        <v>0</v>
      </c>
      <c r="Y279" s="7">
        <v>0</v>
      </c>
      <c r="Z279" s="7">
        <v>0</v>
      </c>
      <c r="AA279" s="1" t="s">
        <v>48</v>
      </c>
      <c r="AB279" s="1" t="str">
        <f t="shared" si="12"/>
        <v>Castilla y León</v>
      </c>
      <c r="AC279" s="1" t="str">
        <f t="shared" si="13"/>
        <v>Badajoz-Castilla y León-Ávila-R11</v>
      </c>
      <c r="AD279" s="1" t="str">
        <f t="shared" si="14"/>
        <v xml:space="preserve">DJ - Metalurgia y fabricación de productos metálicos </v>
      </c>
    </row>
    <row r="280" spans="1:30" ht="14.4">
      <c r="A280" s="7" t="s">
        <v>20</v>
      </c>
      <c r="B280" s="7" t="s">
        <v>78</v>
      </c>
      <c r="C280" s="7" t="s">
        <v>79</v>
      </c>
      <c r="D280" s="7" t="s">
        <v>49</v>
      </c>
      <c r="E280" s="7">
        <v>0</v>
      </c>
      <c r="F280" s="7">
        <v>0</v>
      </c>
      <c r="G280" s="7">
        <v>0</v>
      </c>
      <c r="H280" s="7">
        <v>0</v>
      </c>
      <c r="I280" s="7">
        <v>0</v>
      </c>
      <c r="J280" s="7">
        <v>8.6985486007671406E-2</v>
      </c>
      <c r="K280" s="7">
        <v>0</v>
      </c>
      <c r="L280" s="7">
        <v>0</v>
      </c>
      <c r="M280" s="7">
        <v>0</v>
      </c>
      <c r="N280" s="7">
        <v>0</v>
      </c>
      <c r="O280" s="7">
        <v>0</v>
      </c>
      <c r="P280" s="7">
        <v>0</v>
      </c>
      <c r="Q280" s="7">
        <v>0</v>
      </c>
      <c r="R280" s="7">
        <v>0</v>
      </c>
      <c r="S280" s="7">
        <v>0</v>
      </c>
      <c r="T280" s="7">
        <v>0</v>
      </c>
      <c r="U280" s="7">
        <v>0.20033000000000001</v>
      </c>
      <c r="V280" s="7">
        <v>0</v>
      </c>
      <c r="W280" s="7">
        <v>0</v>
      </c>
      <c r="X280" s="7">
        <v>0</v>
      </c>
      <c r="Y280" s="7">
        <v>0</v>
      </c>
      <c r="Z280" s="7">
        <v>0</v>
      </c>
      <c r="AA280" s="1" t="s">
        <v>50</v>
      </c>
      <c r="AB280" s="1" t="str">
        <f t="shared" si="12"/>
        <v>Castilla y León</v>
      </c>
      <c r="AC280" s="1" t="str">
        <f t="shared" si="13"/>
        <v>Badajoz-Castilla y León-Ávila-R12</v>
      </c>
      <c r="AD280" s="1" t="str">
        <f t="shared" si="14"/>
        <v xml:space="preserve">DK - Fabricación de maquinaria y equipo mecánico </v>
      </c>
    </row>
    <row r="281" spans="1:30" ht="14.4">
      <c r="A281" s="7" t="s">
        <v>20</v>
      </c>
      <c r="B281" s="7" t="s">
        <v>78</v>
      </c>
      <c r="C281" s="7" t="s">
        <v>79</v>
      </c>
      <c r="D281" s="7" t="s">
        <v>51</v>
      </c>
      <c r="E281" s="7">
        <v>0</v>
      </c>
      <c r="F281" s="7">
        <v>0</v>
      </c>
      <c r="G281" s="7">
        <v>0</v>
      </c>
      <c r="H281" s="7">
        <v>0</v>
      </c>
      <c r="I281" s="7">
        <v>0</v>
      </c>
      <c r="J281" s="7">
        <v>0</v>
      </c>
      <c r="K281" s="7">
        <v>0</v>
      </c>
      <c r="L281" s="7">
        <v>0</v>
      </c>
      <c r="M281" s="7">
        <v>0</v>
      </c>
      <c r="N281" s="7">
        <v>0</v>
      </c>
      <c r="O281" s="7">
        <v>0</v>
      </c>
      <c r="P281" s="7">
        <v>0</v>
      </c>
      <c r="Q281" s="7">
        <v>0</v>
      </c>
      <c r="R281" s="7">
        <v>0</v>
      </c>
      <c r="S281" s="7">
        <v>0</v>
      </c>
      <c r="T281" s="7">
        <v>0</v>
      </c>
      <c r="U281" s="7">
        <v>0</v>
      </c>
      <c r="V281" s="7">
        <v>0</v>
      </c>
      <c r="W281" s="7">
        <v>0</v>
      </c>
      <c r="X281" s="7">
        <v>0</v>
      </c>
      <c r="Y281" s="7">
        <v>0</v>
      </c>
      <c r="Z281" s="7">
        <v>0</v>
      </c>
      <c r="AA281" s="1" t="s">
        <v>52</v>
      </c>
      <c r="AB281" s="1" t="str">
        <f t="shared" si="12"/>
        <v>Castilla y León</v>
      </c>
      <c r="AC281" s="1" t="str">
        <f t="shared" si="13"/>
        <v>Badajoz-Castilla y León-Ávila-R13</v>
      </c>
      <c r="AD281" s="1" t="str">
        <f t="shared" si="14"/>
        <v xml:space="preserve">DL - Material y equipo eléctrico, electrónico y óptico </v>
      </c>
    </row>
    <row r="282" spans="1:30" ht="14.4">
      <c r="A282" s="7" t="s">
        <v>20</v>
      </c>
      <c r="B282" s="7" t="s">
        <v>78</v>
      </c>
      <c r="C282" s="7" t="s">
        <v>79</v>
      </c>
      <c r="D282" s="7" t="s">
        <v>53</v>
      </c>
      <c r="E282" s="7">
        <v>0</v>
      </c>
      <c r="F282" s="7">
        <v>0</v>
      </c>
      <c r="G282" s="7">
        <v>0</v>
      </c>
      <c r="H282" s="7">
        <v>0</v>
      </c>
      <c r="I282" s="7">
        <v>0</v>
      </c>
      <c r="J282" s="7">
        <v>3.52945742628561E-2</v>
      </c>
      <c r="K282" s="7">
        <v>0</v>
      </c>
      <c r="L282" s="7">
        <v>0</v>
      </c>
      <c r="M282" s="7">
        <v>0.141674011763123</v>
      </c>
      <c r="N282" s="7">
        <v>0</v>
      </c>
      <c r="O282" s="7">
        <v>0</v>
      </c>
      <c r="P282" s="7">
        <v>0</v>
      </c>
      <c r="Q282" s="7">
        <v>0</v>
      </c>
      <c r="R282" s="7">
        <v>0</v>
      </c>
      <c r="S282" s="7">
        <v>0</v>
      </c>
      <c r="T282" s="7">
        <v>0</v>
      </c>
      <c r="U282" s="7">
        <v>1.6225970000000001</v>
      </c>
      <c r="V282" s="7">
        <v>0</v>
      </c>
      <c r="W282" s="7">
        <v>0</v>
      </c>
      <c r="X282" s="7">
        <v>0.37259399999999998</v>
      </c>
      <c r="Y282" s="7">
        <v>0</v>
      </c>
      <c r="Z282" s="7">
        <v>0</v>
      </c>
      <c r="AA282" s="1" t="s">
        <v>54</v>
      </c>
      <c r="AB282" s="1" t="str">
        <f t="shared" si="12"/>
        <v>Castilla y León</v>
      </c>
      <c r="AC282" s="1" t="str">
        <f t="shared" si="13"/>
        <v>Badajoz-Castilla y León-Ávila-R14</v>
      </c>
      <c r="AD282" s="1" t="str">
        <f t="shared" si="14"/>
        <v xml:space="preserve">DM - Fabricación de material de transporte </v>
      </c>
    </row>
    <row r="283" spans="1:30" ht="14.4">
      <c r="A283" s="7" t="s">
        <v>20</v>
      </c>
      <c r="B283" s="7" t="s">
        <v>78</v>
      </c>
      <c r="C283" s="7" t="s">
        <v>79</v>
      </c>
      <c r="D283" s="7" t="s">
        <v>55</v>
      </c>
      <c r="E283" s="7">
        <v>0</v>
      </c>
      <c r="F283" s="7">
        <v>0</v>
      </c>
      <c r="G283" s="7">
        <v>0</v>
      </c>
      <c r="H283" s="7">
        <v>0</v>
      </c>
      <c r="I283" s="7">
        <v>0</v>
      </c>
      <c r="J283" s="7">
        <v>0</v>
      </c>
      <c r="K283" s="7">
        <v>0</v>
      </c>
      <c r="L283" s="7">
        <v>0</v>
      </c>
      <c r="M283" s="7">
        <v>0</v>
      </c>
      <c r="N283" s="7">
        <v>0</v>
      </c>
      <c r="O283" s="7">
        <v>0</v>
      </c>
      <c r="P283" s="7">
        <v>0</v>
      </c>
      <c r="Q283" s="7">
        <v>0</v>
      </c>
      <c r="R283" s="7">
        <v>0</v>
      </c>
      <c r="S283" s="7">
        <v>0</v>
      </c>
      <c r="T283" s="7">
        <v>0</v>
      </c>
      <c r="U283" s="7">
        <v>0</v>
      </c>
      <c r="V283" s="7">
        <v>0</v>
      </c>
      <c r="W283" s="7">
        <v>0</v>
      </c>
      <c r="X283" s="7">
        <v>0</v>
      </c>
      <c r="Y283" s="7">
        <v>0</v>
      </c>
      <c r="Z283" s="7">
        <v>0</v>
      </c>
      <c r="AA283" s="1" t="s">
        <v>56</v>
      </c>
      <c r="AB283" s="1" t="str">
        <f t="shared" si="12"/>
        <v>Castilla y León</v>
      </c>
      <c r="AC283" s="1" t="str">
        <f t="shared" si="13"/>
        <v>Badajoz-Castilla y León-Ávila-R15</v>
      </c>
      <c r="AD283" s="1" t="str">
        <f t="shared" si="14"/>
        <v xml:space="preserve">DN - Industrias diversas </v>
      </c>
    </row>
    <row r="284" spans="1:30" ht="14.4">
      <c r="A284" s="7" t="s">
        <v>20</v>
      </c>
      <c r="B284" s="7" t="s">
        <v>78</v>
      </c>
      <c r="C284" s="7" t="s">
        <v>79</v>
      </c>
      <c r="D284" s="7" t="s">
        <v>57</v>
      </c>
      <c r="E284" s="7">
        <v>0</v>
      </c>
      <c r="F284" s="7">
        <v>0</v>
      </c>
      <c r="G284" s="7">
        <v>0</v>
      </c>
      <c r="H284" s="7">
        <v>0</v>
      </c>
      <c r="I284" s="7">
        <v>0</v>
      </c>
      <c r="J284" s="7">
        <v>0</v>
      </c>
      <c r="K284" s="7">
        <v>0</v>
      </c>
      <c r="L284" s="7">
        <v>0</v>
      </c>
      <c r="M284" s="7">
        <v>0</v>
      </c>
      <c r="N284" s="7">
        <v>0</v>
      </c>
      <c r="O284" s="7">
        <v>0</v>
      </c>
      <c r="P284" s="7">
        <v>0</v>
      </c>
      <c r="Q284" s="7">
        <v>0</v>
      </c>
      <c r="R284" s="7">
        <v>0</v>
      </c>
      <c r="S284" s="7">
        <v>0</v>
      </c>
      <c r="T284" s="7">
        <v>0</v>
      </c>
      <c r="U284" s="7">
        <v>0</v>
      </c>
      <c r="V284" s="7">
        <v>0</v>
      </c>
      <c r="W284" s="7">
        <v>0</v>
      </c>
      <c r="X284" s="7">
        <v>0</v>
      </c>
      <c r="Y284" s="7">
        <v>0</v>
      </c>
      <c r="Z284" s="7">
        <v>0</v>
      </c>
      <c r="AA284" s="1" t="s">
        <v>58</v>
      </c>
      <c r="AB284" s="1" t="str">
        <f t="shared" si="12"/>
        <v>Castilla y León</v>
      </c>
      <c r="AC284" s="1" t="str">
        <f t="shared" si="13"/>
        <v>Badajoz-Castilla y León-Ávila-R16</v>
      </c>
      <c r="AD284" s="1" t="str">
        <f t="shared" si="14"/>
        <v xml:space="preserve">EE - Industria energética, distribución de energía, gas y agua </v>
      </c>
    </row>
    <row r="285" spans="1:30" ht="14.4">
      <c r="A285" s="7" t="s">
        <v>20</v>
      </c>
      <c r="B285" s="7" t="s">
        <v>78</v>
      </c>
      <c r="C285" s="7" t="s">
        <v>80</v>
      </c>
      <c r="D285" s="7" t="s">
        <v>23</v>
      </c>
      <c r="E285" s="7">
        <v>4.1002637055225497</v>
      </c>
      <c r="F285" s="7">
        <v>15.8644941828359</v>
      </c>
      <c r="G285" s="7">
        <v>0</v>
      </c>
      <c r="H285" s="7">
        <v>0</v>
      </c>
      <c r="I285" s="7">
        <v>13.434469313681101</v>
      </c>
      <c r="J285" s="7">
        <v>2.7271321982589898</v>
      </c>
      <c r="K285" s="7">
        <v>1.64301205918013</v>
      </c>
      <c r="L285" s="7">
        <v>1.13021873409395</v>
      </c>
      <c r="M285" s="7">
        <v>0</v>
      </c>
      <c r="N285" s="7">
        <v>3.8432235482916002</v>
      </c>
      <c r="O285" s="7">
        <v>5.1686722711517099</v>
      </c>
      <c r="P285" s="7">
        <v>20.544516000000002</v>
      </c>
      <c r="Q285" s="7">
        <v>37.992533000000002</v>
      </c>
      <c r="R285" s="7">
        <v>0</v>
      </c>
      <c r="S285" s="7">
        <v>0</v>
      </c>
      <c r="T285" s="7">
        <v>11.379239999999999</v>
      </c>
      <c r="U285" s="7">
        <v>31.844294999999999</v>
      </c>
      <c r="V285" s="7">
        <v>16.683394</v>
      </c>
      <c r="W285" s="7">
        <v>13.547368000000001</v>
      </c>
      <c r="X285" s="7">
        <v>0</v>
      </c>
      <c r="Y285" s="7">
        <v>22.159410999999999</v>
      </c>
      <c r="Z285" s="7">
        <v>38.792876</v>
      </c>
      <c r="AA285" s="1" t="s">
        <v>24</v>
      </c>
      <c r="AB285" s="1" t="str">
        <f t="shared" si="12"/>
        <v>Castilla y León</v>
      </c>
      <c r="AC285" s="1" t="str">
        <f t="shared" si="13"/>
        <v>Badajoz-Castilla y León-Burgos-R1</v>
      </c>
      <c r="AD285" s="1" t="str">
        <f t="shared" si="14"/>
        <v xml:space="preserve">AA,BB - Agricultura, silvicultura y pesca </v>
      </c>
    </row>
    <row r="286" spans="1:30" ht="14.4">
      <c r="A286" s="7" t="s">
        <v>20</v>
      </c>
      <c r="B286" s="7" t="s">
        <v>78</v>
      </c>
      <c r="C286" s="7" t="s">
        <v>80</v>
      </c>
      <c r="D286" s="7" t="s">
        <v>26</v>
      </c>
      <c r="E286" s="7">
        <v>0</v>
      </c>
      <c r="F286" s="7">
        <v>0</v>
      </c>
      <c r="G286" s="7">
        <v>0</v>
      </c>
      <c r="H286" s="7">
        <v>0</v>
      </c>
      <c r="I286" s="7">
        <v>0</v>
      </c>
      <c r="J286" s="7">
        <v>0</v>
      </c>
      <c r="K286" s="7">
        <v>0</v>
      </c>
      <c r="L286" s="7">
        <v>8.8384022342876793</v>
      </c>
      <c r="M286" s="7">
        <v>1.3657820154132301</v>
      </c>
      <c r="N286" s="7">
        <v>0</v>
      </c>
      <c r="O286" s="7">
        <v>0</v>
      </c>
      <c r="P286" s="7">
        <v>0</v>
      </c>
      <c r="Q286" s="7">
        <v>0</v>
      </c>
      <c r="R286" s="7">
        <v>0</v>
      </c>
      <c r="S286" s="7">
        <v>0</v>
      </c>
      <c r="T286" s="7">
        <v>0</v>
      </c>
      <c r="U286" s="7">
        <v>0</v>
      </c>
      <c r="V286" s="7">
        <v>0</v>
      </c>
      <c r="W286" s="7">
        <v>13.750057999999999</v>
      </c>
      <c r="X286" s="7">
        <v>4.8525989999999997</v>
      </c>
      <c r="Y286" s="7">
        <v>0</v>
      </c>
      <c r="Z286" s="7">
        <v>0</v>
      </c>
      <c r="AA286" s="1" t="s">
        <v>27</v>
      </c>
      <c r="AB286" s="1" t="str">
        <f t="shared" si="12"/>
        <v>Castilla y León</v>
      </c>
      <c r="AC286" s="1" t="str">
        <f t="shared" si="13"/>
        <v>Badajoz-Castilla y León-Burgos-R2</v>
      </c>
      <c r="AD286" s="1" t="str">
        <f t="shared" si="14"/>
        <v xml:space="preserve">CA,CB, DF - I. extractivas, coquerías, refino y combustibles nucleares </v>
      </c>
    </row>
    <row r="287" spans="1:30" ht="14.4">
      <c r="A287" s="7" t="s">
        <v>20</v>
      </c>
      <c r="B287" s="7" t="s">
        <v>78</v>
      </c>
      <c r="C287" s="7" t="s">
        <v>80</v>
      </c>
      <c r="D287" s="7" t="s">
        <v>29</v>
      </c>
      <c r="E287" s="7">
        <v>0</v>
      </c>
      <c r="F287" s="7">
        <v>0</v>
      </c>
      <c r="G287" s="7">
        <v>4.4006288014149302</v>
      </c>
      <c r="H287" s="7">
        <v>0</v>
      </c>
      <c r="I287" s="7">
        <v>0</v>
      </c>
      <c r="J287" s="7">
        <v>0</v>
      </c>
      <c r="K287" s="7">
        <v>0</v>
      </c>
      <c r="L287" s="7">
        <v>0</v>
      </c>
      <c r="M287" s="7">
        <v>2.7779140633866799</v>
      </c>
      <c r="N287" s="7">
        <v>29.379591595563902</v>
      </c>
      <c r="O287" s="7">
        <v>0</v>
      </c>
      <c r="P287" s="7">
        <v>0</v>
      </c>
      <c r="Q287" s="7">
        <v>0</v>
      </c>
      <c r="R287" s="7">
        <v>17.108924999999999</v>
      </c>
      <c r="S287" s="7">
        <v>0</v>
      </c>
      <c r="T287" s="7">
        <v>0</v>
      </c>
      <c r="U287" s="7">
        <v>0</v>
      </c>
      <c r="V287" s="7">
        <v>0</v>
      </c>
      <c r="W287" s="7">
        <v>0</v>
      </c>
      <c r="X287" s="7">
        <v>12.91356</v>
      </c>
      <c r="Y287" s="7">
        <v>12.420432</v>
      </c>
      <c r="Z287" s="7">
        <v>0</v>
      </c>
      <c r="AA287" s="1" t="s">
        <v>30</v>
      </c>
      <c r="AB287" s="1" t="str">
        <f t="shared" si="12"/>
        <v>Castilla y León</v>
      </c>
      <c r="AC287" s="1" t="str">
        <f t="shared" si="13"/>
        <v>Badajoz-Castilla y León-Burgos-R3</v>
      </c>
      <c r="AD287" s="1" t="str">
        <f t="shared" si="14"/>
        <v xml:space="preserve">DA - Industria Agroalimentaria </v>
      </c>
    </row>
    <row r="288" spans="1:30" ht="14.4">
      <c r="A288" s="7" t="s">
        <v>20</v>
      </c>
      <c r="B288" s="7" t="s">
        <v>78</v>
      </c>
      <c r="C288" s="7" t="s">
        <v>80</v>
      </c>
      <c r="D288" s="7" t="s">
        <v>32</v>
      </c>
      <c r="E288" s="7">
        <v>0</v>
      </c>
      <c r="F288" s="7">
        <v>0</v>
      </c>
      <c r="G288" s="7">
        <v>1.0206543329940299E-2</v>
      </c>
      <c r="H288" s="7">
        <v>0</v>
      </c>
      <c r="I288" s="7">
        <v>4.1550562652155499E-3</v>
      </c>
      <c r="J288" s="7">
        <v>0</v>
      </c>
      <c r="K288" s="7">
        <v>0</v>
      </c>
      <c r="L288" s="7">
        <v>0</v>
      </c>
      <c r="M288" s="7">
        <v>0</v>
      </c>
      <c r="N288" s="7">
        <v>0</v>
      </c>
      <c r="O288" s="7">
        <v>0</v>
      </c>
      <c r="P288" s="7">
        <v>0</v>
      </c>
      <c r="Q288" s="7">
        <v>0</v>
      </c>
      <c r="R288" s="7">
        <v>0</v>
      </c>
      <c r="S288" s="7">
        <v>0</v>
      </c>
      <c r="T288" s="7">
        <v>0</v>
      </c>
      <c r="U288" s="7">
        <v>0</v>
      </c>
      <c r="V288" s="7">
        <v>0</v>
      </c>
      <c r="W288" s="7">
        <v>0</v>
      </c>
      <c r="X288" s="7">
        <v>0</v>
      </c>
      <c r="Y288" s="7">
        <v>0</v>
      </c>
      <c r="Z288" s="7">
        <v>0</v>
      </c>
      <c r="AA288" s="1" t="s">
        <v>33</v>
      </c>
      <c r="AB288" s="1" t="str">
        <f t="shared" si="12"/>
        <v>Castilla y León</v>
      </c>
      <c r="AC288" s="1" t="str">
        <f t="shared" si="13"/>
        <v>Badajoz-Castilla y León-Burgos-R4</v>
      </c>
      <c r="AD288" s="1" t="str">
        <f t="shared" si="14"/>
        <v xml:space="preserve">DB - Industria textil y de la confección </v>
      </c>
    </row>
    <row r="289" spans="1:30" ht="14.4">
      <c r="A289" s="7" t="s">
        <v>20</v>
      </c>
      <c r="B289" s="7" t="s">
        <v>78</v>
      </c>
      <c r="C289" s="7" t="s">
        <v>80</v>
      </c>
      <c r="D289" s="7" t="s">
        <v>35</v>
      </c>
      <c r="E289" s="7">
        <v>0</v>
      </c>
      <c r="F289" s="7">
        <v>0</v>
      </c>
      <c r="G289" s="7">
        <v>0</v>
      </c>
      <c r="H289" s="7">
        <v>0</v>
      </c>
      <c r="I289" s="7">
        <v>0</v>
      </c>
      <c r="J289" s="7">
        <v>0</v>
      </c>
      <c r="K289" s="7">
        <v>0</v>
      </c>
      <c r="L289" s="7">
        <v>0</v>
      </c>
      <c r="M289" s="7">
        <v>0</v>
      </c>
      <c r="N289" s="7">
        <v>0</v>
      </c>
      <c r="O289" s="7">
        <v>0</v>
      </c>
      <c r="P289" s="7">
        <v>0</v>
      </c>
      <c r="Q289" s="7">
        <v>0</v>
      </c>
      <c r="R289" s="7">
        <v>0</v>
      </c>
      <c r="S289" s="7">
        <v>0</v>
      </c>
      <c r="T289" s="7">
        <v>0</v>
      </c>
      <c r="U289" s="7">
        <v>0</v>
      </c>
      <c r="V289" s="7">
        <v>0</v>
      </c>
      <c r="W289" s="7">
        <v>0</v>
      </c>
      <c r="X289" s="7">
        <v>0</v>
      </c>
      <c r="Y289" s="7">
        <v>0</v>
      </c>
      <c r="Z289" s="7">
        <v>0</v>
      </c>
      <c r="AA289" s="1" t="s">
        <v>36</v>
      </c>
      <c r="AB289" s="1" t="str">
        <f t="shared" si="12"/>
        <v>Castilla y León</v>
      </c>
      <c r="AC289" s="1" t="str">
        <f t="shared" si="13"/>
        <v>Badajoz-Castilla y León-Burgos-R5</v>
      </c>
      <c r="AD289" s="1" t="str">
        <f t="shared" si="14"/>
        <v xml:space="preserve">DC - Industria del cuero y calzado </v>
      </c>
    </row>
    <row r="290" spans="1:30" ht="14.4">
      <c r="A290" s="7" t="s">
        <v>20</v>
      </c>
      <c r="B290" s="7" t="s">
        <v>78</v>
      </c>
      <c r="C290" s="7" t="s">
        <v>80</v>
      </c>
      <c r="D290" s="7" t="s">
        <v>37</v>
      </c>
      <c r="E290" s="7">
        <v>0</v>
      </c>
      <c r="F290" s="7">
        <v>0</v>
      </c>
      <c r="G290" s="7">
        <v>0</v>
      </c>
      <c r="H290" s="7">
        <v>0</v>
      </c>
      <c r="I290" s="7">
        <v>0</v>
      </c>
      <c r="J290" s="7">
        <v>0</v>
      </c>
      <c r="K290" s="7">
        <v>0</v>
      </c>
      <c r="L290" s="7">
        <v>0</v>
      </c>
      <c r="M290" s="7">
        <v>0</v>
      </c>
      <c r="N290" s="7">
        <v>0</v>
      </c>
      <c r="O290" s="7">
        <v>0</v>
      </c>
      <c r="P290" s="7">
        <v>0</v>
      </c>
      <c r="Q290" s="7">
        <v>0</v>
      </c>
      <c r="R290" s="7">
        <v>0</v>
      </c>
      <c r="S290" s="7">
        <v>0</v>
      </c>
      <c r="T290" s="7">
        <v>0</v>
      </c>
      <c r="U290" s="7">
        <v>0</v>
      </c>
      <c r="V290" s="7">
        <v>0</v>
      </c>
      <c r="W290" s="7">
        <v>0</v>
      </c>
      <c r="X290" s="7">
        <v>0</v>
      </c>
      <c r="Y290" s="7">
        <v>0</v>
      </c>
      <c r="Z290" s="7">
        <v>0</v>
      </c>
      <c r="AA290" s="1" t="s">
        <v>38</v>
      </c>
      <c r="AB290" s="1" t="str">
        <f t="shared" si="12"/>
        <v>Castilla y León</v>
      </c>
      <c r="AC290" s="1" t="str">
        <f t="shared" si="13"/>
        <v>Badajoz-Castilla y León-Burgos-R6</v>
      </c>
      <c r="AD290" s="1" t="str">
        <f t="shared" si="14"/>
        <v xml:space="preserve">DD - Industria de la madera y el corcho </v>
      </c>
    </row>
    <row r="291" spans="1:30" ht="14.4">
      <c r="A291" s="7" t="s">
        <v>20</v>
      </c>
      <c r="B291" s="7" t="s">
        <v>78</v>
      </c>
      <c r="C291" s="7" t="s">
        <v>80</v>
      </c>
      <c r="D291" s="7" t="s">
        <v>39</v>
      </c>
      <c r="E291" s="7">
        <v>0</v>
      </c>
      <c r="F291" s="7">
        <v>0</v>
      </c>
      <c r="G291" s="7">
        <v>0</v>
      </c>
      <c r="H291" s="7">
        <v>0</v>
      </c>
      <c r="I291" s="7">
        <v>0</v>
      </c>
      <c r="J291" s="7">
        <v>0</v>
      </c>
      <c r="K291" s="7">
        <v>0</v>
      </c>
      <c r="L291" s="7">
        <v>2.2185653089778401</v>
      </c>
      <c r="M291" s="7">
        <v>0</v>
      </c>
      <c r="N291" s="7">
        <v>0</v>
      </c>
      <c r="O291" s="7">
        <v>0</v>
      </c>
      <c r="P291" s="7">
        <v>0</v>
      </c>
      <c r="Q291" s="7">
        <v>0</v>
      </c>
      <c r="R291" s="7">
        <v>0</v>
      </c>
      <c r="S291" s="7">
        <v>0</v>
      </c>
      <c r="T291" s="7">
        <v>0</v>
      </c>
      <c r="U291" s="7">
        <v>0</v>
      </c>
      <c r="V291" s="7">
        <v>0</v>
      </c>
      <c r="W291" s="7">
        <v>5.1589710000000002</v>
      </c>
      <c r="X291" s="7">
        <v>0</v>
      </c>
      <c r="Y291" s="7">
        <v>0</v>
      </c>
      <c r="Z291" s="7">
        <v>0</v>
      </c>
      <c r="AA291" s="1" t="s">
        <v>40</v>
      </c>
      <c r="AB291" s="1" t="str">
        <f t="shared" si="12"/>
        <v>Castilla y León</v>
      </c>
      <c r="AC291" s="1" t="str">
        <f t="shared" si="13"/>
        <v>Badajoz-Castilla y León-Burgos-R7</v>
      </c>
      <c r="AD291" s="1" t="str">
        <f t="shared" si="14"/>
        <v xml:space="preserve">DE - Industria del papel, edición y artes gráficas </v>
      </c>
    </row>
    <row r="292" spans="1:30" ht="14.4">
      <c r="A292" s="7" t="s">
        <v>20</v>
      </c>
      <c r="B292" s="7" t="s">
        <v>78</v>
      </c>
      <c r="C292" s="7" t="s">
        <v>80</v>
      </c>
      <c r="D292" s="7" t="s">
        <v>41</v>
      </c>
      <c r="E292" s="7">
        <v>11.354137911909501</v>
      </c>
      <c r="F292" s="7">
        <v>1.8534877226285</v>
      </c>
      <c r="G292" s="7">
        <v>0</v>
      </c>
      <c r="H292" s="7">
        <v>0</v>
      </c>
      <c r="I292" s="7">
        <v>0</v>
      </c>
      <c r="J292" s="7">
        <v>0</v>
      </c>
      <c r="K292" s="7">
        <v>16.300651467230999</v>
      </c>
      <c r="L292" s="7">
        <v>2.2213024634863099</v>
      </c>
      <c r="M292" s="7">
        <v>3.40559619452406</v>
      </c>
      <c r="N292" s="7">
        <v>0</v>
      </c>
      <c r="O292" s="7">
        <v>0</v>
      </c>
      <c r="P292" s="7">
        <v>19.08624</v>
      </c>
      <c r="Q292" s="7">
        <v>0.66752100000000003</v>
      </c>
      <c r="R292" s="7">
        <v>0</v>
      </c>
      <c r="S292" s="7">
        <v>0</v>
      </c>
      <c r="T292" s="7">
        <v>0</v>
      </c>
      <c r="U292" s="7">
        <v>0</v>
      </c>
      <c r="V292" s="7">
        <v>13.657752</v>
      </c>
      <c r="W292" s="7">
        <v>14.824374000000001</v>
      </c>
      <c r="X292" s="7">
        <v>11.818704</v>
      </c>
      <c r="Y292" s="7">
        <v>0</v>
      </c>
      <c r="Z292" s="7">
        <v>0</v>
      </c>
      <c r="AA292" s="1" t="s">
        <v>42</v>
      </c>
      <c r="AB292" s="1" t="str">
        <f t="shared" si="12"/>
        <v>Castilla y León</v>
      </c>
      <c r="AC292" s="1" t="str">
        <f t="shared" si="13"/>
        <v>Badajoz-Castilla y León-Burgos-R8</v>
      </c>
      <c r="AD292" s="1" t="str">
        <f t="shared" si="14"/>
        <v xml:space="preserve">DG - Industria Química </v>
      </c>
    </row>
    <row r="293" spans="1:30" ht="14.4">
      <c r="A293" s="7" t="s">
        <v>20</v>
      </c>
      <c r="B293" s="7" t="s">
        <v>78</v>
      </c>
      <c r="C293" s="7" t="s">
        <v>80</v>
      </c>
      <c r="D293" s="7" t="s">
        <v>43</v>
      </c>
      <c r="E293" s="7">
        <v>0</v>
      </c>
      <c r="F293" s="7">
        <v>0</v>
      </c>
      <c r="G293" s="7">
        <v>0</v>
      </c>
      <c r="H293" s="7">
        <v>0</v>
      </c>
      <c r="I293" s="7">
        <v>0</v>
      </c>
      <c r="J293" s="7">
        <v>0</v>
      </c>
      <c r="K293" s="7">
        <v>0</v>
      </c>
      <c r="L293" s="7">
        <v>0</v>
      </c>
      <c r="M293" s="7">
        <v>0</v>
      </c>
      <c r="N293" s="7">
        <v>0</v>
      </c>
      <c r="O293" s="7">
        <v>0</v>
      </c>
      <c r="P293" s="7">
        <v>0</v>
      </c>
      <c r="Q293" s="7">
        <v>0</v>
      </c>
      <c r="R293" s="7">
        <v>0</v>
      </c>
      <c r="S293" s="7">
        <v>0</v>
      </c>
      <c r="T293" s="7">
        <v>0</v>
      </c>
      <c r="U293" s="7">
        <v>0</v>
      </c>
      <c r="V293" s="7">
        <v>0</v>
      </c>
      <c r="W293" s="7">
        <v>0</v>
      </c>
      <c r="X293" s="7">
        <v>0</v>
      </c>
      <c r="Y293" s="7">
        <v>0</v>
      </c>
      <c r="Z293" s="7">
        <v>0</v>
      </c>
      <c r="AA293" s="1" t="s">
        <v>44</v>
      </c>
      <c r="AB293" s="1" t="str">
        <f t="shared" si="12"/>
        <v>Castilla y León</v>
      </c>
      <c r="AC293" s="1" t="str">
        <f t="shared" si="13"/>
        <v>Badajoz-Castilla y León-Burgos-R9</v>
      </c>
      <c r="AD293" s="1" t="str">
        <f t="shared" si="14"/>
        <v xml:space="preserve">DH - Industria del caucho y materias plásticas </v>
      </c>
    </row>
    <row r="294" spans="1:30" ht="14.4">
      <c r="A294" s="7" t="s">
        <v>20</v>
      </c>
      <c r="B294" s="7" t="s">
        <v>78</v>
      </c>
      <c r="C294" s="7" t="s">
        <v>80</v>
      </c>
      <c r="D294" s="7" t="s">
        <v>45</v>
      </c>
      <c r="E294" s="7">
        <v>0</v>
      </c>
      <c r="F294" s="7">
        <v>0</v>
      </c>
      <c r="G294" s="7">
        <v>0</v>
      </c>
      <c r="H294" s="7">
        <v>0</v>
      </c>
      <c r="I294" s="7">
        <v>0</v>
      </c>
      <c r="J294" s="7">
        <v>0</v>
      </c>
      <c r="K294" s="7">
        <v>0</v>
      </c>
      <c r="L294" s="7">
        <v>0.291187300769223</v>
      </c>
      <c r="M294" s="7">
        <v>0</v>
      </c>
      <c r="N294" s="7">
        <v>0</v>
      </c>
      <c r="O294" s="7">
        <v>0</v>
      </c>
      <c r="P294" s="7">
        <v>0</v>
      </c>
      <c r="Q294" s="7">
        <v>0</v>
      </c>
      <c r="R294" s="7">
        <v>0</v>
      </c>
      <c r="S294" s="7">
        <v>0</v>
      </c>
      <c r="T294" s="7">
        <v>0</v>
      </c>
      <c r="U294" s="7">
        <v>0</v>
      </c>
      <c r="V294" s="7">
        <v>0</v>
      </c>
      <c r="W294" s="7">
        <v>14.14615</v>
      </c>
      <c r="X294" s="7">
        <v>0</v>
      </c>
      <c r="Y294" s="7">
        <v>0</v>
      </c>
      <c r="Z294" s="7">
        <v>0</v>
      </c>
      <c r="AA294" s="1" t="s">
        <v>46</v>
      </c>
      <c r="AB294" s="1" t="str">
        <f t="shared" si="12"/>
        <v>Castilla y León</v>
      </c>
      <c r="AC294" s="1" t="str">
        <f t="shared" si="13"/>
        <v>Badajoz-Castilla y León-Burgos-R10</v>
      </c>
      <c r="AD294" s="1" t="str">
        <f t="shared" si="14"/>
        <v xml:space="preserve">DI - Industria de productos minerales no metálicos </v>
      </c>
    </row>
    <row r="295" spans="1:30" ht="14.4">
      <c r="A295" s="7" t="s">
        <v>20</v>
      </c>
      <c r="B295" s="7" t="s">
        <v>78</v>
      </c>
      <c r="C295" s="7" t="s">
        <v>80</v>
      </c>
      <c r="D295" s="7" t="s">
        <v>47</v>
      </c>
      <c r="E295" s="7">
        <v>0</v>
      </c>
      <c r="F295" s="7">
        <v>0</v>
      </c>
      <c r="G295" s="7">
        <v>0</v>
      </c>
      <c r="H295" s="7">
        <v>0</v>
      </c>
      <c r="I295" s="7">
        <v>0</v>
      </c>
      <c r="J295" s="7">
        <v>0</v>
      </c>
      <c r="K295" s="7">
        <v>0</v>
      </c>
      <c r="L295" s="7">
        <v>0</v>
      </c>
      <c r="M295" s="7">
        <v>1.78147647661334</v>
      </c>
      <c r="N295" s="7">
        <v>1.4622531842739099</v>
      </c>
      <c r="O295" s="7">
        <v>0</v>
      </c>
      <c r="P295" s="7">
        <v>0</v>
      </c>
      <c r="Q295" s="7">
        <v>0</v>
      </c>
      <c r="R295" s="7">
        <v>0</v>
      </c>
      <c r="S295" s="7">
        <v>0</v>
      </c>
      <c r="T295" s="7">
        <v>0</v>
      </c>
      <c r="U295" s="7">
        <v>0</v>
      </c>
      <c r="V295" s="7">
        <v>0</v>
      </c>
      <c r="W295" s="7">
        <v>0</v>
      </c>
      <c r="X295" s="7">
        <v>10.751317</v>
      </c>
      <c r="Y295" s="7">
        <v>24.376087999999999</v>
      </c>
      <c r="Z295" s="7">
        <v>0</v>
      </c>
      <c r="AA295" s="1" t="s">
        <v>48</v>
      </c>
      <c r="AB295" s="1" t="str">
        <f t="shared" si="12"/>
        <v>Castilla y León</v>
      </c>
      <c r="AC295" s="1" t="str">
        <f t="shared" si="13"/>
        <v>Badajoz-Castilla y León-Burgos-R11</v>
      </c>
      <c r="AD295" s="1" t="str">
        <f t="shared" si="14"/>
        <v xml:space="preserve">DJ - Metalurgia y fabricación de productos metálicos </v>
      </c>
    </row>
    <row r="296" spans="1:30" ht="14.4">
      <c r="A296" s="7" t="s">
        <v>20</v>
      </c>
      <c r="B296" s="7" t="s">
        <v>78</v>
      </c>
      <c r="C296" s="7" t="s">
        <v>80</v>
      </c>
      <c r="D296" s="7" t="s">
        <v>49</v>
      </c>
      <c r="E296" s="7">
        <v>0</v>
      </c>
      <c r="F296" s="7">
        <v>0</v>
      </c>
      <c r="G296" s="7">
        <v>0</v>
      </c>
      <c r="H296" s="7">
        <v>0</v>
      </c>
      <c r="I296" s="7">
        <v>0</v>
      </c>
      <c r="J296" s="7">
        <v>6.9588388806137103E-2</v>
      </c>
      <c r="K296" s="7">
        <v>0</v>
      </c>
      <c r="L296" s="7">
        <v>0</v>
      </c>
      <c r="M296" s="7">
        <v>0</v>
      </c>
      <c r="N296" s="7">
        <v>0</v>
      </c>
      <c r="O296" s="7">
        <v>1.7747546905224201</v>
      </c>
      <c r="P296" s="7">
        <v>0</v>
      </c>
      <c r="Q296" s="7">
        <v>0</v>
      </c>
      <c r="R296" s="7">
        <v>0</v>
      </c>
      <c r="S296" s="7">
        <v>0</v>
      </c>
      <c r="T296" s="7">
        <v>0</v>
      </c>
      <c r="U296" s="7">
        <v>0.16026399999999999</v>
      </c>
      <c r="V296" s="7">
        <v>0</v>
      </c>
      <c r="W296" s="7">
        <v>0</v>
      </c>
      <c r="X296" s="7">
        <v>0</v>
      </c>
      <c r="Y296" s="7">
        <v>0</v>
      </c>
      <c r="Z296" s="7">
        <v>2.49654</v>
      </c>
      <c r="AA296" s="1" t="s">
        <v>50</v>
      </c>
      <c r="AB296" s="1" t="str">
        <f t="shared" si="12"/>
        <v>Castilla y León</v>
      </c>
      <c r="AC296" s="1" t="str">
        <f t="shared" si="13"/>
        <v>Badajoz-Castilla y León-Burgos-R12</v>
      </c>
      <c r="AD296" s="1" t="str">
        <f t="shared" si="14"/>
        <v xml:space="preserve">DK - Fabricación de maquinaria y equipo mecánico </v>
      </c>
    </row>
    <row r="297" spans="1:30" ht="14.4">
      <c r="A297" s="7" t="s">
        <v>20</v>
      </c>
      <c r="B297" s="7" t="s">
        <v>78</v>
      </c>
      <c r="C297" s="7" t="s">
        <v>80</v>
      </c>
      <c r="D297" s="7" t="s">
        <v>51</v>
      </c>
      <c r="E297" s="7">
        <v>0</v>
      </c>
      <c r="F297" s="7">
        <v>0</v>
      </c>
      <c r="G297" s="7">
        <v>0</v>
      </c>
      <c r="H297" s="7">
        <v>0</v>
      </c>
      <c r="I297" s="7">
        <v>0</v>
      </c>
      <c r="J297" s="7">
        <v>0</v>
      </c>
      <c r="K297" s="7">
        <v>0</v>
      </c>
      <c r="L297" s="7">
        <v>0</v>
      </c>
      <c r="M297" s="7">
        <v>0</v>
      </c>
      <c r="N297" s="7">
        <v>0</v>
      </c>
      <c r="O297" s="7">
        <v>0</v>
      </c>
      <c r="P297" s="7">
        <v>0</v>
      </c>
      <c r="Q297" s="7">
        <v>0</v>
      </c>
      <c r="R297" s="7">
        <v>0</v>
      </c>
      <c r="S297" s="7">
        <v>0</v>
      </c>
      <c r="T297" s="7">
        <v>0</v>
      </c>
      <c r="U297" s="7">
        <v>0</v>
      </c>
      <c r="V297" s="7">
        <v>0</v>
      </c>
      <c r="W297" s="7">
        <v>0</v>
      </c>
      <c r="X297" s="7">
        <v>0</v>
      </c>
      <c r="Y297" s="7">
        <v>0</v>
      </c>
      <c r="Z297" s="7">
        <v>0</v>
      </c>
      <c r="AA297" s="1" t="s">
        <v>52</v>
      </c>
      <c r="AB297" s="1" t="str">
        <f t="shared" si="12"/>
        <v>Castilla y León</v>
      </c>
      <c r="AC297" s="1" t="str">
        <f t="shared" si="13"/>
        <v>Badajoz-Castilla y León-Burgos-R13</v>
      </c>
      <c r="AD297" s="1" t="str">
        <f t="shared" si="14"/>
        <v xml:space="preserve">DL - Material y equipo eléctrico, electrónico y óptico </v>
      </c>
    </row>
    <row r="298" spans="1:30" ht="14.4">
      <c r="A298" s="7" t="s">
        <v>20</v>
      </c>
      <c r="B298" s="7" t="s">
        <v>78</v>
      </c>
      <c r="C298" s="7" t="s">
        <v>80</v>
      </c>
      <c r="D298" s="7" t="s">
        <v>53</v>
      </c>
      <c r="E298" s="7">
        <v>0</v>
      </c>
      <c r="F298" s="7">
        <v>0</v>
      </c>
      <c r="G298" s="7">
        <v>0</v>
      </c>
      <c r="H298" s="7">
        <v>0</v>
      </c>
      <c r="I298" s="7">
        <v>0</v>
      </c>
      <c r="J298" s="7">
        <v>0</v>
      </c>
      <c r="K298" s="7">
        <v>0</v>
      </c>
      <c r="L298" s="7">
        <v>0</v>
      </c>
      <c r="M298" s="7">
        <v>4.7224670587707601E-2</v>
      </c>
      <c r="N298" s="7">
        <v>0</v>
      </c>
      <c r="O298" s="7">
        <v>0</v>
      </c>
      <c r="P298" s="7">
        <v>0</v>
      </c>
      <c r="Q298" s="7">
        <v>0</v>
      </c>
      <c r="R298" s="7">
        <v>0</v>
      </c>
      <c r="S298" s="7">
        <v>0</v>
      </c>
      <c r="T298" s="7">
        <v>0</v>
      </c>
      <c r="U298" s="7">
        <v>0</v>
      </c>
      <c r="V298" s="7">
        <v>0</v>
      </c>
      <c r="W298" s="7">
        <v>0</v>
      </c>
      <c r="X298" s="7">
        <v>0.124198</v>
      </c>
      <c r="Y298" s="7">
        <v>0</v>
      </c>
      <c r="Z298" s="7">
        <v>0</v>
      </c>
      <c r="AA298" s="1" t="s">
        <v>54</v>
      </c>
      <c r="AB298" s="1" t="str">
        <f t="shared" si="12"/>
        <v>Castilla y León</v>
      </c>
      <c r="AC298" s="1" t="str">
        <f t="shared" si="13"/>
        <v>Badajoz-Castilla y León-Burgos-R14</v>
      </c>
      <c r="AD298" s="1" t="str">
        <f t="shared" si="14"/>
        <v xml:space="preserve">DM - Fabricación de material de transporte </v>
      </c>
    </row>
    <row r="299" spans="1:30" ht="14.4">
      <c r="A299" s="7" t="s">
        <v>20</v>
      </c>
      <c r="B299" s="7" t="s">
        <v>78</v>
      </c>
      <c r="C299" s="7" t="s">
        <v>80</v>
      </c>
      <c r="D299" s="7" t="s">
        <v>55</v>
      </c>
      <c r="E299" s="7">
        <v>0</v>
      </c>
      <c r="F299" s="7">
        <v>0</v>
      </c>
      <c r="G299" s="7">
        <v>0</v>
      </c>
      <c r="H299" s="7">
        <v>0</v>
      </c>
      <c r="I299" s="7">
        <v>0</v>
      </c>
      <c r="J299" s="7">
        <v>0</v>
      </c>
      <c r="K299" s="7">
        <v>0</v>
      </c>
      <c r="L299" s="7">
        <v>0</v>
      </c>
      <c r="M299" s="7">
        <v>0</v>
      </c>
      <c r="N299" s="7">
        <v>0</v>
      </c>
      <c r="O299" s="7">
        <v>0</v>
      </c>
      <c r="P299" s="7">
        <v>0</v>
      </c>
      <c r="Q299" s="7">
        <v>0</v>
      </c>
      <c r="R299" s="7">
        <v>0</v>
      </c>
      <c r="S299" s="7">
        <v>0</v>
      </c>
      <c r="T299" s="7">
        <v>0</v>
      </c>
      <c r="U299" s="7">
        <v>0</v>
      </c>
      <c r="V299" s="7">
        <v>0</v>
      </c>
      <c r="W299" s="7">
        <v>0</v>
      </c>
      <c r="X299" s="7">
        <v>0</v>
      </c>
      <c r="Y299" s="7">
        <v>0</v>
      </c>
      <c r="Z299" s="7">
        <v>0</v>
      </c>
      <c r="AA299" s="1" t="s">
        <v>56</v>
      </c>
      <c r="AB299" s="1" t="str">
        <f t="shared" si="12"/>
        <v>Castilla y León</v>
      </c>
      <c r="AC299" s="1" t="str">
        <f t="shared" si="13"/>
        <v>Badajoz-Castilla y León-Burgos-R15</v>
      </c>
      <c r="AD299" s="1" t="str">
        <f t="shared" si="14"/>
        <v xml:space="preserve">DN - Industrias diversas </v>
      </c>
    </row>
    <row r="300" spans="1:30" ht="14.4">
      <c r="A300" s="7" t="s">
        <v>20</v>
      </c>
      <c r="B300" s="7" t="s">
        <v>78</v>
      </c>
      <c r="C300" s="7" t="s">
        <v>80</v>
      </c>
      <c r="D300" s="7" t="s">
        <v>57</v>
      </c>
      <c r="E300" s="7">
        <v>0</v>
      </c>
      <c r="F300" s="7">
        <v>0</v>
      </c>
      <c r="G300" s="7">
        <v>0</v>
      </c>
      <c r="H300" s="7">
        <v>0</v>
      </c>
      <c r="I300" s="7">
        <v>0</v>
      </c>
      <c r="J300" s="7">
        <v>0</v>
      </c>
      <c r="K300" s="7">
        <v>0</v>
      </c>
      <c r="L300" s="7">
        <v>0</v>
      </c>
      <c r="M300" s="7">
        <v>0</v>
      </c>
      <c r="N300" s="7">
        <v>0</v>
      </c>
      <c r="O300" s="7">
        <v>0</v>
      </c>
      <c r="P300" s="7">
        <v>0</v>
      </c>
      <c r="Q300" s="7">
        <v>0</v>
      </c>
      <c r="R300" s="7">
        <v>0</v>
      </c>
      <c r="S300" s="7">
        <v>0</v>
      </c>
      <c r="T300" s="7">
        <v>0</v>
      </c>
      <c r="U300" s="7">
        <v>0</v>
      </c>
      <c r="V300" s="7">
        <v>0</v>
      </c>
      <c r="W300" s="7">
        <v>0</v>
      </c>
      <c r="X300" s="7">
        <v>0</v>
      </c>
      <c r="Y300" s="7">
        <v>0</v>
      </c>
      <c r="Z300" s="7">
        <v>0</v>
      </c>
      <c r="AA300" s="1" t="s">
        <v>58</v>
      </c>
      <c r="AB300" s="1" t="str">
        <f t="shared" si="12"/>
        <v>Castilla y León</v>
      </c>
      <c r="AC300" s="1" t="str">
        <f t="shared" si="13"/>
        <v>Badajoz-Castilla y León-Burgos-R16</v>
      </c>
      <c r="AD300" s="1" t="str">
        <f t="shared" si="14"/>
        <v xml:space="preserve">EE - Industria energética, distribución de energía, gas y agua </v>
      </c>
    </row>
    <row r="301" spans="1:30" ht="14.4">
      <c r="A301" s="7" t="s">
        <v>20</v>
      </c>
      <c r="B301" s="7" t="s">
        <v>78</v>
      </c>
      <c r="C301" s="7" t="s">
        <v>81</v>
      </c>
      <c r="D301" s="7" t="s">
        <v>23</v>
      </c>
      <c r="E301" s="7">
        <v>0</v>
      </c>
      <c r="F301" s="7">
        <v>8.3797382056890104</v>
      </c>
      <c r="G301" s="7">
        <v>0</v>
      </c>
      <c r="H301" s="7">
        <v>0</v>
      </c>
      <c r="I301" s="7">
        <v>21.104761415021802</v>
      </c>
      <c r="J301" s="7">
        <v>6.7265603156162301</v>
      </c>
      <c r="K301" s="7">
        <v>0</v>
      </c>
      <c r="L301" s="7">
        <v>0</v>
      </c>
      <c r="M301" s="7">
        <v>13.053167972994499</v>
      </c>
      <c r="N301" s="7">
        <v>0</v>
      </c>
      <c r="O301" s="7">
        <v>0</v>
      </c>
      <c r="P301" s="7">
        <v>0</v>
      </c>
      <c r="Q301" s="7">
        <v>6.6972370000000003</v>
      </c>
      <c r="R301" s="7">
        <v>0</v>
      </c>
      <c r="S301" s="7">
        <v>0</v>
      </c>
      <c r="T301" s="7">
        <v>17.876117000000001</v>
      </c>
      <c r="U301" s="7">
        <v>10.542839000000001</v>
      </c>
      <c r="V301" s="7">
        <v>0</v>
      </c>
      <c r="W301" s="7">
        <v>0</v>
      </c>
      <c r="X301" s="7">
        <v>12.726616</v>
      </c>
      <c r="Y301" s="7">
        <v>0</v>
      </c>
      <c r="Z301" s="7">
        <v>0</v>
      </c>
      <c r="AA301" s="1" t="s">
        <v>24</v>
      </c>
      <c r="AB301" s="1" t="str">
        <f t="shared" si="12"/>
        <v>Castilla y León</v>
      </c>
      <c r="AC301" s="1" t="str">
        <f t="shared" si="13"/>
        <v>Badajoz-Castilla y León-León-R1</v>
      </c>
      <c r="AD301" s="1" t="str">
        <f t="shared" si="14"/>
        <v xml:space="preserve">AA,BB - Agricultura, silvicultura y pesca </v>
      </c>
    </row>
    <row r="302" spans="1:30" ht="14.4">
      <c r="A302" s="7" t="s">
        <v>20</v>
      </c>
      <c r="B302" s="7" t="s">
        <v>78</v>
      </c>
      <c r="C302" s="7" t="s">
        <v>81</v>
      </c>
      <c r="D302" s="7" t="s">
        <v>26</v>
      </c>
      <c r="E302" s="7">
        <v>0</v>
      </c>
      <c r="F302" s="7">
        <v>0</v>
      </c>
      <c r="G302" s="7">
        <v>4.0327554989010004</v>
      </c>
      <c r="H302" s="7">
        <v>0</v>
      </c>
      <c r="I302" s="7">
        <v>0</v>
      </c>
      <c r="J302" s="7">
        <v>0</v>
      </c>
      <c r="K302" s="7">
        <v>0</v>
      </c>
      <c r="L302" s="7">
        <v>0</v>
      </c>
      <c r="M302" s="7">
        <v>0</v>
      </c>
      <c r="N302" s="7">
        <v>0</v>
      </c>
      <c r="O302" s="7">
        <v>0</v>
      </c>
      <c r="P302" s="7">
        <v>0</v>
      </c>
      <c r="Q302" s="7">
        <v>0</v>
      </c>
      <c r="R302" s="7">
        <v>16.537680000000002</v>
      </c>
      <c r="S302" s="7">
        <v>0</v>
      </c>
      <c r="T302" s="7">
        <v>0</v>
      </c>
      <c r="U302" s="7">
        <v>0</v>
      </c>
      <c r="V302" s="7">
        <v>0</v>
      </c>
      <c r="W302" s="7">
        <v>0</v>
      </c>
      <c r="X302" s="7">
        <v>0</v>
      </c>
      <c r="Y302" s="7">
        <v>0</v>
      </c>
      <c r="Z302" s="7">
        <v>0</v>
      </c>
      <c r="AA302" s="1" t="s">
        <v>27</v>
      </c>
      <c r="AB302" s="1" t="str">
        <f t="shared" si="12"/>
        <v>Castilla y León</v>
      </c>
      <c r="AC302" s="1" t="str">
        <f t="shared" si="13"/>
        <v>Badajoz-Castilla y León-León-R2</v>
      </c>
      <c r="AD302" s="1" t="str">
        <f t="shared" si="14"/>
        <v xml:space="preserve">CA,CB, DF - I. extractivas, coquerías, refino y combustibles nucleares </v>
      </c>
    </row>
    <row r="303" spans="1:30" ht="14.4">
      <c r="A303" s="7" t="s">
        <v>20</v>
      </c>
      <c r="B303" s="7" t="s">
        <v>78</v>
      </c>
      <c r="C303" s="7" t="s">
        <v>81</v>
      </c>
      <c r="D303" s="7" t="s">
        <v>29</v>
      </c>
      <c r="E303" s="7">
        <v>10.1247809823663</v>
      </c>
      <c r="F303" s="7">
        <v>44.515323260171797</v>
      </c>
      <c r="G303" s="7">
        <v>0</v>
      </c>
      <c r="H303" s="7">
        <v>2.4646128728797798</v>
      </c>
      <c r="I303" s="7">
        <v>7.90872277599735</v>
      </c>
      <c r="J303" s="7">
        <v>0</v>
      </c>
      <c r="K303" s="7">
        <v>0</v>
      </c>
      <c r="L303" s="7">
        <v>6.2584205939971902</v>
      </c>
      <c r="M303" s="7">
        <v>13.8498105836912</v>
      </c>
      <c r="N303" s="7">
        <v>5.3050447233539604</v>
      </c>
      <c r="O303" s="7">
        <v>0</v>
      </c>
      <c r="P303" s="7">
        <v>17.979264000000001</v>
      </c>
      <c r="Q303" s="7">
        <v>37.6509</v>
      </c>
      <c r="R303" s="7">
        <v>0</v>
      </c>
      <c r="S303" s="7">
        <v>17.763283000000001</v>
      </c>
      <c r="T303" s="7">
        <v>14.81376</v>
      </c>
      <c r="U303" s="7">
        <v>0</v>
      </c>
      <c r="V303" s="7">
        <v>0</v>
      </c>
      <c r="W303" s="7">
        <v>13.825702</v>
      </c>
      <c r="X303" s="7">
        <v>25.480896000000001</v>
      </c>
      <c r="Y303" s="7">
        <v>13.038527999999999</v>
      </c>
      <c r="Z303" s="7">
        <v>0</v>
      </c>
      <c r="AA303" s="1" t="s">
        <v>30</v>
      </c>
      <c r="AB303" s="1" t="str">
        <f t="shared" si="12"/>
        <v>Castilla y León</v>
      </c>
      <c r="AC303" s="1" t="str">
        <f t="shared" si="13"/>
        <v>Badajoz-Castilla y León-León-R3</v>
      </c>
      <c r="AD303" s="1" t="str">
        <f t="shared" si="14"/>
        <v xml:space="preserve">DA - Industria Agroalimentaria </v>
      </c>
    </row>
    <row r="304" spans="1:30" ht="14.4">
      <c r="A304" s="7" t="s">
        <v>20</v>
      </c>
      <c r="B304" s="7" t="s">
        <v>78</v>
      </c>
      <c r="C304" s="7" t="s">
        <v>81</v>
      </c>
      <c r="D304" s="7" t="s">
        <v>32</v>
      </c>
      <c r="E304" s="7">
        <v>0</v>
      </c>
      <c r="F304" s="7">
        <v>1.7853577168953999E-8</v>
      </c>
      <c r="G304" s="7">
        <v>8.2838234565896403E-3</v>
      </c>
      <c r="H304" s="7">
        <v>6.5477036633072999E-3</v>
      </c>
      <c r="I304" s="7">
        <v>1.1594746997158499E-2</v>
      </c>
      <c r="J304" s="7">
        <v>0</v>
      </c>
      <c r="K304" s="7">
        <v>0</v>
      </c>
      <c r="L304" s="7">
        <v>0</v>
      </c>
      <c r="M304" s="7">
        <v>0</v>
      </c>
      <c r="N304" s="7">
        <v>0</v>
      </c>
      <c r="O304" s="7">
        <v>0</v>
      </c>
      <c r="P304" s="7">
        <v>0</v>
      </c>
      <c r="Q304" s="7">
        <v>0</v>
      </c>
      <c r="R304" s="7">
        <v>0</v>
      </c>
      <c r="S304" s="7">
        <v>0</v>
      </c>
      <c r="T304" s="7">
        <v>0</v>
      </c>
      <c r="U304" s="7">
        <v>0</v>
      </c>
      <c r="V304" s="7">
        <v>0</v>
      </c>
      <c r="W304" s="7">
        <v>0</v>
      </c>
      <c r="X304" s="7">
        <v>0</v>
      </c>
      <c r="Y304" s="7">
        <v>0</v>
      </c>
      <c r="Z304" s="7">
        <v>0</v>
      </c>
      <c r="AA304" s="1" t="s">
        <v>33</v>
      </c>
      <c r="AB304" s="1" t="str">
        <f t="shared" si="12"/>
        <v>Castilla y León</v>
      </c>
      <c r="AC304" s="1" t="str">
        <f t="shared" si="13"/>
        <v>Badajoz-Castilla y León-León-R4</v>
      </c>
      <c r="AD304" s="1" t="str">
        <f t="shared" si="14"/>
        <v xml:space="preserve">DB - Industria textil y de la confección </v>
      </c>
    </row>
    <row r="305" spans="1:30" ht="14.4">
      <c r="A305" s="7" t="s">
        <v>20</v>
      </c>
      <c r="B305" s="7" t="s">
        <v>78</v>
      </c>
      <c r="C305" s="7" t="s">
        <v>81</v>
      </c>
      <c r="D305" s="7" t="s">
        <v>35</v>
      </c>
      <c r="E305" s="7">
        <v>0</v>
      </c>
      <c r="F305" s="7">
        <v>0</v>
      </c>
      <c r="G305" s="7">
        <v>0</v>
      </c>
      <c r="H305" s="7">
        <v>0</v>
      </c>
      <c r="I305" s="7">
        <v>0</v>
      </c>
      <c r="J305" s="7">
        <v>0</v>
      </c>
      <c r="K305" s="7">
        <v>0</v>
      </c>
      <c r="L305" s="7">
        <v>0</v>
      </c>
      <c r="M305" s="7">
        <v>0</v>
      </c>
      <c r="N305" s="7">
        <v>0</v>
      </c>
      <c r="O305" s="7">
        <v>0</v>
      </c>
      <c r="P305" s="7">
        <v>0</v>
      </c>
      <c r="Q305" s="7">
        <v>0</v>
      </c>
      <c r="R305" s="7">
        <v>0</v>
      </c>
      <c r="S305" s="7">
        <v>0</v>
      </c>
      <c r="T305" s="7">
        <v>0</v>
      </c>
      <c r="U305" s="7">
        <v>0</v>
      </c>
      <c r="V305" s="7">
        <v>0</v>
      </c>
      <c r="W305" s="7">
        <v>0</v>
      </c>
      <c r="X305" s="7">
        <v>0</v>
      </c>
      <c r="Y305" s="7">
        <v>0</v>
      </c>
      <c r="Z305" s="7">
        <v>0</v>
      </c>
      <c r="AA305" s="1" t="s">
        <v>36</v>
      </c>
      <c r="AB305" s="1" t="str">
        <f t="shared" si="12"/>
        <v>Castilla y León</v>
      </c>
      <c r="AC305" s="1" t="str">
        <f t="shared" si="13"/>
        <v>Badajoz-Castilla y León-León-R5</v>
      </c>
      <c r="AD305" s="1" t="str">
        <f t="shared" si="14"/>
        <v xml:space="preserve">DC - Industria del cuero y calzado </v>
      </c>
    </row>
    <row r="306" spans="1:30" ht="14.4">
      <c r="A306" s="7" t="s">
        <v>20</v>
      </c>
      <c r="B306" s="7" t="s">
        <v>78</v>
      </c>
      <c r="C306" s="7" t="s">
        <v>81</v>
      </c>
      <c r="D306" s="7" t="s">
        <v>37</v>
      </c>
      <c r="E306" s="7">
        <v>0</v>
      </c>
      <c r="F306" s="7">
        <v>0</v>
      </c>
      <c r="G306" s="7">
        <v>0</v>
      </c>
      <c r="H306" s="7">
        <v>0</v>
      </c>
      <c r="I306" s="7">
        <v>0</v>
      </c>
      <c r="J306" s="7">
        <v>0</v>
      </c>
      <c r="K306" s="7">
        <v>0</v>
      </c>
      <c r="L306" s="7">
        <v>0</v>
      </c>
      <c r="M306" s="7">
        <v>0</v>
      </c>
      <c r="N306" s="7">
        <v>0</v>
      </c>
      <c r="O306" s="7">
        <v>0</v>
      </c>
      <c r="P306" s="7">
        <v>0</v>
      </c>
      <c r="Q306" s="7">
        <v>0</v>
      </c>
      <c r="R306" s="7">
        <v>0</v>
      </c>
      <c r="S306" s="7">
        <v>0</v>
      </c>
      <c r="T306" s="7">
        <v>0</v>
      </c>
      <c r="U306" s="7">
        <v>0</v>
      </c>
      <c r="V306" s="7">
        <v>0</v>
      </c>
      <c r="W306" s="7">
        <v>0</v>
      </c>
      <c r="X306" s="7">
        <v>0</v>
      </c>
      <c r="Y306" s="7">
        <v>0</v>
      </c>
      <c r="Z306" s="7">
        <v>0</v>
      </c>
      <c r="AA306" s="1" t="s">
        <v>38</v>
      </c>
      <c r="AB306" s="1" t="str">
        <f t="shared" si="12"/>
        <v>Castilla y León</v>
      </c>
      <c r="AC306" s="1" t="str">
        <f t="shared" si="13"/>
        <v>Badajoz-Castilla y León-León-R6</v>
      </c>
      <c r="AD306" s="1" t="str">
        <f t="shared" si="14"/>
        <v xml:space="preserve">DD - Industria de la madera y el corcho </v>
      </c>
    </row>
    <row r="307" spans="1:30" ht="14.4">
      <c r="A307" s="7" t="s">
        <v>20</v>
      </c>
      <c r="B307" s="7" t="s">
        <v>78</v>
      </c>
      <c r="C307" s="7" t="s">
        <v>81</v>
      </c>
      <c r="D307" s="7" t="s">
        <v>39</v>
      </c>
      <c r="E307" s="7">
        <v>0</v>
      </c>
      <c r="F307" s="7">
        <v>0</v>
      </c>
      <c r="G307" s="7">
        <v>0</v>
      </c>
      <c r="H307" s="7">
        <v>0</v>
      </c>
      <c r="I307" s="7">
        <v>0</v>
      </c>
      <c r="J307" s="7">
        <v>0</v>
      </c>
      <c r="K307" s="7">
        <v>0</v>
      </c>
      <c r="L307" s="7">
        <v>0</v>
      </c>
      <c r="M307" s="7">
        <v>0</v>
      </c>
      <c r="N307" s="7">
        <v>0</v>
      </c>
      <c r="O307" s="7">
        <v>0</v>
      </c>
      <c r="P307" s="7">
        <v>0</v>
      </c>
      <c r="Q307" s="7">
        <v>0</v>
      </c>
      <c r="R307" s="7">
        <v>0</v>
      </c>
      <c r="S307" s="7">
        <v>0</v>
      </c>
      <c r="T307" s="7">
        <v>0</v>
      </c>
      <c r="U307" s="7">
        <v>0</v>
      </c>
      <c r="V307" s="7">
        <v>0</v>
      </c>
      <c r="W307" s="7">
        <v>0</v>
      </c>
      <c r="X307" s="7">
        <v>0</v>
      </c>
      <c r="Y307" s="7">
        <v>0</v>
      </c>
      <c r="Z307" s="7">
        <v>0</v>
      </c>
      <c r="AA307" s="1" t="s">
        <v>40</v>
      </c>
      <c r="AB307" s="1" t="str">
        <f t="shared" si="12"/>
        <v>Castilla y León</v>
      </c>
      <c r="AC307" s="1" t="str">
        <f t="shared" si="13"/>
        <v>Badajoz-Castilla y León-León-R7</v>
      </c>
      <c r="AD307" s="1" t="str">
        <f t="shared" si="14"/>
        <v xml:space="preserve">DE - Industria del papel, edición y artes gráficas </v>
      </c>
    </row>
    <row r="308" spans="1:30" ht="14.4">
      <c r="A308" s="7" t="s">
        <v>20</v>
      </c>
      <c r="B308" s="7" t="s">
        <v>78</v>
      </c>
      <c r="C308" s="7" t="s">
        <v>81</v>
      </c>
      <c r="D308" s="7" t="s">
        <v>41</v>
      </c>
      <c r="E308" s="7">
        <v>0</v>
      </c>
      <c r="F308" s="7">
        <v>0</v>
      </c>
      <c r="G308" s="7">
        <v>0</v>
      </c>
      <c r="H308" s="7">
        <v>0</v>
      </c>
      <c r="I308" s="7">
        <v>12.186673890542201</v>
      </c>
      <c r="J308" s="7">
        <v>10.3462228561801</v>
      </c>
      <c r="K308" s="7">
        <v>0</v>
      </c>
      <c r="L308" s="7">
        <v>0</v>
      </c>
      <c r="M308" s="7">
        <v>0</v>
      </c>
      <c r="N308" s="7">
        <v>0</v>
      </c>
      <c r="O308" s="7">
        <v>0</v>
      </c>
      <c r="P308" s="7">
        <v>0</v>
      </c>
      <c r="Q308" s="7">
        <v>0</v>
      </c>
      <c r="R308" s="7">
        <v>0</v>
      </c>
      <c r="S308" s="7">
        <v>0</v>
      </c>
      <c r="T308" s="7">
        <v>16.480508</v>
      </c>
      <c r="U308" s="7">
        <v>14.263840999999999</v>
      </c>
      <c r="V308" s="7">
        <v>0</v>
      </c>
      <c r="W308" s="7">
        <v>0</v>
      </c>
      <c r="X308" s="7">
        <v>0</v>
      </c>
      <c r="Y308" s="7">
        <v>0</v>
      </c>
      <c r="Z308" s="7">
        <v>0</v>
      </c>
      <c r="AA308" s="1" t="s">
        <v>42</v>
      </c>
      <c r="AB308" s="1" t="str">
        <f t="shared" si="12"/>
        <v>Castilla y León</v>
      </c>
      <c r="AC308" s="1" t="str">
        <f t="shared" si="13"/>
        <v>Badajoz-Castilla y León-León-R8</v>
      </c>
      <c r="AD308" s="1" t="str">
        <f t="shared" si="14"/>
        <v xml:space="preserve">DG - Industria Química </v>
      </c>
    </row>
    <row r="309" spans="1:30" ht="14.4">
      <c r="A309" s="7" t="s">
        <v>20</v>
      </c>
      <c r="B309" s="7" t="s">
        <v>78</v>
      </c>
      <c r="C309" s="7" t="s">
        <v>81</v>
      </c>
      <c r="D309" s="7" t="s">
        <v>43</v>
      </c>
      <c r="E309" s="7">
        <v>0</v>
      </c>
      <c r="F309" s="7">
        <v>0</v>
      </c>
      <c r="G309" s="7">
        <v>0</v>
      </c>
      <c r="H309" s="7">
        <v>0</v>
      </c>
      <c r="I309" s="7">
        <v>0</v>
      </c>
      <c r="J309" s="7">
        <v>0.15729879639818201</v>
      </c>
      <c r="K309" s="7">
        <v>3.9608647150098002</v>
      </c>
      <c r="L309" s="7">
        <v>0</v>
      </c>
      <c r="M309" s="7">
        <v>0</v>
      </c>
      <c r="N309" s="7">
        <v>0</v>
      </c>
      <c r="O309" s="7">
        <v>0</v>
      </c>
      <c r="P309" s="7">
        <v>0</v>
      </c>
      <c r="Q309" s="7">
        <v>0</v>
      </c>
      <c r="R309" s="7">
        <v>0</v>
      </c>
      <c r="S309" s="7">
        <v>0</v>
      </c>
      <c r="T309" s="7">
        <v>0</v>
      </c>
      <c r="U309" s="7">
        <v>0.35482999999999998</v>
      </c>
      <c r="V309" s="7">
        <v>7.8567159999999996</v>
      </c>
      <c r="W309" s="7">
        <v>0</v>
      </c>
      <c r="X309" s="7">
        <v>0</v>
      </c>
      <c r="Y309" s="7">
        <v>0</v>
      </c>
      <c r="Z309" s="7">
        <v>0</v>
      </c>
      <c r="AA309" s="1" t="s">
        <v>44</v>
      </c>
      <c r="AB309" s="1" t="str">
        <f t="shared" si="12"/>
        <v>Castilla y León</v>
      </c>
      <c r="AC309" s="1" t="str">
        <f t="shared" si="13"/>
        <v>Badajoz-Castilla y León-León-R9</v>
      </c>
      <c r="AD309" s="1" t="str">
        <f t="shared" si="14"/>
        <v xml:space="preserve">DH - Industria del caucho y materias plásticas </v>
      </c>
    </row>
    <row r="310" spans="1:30" ht="14.4">
      <c r="A310" s="7" t="s">
        <v>20</v>
      </c>
      <c r="B310" s="7" t="s">
        <v>78</v>
      </c>
      <c r="C310" s="7" t="s">
        <v>81</v>
      </c>
      <c r="D310" s="7" t="s">
        <v>45</v>
      </c>
      <c r="E310" s="7">
        <v>0.84702106371773001</v>
      </c>
      <c r="F310" s="7">
        <v>4.9928579756556104</v>
      </c>
      <c r="G310" s="7">
        <v>0</v>
      </c>
      <c r="H310" s="7">
        <v>0</v>
      </c>
      <c r="I310" s="7">
        <v>0</v>
      </c>
      <c r="J310" s="7">
        <v>0</v>
      </c>
      <c r="K310" s="7">
        <v>0</v>
      </c>
      <c r="L310" s="7">
        <v>0</v>
      </c>
      <c r="M310" s="7">
        <v>0.31877041289004698</v>
      </c>
      <c r="N310" s="7">
        <v>6.0232386979295596</v>
      </c>
      <c r="O310" s="7">
        <v>0</v>
      </c>
      <c r="P310" s="7">
        <v>18.728400000000001</v>
      </c>
      <c r="Q310" s="7">
        <v>10.878105</v>
      </c>
      <c r="R310" s="7">
        <v>0</v>
      </c>
      <c r="S310" s="7">
        <v>0</v>
      </c>
      <c r="T310" s="7">
        <v>0</v>
      </c>
      <c r="U310" s="7">
        <v>0</v>
      </c>
      <c r="V310" s="7">
        <v>0</v>
      </c>
      <c r="W310" s="7">
        <v>0</v>
      </c>
      <c r="X310" s="7">
        <v>11.052756</v>
      </c>
      <c r="Y310" s="7">
        <v>9.6736599999999999</v>
      </c>
      <c r="Z310" s="7">
        <v>0</v>
      </c>
      <c r="AA310" s="1" t="s">
        <v>46</v>
      </c>
      <c r="AB310" s="1" t="str">
        <f t="shared" si="12"/>
        <v>Castilla y León</v>
      </c>
      <c r="AC310" s="1" t="str">
        <f t="shared" si="13"/>
        <v>Badajoz-Castilla y León-León-R10</v>
      </c>
      <c r="AD310" s="1" t="str">
        <f t="shared" si="14"/>
        <v xml:space="preserve">DI - Industria de productos minerales no metálicos </v>
      </c>
    </row>
    <row r="311" spans="1:30" ht="14.4">
      <c r="A311" s="7" t="s">
        <v>20</v>
      </c>
      <c r="B311" s="7" t="s">
        <v>78</v>
      </c>
      <c r="C311" s="7" t="s">
        <v>81</v>
      </c>
      <c r="D311" s="7" t="s">
        <v>47</v>
      </c>
      <c r="E311" s="7">
        <v>1.8276578006283499</v>
      </c>
      <c r="F311" s="7">
        <v>11.086272042811</v>
      </c>
      <c r="G311" s="7">
        <v>0</v>
      </c>
      <c r="H311" s="7">
        <v>0</v>
      </c>
      <c r="I311" s="7">
        <v>0</v>
      </c>
      <c r="J311" s="7">
        <v>0</v>
      </c>
      <c r="K311" s="7">
        <v>0</v>
      </c>
      <c r="L311" s="7">
        <v>4.8914940756340597</v>
      </c>
      <c r="M311" s="7">
        <v>0</v>
      </c>
      <c r="N311" s="7">
        <v>0</v>
      </c>
      <c r="O311" s="7">
        <v>0</v>
      </c>
      <c r="P311" s="7">
        <v>5.8602850000000002</v>
      </c>
      <c r="Q311" s="7">
        <v>18.130175000000001</v>
      </c>
      <c r="R311" s="7">
        <v>0</v>
      </c>
      <c r="S311" s="7">
        <v>0</v>
      </c>
      <c r="T311" s="7">
        <v>0</v>
      </c>
      <c r="U311" s="7">
        <v>0</v>
      </c>
      <c r="V311" s="7">
        <v>0</v>
      </c>
      <c r="W311" s="7">
        <v>13.555391999999999</v>
      </c>
      <c r="X311" s="7">
        <v>0</v>
      </c>
      <c r="Y311" s="7">
        <v>0</v>
      </c>
      <c r="Z311" s="7">
        <v>0</v>
      </c>
      <c r="AA311" s="1" t="s">
        <v>48</v>
      </c>
      <c r="AB311" s="1" t="str">
        <f t="shared" si="12"/>
        <v>Castilla y León</v>
      </c>
      <c r="AC311" s="1" t="str">
        <f t="shared" si="13"/>
        <v>Badajoz-Castilla y León-León-R11</v>
      </c>
      <c r="AD311" s="1" t="str">
        <f t="shared" si="14"/>
        <v xml:space="preserve">DJ - Metalurgia y fabricación de productos metálicos </v>
      </c>
    </row>
    <row r="312" spans="1:30" ht="14.4">
      <c r="A312" s="7" t="s">
        <v>20</v>
      </c>
      <c r="B312" s="7" t="s">
        <v>78</v>
      </c>
      <c r="C312" s="7" t="s">
        <v>81</v>
      </c>
      <c r="D312" s="7" t="s">
        <v>49</v>
      </c>
      <c r="E312" s="7">
        <v>0</v>
      </c>
      <c r="F312" s="7">
        <v>0</v>
      </c>
      <c r="G312" s="7">
        <v>0</v>
      </c>
      <c r="H312" s="7">
        <v>0</v>
      </c>
      <c r="I312" s="7">
        <v>0</v>
      </c>
      <c r="J312" s="7">
        <v>0</v>
      </c>
      <c r="K312" s="7">
        <v>0</v>
      </c>
      <c r="L312" s="7">
        <v>0</v>
      </c>
      <c r="M312" s="7">
        <v>0</v>
      </c>
      <c r="N312" s="7">
        <v>0</v>
      </c>
      <c r="O312" s="7">
        <v>0</v>
      </c>
      <c r="P312" s="7">
        <v>0</v>
      </c>
      <c r="Q312" s="7">
        <v>0</v>
      </c>
      <c r="R312" s="7">
        <v>0</v>
      </c>
      <c r="S312" s="7">
        <v>0</v>
      </c>
      <c r="T312" s="7">
        <v>0</v>
      </c>
      <c r="U312" s="7">
        <v>0</v>
      </c>
      <c r="V312" s="7">
        <v>0</v>
      </c>
      <c r="W312" s="7">
        <v>0</v>
      </c>
      <c r="X312" s="7">
        <v>0</v>
      </c>
      <c r="Y312" s="7">
        <v>0</v>
      </c>
      <c r="Z312" s="7">
        <v>0</v>
      </c>
      <c r="AA312" s="1" t="s">
        <v>50</v>
      </c>
      <c r="AB312" s="1" t="str">
        <f t="shared" si="12"/>
        <v>Castilla y León</v>
      </c>
      <c r="AC312" s="1" t="str">
        <f t="shared" si="13"/>
        <v>Badajoz-Castilla y León-León-R12</v>
      </c>
      <c r="AD312" s="1" t="str">
        <f t="shared" si="14"/>
        <v xml:space="preserve">DK - Fabricación de maquinaria y equipo mecánico </v>
      </c>
    </row>
    <row r="313" spans="1:30" ht="14.4">
      <c r="A313" s="7" t="s">
        <v>20</v>
      </c>
      <c r="B313" s="7" t="s">
        <v>78</v>
      </c>
      <c r="C313" s="7" t="s">
        <v>81</v>
      </c>
      <c r="D313" s="7" t="s">
        <v>51</v>
      </c>
      <c r="E313" s="7">
        <v>0</v>
      </c>
      <c r="F313" s="7">
        <v>0</v>
      </c>
      <c r="G313" s="7">
        <v>0</v>
      </c>
      <c r="H313" s="7">
        <v>0</v>
      </c>
      <c r="I313" s="7">
        <v>0</v>
      </c>
      <c r="J313" s="7">
        <v>0</v>
      </c>
      <c r="K313" s="7">
        <v>0</v>
      </c>
      <c r="L313" s="7">
        <v>0</v>
      </c>
      <c r="M313" s="7">
        <v>0</v>
      </c>
      <c r="N313" s="7">
        <v>0</v>
      </c>
      <c r="O313" s="7">
        <v>0</v>
      </c>
      <c r="P313" s="7">
        <v>0</v>
      </c>
      <c r="Q313" s="7">
        <v>0</v>
      </c>
      <c r="R313" s="7">
        <v>0</v>
      </c>
      <c r="S313" s="7">
        <v>0</v>
      </c>
      <c r="T313" s="7">
        <v>0</v>
      </c>
      <c r="U313" s="7">
        <v>0</v>
      </c>
      <c r="V313" s="7">
        <v>0</v>
      </c>
      <c r="W313" s="7">
        <v>0</v>
      </c>
      <c r="X313" s="7">
        <v>0</v>
      </c>
      <c r="Y313" s="7">
        <v>0</v>
      </c>
      <c r="Z313" s="7">
        <v>0</v>
      </c>
      <c r="AA313" s="1" t="s">
        <v>52</v>
      </c>
      <c r="AB313" s="1" t="str">
        <f t="shared" si="12"/>
        <v>Castilla y León</v>
      </c>
      <c r="AC313" s="1" t="str">
        <f t="shared" si="13"/>
        <v>Badajoz-Castilla y León-León-R13</v>
      </c>
      <c r="AD313" s="1" t="str">
        <f t="shared" si="14"/>
        <v xml:space="preserve">DL - Material y equipo eléctrico, electrónico y óptico </v>
      </c>
    </row>
    <row r="314" spans="1:30" ht="14.4">
      <c r="A314" s="7" t="s">
        <v>20</v>
      </c>
      <c r="B314" s="7" t="s">
        <v>78</v>
      </c>
      <c r="C314" s="7" t="s">
        <v>81</v>
      </c>
      <c r="D314" s="7" t="s">
        <v>53</v>
      </c>
      <c r="E314" s="7">
        <v>0</v>
      </c>
      <c r="F314" s="7">
        <v>0</v>
      </c>
      <c r="G314" s="7">
        <v>0</v>
      </c>
      <c r="H314" s="7">
        <v>0</v>
      </c>
      <c r="I314" s="7">
        <v>0</v>
      </c>
      <c r="J314" s="7">
        <v>0</v>
      </c>
      <c r="K314" s="7">
        <v>0</v>
      </c>
      <c r="L314" s="7">
        <v>0</v>
      </c>
      <c r="M314" s="7">
        <v>0</v>
      </c>
      <c r="N314" s="7">
        <v>0</v>
      </c>
      <c r="O314" s="7">
        <v>0</v>
      </c>
      <c r="P314" s="7">
        <v>0</v>
      </c>
      <c r="Q314" s="7">
        <v>0</v>
      </c>
      <c r="R314" s="7">
        <v>0</v>
      </c>
      <c r="S314" s="7">
        <v>0</v>
      </c>
      <c r="T314" s="7">
        <v>0</v>
      </c>
      <c r="U314" s="7">
        <v>0</v>
      </c>
      <c r="V314" s="7">
        <v>0</v>
      </c>
      <c r="W314" s="7">
        <v>0</v>
      </c>
      <c r="X314" s="7">
        <v>0</v>
      </c>
      <c r="Y314" s="7">
        <v>0</v>
      </c>
      <c r="Z314" s="7">
        <v>0</v>
      </c>
      <c r="AA314" s="1" t="s">
        <v>54</v>
      </c>
      <c r="AB314" s="1" t="str">
        <f t="shared" si="12"/>
        <v>Castilla y León</v>
      </c>
      <c r="AC314" s="1" t="str">
        <f t="shared" si="13"/>
        <v>Badajoz-Castilla y León-León-R14</v>
      </c>
      <c r="AD314" s="1" t="str">
        <f t="shared" si="14"/>
        <v xml:space="preserve">DM - Fabricación de material de transporte </v>
      </c>
    </row>
    <row r="315" spans="1:30" ht="14.4">
      <c r="A315" s="7" t="s">
        <v>20</v>
      </c>
      <c r="B315" s="7" t="s">
        <v>78</v>
      </c>
      <c r="C315" s="7" t="s">
        <v>81</v>
      </c>
      <c r="D315" s="7" t="s">
        <v>55</v>
      </c>
      <c r="E315" s="7">
        <v>0</v>
      </c>
      <c r="F315" s="7">
        <v>0</v>
      </c>
      <c r="G315" s="7">
        <v>0</v>
      </c>
      <c r="H315" s="7">
        <v>0</v>
      </c>
      <c r="I315" s="7">
        <v>0</v>
      </c>
      <c r="J315" s="7">
        <v>0</v>
      </c>
      <c r="K315" s="7">
        <v>0</v>
      </c>
      <c r="L315" s="7">
        <v>0</v>
      </c>
      <c r="M315" s="7">
        <v>0</v>
      </c>
      <c r="N315" s="7">
        <v>0</v>
      </c>
      <c r="O315" s="7">
        <v>38.0030972184055</v>
      </c>
      <c r="P315" s="7">
        <v>0</v>
      </c>
      <c r="Q315" s="7">
        <v>0</v>
      </c>
      <c r="R315" s="7">
        <v>0</v>
      </c>
      <c r="S315" s="7">
        <v>0</v>
      </c>
      <c r="T315" s="7">
        <v>0</v>
      </c>
      <c r="U315" s="7">
        <v>0</v>
      </c>
      <c r="V315" s="7">
        <v>0</v>
      </c>
      <c r="W315" s="7">
        <v>0</v>
      </c>
      <c r="X315" s="7">
        <v>0</v>
      </c>
      <c r="Y315" s="7">
        <v>0</v>
      </c>
      <c r="Z315" s="7">
        <v>2.582875</v>
      </c>
      <c r="AA315" s="1" t="s">
        <v>56</v>
      </c>
      <c r="AB315" s="1" t="str">
        <f t="shared" si="12"/>
        <v>Castilla y León</v>
      </c>
      <c r="AC315" s="1" t="str">
        <f t="shared" si="13"/>
        <v>Badajoz-Castilla y León-León-R15</v>
      </c>
      <c r="AD315" s="1" t="str">
        <f t="shared" si="14"/>
        <v xml:space="preserve">DN - Industrias diversas </v>
      </c>
    </row>
    <row r="316" spans="1:30" ht="14.4">
      <c r="A316" s="7" t="s">
        <v>20</v>
      </c>
      <c r="B316" s="7" t="s">
        <v>78</v>
      </c>
      <c r="C316" s="7" t="s">
        <v>81</v>
      </c>
      <c r="D316" s="7" t="s">
        <v>57</v>
      </c>
      <c r="E316" s="7">
        <v>0</v>
      </c>
      <c r="F316" s="7">
        <v>0</v>
      </c>
      <c r="G316" s="7">
        <v>0</v>
      </c>
      <c r="H316" s="7">
        <v>0</v>
      </c>
      <c r="I316" s="7">
        <v>0</v>
      </c>
      <c r="J316" s="7">
        <v>0</v>
      </c>
      <c r="K316" s="7">
        <v>0</v>
      </c>
      <c r="L316" s="7">
        <v>0</v>
      </c>
      <c r="M316" s="7">
        <v>0</v>
      </c>
      <c r="N316" s="7">
        <v>0</v>
      </c>
      <c r="O316" s="7">
        <v>0</v>
      </c>
      <c r="P316" s="7">
        <v>0</v>
      </c>
      <c r="Q316" s="7">
        <v>0</v>
      </c>
      <c r="R316" s="7">
        <v>0</v>
      </c>
      <c r="S316" s="7">
        <v>0</v>
      </c>
      <c r="T316" s="7">
        <v>0</v>
      </c>
      <c r="U316" s="7">
        <v>0</v>
      </c>
      <c r="V316" s="7">
        <v>0</v>
      </c>
      <c r="W316" s="7">
        <v>0</v>
      </c>
      <c r="X316" s="7">
        <v>0</v>
      </c>
      <c r="Y316" s="7">
        <v>0</v>
      </c>
      <c r="Z316" s="7">
        <v>0</v>
      </c>
      <c r="AA316" s="1" t="s">
        <v>58</v>
      </c>
      <c r="AB316" s="1" t="str">
        <f t="shared" si="12"/>
        <v>Castilla y León</v>
      </c>
      <c r="AC316" s="1" t="str">
        <f t="shared" si="13"/>
        <v>Badajoz-Castilla y León-León-R16</v>
      </c>
      <c r="AD316" s="1" t="str">
        <f t="shared" si="14"/>
        <v xml:space="preserve">EE - Industria energética, distribución de energía, gas y agua </v>
      </c>
    </row>
    <row r="317" spans="1:30" ht="14.4">
      <c r="A317" s="7" t="s">
        <v>20</v>
      </c>
      <c r="B317" s="7" t="s">
        <v>78</v>
      </c>
      <c r="C317" s="7" t="s">
        <v>82</v>
      </c>
      <c r="D317" s="7" t="s">
        <v>23</v>
      </c>
      <c r="E317" s="7">
        <v>0</v>
      </c>
      <c r="F317" s="7">
        <v>13.8583004237924</v>
      </c>
      <c r="G317" s="7">
        <v>4.3649616244311602</v>
      </c>
      <c r="H317" s="7">
        <v>0</v>
      </c>
      <c r="I317" s="7">
        <v>0</v>
      </c>
      <c r="J317" s="7">
        <v>0</v>
      </c>
      <c r="K317" s="7">
        <v>3.4992998666563602</v>
      </c>
      <c r="L317" s="7">
        <v>0</v>
      </c>
      <c r="M317" s="7">
        <v>0</v>
      </c>
      <c r="N317" s="7">
        <v>0</v>
      </c>
      <c r="O317" s="7">
        <v>0</v>
      </c>
      <c r="P317" s="7">
        <v>0</v>
      </c>
      <c r="Q317" s="7">
        <v>19.580589</v>
      </c>
      <c r="R317" s="7">
        <v>4.0922879999999999</v>
      </c>
      <c r="S317" s="7">
        <v>0</v>
      </c>
      <c r="T317" s="7">
        <v>0</v>
      </c>
      <c r="U317" s="7">
        <v>0</v>
      </c>
      <c r="V317" s="7">
        <v>2.9215689999999999</v>
      </c>
      <c r="W317" s="7">
        <v>0</v>
      </c>
      <c r="X317" s="7">
        <v>0</v>
      </c>
      <c r="Y317" s="7">
        <v>0</v>
      </c>
      <c r="Z317" s="7">
        <v>0</v>
      </c>
      <c r="AA317" s="1" t="s">
        <v>24</v>
      </c>
      <c r="AB317" s="1" t="str">
        <f t="shared" si="12"/>
        <v>Castilla y León</v>
      </c>
      <c r="AC317" s="1" t="str">
        <f t="shared" si="13"/>
        <v>Badajoz-Castilla y León-Palencia-R1</v>
      </c>
      <c r="AD317" s="1" t="str">
        <f t="shared" si="14"/>
        <v xml:space="preserve">AA,BB - Agricultura, silvicultura y pesca </v>
      </c>
    </row>
    <row r="318" spans="1:30" ht="14.4">
      <c r="A318" s="7" t="s">
        <v>20</v>
      </c>
      <c r="B318" s="7" t="s">
        <v>78</v>
      </c>
      <c r="C318" s="7" t="s">
        <v>82</v>
      </c>
      <c r="D318" s="7" t="s">
        <v>26</v>
      </c>
      <c r="E318" s="7">
        <v>0</v>
      </c>
      <c r="F318" s="7">
        <v>0</v>
      </c>
      <c r="G318" s="7">
        <v>0</v>
      </c>
      <c r="H318" s="7">
        <v>0</v>
      </c>
      <c r="I318" s="7">
        <v>0</v>
      </c>
      <c r="J318" s="7">
        <v>0</v>
      </c>
      <c r="K318" s="7">
        <v>0</v>
      </c>
      <c r="L318" s="7">
        <v>0</v>
      </c>
      <c r="M318" s="7">
        <v>0</v>
      </c>
      <c r="N318" s="7">
        <v>0</v>
      </c>
      <c r="O318" s="7">
        <v>0</v>
      </c>
      <c r="P318" s="7">
        <v>0</v>
      </c>
      <c r="Q318" s="7">
        <v>0</v>
      </c>
      <c r="R318" s="7">
        <v>0</v>
      </c>
      <c r="S318" s="7">
        <v>0</v>
      </c>
      <c r="T318" s="7">
        <v>0</v>
      </c>
      <c r="U318" s="7">
        <v>0</v>
      </c>
      <c r="V318" s="7">
        <v>0</v>
      </c>
      <c r="W318" s="7">
        <v>0</v>
      </c>
      <c r="X318" s="7">
        <v>0</v>
      </c>
      <c r="Y318" s="7">
        <v>0</v>
      </c>
      <c r="Z318" s="7">
        <v>0</v>
      </c>
      <c r="AA318" s="1" t="s">
        <v>27</v>
      </c>
      <c r="AB318" s="1" t="str">
        <f t="shared" si="12"/>
        <v>Castilla y León</v>
      </c>
      <c r="AC318" s="1" t="str">
        <f t="shared" si="13"/>
        <v>Badajoz-Castilla y León-Palencia-R2</v>
      </c>
      <c r="AD318" s="1" t="str">
        <f t="shared" si="14"/>
        <v xml:space="preserve">CA,CB, DF - I. extractivas, coquerías, refino y combustibles nucleares </v>
      </c>
    </row>
    <row r="319" spans="1:30" ht="14.4">
      <c r="A319" s="7" t="s">
        <v>20</v>
      </c>
      <c r="B319" s="7" t="s">
        <v>78</v>
      </c>
      <c r="C319" s="7" t="s">
        <v>82</v>
      </c>
      <c r="D319" s="7" t="s">
        <v>29</v>
      </c>
      <c r="E319" s="7">
        <v>0</v>
      </c>
      <c r="F319" s="7">
        <v>0</v>
      </c>
      <c r="G319" s="7">
        <v>6.8896478584143797</v>
      </c>
      <c r="H319" s="7">
        <v>2.8727284406292299</v>
      </c>
      <c r="I319" s="7">
        <v>8.1967255873957097</v>
      </c>
      <c r="J319" s="7">
        <v>11.517386641837801</v>
      </c>
      <c r="K319" s="7">
        <v>16.366189291673798</v>
      </c>
      <c r="L319" s="7">
        <v>18.864300762353999</v>
      </c>
      <c r="M319" s="7">
        <v>7.8250108023254903</v>
      </c>
      <c r="N319" s="7">
        <v>0</v>
      </c>
      <c r="O319" s="7">
        <v>0</v>
      </c>
      <c r="P319" s="7">
        <v>0</v>
      </c>
      <c r="Q319" s="7">
        <v>0</v>
      </c>
      <c r="R319" s="7">
        <v>18.277889999999999</v>
      </c>
      <c r="S319" s="7">
        <v>17.536116</v>
      </c>
      <c r="T319" s="7">
        <v>33.136347000000001</v>
      </c>
      <c r="U319" s="7">
        <v>31.477709999999998</v>
      </c>
      <c r="V319" s="7">
        <v>44.165863999999999</v>
      </c>
      <c r="W319" s="7">
        <v>56.468926000000003</v>
      </c>
      <c r="X319" s="7">
        <v>26.642986000000001</v>
      </c>
      <c r="Y319" s="7">
        <v>0</v>
      </c>
      <c r="Z319" s="7">
        <v>0</v>
      </c>
      <c r="AA319" s="1" t="s">
        <v>30</v>
      </c>
      <c r="AB319" s="1" t="str">
        <f t="shared" si="12"/>
        <v>Castilla y León</v>
      </c>
      <c r="AC319" s="1" t="str">
        <f t="shared" si="13"/>
        <v>Badajoz-Castilla y León-Palencia-R3</v>
      </c>
      <c r="AD319" s="1" t="str">
        <f t="shared" si="14"/>
        <v xml:space="preserve">DA - Industria Agroalimentaria </v>
      </c>
    </row>
    <row r="320" spans="1:30" ht="14.4">
      <c r="A320" s="7" t="s">
        <v>20</v>
      </c>
      <c r="B320" s="7" t="s">
        <v>78</v>
      </c>
      <c r="C320" s="7" t="s">
        <v>82</v>
      </c>
      <c r="D320" s="7" t="s">
        <v>32</v>
      </c>
      <c r="E320" s="7">
        <v>0</v>
      </c>
      <c r="F320" s="7">
        <v>0</v>
      </c>
      <c r="G320" s="7">
        <v>2.9954808718814899E-2</v>
      </c>
      <c r="H320" s="7">
        <v>2.8472219401664701E-2</v>
      </c>
      <c r="I320" s="7">
        <v>2.9184195399470998E-3</v>
      </c>
      <c r="J320" s="7">
        <v>0</v>
      </c>
      <c r="K320" s="7">
        <v>0</v>
      </c>
      <c r="L320" s="7">
        <v>0</v>
      </c>
      <c r="M320" s="7">
        <v>0</v>
      </c>
      <c r="N320" s="7">
        <v>0</v>
      </c>
      <c r="O320" s="7">
        <v>0</v>
      </c>
      <c r="P320" s="7">
        <v>0</v>
      </c>
      <c r="Q320" s="7">
        <v>0</v>
      </c>
      <c r="R320" s="7">
        <v>0</v>
      </c>
      <c r="S320" s="7">
        <v>0</v>
      </c>
      <c r="T320" s="7">
        <v>0</v>
      </c>
      <c r="U320" s="7">
        <v>0</v>
      </c>
      <c r="V320" s="7">
        <v>0</v>
      </c>
      <c r="W320" s="7">
        <v>0</v>
      </c>
      <c r="X320" s="7">
        <v>0</v>
      </c>
      <c r="Y320" s="7">
        <v>0</v>
      </c>
      <c r="Z320" s="7">
        <v>0</v>
      </c>
      <c r="AA320" s="1" t="s">
        <v>33</v>
      </c>
      <c r="AB320" s="1" t="str">
        <f t="shared" si="12"/>
        <v>Castilla y León</v>
      </c>
      <c r="AC320" s="1" t="str">
        <f t="shared" si="13"/>
        <v>Badajoz-Castilla y León-Palencia-R4</v>
      </c>
      <c r="AD320" s="1" t="str">
        <f t="shared" si="14"/>
        <v xml:space="preserve">DB - Industria textil y de la confección </v>
      </c>
    </row>
    <row r="321" spans="1:30" ht="14.4">
      <c r="A321" s="7" t="s">
        <v>20</v>
      </c>
      <c r="B321" s="7" t="s">
        <v>78</v>
      </c>
      <c r="C321" s="7" t="s">
        <v>82</v>
      </c>
      <c r="D321" s="7" t="s">
        <v>35</v>
      </c>
      <c r="E321" s="7">
        <v>0</v>
      </c>
      <c r="F321" s="7">
        <v>0</v>
      </c>
      <c r="G321" s="7">
        <v>0</v>
      </c>
      <c r="H321" s="7">
        <v>0</v>
      </c>
      <c r="I321" s="7">
        <v>0</v>
      </c>
      <c r="J321" s="7">
        <v>0</v>
      </c>
      <c r="K321" s="7">
        <v>0</v>
      </c>
      <c r="L321" s="7">
        <v>0</v>
      </c>
      <c r="M321" s="7">
        <v>0</v>
      </c>
      <c r="N321" s="7">
        <v>0</v>
      </c>
      <c r="O321" s="7">
        <v>0</v>
      </c>
      <c r="P321" s="7">
        <v>0</v>
      </c>
      <c r="Q321" s="7">
        <v>0</v>
      </c>
      <c r="R321" s="7">
        <v>0</v>
      </c>
      <c r="S321" s="7">
        <v>0</v>
      </c>
      <c r="T321" s="7">
        <v>0</v>
      </c>
      <c r="U321" s="7">
        <v>0</v>
      </c>
      <c r="V321" s="7">
        <v>0</v>
      </c>
      <c r="W321" s="7">
        <v>0</v>
      </c>
      <c r="X321" s="7">
        <v>0</v>
      </c>
      <c r="Y321" s="7">
        <v>0</v>
      </c>
      <c r="Z321" s="7">
        <v>0</v>
      </c>
      <c r="AA321" s="1" t="s">
        <v>36</v>
      </c>
      <c r="AB321" s="1" t="str">
        <f t="shared" si="12"/>
        <v>Castilla y León</v>
      </c>
      <c r="AC321" s="1" t="str">
        <f t="shared" si="13"/>
        <v>Badajoz-Castilla y León-Palencia-R5</v>
      </c>
      <c r="AD321" s="1" t="str">
        <f t="shared" si="14"/>
        <v xml:space="preserve">DC - Industria del cuero y calzado </v>
      </c>
    </row>
    <row r="322" spans="1:30" ht="14.4">
      <c r="A322" s="7" t="s">
        <v>20</v>
      </c>
      <c r="B322" s="7" t="s">
        <v>78</v>
      </c>
      <c r="C322" s="7" t="s">
        <v>82</v>
      </c>
      <c r="D322" s="7" t="s">
        <v>37</v>
      </c>
      <c r="E322" s="7">
        <v>0</v>
      </c>
      <c r="F322" s="7">
        <v>0</v>
      </c>
      <c r="G322" s="7">
        <v>0</v>
      </c>
      <c r="H322" s="7">
        <v>0</v>
      </c>
      <c r="I322" s="7">
        <v>0</v>
      </c>
      <c r="J322" s="7">
        <v>0</v>
      </c>
      <c r="K322" s="7">
        <v>0</v>
      </c>
      <c r="L322" s="7">
        <v>0</v>
      </c>
      <c r="M322" s="7">
        <v>0</v>
      </c>
      <c r="N322" s="7">
        <v>0</v>
      </c>
      <c r="O322" s="7">
        <v>0</v>
      </c>
      <c r="P322" s="7">
        <v>0</v>
      </c>
      <c r="Q322" s="7">
        <v>0</v>
      </c>
      <c r="R322" s="7">
        <v>0</v>
      </c>
      <c r="S322" s="7">
        <v>0</v>
      </c>
      <c r="T322" s="7">
        <v>0</v>
      </c>
      <c r="U322" s="7">
        <v>0</v>
      </c>
      <c r="V322" s="7">
        <v>0</v>
      </c>
      <c r="W322" s="7">
        <v>0</v>
      </c>
      <c r="X322" s="7">
        <v>0</v>
      </c>
      <c r="Y322" s="7">
        <v>0</v>
      </c>
      <c r="Z322" s="7">
        <v>0</v>
      </c>
      <c r="AA322" s="1" t="s">
        <v>38</v>
      </c>
      <c r="AB322" s="1" t="str">
        <f t="shared" si="12"/>
        <v>Castilla y León</v>
      </c>
      <c r="AC322" s="1" t="str">
        <f t="shared" si="13"/>
        <v>Badajoz-Castilla y León-Palencia-R6</v>
      </c>
      <c r="AD322" s="1" t="str">
        <f t="shared" si="14"/>
        <v xml:space="preserve">DD - Industria de la madera y el corcho </v>
      </c>
    </row>
    <row r="323" spans="1:30" ht="14.4">
      <c r="A323" s="7" t="s">
        <v>20</v>
      </c>
      <c r="B323" s="7" t="s">
        <v>78</v>
      </c>
      <c r="C323" s="7" t="s">
        <v>82</v>
      </c>
      <c r="D323" s="7" t="s">
        <v>39</v>
      </c>
      <c r="E323" s="7">
        <v>0</v>
      </c>
      <c r="F323" s="7">
        <v>0</v>
      </c>
      <c r="G323" s="7">
        <v>0</v>
      </c>
      <c r="H323" s="7">
        <v>7.5393497152510003</v>
      </c>
      <c r="I323" s="7">
        <v>0</v>
      </c>
      <c r="J323" s="7">
        <v>0</v>
      </c>
      <c r="K323" s="7">
        <v>0</v>
      </c>
      <c r="L323" s="7">
        <v>0</v>
      </c>
      <c r="M323" s="7">
        <v>0</v>
      </c>
      <c r="N323" s="7">
        <v>1.42976536440149</v>
      </c>
      <c r="O323" s="7">
        <v>0</v>
      </c>
      <c r="P323" s="7">
        <v>0</v>
      </c>
      <c r="Q323" s="7">
        <v>0</v>
      </c>
      <c r="R323" s="7">
        <v>0</v>
      </c>
      <c r="S323" s="7">
        <v>4.7688620000000004</v>
      </c>
      <c r="T323" s="7">
        <v>0</v>
      </c>
      <c r="U323" s="7">
        <v>0</v>
      </c>
      <c r="V323" s="7">
        <v>0</v>
      </c>
      <c r="W323" s="7">
        <v>0</v>
      </c>
      <c r="X323" s="7">
        <v>0</v>
      </c>
      <c r="Y323" s="7">
        <v>4.0731200000000003</v>
      </c>
      <c r="Z323" s="7">
        <v>0</v>
      </c>
      <c r="AA323" s="1" t="s">
        <v>40</v>
      </c>
      <c r="AB323" s="1" t="str">
        <f t="shared" si="12"/>
        <v>Castilla y León</v>
      </c>
      <c r="AC323" s="1" t="str">
        <f t="shared" si="13"/>
        <v>Badajoz-Castilla y León-Palencia-R7</v>
      </c>
      <c r="AD323" s="1" t="str">
        <f t="shared" si="14"/>
        <v xml:space="preserve">DE - Industria del papel, edición y artes gráficas </v>
      </c>
    </row>
    <row r="324" spans="1:30" ht="14.4">
      <c r="A324" s="7" t="s">
        <v>20</v>
      </c>
      <c r="B324" s="7" t="s">
        <v>78</v>
      </c>
      <c r="C324" s="7" t="s">
        <v>82</v>
      </c>
      <c r="D324" s="7" t="s">
        <v>41</v>
      </c>
      <c r="E324" s="7">
        <v>0</v>
      </c>
      <c r="F324" s="7">
        <v>0</v>
      </c>
      <c r="G324" s="7">
        <v>0</v>
      </c>
      <c r="H324" s="7">
        <v>0</v>
      </c>
      <c r="I324" s="7">
        <v>0</v>
      </c>
      <c r="J324" s="7">
        <v>0</v>
      </c>
      <c r="K324" s="7">
        <v>7.1448190128846401</v>
      </c>
      <c r="L324" s="7">
        <v>4.5654682262094299</v>
      </c>
      <c r="M324" s="7">
        <v>0</v>
      </c>
      <c r="N324" s="7">
        <v>7.1100493960779199</v>
      </c>
      <c r="O324" s="7">
        <v>2.2077083487602001</v>
      </c>
      <c r="P324" s="7">
        <v>0</v>
      </c>
      <c r="Q324" s="7">
        <v>0</v>
      </c>
      <c r="R324" s="7">
        <v>0</v>
      </c>
      <c r="S324" s="7">
        <v>0</v>
      </c>
      <c r="T324" s="7">
        <v>0</v>
      </c>
      <c r="U324" s="7">
        <v>0</v>
      </c>
      <c r="V324" s="7">
        <v>12.359842</v>
      </c>
      <c r="W324" s="7">
        <v>13.570976</v>
      </c>
      <c r="X324" s="7">
        <v>0</v>
      </c>
      <c r="Y324" s="7">
        <v>23.422339000000001</v>
      </c>
      <c r="Z324" s="7">
        <v>11.284276999999999</v>
      </c>
      <c r="AA324" s="1" t="s">
        <v>42</v>
      </c>
      <c r="AB324" s="1" t="str">
        <f t="shared" si="12"/>
        <v>Castilla y León</v>
      </c>
      <c r="AC324" s="1" t="str">
        <f t="shared" si="13"/>
        <v>Badajoz-Castilla y León-Palencia-R8</v>
      </c>
      <c r="AD324" s="1" t="str">
        <f t="shared" si="14"/>
        <v xml:space="preserve">DG - Industria Química </v>
      </c>
    </row>
    <row r="325" spans="1:30" ht="14.4">
      <c r="A325" s="7" t="s">
        <v>20</v>
      </c>
      <c r="B325" s="7" t="s">
        <v>78</v>
      </c>
      <c r="C325" s="7" t="s">
        <v>82</v>
      </c>
      <c r="D325" s="7" t="s">
        <v>43</v>
      </c>
      <c r="E325" s="7">
        <v>0</v>
      </c>
      <c r="F325" s="7">
        <v>0</v>
      </c>
      <c r="G325" s="7">
        <v>0</v>
      </c>
      <c r="H325" s="7">
        <v>0</v>
      </c>
      <c r="I325" s="7">
        <v>0</v>
      </c>
      <c r="J325" s="7">
        <v>0</v>
      </c>
      <c r="K325" s="7">
        <v>0</v>
      </c>
      <c r="L325" s="7">
        <v>0</v>
      </c>
      <c r="M325" s="7">
        <v>0</v>
      </c>
      <c r="N325" s="7">
        <v>0</v>
      </c>
      <c r="O325" s="7">
        <v>0</v>
      </c>
      <c r="P325" s="7">
        <v>0</v>
      </c>
      <c r="Q325" s="7">
        <v>0</v>
      </c>
      <c r="R325" s="7">
        <v>0</v>
      </c>
      <c r="S325" s="7">
        <v>0</v>
      </c>
      <c r="T325" s="7">
        <v>0</v>
      </c>
      <c r="U325" s="7">
        <v>0</v>
      </c>
      <c r="V325" s="7">
        <v>0</v>
      </c>
      <c r="W325" s="7">
        <v>0</v>
      </c>
      <c r="X325" s="7">
        <v>0</v>
      </c>
      <c r="Y325" s="7">
        <v>0</v>
      </c>
      <c r="Z325" s="7">
        <v>0</v>
      </c>
      <c r="AA325" s="1" t="s">
        <v>44</v>
      </c>
      <c r="AB325" s="1" t="str">
        <f t="shared" si="12"/>
        <v>Castilla y León</v>
      </c>
      <c r="AC325" s="1" t="str">
        <f t="shared" si="13"/>
        <v>Badajoz-Castilla y León-Palencia-R9</v>
      </c>
      <c r="AD325" s="1" t="str">
        <f t="shared" si="14"/>
        <v xml:space="preserve">DH - Industria del caucho y materias plásticas </v>
      </c>
    </row>
    <row r="326" spans="1:30" ht="14.4">
      <c r="A326" s="7" t="s">
        <v>20</v>
      </c>
      <c r="B326" s="7" t="s">
        <v>78</v>
      </c>
      <c r="C326" s="7" t="s">
        <v>82</v>
      </c>
      <c r="D326" s="7" t="s">
        <v>45</v>
      </c>
      <c r="E326" s="7">
        <v>0</v>
      </c>
      <c r="F326" s="7">
        <v>0</v>
      </c>
      <c r="G326" s="7">
        <v>0.102636411033842</v>
      </c>
      <c r="H326" s="7">
        <v>0</v>
      </c>
      <c r="I326" s="7">
        <v>0</v>
      </c>
      <c r="J326" s="7">
        <v>0</v>
      </c>
      <c r="K326" s="7">
        <v>0</v>
      </c>
      <c r="L326" s="7">
        <v>0.27902701493683502</v>
      </c>
      <c r="M326" s="7">
        <v>0</v>
      </c>
      <c r="N326" s="7">
        <v>0</v>
      </c>
      <c r="O326" s="7">
        <v>0</v>
      </c>
      <c r="P326" s="7">
        <v>0</v>
      </c>
      <c r="Q326" s="7">
        <v>0</v>
      </c>
      <c r="R326" s="7">
        <v>7.1677999999999997</v>
      </c>
      <c r="S326" s="7">
        <v>0</v>
      </c>
      <c r="T326" s="7">
        <v>0</v>
      </c>
      <c r="U326" s="7">
        <v>0</v>
      </c>
      <c r="V326" s="7">
        <v>0</v>
      </c>
      <c r="W326" s="7">
        <v>13.555391999999999</v>
      </c>
      <c r="X326" s="7">
        <v>0</v>
      </c>
      <c r="Y326" s="7">
        <v>0</v>
      </c>
      <c r="Z326" s="7">
        <v>0</v>
      </c>
      <c r="AA326" s="1" t="s">
        <v>46</v>
      </c>
      <c r="AB326" s="1" t="str">
        <f t="shared" si="12"/>
        <v>Castilla y León</v>
      </c>
      <c r="AC326" s="1" t="str">
        <f t="shared" si="13"/>
        <v>Badajoz-Castilla y León-Palencia-R10</v>
      </c>
      <c r="AD326" s="1" t="str">
        <f t="shared" si="14"/>
        <v xml:space="preserve">DI - Industria de productos minerales no metálicos </v>
      </c>
    </row>
    <row r="327" spans="1:30" ht="14.4">
      <c r="A327" s="7" t="s">
        <v>20</v>
      </c>
      <c r="B327" s="7" t="s">
        <v>78</v>
      </c>
      <c r="C327" s="7" t="s">
        <v>82</v>
      </c>
      <c r="D327" s="7" t="s">
        <v>47</v>
      </c>
      <c r="E327" s="7">
        <v>0</v>
      </c>
      <c r="F327" s="7">
        <v>0</v>
      </c>
      <c r="G327" s="7">
        <v>0</v>
      </c>
      <c r="H327" s="7">
        <v>0</v>
      </c>
      <c r="I327" s="7">
        <v>0</v>
      </c>
      <c r="J327" s="7">
        <v>0</v>
      </c>
      <c r="K327" s="7">
        <v>0</v>
      </c>
      <c r="L327" s="7">
        <v>0</v>
      </c>
      <c r="M327" s="7">
        <v>0.75284785673481103</v>
      </c>
      <c r="N327" s="7">
        <v>0.75037504384738096</v>
      </c>
      <c r="O327" s="7">
        <v>0</v>
      </c>
      <c r="P327" s="7">
        <v>0</v>
      </c>
      <c r="Q327" s="7">
        <v>0</v>
      </c>
      <c r="R327" s="7">
        <v>0</v>
      </c>
      <c r="S327" s="7">
        <v>0</v>
      </c>
      <c r="T327" s="7">
        <v>0</v>
      </c>
      <c r="U327" s="7">
        <v>0</v>
      </c>
      <c r="V327" s="7">
        <v>0</v>
      </c>
      <c r="W327" s="7">
        <v>0</v>
      </c>
      <c r="X327" s="7">
        <v>0.57796400000000003</v>
      </c>
      <c r="Y327" s="7">
        <v>12.50892</v>
      </c>
      <c r="Z327" s="7">
        <v>0</v>
      </c>
      <c r="AA327" s="1" t="s">
        <v>48</v>
      </c>
      <c r="AB327" s="1" t="str">
        <f t="shared" si="12"/>
        <v>Castilla y León</v>
      </c>
      <c r="AC327" s="1" t="str">
        <f t="shared" si="13"/>
        <v>Badajoz-Castilla y León-Palencia-R11</v>
      </c>
      <c r="AD327" s="1" t="str">
        <f t="shared" si="14"/>
        <v xml:space="preserve">DJ - Metalurgia y fabricación de productos metálicos </v>
      </c>
    </row>
    <row r="328" spans="1:30" ht="14.4">
      <c r="A328" s="7" t="s">
        <v>20</v>
      </c>
      <c r="B328" s="7" t="s">
        <v>78</v>
      </c>
      <c r="C328" s="7" t="s">
        <v>82</v>
      </c>
      <c r="D328" s="7" t="s">
        <v>49</v>
      </c>
      <c r="E328" s="7">
        <v>0</v>
      </c>
      <c r="F328" s="7">
        <v>0</v>
      </c>
      <c r="G328" s="7">
        <v>0</v>
      </c>
      <c r="H328" s="7">
        <v>0</v>
      </c>
      <c r="I328" s="7">
        <v>3.6806550779171898</v>
      </c>
      <c r="J328" s="7">
        <v>0</v>
      </c>
      <c r="K328" s="7">
        <v>0</v>
      </c>
      <c r="L328" s="7">
        <v>0</v>
      </c>
      <c r="M328" s="7">
        <v>0</v>
      </c>
      <c r="N328" s="7">
        <v>0</v>
      </c>
      <c r="O328" s="7">
        <v>0</v>
      </c>
      <c r="P328" s="7">
        <v>0</v>
      </c>
      <c r="Q328" s="7">
        <v>0</v>
      </c>
      <c r="R328" s="7">
        <v>0</v>
      </c>
      <c r="S328" s="7">
        <v>0</v>
      </c>
      <c r="T328" s="7">
        <v>1.3088299999999999</v>
      </c>
      <c r="U328" s="7">
        <v>0</v>
      </c>
      <c r="V328" s="7">
        <v>0</v>
      </c>
      <c r="W328" s="7">
        <v>0</v>
      </c>
      <c r="X328" s="7">
        <v>0</v>
      </c>
      <c r="Y328" s="7">
        <v>0</v>
      </c>
      <c r="Z328" s="7">
        <v>0</v>
      </c>
      <c r="AA328" s="1" t="s">
        <v>50</v>
      </c>
      <c r="AB328" s="1" t="str">
        <f t="shared" si="12"/>
        <v>Castilla y León</v>
      </c>
      <c r="AC328" s="1" t="str">
        <f t="shared" si="13"/>
        <v>Badajoz-Castilla y León-Palencia-R12</v>
      </c>
      <c r="AD328" s="1" t="str">
        <f t="shared" si="14"/>
        <v xml:space="preserve">DK - Fabricación de maquinaria y equipo mecánico </v>
      </c>
    </row>
    <row r="329" spans="1:30" ht="14.4">
      <c r="A329" s="7" t="s">
        <v>20</v>
      </c>
      <c r="B329" s="7" t="s">
        <v>78</v>
      </c>
      <c r="C329" s="7" t="s">
        <v>82</v>
      </c>
      <c r="D329" s="7" t="s">
        <v>51</v>
      </c>
      <c r="E329" s="7">
        <v>0</v>
      </c>
      <c r="F329" s="7">
        <v>0</v>
      </c>
      <c r="G329" s="7">
        <v>0</v>
      </c>
      <c r="H329" s="7">
        <v>0</v>
      </c>
      <c r="I329" s="7">
        <v>0</v>
      </c>
      <c r="J329" s="7">
        <v>0</v>
      </c>
      <c r="K329" s="7">
        <v>0</v>
      </c>
      <c r="L329" s="7">
        <v>0</v>
      </c>
      <c r="M329" s="7">
        <v>0</v>
      </c>
      <c r="N329" s="7">
        <v>0</v>
      </c>
      <c r="O329" s="7">
        <v>0</v>
      </c>
      <c r="P329" s="7">
        <v>0</v>
      </c>
      <c r="Q329" s="7">
        <v>0</v>
      </c>
      <c r="R329" s="7">
        <v>0</v>
      </c>
      <c r="S329" s="7">
        <v>0</v>
      </c>
      <c r="T329" s="7">
        <v>0</v>
      </c>
      <c r="U329" s="7">
        <v>0</v>
      </c>
      <c r="V329" s="7">
        <v>0</v>
      </c>
      <c r="W329" s="7">
        <v>0</v>
      </c>
      <c r="X329" s="7">
        <v>0</v>
      </c>
      <c r="Y329" s="7">
        <v>0</v>
      </c>
      <c r="Z329" s="7">
        <v>0</v>
      </c>
      <c r="AA329" s="1" t="s">
        <v>52</v>
      </c>
      <c r="AB329" s="1" t="str">
        <f t="shared" si="12"/>
        <v>Castilla y León</v>
      </c>
      <c r="AC329" s="1" t="str">
        <f t="shared" si="13"/>
        <v>Badajoz-Castilla y León-Palencia-R13</v>
      </c>
      <c r="AD329" s="1" t="str">
        <f t="shared" si="14"/>
        <v xml:space="preserve">DL - Material y equipo eléctrico, electrónico y óptico </v>
      </c>
    </row>
    <row r="330" spans="1:30" ht="14.4">
      <c r="A330" s="7" t="s">
        <v>20</v>
      </c>
      <c r="B330" s="7" t="s">
        <v>78</v>
      </c>
      <c r="C330" s="7" t="s">
        <v>82</v>
      </c>
      <c r="D330" s="7" t="s">
        <v>53</v>
      </c>
      <c r="E330" s="7">
        <v>0</v>
      </c>
      <c r="F330" s="7">
        <v>0</v>
      </c>
      <c r="G330" s="7">
        <v>0</v>
      </c>
      <c r="H330" s="7">
        <v>6.3808764375480595E-2</v>
      </c>
      <c r="I330" s="7">
        <v>0</v>
      </c>
      <c r="J330" s="7">
        <v>0</v>
      </c>
      <c r="K330" s="7">
        <v>0</v>
      </c>
      <c r="L330" s="7">
        <v>0.49410213736160702</v>
      </c>
      <c r="M330" s="7">
        <v>0</v>
      </c>
      <c r="N330" s="7">
        <v>0</v>
      </c>
      <c r="O330" s="7">
        <v>0</v>
      </c>
      <c r="P330" s="7">
        <v>0</v>
      </c>
      <c r="Q330" s="7">
        <v>0</v>
      </c>
      <c r="R330" s="7">
        <v>0</v>
      </c>
      <c r="S330" s="7">
        <v>3.4684279999999998</v>
      </c>
      <c r="T330" s="7">
        <v>0</v>
      </c>
      <c r="U330" s="7">
        <v>0</v>
      </c>
      <c r="V330" s="7">
        <v>0</v>
      </c>
      <c r="W330" s="7">
        <v>17.554562000000001</v>
      </c>
      <c r="X330" s="7">
        <v>0</v>
      </c>
      <c r="Y330" s="7">
        <v>0</v>
      </c>
      <c r="Z330" s="7">
        <v>0</v>
      </c>
      <c r="AA330" s="1" t="s">
        <v>54</v>
      </c>
      <c r="AB330" s="1" t="str">
        <f t="shared" si="12"/>
        <v>Castilla y León</v>
      </c>
      <c r="AC330" s="1" t="str">
        <f t="shared" si="13"/>
        <v>Badajoz-Castilla y León-Palencia-R14</v>
      </c>
      <c r="AD330" s="1" t="str">
        <f t="shared" si="14"/>
        <v xml:space="preserve">DM - Fabricación de material de transporte </v>
      </c>
    </row>
    <row r="331" spans="1:30" ht="14.4">
      <c r="A331" s="7" t="s">
        <v>20</v>
      </c>
      <c r="B331" s="7" t="s">
        <v>78</v>
      </c>
      <c r="C331" s="7" t="s">
        <v>82</v>
      </c>
      <c r="D331" s="7" t="s">
        <v>55</v>
      </c>
      <c r="E331" s="7">
        <v>0</v>
      </c>
      <c r="F331" s="7">
        <v>0</v>
      </c>
      <c r="G331" s="7">
        <v>0</v>
      </c>
      <c r="H331" s="7">
        <v>0</v>
      </c>
      <c r="I331" s="7">
        <v>0</v>
      </c>
      <c r="J331" s="7">
        <v>0</v>
      </c>
      <c r="K331" s="7">
        <v>0</v>
      </c>
      <c r="L331" s="7">
        <v>0</v>
      </c>
      <c r="M331" s="7">
        <v>0</v>
      </c>
      <c r="N331" s="7">
        <v>0</v>
      </c>
      <c r="O331" s="7">
        <v>0</v>
      </c>
      <c r="P331" s="7">
        <v>0</v>
      </c>
      <c r="Q331" s="7">
        <v>0</v>
      </c>
      <c r="R331" s="7">
        <v>0</v>
      </c>
      <c r="S331" s="7">
        <v>0</v>
      </c>
      <c r="T331" s="7">
        <v>0</v>
      </c>
      <c r="U331" s="7">
        <v>0</v>
      </c>
      <c r="V331" s="7">
        <v>0</v>
      </c>
      <c r="W331" s="7">
        <v>0</v>
      </c>
      <c r="X331" s="7">
        <v>0</v>
      </c>
      <c r="Y331" s="7">
        <v>0</v>
      </c>
      <c r="Z331" s="7">
        <v>0</v>
      </c>
      <c r="AA331" s="1" t="s">
        <v>56</v>
      </c>
      <c r="AB331" s="1" t="str">
        <f t="shared" si="12"/>
        <v>Castilla y León</v>
      </c>
      <c r="AC331" s="1" t="str">
        <f t="shared" si="13"/>
        <v>Badajoz-Castilla y León-Palencia-R15</v>
      </c>
      <c r="AD331" s="1" t="str">
        <f t="shared" si="14"/>
        <v xml:space="preserve">DN - Industrias diversas </v>
      </c>
    </row>
    <row r="332" spans="1:30" ht="14.4">
      <c r="A332" s="7" t="s">
        <v>20</v>
      </c>
      <c r="B332" s="7" t="s">
        <v>78</v>
      </c>
      <c r="C332" s="7" t="s">
        <v>82</v>
      </c>
      <c r="D332" s="7" t="s">
        <v>57</v>
      </c>
      <c r="E332" s="7">
        <v>0</v>
      </c>
      <c r="F332" s="7">
        <v>0</v>
      </c>
      <c r="G332" s="7">
        <v>0</v>
      </c>
      <c r="H332" s="7">
        <v>0</v>
      </c>
      <c r="I332" s="7">
        <v>0</v>
      </c>
      <c r="J332" s="7">
        <v>0</v>
      </c>
      <c r="K332" s="7">
        <v>0</v>
      </c>
      <c r="L332" s="7">
        <v>0</v>
      </c>
      <c r="M332" s="7">
        <v>0</v>
      </c>
      <c r="N332" s="7">
        <v>0</v>
      </c>
      <c r="O332" s="7">
        <v>0</v>
      </c>
      <c r="P332" s="7">
        <v>0</v>
      </c>
      <c r="Q332" s="7">
        <v>0</v>
      </c>
      <c r="R332" s="7">
        <v>0</v>
      </c>
      <c r="S332" s="7">
        <v>0</v>
      </c>
      <c r="T332" s="7">
        <v>0</v>
      </c>
      <c r="U332" s="7">
        <v>0</v>
      </c>
      <c r="V332" s="7">
        <v>0</v>
      </c>
      <c r="W332" s="7">
        <v>0</v>
      </c>
      <c r="X332" s="7">
        <v>0</v>
      </c>
      <c r="Y332" s="7">
        <v>0</v>
      </c>
      <c r="Z332" s="7">
        <v>0</v>
      </c>
      <c r="AA332" s="1" t="s">
        <v>58</v>
      </c>
      <c r="AB332" s="1" t="str">
        <f t="shared" si="12"/>
        <v>Castilla y León</v>
      </c>
      <c r="AC332" s="1" t="str">
        <f t="shared" si="13"/>
        <v>Badajoz-Castilla y León-Palencia-R16</v>
      </c>
      <c r="AD332" s="1" t="str">
        <f t="shared" si="14"/>
        <v xml:space="preserve">EE - Industria energética, distribución de energía, gas y agua </v>
      </c>
    </row>
    <row r="333" spans="1:30" ht="14.4">
      <c r="A333" s="7" t="s">
        <v>20</v>
      </c>
      <c r="B333" s="7" t="s">
        <v>78</v>
      </c>
      <c r="C333" s="7" t="s">
        <v>83</v>
      </c>
      <c r="D333" s="7" t="s">
        <v>23</v>
      </c>
      <c r="E333" s="7">
        <v>172.05640277010801</v>
      </c>
      <c r="F333" s="7">
        <v>183.10199008654399</v>
      </c>
      <c r="G333" s="7">
        <v>172.30583127995899</v>
      </c>
      <c r="H333" s="7">
        <v>115.939284517217</v>
      </c>
      <c r="I333" s="7">
        <v>119.017504159894</v>
      </c>
      <c r="J333" s="7">
        <v>150.12268473149899</v>
      </c>
      <c r="K333" s="7">
        <v>213.15729342742401</v>
      </c>
      <c r="L333" s="7">
        <v>50.3888218963721</v>
      </c>
      <c r="M333" s="7">
        <v>78.251949274193507</v>
      </c>
      <c r="N333" s="7">
        <v>86.726256148069695</v>
      </c>
      <c r="O333" s="7">
        <v>79.222579562383302</v>
      </c>
      <c r="P333" s="7">
        <v>133.693524</v>
      </c>
      <c r="Q333" s="7">
        <v>146.338393</v>
      </c>
      <c r="R333" s="7">
        <v>177.31257600000001</v>
      </c>
      <c r="S333" s="7">
        <v>130.57559900000001</v>
      </c>
      <c r="T333" s="7">
        <v>100.80999199999999</v>
      </c>
      <c r="U333" s="7">
        <v>129.54265100000001</v>
      </c>
      <c r="V333" s="7">
        <v>177.96523999999999</v>
      </c>
      <c r="W333" s="7">
        <v>54.055287999999997</v>
      </c>
      <c r="X333" s="7">
        <v>99.867609000000002</v>
      </c>
      <c r="Y333" s="7">
        <v>78.104862999999995</v>
      </c>
      <c r="Z333" s="7">
        <v>64.661451</v>
      </c>
      <c r="AA333" s="1" t="s">
        <v>24</v>
      </c>
      <c r="AB333" s="1" t="str">
        <f t="shared" ref="AB333:AB396" si="15">IF(B333="Castilla-La Mancha","Castilla La Mancha",B333)</f>
        <v>Castilla y León</v>
      </c>
      <c r="AC333" s="1" t="str">
        <f t="shared" si="13"/>
        <v>Badajoz-Castilla y León-Salamanca-R1</v>
      </c>
      <c r="AD333" s="1" t="str">
        <f t="shared" si="14"/>
        <v xml:space="preserve">AA,BB - Agricultura, silvicultura y pesca </v>
      </c>
    </row>
    <row r="334" spans="1:30" ht="14.4">
      <c r="A334" s="7" t="s">
        <v>20</v>
      </c>
      <c r="B334" s="7" t="s">
        <v>78</v>
      </c>
      <c r="C334" s="7" t="s">
        <v>83</v>
      </c>
      <c r="D334" s="7" t="s">
        <v>26</v>
      </c>
      <c r="E334" s="7">
        <v>0</v>
      </c>
      <c r="F334" s="7">
        <v>0</v>
      </c>
      <c r="G334" s="7">
        <v>0</v>
      </c>
      <c r="H334" s="7">
        <v>0</v>
      </c>
      <c r="I334" s="7">
        <v>0</v>
      </c>
      <c r="J334" s="7">
        <v>0</v>
      </c>
      <c r="K334" s="7">
        <v>0</v>
      </c>
      <c r="L334" s="7">
        <v>3.8653834911335401</v>
      </c>
      <c r="M334" s="7">
        <v>0.49424538876101698</v>
      </c>
      <c r="N334" s="7">
        <v>0</v>
      </c>
      <c r="O334" s="7">
        <v>0</v>
      </c>
      <c r="P334" s="7">
        <v>0</v>
      </c>
      <c r="Q334" s="7">
        <v>0</v>
      </c>
      <c r="R334" s="7">
        <v>0</v>
      </c>
      <c r="S334" s="7">
        <v>0</v>
      </c>
      <c r="T334" s="7">
        <v>0</v>
      </c>
      <c r="U334" s="7">
        <v>0</v>
      </c>
      <c r="V334" s="7">
        <v>0</v>
      </c>
      <c r="W334" s="7">
        <v>5.6328199999999997</v>
      </c>
      <c r="X334" s="7">
        <v>1.7560450000000001</v>
      </c>
      <c r="Y334" s="7">
        <v>0</v>
      </c>
      <c r="Z334" s="7">
        <v>0</v>
      </c>
      <c r="AA334" s="1" t="s">
        <v>27</v>
      </c>
      <c r="AB334" s="1" t="str">
        <f t="shared" si="15"/>
        <v>Castilla y León</v>
      </c>
      <c r="AC334" s="1" t="str">
        <f t="shared" ref="AC334:AC397" si="16">+A334&amp;"-"&amp;AB334&amp;"-"&amp;C334&amp;"-"&amp;AA334</f>
        <v>Badajoz-Castilla y León-Salamanca-R2</v>
      </c>
      <c r="AD334" s="1" t="str">
        <f t="shared" ref="AD334:AD397" si="17">+IF(D334=$D$13,$AI$1,IF(D334=$D$14,$AI$2,IF(D334=$D$15,$AI$3,IF(D334=$D$16,$AI$4,IF(D334=$D$17,$AI$5,IF(D334=$D$18,$AI$6,IF(D334=$D$19,$AI$7,IF(D334=$D$20,$AI$8,IF(D334=$D$21,$AI$9,IF(D334=$D$22,$AI$10,IF(D334=$D$23,$AI$11,IF(D334=$D$24,$AI$12,IF(D334=$D$25,$AI$13,IF(D334=$D$26,$AI$14,IF(D334=$D$27,$AI$15,$AI$16)))))))))))))))</f>
        <v xml:space="preserve">CA,CB, DF - I. extractivas, coquerías, refino y combustibles nucleares </v>
      </c>
    </row>
    <row r="335" spans="1:30" ht="14.4">
      <c r="A335" s="7" t="s">
        <v>20</v>
      </c>
      <c r="B335" s="7" t="s">
        <v>78</v>
      </c>
      <c r="C335" s="7" t="s">
        <v>83</v>
      </c>
      <c r="D335" s="7" t="s">
        <v>29</v>
      </c>
      <c r="E335" s="7">
        <v>9.3877653852852792</v>
      </c>
      <c r="F335" s="7">
        <v>0</v>
      </c>
      <c r="G335" s="7">
        <v>0</v>
      </c>
      <c r="H335" s="7">
        <v>3.17510340655237</v>
      </c>
      <c r="I335" s="7">
        <v>25.570962819645501</v>
      </c>
      <c r="J335" s="7">
        <v>4.6544399959811003</v>
      </c>
      <c r="K335" s="7">
        <v>14.7442240300284</v>
      </c>
      <c r="L335" s="7">
        <v>5.75716613205232</v>
      </c>
      <c r="M335" s="7">
        <v>59.534125409260803</v>
      </c>
      <c r="N335" s="7">
        <v>7.0590620765635697</v>
      </c>
      <c r="O335" s="7">
        <v>11.651585641843599</v>
      </c>
      <c r="P335" s="7">
        <v>8.1571549999999995</v>
      </c>
      <c r="Q335" s="7">
        <v>0</v>
      </c>
      <c r="R335" s="7">
        <v>0</v>
      </c>
      <c r="S335" s="7">
        <v>12.871162</v>
      </c>
      <c r="T335" s="7">
        <v>50.775353000000003</v>
      </c>
      <c r="U335" s="7">
        <v>6.9650499999999997</v>
      </c>
      <c r="V335" s="7">
        <v>19.333497000000001</v>
      </c>
      <c r="W335" s="7">
        <v>10.963632</v>
      </c>
      <c r="X335" s="7">
        <v>60.665219</v>
      </c>
      <c r="Y335" s="7">
        <v>17.369641000000001</v>
      </c>
      <c r="Z335" s="7">
        <v>14.597676999999999</v>
      </c>
      <c r="AA335" s="1" t="s">
        <v>30</v>
      </c>
      <c r="AB335" s="1" t="str">
        <f t="shared" si="15"/>
        <v>Castilla y León</v>
      </c>
      <c r="AC335" s="1" t="str">
        <f t="shared" si="16"/>
        <v>Badajoz-Castilla y León-Salamanca-R3</v>
      </c>
      <c r="AD335" s="1" t="str">
        <f t="shared" si="17"/>
        <v xml:space="preserve">DA - Industria Agroalimentaria </v>
      </c>
    </row>
    <row r="336" spans="1:30" ht="14.4">
      <c r="A336" s="7" t="s">
        <v>20</v>
      </c>
      <c r="B336" s="7" t="s">
        <v>78</v>
      </c>
      <c r="C336" s="7" t="s">
        <v>83</v>
      </c>
      <c r="D336" s="7" t="s">
        <v>32</v>
      </c>
      <c r="E336" s="7">
        <v>0</v>
      </c>
      <c r="F336" s="7">
        <v>7.1726775326996204E-8</v>
      </c>
      <c r="G336" s="7">
        <v>0.549076620390193</v>
      </c>
      <c r="H336" s="7">
        <v>0.232629930571078</v>
      </c>
      <c r="I336" s="7">
        <v>4.6093313310176402E-2</v>
      </c>
      <c r="J336" s="7">
        <v>0</v>
      </c>
      <c r="K336" s="7">
        <v>0</v>
      </c>
      <c r="L336" s="7">
        <v>3.29855845073567</v>
      </c>
      <c r="M336" s="7">
        <v>11.710576433762</v>
      </c>
      <c r="N336" s="7">
        <v>0</v>
      </c>
      <c r="O336" s="7">
        <v>0</v>
      </c>
      <c r="P336" s="7">
        <v>0</v>
      </c>
      <c r="Q336" s="7">
        <v>0</v>
      </c>
      <c r="R336" s="7">
        <v>0</v>
      </c>
      <c r="S336" s="7">
        <v>0</v>
      </c>
      <c r="T336" s="7">
        <v>0</v>
      </c>
      <c r="U336" s="7">
        <v>0</v>
      </c>
      <c r="V336" s="7">
        <v>0</v>
      </c>
      <c r="W336" s="7">
        <v>2.9781270000000002</v>
      </c>
      <c r="X336" s="7">
        <v>13.446771</v>
      </c>
      <c r="Y336" s="7">
        <v>0</v>
      </c>
      <c r="Z336" s="7">
        <v>0</v>
      </c>
      <c r="AA336" s="1" t="s">
        <v>33</v>
      </c>
      <c r="AB336" s="1" t="str">
        <f t="shared" si="15"/>
        <v>Castilla y León</v>
      </c>
      <c r="AC336" s="1" t="str">
        <f t="shared" si="16"/>
        <v>Badajoz-Castilla y León-Salamanca-R4</v>
      </c>
      <c r="AD336" s="1" t="str">
        <f t="shared" si="17"/>
        <v xml:space="preserve">DB - Industria textil y de la confección </v>
      </c>
    </row>
    <row r="337" spans="1:30" ht="14.4">
      <c r="A337" s="7" t="s">
        <v>20</v>
      </c>
      <c r="B337" s="7" t="s">
        <v>78</v>
      </c>
      <c r="C337" s="7" t="s">
        <v>83</v>
      </c>
      <c r="D337" s="7" t="s">
        <v>35</v>
      </c>
      <c r="E337" s="7">
        <v>0</v>
      </c>
      <c r="F337" s="7">
        <v>0</v>
      </c>
      <c r="G337" s="7">
        <v>0</v>
      </c>
      <c r="H337" s="7">
        <v>0</v>
      </c>
      <c r="I337" s="7">
        <v>0</v>
      </c>
      <c r="J337" s="7">
        <v>0</v>
      </c>
      <c r="K337" s="7">
        <v>0</v>
      </c>
      <c r="L337" s="7">
        <v>0</v>
      </c>
      <c r="M337" s="7">
        <v>0</v>
      </c>
      <c r="N337" s="7">
        <v>0</v>
      </c>
      <c r="O337" s="7">
        <v>0</v>
      </c>
      <c r="P337" s="7">
        <v>0</v>
      </c>
      <c r="Q337" s="7">
        <v>0</v>
      </c>
      <c r="R337" s="7">
        <v>0</v>
      </c>
      <c r="S337" s="7">
        <v>0</v>
      </c>
      <c r="T337" s="7">
        <v>0</v>
      </c>
      <c r="U337" s="7">
        <v>0</v>
      </c>
      <c r="V337" s="7">
        <v>0</v>
      </c>
      <c r="W337" s="7">
        <v>0</v>
      </c>
      <c r="X337" s="7">
        <v>0</v>
      </c>
      <c r="Y337" s="7">
        <v>0</v>
      </c>
      <c r="Z337" s="7">
        <v>0</v>
      </c>
      <c r="AA337" s="1" t="s">
        <v>36</v>
      </c>
      <c r="AB337" s="1" t="str">
        <f t="shared" si="15"/>
        <v>Castilla y León</v>
      </c>
      <c r="AC337" s="1" t="str">
        <f t="shared" si="16"/>
        <v>Badajoz-Castilla y León-Salamanca-R5</v>
      </c>
      <c r="AD337" s="1" t="str">
        <f t="shared" si="17"/>
        <v xml:space="preserve">DC - Industria del cuero y calzado </v>
      </c>
    </row>
    <row r="338" spans="1:30" ht="14.4">
      <c r="A338" s="7" t="s">
        <v>20</v>
      </c>
      <c r="B338" s="7" t="s">
        <v>78</v>
      </c>
      <c r="C338" s="7" t="s">
        <v>83</v>
      </c>
      <c r="D338" s="7" t="s">
        <v>37</v>
      </c>
      <c r="E338" s="7">
        <v>0</v>
      </c>
      <c r="F338" s="7">
        <v>0</v>
      </c>
      <c r="G338" s="7">
        <v>0</v>
      </c>
      <c r="H338" s="7">
        <v>0</v>
      </c>
      <c r="I338" s="7">
        <v>0</v>
      </c>
      <c r="J338" s="7">
        <v>0</v>
      </c>
      <c r="K338" s="7">
        <v>0</v>
      </c>
      <c r="L338" s="7">
        <v>0</v>
      </c>
      <c r="M338" s="7">
        <v>0</v>
      </c>
      <c r="N338" s="7">
        <v>0</v>
      </c>
      <c r="O338" s="7">
        <v>0</v>
      </c>
      <c r="P338" s="7">
        <v>0</v>
      </c>
      <c r="Q338" s="7">
        <v>0</v>
      </c>
      <c r="R338" s="7">
        <v>0</v>
      </c>
      <c r="S338" s="7">
        <v>0</v>
      </c>
      <c r="T338" s="7">
        <v>0</v>
      </c>
      <c r="U338" s="7">
        <v>0</v>
      </c>
      <c r="V338" s="7">
        <v>0</v>
      </c>
      <c r="W338" s="7">
        <v>0</v>
      </c>
      <c r="X338" s="7">
        <v>0</v>
      </c>
      <c r="Y338" s="7">
        <v>0</v>
      </c>
      <c r="Z338" s="7">
        <v>0</v>
      </c>
      <c r="AA338" s="1" t="s">
        <v>38</v>
      </c>
      <c r="AB338" s="1" t="str">
        <f t="shared" si="15"/>
        <v>Castilla y León</v>
      </c>
      <c r="AC338" s="1" t="str">
        <f t="shared" si="16"/>
        <v>Badajoz-Castilla y León-Salamanca-R6</v>
      </c>
      <c r="AD338" s="1" t="str">
        <f t="shared" si="17"/>
        <v xml:space="preserve">DD - Industria de la madera y el corcho </v>
      </c>
    </row>
    <row r="339" spans="1:30" ht="14.4">
      <c r="A339" s="7" t="s">
        <v>20</v>
      </c>
      <c r="B339" s="7" t="s">
        <v>78</v>
      </c>
      <c r="C339" s="7" t="s">
        <v>83</v>
      </c>
      <c r="D339" s="7" t="s">
        <v>39</v>
      </c>
      <c r="E339" s="7">
        <v>0</v>
      </c>
      <c r="F339" s="7">
        <v>0</v>
      </c>
      <c r="G339" s="7">
        <v>2.7465305644370801</v>
      </c>
      <c r="H339" s="7">
        <v>0</v>
      </c>
      <c r="I339" s="7">
        <v>0</v>
      </c>
      <c r="J339" s="7">
        <v>0</v>
      </c>
      <c r="K339" s="7">
        <v>0</v>
      </c>
      <c r="L339" s="7">
        <v>2.7120228944979501</v>
      </c>
      <c r="M339" s="7">
        <v>2.5831140727956301</v>
      </c>
      <c r="N339" s="7">
        <v>0</v>
      </c>
      <c r="O339" s="7">
        <v>0</v>
      </c>
      <c r="P339" s="7">
        <v>0</v>
      </c>
      <c r="Q339" s="7">
        <v>0</v>
      </c>
      <c r="R339" s="7">
        <v>1.6549860000000001</v>
      </c>
      <c r="S339" s="7">
        <v>0</v>
      </c>
      <c r="T339" s="7">
        <v>0</v>
      </c>
      <c r="U339" s="7">
        <v>0</v>
      </c>
      <c r="V339" s="7">
        <v>0</v>
      </c>
      <c r="W339" s="7">
        <v>13.71144</v>
      </c>
      <c r="X339" s="7">
        <v>3.7664550000000001</v>
      </c>
      <c r="Y339" s="7">
        <v>0</v>
      </c>
      <c r="Z339" s="7">
        <v>0</v>
      </c>
      <c r="AA339" s="1" t="s">
        <v>40</v>
      </c>
      <c r="AB339" s="1" t="str">
        <f t="shared" si="15"/>
        <v>Castilla y León</v>
      </c>
      <c r="AC339" s="1" t="str">
        <f t="shared" si="16"/>
        <v>Badajoz-Castilla y León-Salamanca-R7</v>
      </c>
      <c r="AD339" s="1" t="str">
        <f t="shared" si="17"/>
        <v xml:space="preserve">DE - Industria del papel, edición y artes gráficas </v>
      </c>
    </row>
    <row r="340" spans="1:30" ht="14.4">
      <c r="A340" s="7" t="s">
        <v>20</v>
      </c>
      <c r="B340" s="7" t="s">
        <v>78</v>
      </c>
      <c r="C340" s="7" t="s">
        <v>83</v>
      </c>
      <c r="D340" s="7" t="s">
        <v>41</v>
      </c>
      <c r="E340" s="7">
        <v>0.62268681518053204</v>
      </c>
      <c r="F340" s="7">
        <v>0</v>
      </c>
      <c r="G340" s="7">
        <v>0</v>
      </c>
      <c r="H340" s="7">
        <v>5.2639258644256</v>
      </c>
      <c r="I340" s="7">
        <v>2.4430523369157799</v>
      </c>
      <c r="J340" s="7">
        <v>0</v>
      </c>
      <c r="K340" s="7">
        <v>0</v>
      </c>
      <c r="L340" s="7">
        <v>0</v>
      </c>
      <c r="M340" s="7">
        <v>0</v>
      </c>
      <c r="N340" s="7">
        <v>0</v>
      </c>
      <c r="O340" s="7">
        <v>0</v>
      </c>
      <c r="P340" s="7">
        <v>0.62933899999999998</v>
      </c>
      <c r="Q340" s="7">
        <v>0</v>
      </c>
      <c r="R340" s="7">
        <v>0</v>
      </c>
      <c r="S340" s="7">
        <v>16.929096999999999</v>
      </c>
      <c r="T340" s="7">
        <v>15.430999999999999</v>
      </c>
      <c r="U340" s="7">
        <v>0</v>
      </c>
      <c r="V340" s="7">
        <v>0</v>
      </c>
      <c r="W340" s="7">
        <v>0</v>
      </c>
      <c r="X340" s="7">
        <v>0</v>
      </c>
      <c r="Y340" s="7">
        <v>0</v>
      </c>
      <c r="Z340" s="7">
        <v>0</v>
      </c>
      <c r="AA340" s="1" t="s">
        <v>42</v>
      </c>
      <c r="AB340" s="1" t="str">
        <f t="shared" si="15"/>
        <v>Castilla y León</v>
      </c>
      <c r="AC340" s="1" t="str">
        <f t="shared" si="16"/>
        <v>Badajoz-Castilla y León-Salamanca-R8</v>
      </c>
      <c r="AD340" s="1" t="str">
        <f t="shared" si="17"/>
        <v xml:space="preserve">DG - Industria Química </v>
      </c>
    </row>
    <row r="341" spans="1:30" ht="14.4">
      <c r="A341" s="7" t="s">
        <v>20</v>
      </c>
      <c r="B341" s="7" t="s">
        <v>78</v>
      </c>
      <c r="C341" s="7" t="s">
        <v>83</v>
      </c>
      <c r="D341" s="7" t="s">
        <v>43</v>
      </c>
      <c r="E341" s="7">
        <v>0</v>
      </c>
      <c r="F341" s="7">
        <v>0</v>
      </c>
      <c r="G341" s="7">
        <v>0</v>
      </c>
      <c r="H341" s="7">
        <v>0</v>
      </c>
      <c r="I341" s="7">
        <v>0</v>
      </c>
      <c r="J341" s="7">
        <v>0</v>
      </c>
      <c r="K341" s="7">
        <v>0</v>
      </c>
      <c r="L341" s="7">
        <v>0</v>
      </c>
      <c r="M341" s="7">
        <v>0</v>
      </c>
      <c r="N341" s="7">
        <v>0</v>
      </c>
      <c r="O341" s="7">
        <v>0</v>
      </c>
      <c r="P341" s="7">
        <v>0</v>
      </c>
      <c r="Q341" s="7">
        <v>0</v>
      </c>
      <c r="R341" s="7">
        <v>0</v>
      </c>
      <c r="S341" s="7">
        <v>0</v>
      </c>
      <c r="T341" s="7">
        <v>0</v>
      </c>
      <c r="U341" s="7">
        <v>0</v>
      </c>
      <c r="V341" s="7">
        <v>0</v>
      </c>
      <c r="W341" s="7">
        <v>0</v>
      </c>
      <c r="X341" s="7">
        <v>0</v>
      </c>
      <c r="Y341" s="7">
        <v>0</v>
      </c>
      <c r="Z341" s="7">
        <v>0</v>
      </c>
      <c r="AA341" s="1" t="s">
        <v>44</v>
      </c>
      <c r="AB341" s="1" t="str">
        <f t="shared" si="15"/>
        <v>Castilla y León</v>
      </c>
      <c r="AC341" s="1" t="str">
        <f t="shared" si="16"/>
        <v>Badajoz-Castilla y León-Salamanca-R9</v>
      </c>
      <c r="AD341" s="1" t="str">
        <f t="shared" si="17"/>
        <v xml:space="preserve">DH - Industria del caucho y materias plásticas </v>
      </c>
    </row>
    <row r="342" spans="1:30" ht="14.4">
      <c r="A342" s="7" t="s">
        <v>20</v>
      </c>
      <c r="B342" s="7" t="s">
        <v>78</v>
      </c>
      <c r="C342" s="7" t="s">
        <v>83</v>
      </c>
      <c r="D342" s="7" t="s">
        <v>45</v>
      </c>
      <c r="E342" s="7">
        <v>1.6827850563111999</v>
      </c>
      <c r="F342" s="7">
        <v>0.37654597186143801</v>
      </c>
      <c r="G342" s="7">
        <v>2.0159857561524301</v>
      </c>
      <c r="H342" s="7">
        <v>0</v>
      </c>
      <c r="I342" s="7">
        <v>2.6572087936339002</v>
      </c>
      <c r="J342" s="7">
        <v>0</v>
      </c>
      <c r="K342" s="7">
        <v>0</v>
      </c>
      <c r="L342" s="7">
        <v>0.26540061885556199</v>
      </c>
      <c r="M342" s="7">
        <v>0.35959584551011298</v>
      </c>
      <c r="N342" s="7">
        <v>0.75729209038074796</v>
      </c>
      <c r="O342" s="7">
        <v>0.44112906565960702</v>
      </c>
      <c r="P342" s="7">
        <v>37.207895999999998</v>
      </c>
      <c r="Q342" s="7">
        <v>18.227688000000001</v>
      </c>
      <c r="R342" s="7">
        <v>37.257686999999997</v>
      </c>
      <c r="S342" s="7">
        <v>0</v>
      </c>
      <c r="T342" s="7">
        <v>30.155951999999999</v>
      </c>
      <c r="U342" s="7">
        <v>0</v>
      </c>
      <c r="V342" s="7">
        <v>0</v>
      </c>
      <c r="W342" s="7">
        <v>12.893409</v>
      </c>
      <c r="X342" s="7">
        <v>12.468299999999999</v>
      </c>
      <c r="Y342" s="7">
        <v>12.759504</v>
      </c>
      <c r="Z342" s="7">
        <v>13.032432</v>
      </c>
      <c r="AA342" s="1" t="s">
        <v>46</v>
      </c>
      <c r="AB342" s="1" t="str">
        <f t="shared" si="15"/>
        <v>Castilla y León</v>
      </c>
      <c r="AC342" s="1" t="str">
        <f t="shared" si="16"/>
        <v>Badajoz-Castilla y León-Salamanca-R10</v>
      </c>
      <c r="AD342" s="1" t="str">
        <f t="shared" si="17"/>
        <v xml:space="preserve">DI - Industria de productos minerales no metálicos </v>
      </c>
    </row>
    <row r="343" spans="1:30" ht="14.4">
      <c r="A343" s="7" t="s">
        <v>20</v>
      </c>
      <c r="B343" s="7" t="s">
        <v>78</v>
      </c>
      <c r="C343" s="7" t="s">
        <v>83</v>
      </c>
      <c r="D343" s="7" t="s">
        <v>47</v>
      </c>
      <c r="E343" s="7">
        <v>1.8276578006283499</v>
      </c>
      <c r="F343" s="7">
        <v>0</v>
      </c>
      <c r="G343" s="7">
        <v>0</v>
      </c>
      <c r="H343" s="7">
        <v>3.6429435473685001</v>
      </c>
      <c r="I343" s="7">
        <v>3.3883875397495999</v>
      </c>
      <c r="J343" s="7">
        <v>10.695228458504999</v>
      </c>
      <c r="K343" s="7">
        <v>0</v>
      </c>
      <c r="L343" s="7">
        <v>3.9970950553551199</v>
      </c>
      <c r="M343" s="7">
        <v>0.75284785673481103</v>
      </c>
      <c r="N343" s="7">
        <v>0.39031509317344198</v>
      </c>
      <c r="O343" s="7">
        <v>0</v>
      </c>
      <c r="P343" s="7">
        <v>5.8602850000000002</v>
      </c>
      <c r="Q343" s="7">
        <v>0</v>
      </c>
      <c r="R343" s="7">
        <v>0</v>
      </c>
      <c r="S343" s="7">
        <v>13.953618000000001</v>
      </c>
      <c r="T343" s="7">
        <v>14.843544</v>
      </c>
      <c r="U343" s="7">
        <v>61.340595</v>
      </c>
      <c r="V343" s="7">
        <v>0</v>
      </c>
      <c r="W343" s="7">
        <v>10.089252</v>
      </c>
      <c r="X343" s="7">
        <v>0.57796400000000003</v>
      </c>
      <c r="Y343" s="7">
        <v>6.50664</v>
      </c>
      <c r="Z343" s="7">
        <v>0</v>
      </c>
      <c r="AA343" s="1" t="s">
        <v>48</v>
      </c>
      <c r="AB343" s="1" t="str">
        <f t="shared" si="15"/>
        <v>Castilla y León</v>
      </c>
      <c r="AC343" s="1" t="str">
        <f t="shared" si="16"/>
        <v>Badajoz-Castilla y León-Salamanca-R11</v>
      </c>
      <c r="AD343" s="1" t="str">
        <f t="shared" si="17"/>
        <v xml:space="preserve">DJ - Metalurgia y fabricación de productos metálicos </v>
      </c>
    </row>
    <row r="344" spans="1:30" ht="14.4">
      <c r="A344" s="7" t="s">
        <v>20</v>
      </c>
      <c r="B344" s="7" t="s">
        <v>78</v>
      </c>
      <c r="C344" s="7" t="s">
        <v>83</v>
      </c>
      <c r="D344" s="7" t="s">
        <v>49</v>
      </c>
      <c r="E344" s="7">
        <v>0</v>
      </c>
      <c r="F344" s="7">
        <v>0</v>
      </c>
      <c r="G344" s="7">
        <v>0</v>
      </c>
      <c r="H344" s="7">
        <v>0</v>
      </c>
      <c r="I344" s="7">
        <v>0</v>
      </c>
      <c r="J344" s="7">
        <v>0.57410681291652299</v>
      </c>
      <c r="K344" s="7">
        <v>0</v>
      </c>
      <c r="L344" s="7">
        <v>0</v>
      </c>
      <c r="M344" s="7">
        <v>0</v>
      </c>
      <c r="N344" s="7">
        <v>1.3692951710178201</v>
      </c>
      <c r="O344" s="7">
        <v>0</v>
      </c>
      <c r="P344" s="7">
        <v>0</v>
      </c>
      <c r="Q344" s="7">
        <v>0</v>
      </c>
      <c r="R344" s="7">
        <v>0</v>
      </c>
      <c r="S344" s="7">
        <v>0</v>
      </c>
      <c r="T344" s="7">
        <v>0</v>
      </c>
      <c r="U344" s="7">
        <v>1.322184</v>
      </c>
      <c r="V344" s="7">
        <v>0</v>
      </c>
      <c r="W344" s="7">
        <v>0</v>
      </c>
      <c r="X344" s="7">
        <v>0</v>
      </c>
      <c r="Y344" s="7">
        <v>0.63954900000000003</v>
      </c>
      <c r="Z344" s="7">
        <v>0</v>
      </c>
      <c r="AA344" s="1" t="s">
        <v>50</v>
      </c>
      <c r="AB344" s="1" t="str">
        <f t="shared" si="15"/>
        <v>Castilla y León</v>
      </c>
      <c r="AC344" s="1" t="str">
        <f t="shared" si="16"/>
        <v>Badajoz-Castilla y León-Salamanca-R12</v>
      </c>
      <c r="AD344" s="1" t="str">
        <f t="shared" si="17"/>
        <v xml:space="preserve">DK - Fabricación de maquinaria y equipo mecánico </v>
      </c>
    </row>
    <row r="345" spans="1:30" ht="14.4">
      <c r="A345" s="7" t="s">
        <v>20</v>
      </c>
      <c r="B345" s="7" t="s">
        <v>78</v>
      </c>
      <c r="C345" s="7" t="s">
        <v>83</v>
      </c>
      <c r="D345" s="7" t="s">
        <v>51</v>
      </c>
      <c r="E345" s="7">
        <v>5.5890542295081298</v>
      </c>
      <c r="F345" s="7">
        <v>5.76532711943414</v>
      </c>
      <c r="G345" s="7">
        <v>0</v>
      </c>
      <c r="H345" s="7">
        <v>0</v>
      </c>
      <c r="I345" s="7">
        <v>0</v>
      </c>
      <c r="J345" s="7">
        <v>0</v>
      </c>
      <c r="K345" s="7">
        <v>0</v>
      </c>
      <c r="L345" s="7">
        <v>0</v>
      </c>
      <c r="M345" s="7">
        <v>0</v>
      </c>
      <c r="N345" s="7">
        <v>0</v>
      </c>
      <c r="O345" s="7">
        <v>0</v>
      </c>
      <c r="P345" s="7">
        <v>7.5653629999999996</v>
      </c>
      <c r="Q345" s="7">
        <v>12.683479</v>
      </c>
      <c r="R345" s="7">
        <v>0</v>
      </c>
      <c r="S345" s="7">
        <v>0</v>
      </c>
      <c r="T345" s="7">
        <v>0</v>
      </c>
      <c r="U345" s="7">
        <v>0</v>
      </c>
      <c r="V345" s="7">
        <v>0</v>
      </c>
      <c r="W345" s="7">
        <v>0</v>
      </c>
      <c r="X345" s="7">
        <v>0</v>
      </c>
      <c r="Y345" s="7">
        <v>0</v>
      </c>
      <c r="Z345" s="7">
        <v>0</v>
      </c>
      <c r="AA345" s="1" t="s">
        <v>52</v>
      </c>
      <c r="AB345" s="1" t="str">
        <f t="shared" si="15"/>
        <v>Castilla y León</v>
      </c>
      <c r="AC345" s="1" t="str">
        <f t="shared" si="16"/>
        <v>Badajoz-Castilla y León-Salamanca-R13</v>
      </c>
      <c r="AD345" s="1" t="str">
        <f t="shared" si="17"/>
        <v xml:space="preserve">DL - Material y equipo eléctrico, electrónico y óptico </v>
      </c>
    </row>
    <row r="346" spans="1:30" ht="14.4">
      <c r="A346" s="7" t="s">
        <v>20</v>
      </c>
      <c r="B346" s="7" t="s">
        <v>78</v>
      </c>
      <c r="C346" s="7" t="s">
        <v>83</v>
      </c>
      <c r="D346" s="7" t="s">
        <v>53</v>
      </c>
      <c r="E346" s="7">
        <v>0</v>
      </c>
      <c r="F346" s="7">
        <v>0</v>
      </c>
      <c r="G346" s="7">
        <v>0</v>
      </c>
      <c r="H346" s="7">
        <v>0</v>
      </c>
      <c r="I346" s="7">
        <v>0</v>
      </c>
      <c r="J346" s="7">
        <v>0</v>
      </c>
      <c r="K346" s="7">
        <v>0</v>
      </c>
      <c r="L346" s="7">
        <v>2.2615046305923502E-2</v>
      </c>
      <c r="M346" s="7">
        <v>9.4449341175415299E-2</v>
      </c>
      <c r="N346" s="7">
        <v>0</v>
      </c>
      <c r="O346" s="7">
        <v>0</v>
      </c>
      <c r="P346" s="7">
        <v>0</v>
      </c>
      <c r="Q346" s="7">
        <v>0</v>
      </c>
      <c r="R346" s="7">
        <v>0</v>
      </c>
      <c r="S346" s="7">
        <v>0</v>
      </c>
      <c r="T346" s="7">
        <v>0</v>
      </c>
      <c r="U346" s="7">
        <v>0</v>
      </c>
      <c r="V346" s="7">
        <v>0</v>
      </c>
      <c r="W346" s="7">
        <v>0.80347199999999996</v>
      </c>
      <c r="X346" s="7">
        <v>0.24839600000000001</v>
      </c>
      <c r="Y346" s="7">
        <v>0</v>
      </c>
      <c r="Z346" s="7">
        <v>0</v>
      </c>
      <c r="AA346" s="1" t="s">
        <v>54</v>
      </c>
      <c r="AB346" s="1" t="str">
        <f t="shared" si="15"/>
        <v>Castilla y León</v>
      </c>
      <c r="AC346" s="1" t="str">
        <f t="shared" si="16"/>
        <v>Badajoz-Castilla y León-Salamanca-R14</v>
      </c>
      <c r="AD346" s="1" t="str">
        <f t="shared" si="17"/>
        <v xml:space="preserve">DM - Fabricación de material de transporte </v>
      </c>
    </row>
    <row r="347" spans="1:30" ht="14.4">
      <c r="A347" s="7" t="s">
        <v>20</v>
      </c>
      <c r="B347" s="7" t="s">
        <v>78</v>
      </c>
      <c r="C347" s="7" t="s">
        <v>83</v>
      </c>
      <c r="D347" s="7" t="s">
        <v>55</v>
      </c>
      <c r="E347" s="7">
        <v>0</v>
      </c>
      <c r="F347" s="7">
        <v>0</v>
      </c>
      <c r="G347" s="7">
        <v>0</v>
      </c>
      <c r="H347" s="7">
        <v>0</v>
      </c>
      <c r="I347" s="7">
        <v>0</v>
      </c>
      <c r="J347" s="7">
        <v>0</v>
      </c>
      <c r="K347" s="7">
        <v>2.4823644953211002</v>
      </c>
      <c r="L347" s="7">
        <v>0</v>
      </c>
      <c r="M347" s="7">
        <v>11.352981074769099</v>
      </c>
      <c r="N347" s="7">
        <v>2.0246852020911001</v>
      </c>
      <c r="O347" s="7">
        <v>0</v>
      </c>
      <c r="P347" s="7">
        <v>0</v>
      </c>
      <c r="Q347" s="7">
        <v>0</v>
      </c>
      <c r="R347" s="7">
        <v>0</v>
      </c>
      <c r="S347" s="7">
        <v>0</v>
      </c>
      <c r="T347" s="7">
        <v>0</v>
      </c>
      <c r="U347" s="7">
        <v>0</v>
      </c>
      <c r="V347" s="7">
        <v>0.66395800000000005</v>
      </c>
      <c r="W347" s="7">
        <v>0</v>
      </c>
      <c r="X347" s="7">
        <v>1.6388039999999999</v>
      </c>
      <c r="Y347" s="7">
        <v>0.54734400000000005</v>
      </c>
      <c r="Z347" s="7">
        <v>0</v>
      </c>
      <c r="AA347" s="1" t="s">
        <v>56</v>
      </c>
      <c r="AB347" s="1" t="str">
        <f t="shared" si="15"/>
        <v>Castilla y León</v>
      </c>
      <c r="AC347" s="1" t="str">
        <f t="shared" si="16"/>
        <v>Badajoz-Castilla y León-Salamanca-R15</v>
      </c>
      <c r="AD347" s="1" t="str">
        <f t="shared" si="17"/>
        <v xml:space="preserve">DN - Industrias diversas </v>
      </c>
    </row>
    <row r="348" spans="1:30" ht="14.4">
      <c r="A348" s="7" t="s">
        <v>20</v>
      </c>
      <c r="B348" s="7" t="s">
        <v>78</v>
      </c>
      <c r="C348" s="7" t="s">
        <v>83</v>
      </c>
      <c r="D348" s="7" t="s">
        <v>57</v>
      </c>
      <c r="E348" s="7">
        <v>0</v>
      </c>
      <c r="F348" s="7">
        <v>0</v>
      </c>
      <c r="G348" s="7">
        <v>0</v>
      </c>
      <c r="H348" s="7">
        <v>0</v>
      </c>
      <c r="I348" s="7">
        <v>0</v>
      </c>
      <c r="J348" s="7">
        <v>0</v>
      </c>
      <c r="K348" s="7">
        <v>0</v>
      </c>
      <c r="L348" s="7">
        <v>0</v>
      </c>
      <c r="M348" s="7">
        <v>0</v>
      </c>
      <c r="N348" s="7">
        <v>0</v>
      </c>
      <c r="O348" s="7">
        <v>0</v>
      </c>
      <c r="P348" s="7">
        <v>0</v>
      </c>
      <c r="Q348" s="7">
        <v>0</v>
      </c>
      <c r="R348" s="7">
        <v>0</v>
      </c>
      <c r="S348" s="7">
        <v>0</v>
      </c>
      <c r="T348" s="7">
        <v>0</v>
      </c>
      <c r="U348" s="7">
        <v>0</v>
      </c>
      <c r="V348" s="7">
        <v>0</v>
      </c>
      <c r="W348" s="7">
        <v>0</v>
      </c>
      <c r="X348" s="7">
        <v>0</v>
      </c>
      <c r="Y348" s="7">
        <v>0</v>
      </c>
      <c r="Z348" s="7">
        <v>0</v>
      </c>
      <c r="AA348" s="1" t="s">
        <v>58</v>
      </c>
      <c r="AB348" s="1" t="str">
        <f t="shared" si="15"/>
        <v>Castilla y León</v>
      </c>
      <c r="AC348" s="1" t="str">
        <f t="shared" si="16"/>
        <v>Badajoz-Castilla y León-Salamanca-R16</v>
      </c>
      <c r="AD348" s="1" t="str">
        <f t="shared" si="17"/>
        <v xml:space="preserve">EE - Industria energética, distribución de energía, gas y agua </v>
      </c>
    </row>
    <row r="349" spans="1:30" ht="14.4">
      <c r="A349" s="7" t="s">
        <v>20</v>
      </c>
      <c r="B349" s="7" t="s">
        <v>78</v>
      </c>
      <c r="C349" s="7" t="s">
        <v>84</v>
      </c>
      <c r="D349" s="7" t="s">
        <v>23</v>
      </c>
      <c r="E349" s="7">
        <v>18.294470870187801</v>
      </c>
      <c r="F349" s="7">
        <v>13.245866193759101</v>
      </c>
      <c r="G349" s="7">
        <v>4.1996199387316304</v>
      </c>
      <c r="H349" s="7">
        <v>4.9380743092560797</v>
      </c>
      <c r="I349" s="7">
        <v>2.66010258006281</v>
      </c>
      <c r="J349" s="7">
        <v>15.4900315801017</v>
      </c>
      <c r="K349" s="7">
        <v>0</v>
      </c>
      <c r="L349" s="7">
        <v>1.18495247159943</v>
      </c>
      <c r="M349" s="7">
        <v>8.0835568811536902</v>
      </c>
      <c r="N349" s="7">
        <v>13.607255173170699</v>
      </c>
      <c r="O349" s="7">
        <v>2.37077198718826</v>
      </c>
      <c r="P349" s="7">
        <v>16.206844</v>
      </c>
      <c r="Q349" s="7">
        <v>18.715271999999999</v>
      </c>
      <c r="R349" s="7">
        <v>3.9372750000000001</v>
      </c>
      <c r="S349" s="7">
        <v>4.1781699999999997</v>
      </c>
      <c r="T349" s="7">
        <v>32.756399999999999</v>
      </c>
      <c r="U349" s="7">
        <v>12.529363</v>
      </c>
      <c r="V349" s="7">
        <v>0</v>
      </c>
      <c r="W349" s="7">
        <v>14.203434</v>
      </c>
      <c r="X349" s="7">
        <v>7.8813300000000002</v>
      </c>
      <c r="Y349" s="7">
        <v>21.513206</v>
      </c>
      <c r="Z349" s="7">
        <v>25.534994000000001</v>
      </c>
      <c r="AA349" s="1" t="s">
        <v>24</v>
      </c>
      <c r="AB349" s="1" t="str">
        <f t="shared" si="15"/>
        <v>Castilla y León</v>
      </c>
      <c r="AC349" s="1" t="str">
        <f t="shared" si="16"/>
        <v>Badajoz-Castilla y León-Segovia-R1</v>
      </c>
      <c r="AD349" s="1" t="str">
        <f t="shared" si="17"/>
        <v xml:space="preserve">AA,BB - Agricultura, silvicultura y pesca </v>
      </c>
    </row>
    <row r="350" spans="1:30" ht="14.4">
      <c r="A350" s="7" t="s">
        <v>20</v>
      </c>
      <c r="B350" s="7" t="s">
        <v>78</v>
      </c>
      <c r="C350" s="7" t="s">
        <v>84</v>
      </c>
      <c r="D350" s="7" t="s">
        <v>26</v>
      </c>
      <c r="E350" s="7">
        <v>0</v>
      </c>
      <c r="F350" s="7">
        <v>0</v>
      </c>
      <c r="G350" s="7">
        <v>3.5058687810131</v>
      </c>
      <c r="H350" s="7">
        <v>0</v>
      </c>
      <c r="I350" s="7">
        <v>0</v>
      </c>
      <c r="J350" s="7">
        <v>0</v>
      </c>
      <c r="K350" s="7">
        <v>0</v>
      </c>
      <c r="L350" s="7">
        <v>0</v>
      </c>
      <c r="M350" s="7">
        <v>0</v>
      </c>
      <c r="N350" s="7">
        <v>0</v>
      </c>
      <c r="O350" s="7">
        <v>0</v>
      </c>
      <c r="P350" s="7">
        <v>0</v>
      </c>
      <c r="Q350" s="7">
        <v>0</v>
      </c>
      <c r="R350" s="7">
        <v>19.572610000000001</v>
      </c>
      <c r="S350" s="7">
        <v>0</v>
      </c>
      <c r="T350" s="7">
        <v>0</v>
      </c>
      <c r="U350" s="7">
        <v>0</v>
      </c>
      <c r="V350" s="7">
        <v>0</v>
      </c>
      <c r="W350" s="7">
        <v>0</v>
      </c>
      <c r="X350" s="7">
        <v>0</v>
      </c>
      <c r="Y350" s="7">
        <v>0</v>
      </c>
      <c r="Z350" s="7">
        <v>0</v>
      </c>
      <c r="AA350" s="1" t="s">
        <v>27</v>
      </c>
      <c r="AB350" s="1" t="str">
        <f t="shared" si="15"/>
        <v>Castilla y León</v>
      </c>
      <c r="AC350" s="1" t="str">
        <f t="shared" si="16"/>
        <v>Badajoz-Castilla y León-Segovia-R2</v>
      </c>
      <c r="AD350" s="1" t="str">
        <f t="shared" si="17"/>
        <v xml:space="preserve">CA,CB, DF - I. extractivas, coquerías, refino y combustibles nucleares </v>
      </c>
    </row>
    <row r="351" spans="1:30" ht="14.4">
      <c r="A351" s="7" t="s">
        <v>20</v>
      </c>
      <c r="B351" s="7" t="s">
        <v>78</v>
      </c>
      <c r="C351" s="7" t="s">
        <v>84</v>
      </c>
      <c r="D351" s="7" t="s">
        <v>29</v>
      </c>
      <c r="E351" s="7">
        <v>0</v>
      </c>
      <c r="F351" s="7">
        <v>0</v>
      </c>
      <c r="G351" s="7">
        <v>0</v>
      </c>
      <c r="H351" s="7">
        <v>0</v>
      </c>
      <c r="I351" s="7">
        <v>0</v>
      </c>
      <c r="J351" s="7">
        <v>10.063957583096499</v>
      </c>
      <c r="K351" s="7">
        <v>0</v>
      </c>
      <c r="L351" s="7">
        <v>0</v>
      </c>
      <c r="M351" s="7">
        <v>0</v>
      </c>
      <c r="N351" s="7">
        <v>0</v>
      </c>
      <c r="O351" s="7">
        <v>31.204622845821799</v>
      </c>
      <c r="P351" s="7">
        <v>0</v>
      </c>
      <c r="Q351" s="7">
        <v>0</v>
      </c>
      <c r="R351" s="7">
        <v>0</v>
      </c>
      <c r="S351" s="7">
        <v>0</v>
      </c>
      <c r="T351" s="7">
        <v>0</v>
      </c>
      <c r="U351" s="7">
        <v>13.242944</v>
      </c>
      <c r="V351" s="7">
        <v>0</v>
      </c>
      <c r="W351" s="7">
        <v>0</v>
      </c>
      <c r="X351" s="7">
        <v>0</v>
      </c>
      <c r="Y351" s="7">
        <v>0</v>
      </c>
      <c r="Z351" s="7">
        <v>9.342784</v>
      </c>
      <c r="AA351" s="1" t="s">
        <v>30</v>
      </c>
      <c r="AB351" s="1" t="str">
        <f t="shared" si="15"/>
        <v>Castilla y León</v>
      </c>
      <c r="AC351" s="1" t="str">
        <f t="shared" si="16"/>
        <v>Badajoz-Castilla y León-Segovia-R3</v>
      </c>
      <c r="AD351" s="1" t="str">
        <f t="shared" si="17"/>
        <v xml:space="preserve">DA - Industria Agroalimentaria </v>
      </c>
    </row>
    <row r="352" spans="1:30" ht="14.4">
      <c r="A352" s="7" t="s">
        <v>20</v>
      </c>
      <c r="B352" s="7" t="s">
        <v>78</v>
      </c>
      <c r="C352" s="7" t="s">
        <v>84</v>
      </c>
      <c r="D352" s="7" t="s">
        <v>32</v>
      </c>
      <c r="E352" s="7">
        <v>0</v>
      </c>
      <c r="F352" s="7">
        <v>0</v>
      </c>
      <c r="G352" s="7">
        <v>2.0324048520520499E-2</v>
      </c>
      <c r="H352" s="7">
        <v>8.7191626687488401E-3</v>
      </c>
      <c r="I352" s="7">
        <v>8.2272515819811895E-4</v>
      </c>
      <c r="J352" s="7">
        <v>0</v>
      </c>
      <c r="K352" s="7">
        <v>0</v>
      </c>
      <c r="L352" s="7">
        <v>0</v>
      </c>
      <c r="M352" s="7">
        <v>0</v>
      </c>
      <c r="N352" s="7">
        <v>0</v>
      </c>
      <c r="O352" s="7">
        <v>0</v>
      </c>
      <c r="P352" s="7">
        <v>0</v>
      </c>
      <c r="Q352" s="7">
        <v>0</v>
      </c>
      <c r="R352" s="7">
        <v>0</v>
      </c>
      <c r="S352" s="7">
        <v>0</v>
      </c>
      <c r="T352" s="7">
        <v>0</v>
      </c>
      <c r="U352" s="7">
        <v>0</v>
      </c>
      <c r="V352" s="7">
        <v>0</v>
      </c>
      <c r="W352" s="7">
        <v>0</v>
      </c>
      <c r="X352" s="7">
        <v>0</v>
      </c>
      <c r="Y352" s="7">
        <v>0</v>
      </c>
      <c r="Z352" s="7">
        <v>0</v>
      </c>
      <c r="AA352" s="1" t="s">
        <v>33</v>
      </c>
      <c r="AB352" s="1" t="str">
        <f t="shared" si="15"/>
        <v>Castilla y León</v>
      </c>
      <c r="AC352" s="1" t="str">
        <f t="shared" si="16"/>
        <v>Badajoz-Castilla y León-Segovia-R4</v>
      </c>
      <c r="AD352" s="1" t="str">
        <f t="shared" si="17"/>
        <v xml:space="preserve">DB - Industria textil y de la confección </v>
      </c>
    </row>
    <row r="353" spans="1:30" ht="14.4">
      <c r="A353" s="7" t="s">
        <v>20</v>
      </c>
      <c r="B353" s="7" t="s">
        <v>78</v>
      </c>
      <c r="C353" s="7" t="s">
        <v>84</v>
      </c>
      <c r="D353" s="7" t="s">
        <v>35</v>
      </c>
      <c r="E353" s="7">
        <v>0</v>
      </c>
      <c r="F353" s="7">
        <v>0</v>
      </c>
      <c r="G353" s="7">
        <v>0</v>
      </c>
      <c r="H353" s="7">
        <v>0</v>
      </c>
      <c r="I353" s="7">
        <v>0</v>
      </c>
      <c r="J353" s="7">
        <v>0</v>
      </c>
      <c r="K353" s="7">
        <v>0</v>
      </c>
      <c r="L353" s="7">
        <v>0</v>
      </c>
      <c r="M353" s="7">
        <v>0</v>
      </c>
      <c r="N353" s="7">
        <v>0</v>
      </c>
      <c r="O353" s="7">
        <v>0</v>
      </c>
      <c r="P353" s="7">
        <v>0</v>
      </c>
      <c r="Q353" s="7">
        <v>0</v>
      </c>
      <c r="R353" s="7">
        <v>0</v>
      </c>
      <c r="S353" s="7">
        <v>0</v>
      </c>
      <c r="T353" s="7">
        <v>0</v>
      </c>
      <c r="U353" s="7">
        <v>0</v>
      </c>
      <c r="V353" s="7">
        <v>0</v>
      </c>
      <c r="W353" s="7">
        <v>0</v>
      </c>
      <c r="X353" s="7">
        <v>0</v>
      </c>
      <c r="Y353" s="7">
        <v>0</v>
      </c>
      <c r="Z353" s="7">
        <v>0</v>
      </c>
      <c r="AA353" s="1" t="s">
        <v>36</v>
      </c>
      <c r="AB353" s="1" t="str">
        <f t="shared" si="15"/>
        <v>Castilla y León</v>
      </c>
      <c r="AC353" s="1" t="str">
        <f t="shared" si="16"/>
        <v>Badajoz-Castilla y León-Segovia-R5</v>
      </c>
      <c r="AD353" s="1" t="str">
        <f t="shared" si="17"/>
        <v xml:space="preserve">DC - Industria del cuero y calzado </v>
      </c>
    </row>
    <row r="354" spans="1:30" ht="14.4">
      <c r="A354" s="7" t="s">
        <v>20</v>
      </c>
      <c r="B354" s="7" t="s">
        <v>78</v>
      </c>
      <c r="C354" s="7" t="s">
        <v>84</v>
      </c>
      <c r="D354" s="7" t="s">
        <v>37</v>
      </c>
      <c r="E354" s="7">
        <v>0</v>
      </c>
      <c r="F354" s="7">
        <v>0</v>
      </c>
      <c r="G354" s="7">
        <v>0</v>
      </c>
      <c r="H354" s="7">
        <v>0</v>
      </c>
      <c r="I354" s="7">
        <v>0</v>
      </c>
      <c r="J354" s="7">
        <v>0</v>
      </c>
      <c r="K354" s="7">
        <v>0</v>
      </c>
      <c r="L354" s="7">
        <v>0</v>
      </c>
      <c r="M354" s="7">
        <v>0</v>
      </c>
      <c r="N354" s="7">
        <v>10.420256471058901</v>
      </c>
      <c r="O354" s="7">
        <v>0</v>
      </c>
      <c r="P354" s="7">
        <v>0</v>
      </c>
      <c r="Q354" s="7">
        <v>0</v>
      </c>
      <c r="R354" s="7">
        <v>0</v>
      </c>
      <c r="S354" s="7">
        <v>0</v>
      </c>
      <c r="T354" s="7">
        <v>0</v>
      </c>
      <c r="U354" s="7">
        <v>0</v>
      </c>
      <c r="V354" s="7">
        <v>0</v>
      </c>
      <c r="W354" s="7">
        <v>0</v>
      </c>
      <c r="X354" s="7">
        <v>0</v>
      </c>
      <c r="Y354" s="7">
        <v>12.262055999999999</v>
      </c>
      <c r="Z354" s="7">
        <v>0</v>
      </c>
      <c r="AA354" s="1" t="s">
        <v>38</v>
      </c>
      <c r="AB354" s="1" t="str">
        <f t="shared" si="15"/>
        <v>Castilla y León</v>
      </c>
      <c r="AC354" s="1" t="str">
        <f t="shared" si="16"/>
        <v>Badajoz-Castilla y León-Segovia-R6</v>
      </c>
      <c r="AD354" s="1" t="str">
        <f t="shared" si="17"/>
        <v xml:space="preserve">DD - Industria de la madera y el corcho </v>
      </c>
    </row>
    <row r="355" spans="1:30" ht="14.4">
      <c r="A355" s="7" t="s">
        <v>20</v>
      </c>
      <c r="B355" s="7" t="s">
        <v>78</v>
      </c>
      <c r="C355" s="7" t="s">
        <v>84</v>
      </c>
      <c r="D355" s="7" t="s">
        <v>39</v>
      </c>
      <c r="E355" s="7">
        <v>0</v>
      </c>
      <c r="F355" s="7">
        <v>0</v>
      </c>
      <c r="G355" s="7">
        <v>0</v>
      </c>
      <c r="H355" s="7">
        <v>0</v>
      </c>
      <c r="I355" s="7">
        <v>0</v>
      </c>
      <c r="J355" s="7">
        <v>0</v>
      </c>
      <c r="K355" s="7">
        <v>0</v>
      </c>
      <c r="L355" s="7">
        <v>0</v>
      </c>
      <c r="M355" s="7">
        <v>0</v>
      </c>
      <c r="N355" s="7">
        <v>0</v>
      </c>
      <c r="O355" s="7">
        <v>0</v>
      </c>
      <c r="P355" s="7">
        <v>0</v>
      </c>
      <c r="Q355" s="7">
        <v>0</v>
      </c>
      <c r="R355" s="7">
        <v>0</v>
      </c>
      <c r="S355" s="7">
        <v>0</v>
      </c>
      <c r="T355" s="7">
        <v>0</v>
      </c>
      <c r="U355" s="7">
        <v>0</v>
      </c>
      <c r="V355" s="7">
        <v>0</v>
      </c>
      <c r="W355" s="7">
        <v>0</v>
      </c>
      <c r="X355" s="7">
        <v>0</v>
      </c>
      <c r="Y355" s="7">
        <v>0</v>
      </c>
      <c r="Z355" s="7">
        <v>0</v>
      </c>
      <c r="AA355" s="1" t="s">
        <v>40</v>
      </c>
      <c r="AB355" s="1" t="str">
        <f t="shared" si="15"/>
        <v>Castilla y León</v>
      </c>
      <c r="AC355" s="1" t="str">
        <f t="shared" si="16"/>
        <v>Badajoz-Castilla y León-Segovia-R7</v>
      </c>
      <c r="AD355" s="1" t="str">
        <f t="shared" si="17"/>
        <v xml:space="preserve">DE - Industria del papel, edición y artes gráficas </v>
      </c>
    </row>
    <row r="356" spans="1:30" ht="14.4">
      <c r="A356" s="7" t="s">
        <v>20</v>
      </c>
      <c r="B356" s="7" t="s">
        <v>78</v>
      </c>
      <c r="C356" s="7" t="s">
        <v>84</v>
      </c>
      <c r="D356" s="7" t="s">
        <v>41</v>
      </c>
      <c r="E356" s="7">
        <v>0</v>
      </c>
      <c r="F356" s="7">
        <v>0</v>
      </c>
      <c r="G356" s="7">
        <v>0</v>
      </c>
      <c r="H356" s="7">
        <v>0</v>
      </c>
      <c r="I356" s="7">
        <v>0</v>
      </c>
      <c r="J356" s="7">
        <v>0</v>
      </c>
      <c r="K356" s="7">
        <v>0</v>
      </c>
      <c r="L356" s="7">
        <v>0</v>
      </c>
      <c r="M356" s="7">
        <v>0</v>
      </c>
      <c r="N356" s="7">
        <v>0</v>
      </c>
      <c r="O356" s="7">
        <v>0</v>
      </c>
      <c r="P356" s="7">
        <v>0</v>
      </c>
      <c r="Q356" s="7">
        <v>0</v>
      </c>
      <c r="R356" s="7">
        <v>0</v>
      </c>
      <c r="S356" s="7">
        <v>0</v>
      </c>
      <c r="T356" s="7">
        <v>0</v>
      </c>
      <c r="U356" s="7">
        <v>0</v>
      </c>
      <c r="V356" s="7">
        <v>0</v>
      </c>
      <c r="W356" s="7">
        <v>0</v>
      </c>
      <c r="X356" s="7">
        <v>0</v>
      </c>
      <c r="Y356" s="7">
        <v>0</v>
      </c>
      <c r="Z356" s="7">
        <v>0</v>
      </c>
      <c r="AA356" s="1" t="s">
        <v>42</v>
      </c>
      <c r="AB356" s="1" t="str">
        <f t="shared" si="15"/>
        <v>Castilla y León</v>
      </c>
      <c r="AC356" s="1" t="str">
        <f t="shared" si="16"/>
        <v>Badajoz-Castilla y León-Segovia-R8</v>
      </c>
      <c r="AD356" s="1" t="str">
        <f t="shared" si="17"/>
        <v xml:space="preserve">DG - Industria Química </v>
      </c>
    </row>
    <row r="357" spans="1:30" ht="14.4">
      <c r="A357" s="7" t="s">
        <v>20</v>
      </c>
      <c r="B357" s="7" t="s">
        <v>78</v>
      </c>
      <c r="C357" s="7" t="s">
        <v>84</v>
      </c>
      <c r="D357" s="7" t="s">
        <v>43</v>
      </c>
      <c r="E357" s="7">
        <v>0</v>
      </c>
      <c r="F357" s="7">
        <v>0</v>
      </c>
      <c r="G357" s="7">
        <v>0</v>
      </c>
      <c r="H357" s="7">
        <v>0</v>
      </c>
      <c r="I357" s="7">
        <v>0</v>
      </c>
      <c r="J357" s="7">
        <v>0</v>
      </c>
      <c r="K357" s="7">
        <v>0</v>
      </c>
      <c r="L357" s="7">
        <v>0</v>
      </c>
      <c r="M357" s="7">
        <v>0</v>
      </c>
      <c r="N357" s="7">
        <v>0</v>
      </c>
      <c r="O357" s="7">
        <v>0</v>
      </c>
      <c r="P357" s="7">
        <v>0</v>
      </c>
      <c r="Q357" s="7">
        <v>0</v>
      </c>
      <c r="R357" s="7">
        <v>0</v>
      </c>
      <c r="S357" s="7">
        <v>0</v>
      </c>
      <c r="T357" s="7">
        <v>0</v>
      </c>
      <c r="U357" s="7">
        <v>0</v>
      </c>
      <c r="V357" s="7">
        <v>0</v>
      </c>
      <c r="W357" s="7">
        <v>0</v>
      </c>
      <c r="X357" s="7">
        <v>0</v>
      </c>
      <c r="Y357" s="7">
        <v>0</v>
      </c>
      <c r="Z357" s="7">
        <v>0</v>
      </c>
      <c r="AA357" s="1" t="s">
        <v>44</v>
      </c>
      <c r="AB357" s="1" t="str">
        <f t="shared" si="15"/>
        <v>Castilla y León</v>
      </c>
      <c r="AC357" s="1" t="str">
        <f t="shared" si="16"/>
        <v>Badajoz-Castilla y León-Segovia-R9</v>
      </c>
      <c r="AD357" s="1" t="str">
        <f t="shared" si="17"/>
        <v xml:space="preserve">DH - Industria del caucho y materias plásticas </v>
      </c>
    </row>
    <row r="358" spans="1:30" ht="14.4">
      <c r="A358" s="7" t="s">
        <v>20</v>
      </c>
      <c r="B358" s="7" t="s">
        <v>78</v>
      </c>
      <c r="C358" s="7" t="s">
        <v>84</v>
      </c>
      <c r="D358" s="7" t="s">
        <v>45</v>
      </c>
      <c r="E358" s="7">
        <v>0</v>
      </c>
      <c r="F358" s="7">
        <v>0.34987912793342402</v>
      </c>
      <c r="G358" s="7">
        <v>0</v>
      </c>
      <c r="H358" s="7">
        <v>0</v>
      </c>
      <c r="I358" s="7">
        <v>0</v>
      </c>
      <c r="J358" s="7">
        <v>0</v>
      </c>
      <c r="K358" s="7">
        <v>0</v>
      </c>
      <c r="L358" s="7">
        <v>0</v>
      </c>
      <c r="M358" s="7">
        <v>0</v>
      </c>
      <c r="N358" s="7">
        <v>0</v>
      </c>
      <c r="O358" s="7">
        <v>0</v>
      </c>
      <c r="P358" s="7">
        <v>0</v>
      </c>
      <c r="Q358" s="7">
        <v>16.936810000000001</v>
      </c>
      <c r="R358" s="7">
        <v>0</v>
      </c>
      <c r="S358" s="7">
        <v>0</v>
      </c>
      <c r="T358" s="7">
        <v>0</v>
      </c>
      <c r="U358" s="7">
        <v>0</v>
      </c>
      <c r="V358" s="7">
        <v>0</v>
      </c>
      <c r="W358" s="7">
        <v>0</v>
      </c>
      <c r="X358" s="7">
        <v>0</v>
      </c>
      <c r="Y358" s="7">
        <v>0</v>
      </c>
      <c r="Z358" s="7">
        <v>0</v>
      </c>
      <c r="AA358" s="1" t="s">
        <v>46</v>
      </c>
      <c r="AB358" s="1" t="str">
        <f t="shared" si="15"/>
        <v>Castilla y León</v>
      </c>
      <c r="AC358" s="1" t="str">
        <f t="shared" si="16"/>
        <v>Badajoz-Castilla y León-Segovia-R10</v>
      </c>
      <c r="AD358" s="1" t="str">
        <f t="shared" si="17"/>
        <v xml:space="preserve">DI - Industria de productos minerales no metálicos </v>
      </c>
    </row>
    <row r="359" spans="1:30" ht="14.4">
      <c r="A359" s="7" t="s">
        <v>20</v>
      </c>
      <c r="B359" s="7" t="s">
        <v>78</v>
      </c>
      <c r="C359" s="7" t="s">
        <v>84</v>
      </c>
      <c r="D359" s="7" t="s">
        <v>47</v>
      </c>
      <c r="E359" s="7">
        <v>0</v>
      </c>
      <c r="F359" s="7">
        <v>0</v>
      </c>
      <c r="G359" s="7">
        <v>0</v>
      </c>
      <c r="H359" s="7">
        <v>0</v>
      </c>
      <c r="I359" s="7">
        <v>0</v>
      </c>
      <c r="J359" s="7">
        <v>0</v>
      </c>
      <c r="K359" s="7">
        <v>0</v>
      </c>
      <c r="L359" s="7">
        <v>0</v>
      </c>
      <c r="M359" s="7">
        <v>0</v>
      </c>
      <c r="N359" s="7">
        <v>0</v>
      </c>
      <c r="O359" s="7">
        <v>0</v>
      </c>
      <c r="P359" s="7">
        <v>0</v>
      </c>
      <c r="Q359" s="7">
        <v>0</v>
      </c>
      <c r="R359" s="7">
        <v>0</v>
      </c>
      <c r="S359" s="7">
        <v>0</v>
      </c>
      <c r="T359" s="7">
        <v>0</v>
      </c>
      <c r="U359" s="7">
        <v>0</v>
      </c>
      <c r="V359" s="7">
        <v>0</v>
      </c>
      <c r="W359" s="7">
        <v>0</v>
      </c>
      <c r="X359" s="7">
        <v>0</v>
      </c>
      <c r="Y359" s="7">
        <v>0</v>
      </c>
      <c r="Z359" s="7">
        <v>0</v>
      </c>
      <c r="AA359" s="1" t="s">
        <v>48</v>
      </c>
      <c r="AB359" s="1" t="str">
        <f t="shared" si="15"/>
        <v>Castilla y León</v>
      </c>
      <c r="AC359" s="1" t="str">
        <f t="shared" si="16"/>
        <v>Badajoz-Castilla y León-Segovia-R11</v>
      </c>
      <c r="AD359" s="1" t="str">
        <f t="shared" si="17"/>
        <v xml:space="preserve">DJ - Metalurgia y fabricación de productos metálicos </v>
      </c>
    </row>
    <row r="360" spans="1:30" ht="14.4">
      <c r="A360" s="7" t="s">
        <v>20</v>
      </c>
      <c r="B360" s="7" t="s">
        <v>78</v>
      </c>
      <c r="C360" s="7" t="s">
        <v>84</v>
      </c>
      <c r="D360" s="7" t="s">
        <v>49</v>
      </c>
      <c r="E360" s="7">
        <v>0</v>
      </c>
      <c r="F360" s="7">
        <v>0</v>
      </c>
      <c r="G360" s="7">
        <v>0</v>
      </c>
      <c r="H360" s="7">
        <v>0</v>
      </c>
      <c r="I360" s="7">
        <v>0</v>
      </c>
      <c r="J360" s="7">
        <v>0.15657387481380899</v>
      </c>
      <c r="K360" s="7">
        <v>0</v>
      </c>
      <c r="L360" s="7">
        <v>0</v>
      </c>
      <c r="M360" s="7">
        <v>0</v>
      </c>
      <c r="N360" s="7">
        <v>0</v>
      </c>
      <c r="O360" s="7">
        <v>0</v>
      </c>
      <c r="P360" s="7">
        <v>0</v>
      </c>
      <c r="Q360" s="7">
        <v>0</v>
      </c>
      <c r="R360" s="7">
        <v>0</v>
      </c>
      <c r="S360" s="7">
        <v>0</v>
      </c>
      <c r="T360" s="7">
        <v>0</v>
      </c>
      <c r="U360" s="7">
        <v>0.36059400000000003</v>
      </c>
      <c r="V360" s="7">
        <v>0</v>
      </c>
      <c r="W360" s="7">
        <v>0</v>
      </c>
      <c r="X360" s="7">
        <v>0</v>
      </c>
      <c r="Y360" s="7">
        <v>0</v>
      </c>
      <c r="Z360" s="7">
        <v>0</v>
      </c>
      <c r="AA360" s="1" t="s">
        <v>50</v>
      </c>
      <c r="AB360" s="1" t="str">
        <f t="shared" si="15"/>
        <v>Castilla y León</v>
      </c>
      <c r="AC360" s="1" t="str">
        <f t="shared" si="16"/>
        <v>Badajoz-Castilla y León-Segovia-R12</v>
      </c>
      <c r="AD360" s="1" t="str">
        <f t="shared" si="17"/>
        <v xml:space="preserve">DK - Fabricación de maquinaria y equipo mecánico </v>
      </c>
    </row>
    <row r="361" spans="1:30" ht="14.4">
      <c r="A361" s="7" t="s">
        <v>20</v>
      </c>
      <c r="B361" s="7" t="s">
        <v>78</v>
      </c>
      <c r="C361" s="7" t="s">
        <v>84</v>
      </c>
      <c r="D361" s="7" t="s">
        <v>51</v>
      </c>
      <c r="E361" s="7">
        <v>0</v>
      </c>
      <c r="F361" s="7">
        <v>0</v>
      </c>
      <c r="G361" s="7">
        <v>0</v>
      </c>
      <c r="H361" s="7">
        <v>0</v>
      </c>
      <c r="I361" s="7">
        <v>0</v>
      </c>
      <c r="J361" s="7">
        <v>0</v>
      </c>
      <c r="K361" s="7">
        <v>0</v>
      </c>
      <c r="L361" s="7">
        <v>0</v>
      </c>
      <c r="M361" s="7">
        <v>0</v>
      </c>
      <c r="N361" s="7">
        <v>0</v>
      </c>
      <c r="O361" s="7">
        <v>0</v>
      </c>
      <c r="P361" s="7">
        <v>0</v>
      </c>
      <c r="Q361" s="7">
        <v>0</v>
      </c>
      <c r="R361" s="7">
        <v>0</v>
      </c>
      <c r="S361" s="7">
        <v>0</v>
      </c>
      <c r="T361" s="7">
        <v>0</v>
      </c>
      <c r="U361" s="7">
        <v>0</v>
      </c>
      <c r="V361" s="7">
        <v>0</v>
      </c>
      <c r="W361" s="7">
        <v>0</v>
      </c>
      <c r="X361" s="7">
        <v>0</v>
      </c>
      <c r="Y361" s="7">
        <v>0</v>
      </c>
      <c r="Z361" s="7">
        <v>0</v>
      </c>
      <c r="AA361" s="1" t="s">
        <v>52</v>
      </c>
      <c r="AB361" s="1" t="str">
        <f t="shared" si="15"/>
        <v>Castilla y León</v>
      </c>
      <c r="AC361" s="1" t="str">
        <f t="shared" si="16"/>
        <v>Badajoz-Castilla y León-Segovia-R13</v>
      </c>
      <c r="AD361" s="1" t="str">
        <f t="shared" si="17"/>
        <v xml:space="preserve">DL - Material y equipo eléctrico, electrónico y óptico </v>
      </c>
    </row>
    <row r="362" spans="1:30" ht="14.4">
      <c r="A362" s="7" t="s">
        <v>20</v>
      </c>
      <c r="B362" s="7" t="s">
        <v>78</v>
      </c>
      <c r="C362" s="7" t="s">
        <v>84</v>
      </c>
      <c r="D362" s="7" t="s">
        <v>53</v>
      </c>
      <c r="E362" s="7">
        <v>0</v>
      </c>
      <c r="F362" s="7">
        <v>0</v>
      </c>
      <c r="G362" s="7">
        <v>0</v>
      </c>
      <c r="H362" s="7">
        <v>0</v>
      </c>
      <c r="I362" s="7">
        <v>0</v>
      </c>
      <c r="J362" s="7">
        <v>0</v>
      </c>
      <c r="K362" s="7">
        <v>0</v>
      </c>
      <c r="L362" s="7">
        <v>0</v>
      </c>
      <c r="M362" s="7">
        <v>0.18889868235083099</v>
      </c>
      <c r="N362" s="7">
        <v>0</v>
      </c>
      <c r="O362" s="7">
        <v>0</v>
      </c>
      <c r="P362" s="7">
        <v>0</v>
      </c>
      <c r="Q362" s="7">
        <v>0</v>
      </c>
      <c r="R362" s="7">
        <v>0</v>
      </c>
      <c r="S362" s="7">
        <v>0</v>
      </c>
      <c r="T362" s="7">
        <v>0</v>
      </c>
      <c r="U362" s="7">
        <v>0</v>
      </c>
      <c r="V362" s="7">
        <v>0</v>
      </c>
      <c r="W362" s="7">
        <v>0</v>
      </c>
      <c r="X362" s="7">
        <v>0.49679200000000001</v>
      </c>
      <c r="Y362" s="7">
        <v>0</v>
      </c>
      <c r="Z362" s="7">
        <v>0</v>
      </c>
      <c r="AA362" s="1" t="s">
        <v>54</v>
      </c>
      <c r="AB362" s="1" t="str">
        <f t="shared" si="15"/>
        <v>Castilla y León</v>
      </c>
      <c r="AC362" s="1" t="str">
        <f t="shared" si="16"/>
        <v>Badajoz-Castilla y León-Segovia-R14</v>
      </c>
      <c r="AD362" s="1" t="str">
        <f t="shared" si="17"/>
        <v xml:space="preserve">DM - Fabricación de material de transporte </v>
      </c>
    </row>
    <row r="363" spans="1:30" ht="14.4">
      <c r="A363" s="7" t="s">
        <v>20</v>
      </c>
      <c r="B363" s="7" t="s">
        <v>78</v>
      </c>
      <c r="C363" s="7" t="s">
        <v>84</v>
      </c>
      <c r="D363" s="7" t="s">
        <v>55</v>
      </c>
      <c r="E363" s="7">
        <v>0</v>
      </c>
      <c r="F363" s="7">
        <v>0</v>
      </c>
      <c r="G363" s="7">
        <v>0</v>
      </c>
      <c r="H363" s="7">
        <v>0</v>
      </c>
      <c r="I363" s="7">
        <v>0</v>
      </c>
      <c r="J363" s="7">
        <v>0</v>
      </c>
      <c r="K363" s="7">
        <v>0</v>
      </c>
      <c r="L363" s="7">
        <v>0</v>
      </c>
      <c r="M363" s="7">
        <v>0</v>
      </c>
      <c r="N363" s="7">
        <v>0</v>
      </c>
      <c r="O363" s="7">
        <v>0</v>
      </c>
      <c r="P363" s="7">
        <v>0</v>
      </c>
      <c r="Q363" s="7">
        <v>0</v>
      </c>
      <c r="R363" s="7">
        <v>0</v>
      </c>
      <c r="S363" s="7">
        <v>0</v>
      </c>
      <c r="T363" s="7">
        <v>0</v>
      </c>
      <c r="U363" s="7">
        <v>0</v>
      </c>
      <c r="V363" s="7">
        <v>0</v>
      </c>
      <c r="W363" s="7">
        <v>0</v>
      </c>
      <c r="X363" s="7">
        <v>0</v>
      </c>
      <c r="Y363" s="7">
        <v>0</v>
      </c>
      <c r="Z363" s="7">
        <v>0</v>
      </c>
      <c r="AA363" s="1" t="s">
        <v>56</v>
      </c>
      <c r="AB363" s="1" t="str">
        <f t="shared" si="15"/>
        <v>Castilla y León</v>
      </c>
      <c r="AC363" s="1" t="str">
        <f t="shared" si="16"/>
        <v>Badajoz-Castilla y León-Segovia-R15</v>
      </c>
      <c r="AD363" s="1" t="str">
        <f t="shared" si="17"/>
        <v xml:space="preserve">DN - Industrias diversas </v>
      </c>
    </row>
    <row r="364" spans="1:30" ht="14.4">
      <c r="A364" s="7" t="s">
        <v>20</v>
      </c>
      <c r="B364" s="7" t="s">
        <v>78</v>
      </c>
      <c r="C364" s="7" t="s">
        <v>84</v>
      </c>
      <c r="D364" s="7" t="s">
        <v>57</v>
      </c>
      <c r="E364" s="7">
        <v>0</v>
      </c>
      <c r="F364" s="7">
        <v>0</v>
      </c>
      <c r="G364" s="7">
        <v>0</v>
      </c>
      <c r="H364" s="7">
        <v>0</v>
      </c>
      <c r="I364" s="7">
        <v>0</v>
      </c>
      <c r="J364" s="7">
        <v>0</v>
      </c>
      <c r="K364" s="7">
        <v>0</v>
      </c>
      <c r="L364" s="7">
        <v>0</v>
      </c>
      <c r="M364" s="7">
        <v>0</v>
      </c>
      <c r="N364" s="7">
        <v>0</v>
      </c>
      <c r="O364" s="7">
        <v>0</v>
      </c>
      <c r="P364" s="7">
        <v>0</v>
      </c>
      <c r="Q364" s="7">
        <v>0</v>
      </c>
      <c r="R364" s="7">
        <v>0</v>
      </c>
      <c r="S364" s="7">
        <v>0</v>
      </c>
      <c r="T364" s="7">
        <v>0</v>
      </c>
      <c r="U364" s="7">
        <v>0</v>
      </c>
      <c r="V364" s="7">
        <v>0</v>
      </c>
      <c r="W364" s="7">
        <v>0</v>
      </c>
      <c r="X364" s="7">
        <v>0</v>
      </c>
      <c r="Y364" s="7">
        <v>0</v>
      </c>
      <c r="Z364" s="7">
        <v>0</v>
      </c>
      <c r="AA364" s="1" t="s">
        <v>58</v>
      </c>
      <c r="AB364" s="1" t="str">
        <f t="shared" si="15"/>
        <v>Castilla y León</v>
      </c>
      <c r="AC364" s="1" t="str">
        <f t="shared" si="16"/>
        <v>Badajoz-Castilla y León-Segovia-R16</v>
      </c>
      <c r="AD364" s="1" t="str">
        <f t="shared" si="17"/>
        <v xml:space="preserve">EE - Industria energética, distribución de energía, gas y agua </v>
      </c>
    </row>
    <row r="365" spans="1:30" ht="14.4">
      <c r="A365" s="7" t="s">
        <v>20</v>
      </c>
      <c r="B365" s="7" t="s">
        <v>78</v>
      </c>
      <c r="C365" s="7" t="s">
        <v>85</v>
      </c>
      <c r="D365" s="7" t="s">
        <v>23</v>
      </c>
      <c r="E365" s="7">
        <v>0</v>
      </c>
      <c r="F365" s="7">
        <v>0</v>
      </c>
      <c r="G365" s="7">
        <v>0</v>
      </c>
      <c r="H365" s="7">
        <v>0</v>
      </c>
      <c r="I365" s="7">
        <v>6.0443248843617496</v>
      </c>
      <c r="J365" s="7">
        <v>0</v>
      </c>
      <c r="K365" s="7">
        <v>0</v>
      </c>
      <c r="L365" s="7">
        <v>0</v>
      </c>
      <c r="M365" s="7">
        <v>0</v>
      </c>
      <c r="N365" s="7">
        <v>0</v>
      </c>
      <c r="O365" s="7">
        <v>0</v>
      </c>
      <c r="P365" s="7">
        <v>0</v>
      </c>
      <c r="Q365" s="7">
        <v>0</v>
      </c>
      <c r="R365" s="7">
        <v>0</v>
      </c>
      <c r="S365" s="7">
        <v>0</v>
      </c>
      <c r="T365" s="7">
        <v>15.542088</v>
      </c>
      <c r="U365" s="7">
        <v>0</v>
      </c>
      <c r="V365" s="7">
        <v>0</v>
      </c>
      <c r="W365" s="7">
        <v>0</v>
      </c>
      <c r="X365" s="7">
        <v>0</v>
      </c>
      <c r="Y365" s="7">
        <v>0</v>
      </c>
      <c r="Z365" s="7">
        <v>0</v>
      </c>
      <c r="AA365" s="1" t="s">
        <v>24</v>
      </c>
      <c r="AB365" s="1" t="str">
        <f t="shared" si="15"/>
        <v>Castilla y León</v>
      </c>
      <c r="AC365" s="1" t="str">
        <f t="shared" si="16"/>
        <v>Badajoz-Castilla y León-Soria-R1</v>
      </c>
      <c r="AD365" s="1" t="str">
        <f t="shared" si="17"/>
        <v xml:space="preserve">AA,BB - Agricultura, silvicultura y pesca </v>
      </c>
    </row>
    <row r="366" spans="1:30" ht="14.4">
      <c r="A366" s="7" t="s">
        <v>20</v>
      </c>
      <c r="B366" s="7" t="s">
        <v>78</v>
      </c>
      <c r="C366" s="7" t="s">
        <v>85</v>
      </c>
      <c r="D366" s="7" t="s">
        <v>26</v>
      </c>
      <c r="E366" s="7">
        <v>0</v>
      </c>
      <c r="F366" s="7">
        <v>0</v>
      </c>
      <c r="G366" s="7">
        <v>0</v>
      </c>
      <c r="H366" s="7">
        <v>0</v>
      </c>
      <c r="I366" s="7">
        <v>0</v>
      </c>
      <c r="J366" s="7">
        <v>0</v>
      </c>
      <c r="K366" s="7">
        <v>0</v>
      </c>
      <c r="L366" s="7">
        <v>0</v>
      </c>
      <c r="M366" s="7">
        <v>0</v>
      </c>
      <c r="N366" s="7">
        <v>0</v>
      </c>
      <c r="O366" s="7">
        <v>0</v>
      </c>
      <c r="P366" s="7">
        <v>0</v>
      </c>
      <c r="Q366" s="7">
        <v>0</v>
      </c>
      <c r="R366" s="7">
        <v>0</v>
      </c>
      <c r="S366" s="7">
        <v>0</v>
      </c>
      <c r="T366" s="7">
        <v>0</v>
      </c>
      <c r="U366" s="7">
        <v>0</v>
      </c>
      <c r="V366" s="7">
        <v>0</v>
      </c>
      <c r="W366" s="7">
        <v>0</v>
      </c>
      <c r="X366" s="7">
        <v>0</v>
      </c>
      <c r="Y366" s="7">
        <v>0</v>
      </c>
      <c r="Z366" s="7">
        <v>0</v>
      </c>
      <c r="AA366" s="1" t="s">
        <v>27</v>
      </c>
      <c r="AB366" s="1" t="str">
        <f t="shared" si="15"/>
        <v>Castilla y León</v>
      </c>
      <c r="AC366" s="1" t="str">
        <f t="shared" si="16"/>
        <v>Badajoz-Castilla y León-Soria-R2</v>
      </c>
      <c r="AD366" s="1" t="str">
        <f t="shared" si="17"/>
        <v xml:space="preserve">CA,CB, DF - I. extractivas, coquerías, refino y combustibles nucleares </v>
      </c>
    </row>
    <row r="367" spans="1:30" ht="14.4">
      <c r="A367" s="7" t="s">
        <v>20</v>
      </c>
      <c r="B367" s="7" t="s">
        <v>78</v>
      </c>
      <c r="C367" s="7" t="s">
        <v>85</v>
      </c>
      <c r="D367" s="7" t="s">
        <v>29</v>
      </c>
      <c r="E367" s="7">
        <v>0</v>
      </c>
      <c r="F367" s="7">
        <v>0</v>
      </c>
      <c r="G367" s="7">
        <v>0</v>
      </c>
      <c r="H367" s="7">
        <v>4.5051225678875202</v>
      </c>
      <c r="I367" s="7">
        <v>0</v>
      </c>
      <c r="J367" s="7">
        <v>0</v>
      </c>
      <c r="K367" s="7">
        <v>15.496773085058701</v>
      </c>
      <c r="L367" s="7">
        <v>0</v>
      </c>
      <c r="M367" s="7">
        <v>0</v>
      </c>
      <c r="N367" s="7">
        <v>0</v>
      </c>
      <c r="O367" s="7">
        <v>0</v>
      </c>
      <c r="P367" s="7">
        <v>0</v>
      </c>
      <c r="Q367" s="7">
        <v>0</v>
      </c>
      <c r="R367" s="7">
        <v>0</v>
      </c>
      <c r="S367" s="7">
        <v>15.773975</v>
      </c>
      <c r="T367" s="7">
        <v>0</v>
      </c>
      <c r="U367" s="7">
        <v>0</v>
      </c>
      <c r="V367" s="7">
        <v>28.270944</v>
      </c>
      <c r="W367" s="7">
        <v>0</v>
      </c>
      <c r="X367" s="7">
        <v>0</v>
      </c>
      <c r="Y367" s="7">
        <v>0</v>
      </c>
      <c r="Z367" s="7">
        <v>0</v>
      </c>
      <c r="AA367" s="1" t="s">
        <v>30</v>
      </c>
      <c r="AB367" s="1" t="str">
        <f t="shared" si="15"/>
        <v>Castilla y León</v>
      </c>
      <c r="AC367" s="1" t="str">
        <f t="shared" si="16"/>
        <v>Badajoz-Castilla y León-Soria-R3</v>
      </c>
      <c r="AD367" s="1" t="str">
        <f t="shared" si="17"/>
        <v xml:space="preserve">DA - Industria Agroalimentaria </v>
      </c>
    </row>
    <row r="368" spans="1:30" ht="14.4">
      <c r="A368" s="7" t="s">
        <v>20</v>
      </c>
      <c r="B368" s="7" t="s">
        <v>78</v>
      </c>
      <c r="C368" s="7" t="s">
        <v>85</v>
      </c>
      <c r="D368" s="7" t="s">
        <v>32</v>
      </c>
      <c r="E368" s="7">
        <v>0</v>
      </c>
      <c r="F368" s="7">
        <v>0</v>
      </c>
      <c r="G368" s="7">
        <v>0</v>
      </c>
      <c r="H368" s="7">
        <v>2.5607484019331501E-2</v>
      </c>
      <c r="I368" s="7">
        <v>1.8694084145318699E-3</v>
      </c>
      <c r="J368" s="7">
        <v>0</v>
      </c>
      <c r="K368" s="7">
        <v>0</v>
      </c>
      <c r="L368" s="7">
        <v>0</v>
      </c>
      <c r="M368" s="7">
        <v>0</v>
      </c>
      <c r="N368" s="7">
        <v>0</v>
      </c>
      <c r="O368" s="7">
        <v>0</v>
      </c>
      <c r="P368" s="7">
        <v>0</v>
      </c>
      <c r="Q368" s="7">
        <v>0</v>
      </c>
      <c r="R368" s="7">
        <v>0</v>
      </c>
      <c r="S368" s="7">
        <v>0</v>
      </c>
      <c r="T368" s="7">
        <v>0</v>
      </c>
      <c r="U368" s="7">
        <v>0</v>
      </c>
      <c r="V368" s="7">
        <v>0</v>
      </c>
      <c r="W368" s="7">
        <v>0</v>
      </c>
      <c r="X368" s="7">
        <v>0</v>
      </c>
      <c r="Y368" s="7">
        <v>0</v>
      </c>
      <c r="Z368" s="7">
        <v>0</v>
      </c>
      <c r="AA368" s="1" t="s">
        <v>33</v>
      </c>
      <c r="AB368" s="1" t="str">
        <f t="shared" si="15"/>
        <v>Castilla y León</v>
      </c>
      <c r="AC368" s="1" t="str">
        <f t="shared" si="16"/>
        <v>Badajoz-Castilla y León-Soria-R4</v>
      </c>
      <c r="AD368" s="1" t="str">
        <f t="shared" si="17"/>
        <v xml:space="preserve">DB - Industria textil y de la confección </v>
      </c>
    </row>
    <row r="369" spans="1:30" ht="14.4">
      <c r="A369" s="7" t="s">
        <v>20</v>
      </c>
      <c r="B369" s="7" t="s">
        <v>78</v>
      </c>
      <c r="C369" s="7" t="s">
        <v>85</v>
      </c>
      <c r="D369" s="7" t="s">
        <v>35</v>
      </c>
      <c r="E369" s="7">
        <v>0</v>
      </c>
      <c r="F369" s="7">
        <v>0</v>
      </c>
      <c r="G369" s="7">
        <v>0</v>
      </c>
      <c r="H369" s="7">
        <v>0</v>
      </c>
      <c r="I369" s="7">
        <v>0</v>
      </c>
      <c r="J369" s="7">
        <v>0</v>
      </c>
      <c r="K369" s="7">
        <v>0</v>
      </c>
      <c r="L369" s="7">
        <v>0</v>
      </c>
      <c r="M369" s="7">
        <v>0</v>
      </c>
      <c r="N369" s="7">
        <v>0</v>
      </c>
      <c r="O369" s="7">
        <v>0</v>
      </c>
      <c r="P369" s="7">
        <v>0</v>
      </c>
      <c r="Q369" s="7">
        <v>0</v>
      </c>
      <c r="R369" s="7">
        <v>0</v>
      </c>
      <c r="S369" s="7">
        <v>0</v>
      </c>
      <c r="T369" s="7">
        <v>0</v>
      </c>
      <c r="U369" s="7">
        <v>0</v>
      </c>
      <c r="V369" s="7">
        <v>0</v>
      </c>
      <c r="W369" s="7">
        <v>0</v>
      </c>
      <c r="X369" s="7">
        <v>0</v>
      </c>
      <c r="Y369" s="7">
        <v>0</v>
      </c>
      <c r="Z369" s="7">
        <v>0</v>
      </c>
      <c r="AA369" s="1" t="s">
        <v>36</v>
      </c>
      <c r="AB369" s="1" t="str">
        <f t="shared" si="15"/>
        <v>Castilla y León</v>
      </c>
      <c r="AC369" s="1" t="str">
        <f t="shared" si="16"/>
        <v>Badajoz-Castilla y León-Soria-R5</v>
      </c>
      <c r="AD369" s="1" t="str">
        <f t="shared" si="17"/>
        <v xml:space="preserve">DC - Industria del cuero y calzado </v>
      </c>
    </row>
    <row r="370" spans="1:30" ht="14.4">
      <c r="A370" s="7" t="s">
        <v>20</v>
      </c>
      <c r="B370" s="7" t="s">
        <v>78</v>
      </c>
      <c r="C370" s="7" t="s">
        <v>85</v>
      </c>
      <c r="D370" s="7" t="s">
        <v>37</v>
      </c>
      <c r="E370" s="7">
        <v>0</v>
      </c>
      <c r="F370" s="7">
        <v>0</v>
      </c>
      <c r="G370" s="7">
        <v>0</v>
      </c>
      <c r="H370" s="7">
        <v>0</v>
      </c>
      <c r="I370" s="7">
        <v>0</v>
      </c>
      <c r="J370" s="7">
        <v>0</v>
      </c>
      <c r="K370" s="7">
        <v>0</v>
      </c>
      <c r="L370" s="7">
        <v>0</v>
      </c>
      <c r="M370" s="7">
        <v>0</v>
      </c>
      <c r="N370" s="7">
        <v>0</v>
      </c>
      <c r="O370" s="7">
        <v>0</v>
      </c>
      <c r="P370" s="7">
        <v>0</v>
      </c>
      <c r="Q370" s="7">
        <v>0</v>
      </c>
      <c r="R370" s="7">
        <v>0</v>
      </c>
      <c r="S370" s="7">
        <v>0</v>
      </c>
      <c r="T370" s="7">
        <v>0</v>
      </c>
      <c r="U370" s="7">
        <v>0</v>
      </c>
      <c r="V370" s="7">
        <v>0</v>
      </c>
      <c r="W370" s="7">
        <v>0</v>
      </c>
      <c r="X370" s="7">
        <v>0</v>
      </c>
      <c r="Y370" s="7">
        <v>0</v>
      </c>
      <c r="Z370" s="7">
        <v>0</v>
      </c>
      <c r="AA370" s="1" t="s">
        <v>38</v>
      </c>
      <c r="AB370" s="1" t="str">
        <f t="shared" si="15"/>
        <v>Castilla y León</v>
      </c>
      <c r="AC370" s="1" t="str">
        <f t="shared" si="16"/>
        <v>Badajoz-Castilla y León-Soria-R6</v>
      </c>
      <c r="AD370" s="1" t="str">
        <f t="shared" si="17"/>
        <v xml:space="preserve">DD - Industria de la madera y el corcho </v>
      </c>
    </row>
    <row r="371" spans="1:30" ht="14.4">
      <c r="A371" s="7" t="s">
        <v>20</v>
      </c>
      <c r="B371" s="7" t="s">
        <v>78</v>
      </c>
      <c r="C371" s="7" t="s">
        <v>85</v>
      </c>
      <c r="D371" s="7" t="s">
        <v>39</v>
      </c>
      <c r="E371" s="7">
        <v>0</v>
      </c>
      <c r="F371" s="7">
        <v>0</v>
      </c>
      <c r="G371" s="7">
        <v>0</v>
      </c>
      <c r="H371" s="7">
        <v>0</v>
      </c>
      <c r="I371" s="7">
        <v>0</v>
      </c>
      <c r="J371" s="7">
        <v>0</v>
      </c>
      <c r="K371" s="7">
        <v>0</v>
      </c>
      <c r="L371" s="7">
        <v>0</v>
      </c>
      <c r="M371" s="7">
        <v>0</v>
      </c>
      <c r="N371" s="7">
        <v>0</v>
      </c>
      <c r="O371" s="7">
        <v>0</v>
      </c>
      <c r="P371" s="7">
        <v>0</v>
      </c>
      <c r="Q371" s="7">
        <v>0</v>
      </c>
      <c r="R371" s="7">
        <v>0</v>
      </c>
      <c r="S371" s="7">
        <v>0</v>
      </c>
      <c r="T371" s="7">
        <v>0</v>
      </c>
      <c r="U371" s="7">
        <v>0</v>
      </c>
      <c r="V371" s="7">
        <v>0</v>
      </c>
      <c r="W371" s="7">
        <v>0</v>
      </c>
      <c r="X371" s="7">
        <v>0</v>
      </c>
      <c r="Y371" s="7">
        <v>0</v>
      </c>
      <c r="Z371" s="7">
        <v>0</v>
      </c>
      <c r="AA371" s="1" t="s">
        <v>40</v>
      </c>
      <c r="AB371" s="1" t="str">
        <f t="shared" si="15"/>
        <v>Castilla y León</v>
      </c>
      <c r="AC371" s="1" t="str">
        <f t="shared" si="16"/>
        <v>Badajoz-Castilla y León-Soria-R7</v>
      </c>
      <c r="AD371" s="1" t="str">
        <f t="shared" si="17"/>
        <v xml:space="preserve">DE - Industria del papel, edición y artes gráficas </v>
      </c>
    </row>
    <row r="372" spans="1:30" ht="14.4">
      <c r="A372" s="7" t="s">
        <v>20</v>
      </c>
      <c r="B372" s="7" t="s">
        <v>78</v>
      </c>
      <c r="C372" s="7" t="s">
        <v>85</v>
      </c>
      <c r="D372" s="7" t="s">
        <v>41</v>
      </c>
      <c r="E372" s="7">
        <v>0</v>
      </c>
      <c r="F372" s="7">
        <v>0</v>
      </c>
      <c r="G372" s="7">
        <v>0</v>
      </c>
      <c r="H372" s="7">
        <v>0</v>
      </c>
      <c r="I372" s="7">
        <v>0</v>
      </c>
      <c r="J372" s="7">
        <v>0</v>
      </c>
      <c r="K372" s="7">
        <v>0</v>
      </c>
      <c r="L372" s="7">
        <v>0</v>
      </c>
      <c r="M372" s="7">
        <v>0</v>
      </c>
      <c r="N372" s="7">
        <v>0</v>
      </c>
      <c r="O372" s="7">
        <v>0</v>
      </c>
      <c r="P372" s="7">
        <v>0</v>
      </c>
      <c r="Q372" s="7">
        <v>0</v>
      </c>
      <c r="R372" s="7">
        <v>0</v>
      </c>
      <c r="S372" s="7">
        <v>0</v>
      </c>
      <c r="T372" s="7">
        <v>0</v>
      </c>
      <c r="U372" s="7">
        <v>0</v>
      </c>
      <c r="V372" s="7">
        <v>0</v>
      </c>
      <c r="W372" s="7">
        <v>0</v>
      </c>
      <c r="X372" s="7">
        <v>0</v>
      </c>
      <c r="Y372" s="7">
        <v>0</v>
      </c>
      <c r="Z372" s="7">
        <v>0</v>
      </c>
      <c r="AA372" s="1" t="s">
        <v>42</v>
      </c>
      <c r="AB372" s="1" t="str">
        <f t="shared" si="15"/>
        <v>Castilla y León</v>
      </c>
      <c r="AC372" s="1" t="str">
        <f t="shared" si="16"/>
        <v>Badajoz-Castilla y León-Soria-R8</v>
      </c>
      <c r="AD372" s="1" t="str">
        <f t="shared" si="17"/>
        <v xml:space="preserve">DG - Industria Química </v>
      </c>
    </row>
    <row r="373" spans="1:30" ht="14.4">
      <c r="A373" s="7" t="s">
        <v>20</v>
      </c>
      <c r="B373" s="7" t="s">
        <v>78</v>
      </c>
      <c r="C373" s="7" t="s">
        <v>85</v>
      </c>
      <c r="D373" s="7" t="s">
        <v>43</v>
      </c>
      <c r="E373" s="7">
        <v>0</v>
      </c>
      <c r="F373" s="7">
        <v>0</v>
      </c>
      <c r="G373" s="7">
        <v>0</v>
      </c>
      <c r="H373" s="7">
        <v>0</v>
      </c>
      <c r="I373" s="7">
        <v>0</v>
      </c>
      <c r="J373" s="7">
        <v>0</v>
      </c>
      <c r="K373" s="7">
        <v>0</v>
      </c>
      <c r="L373" s="7">
        <v>0</v>
      </c>
      <c r="M373" s="7">
        <v>0</v>
      </c>
      <c r="N373" s="7">
        <v>0</v>
      </c>
      <c r="O373" s="7">
        <v>0</v>
      </c>
      <c r="P373" s="7">
        <v>0</v>
      </c>
      <c r="Q373" s="7">
        <v>0</v>
      </c>
      <c r="R373" s="7">
        <v>0</v>
      </c>
      <c r="S373" s="7">
        <v>0</v>
      </c>
      <c r="T373" s="7">
        <v>0</v>
      </c>
      <c r="U373" s="7">
        <v>0</v>
      </c>
      <c r="V373" s="7">
        <v>0</v>
      </c>
      <c r="W373" s="7">
        <v>0</v>
      </c>
      <c r="X373" s="7">
        <v>0</v>
      </c>
      <c r="Y373" s="7">
        <v>0</v>
      </c>
      <c r="Z373" s="7">
        <v>0</v>
      </c>
      <c r="AA373" s="1" t="s">
        <v>44</v>
      </c>
      <c r="AB373" s="1" t="str">
        <f t="shared" si="15"/>
        <v>Castilla y León</v>
      </c>
      <c r="AC373" s="1" t="str">
        <f t="shared" si="16"/>
        <v>Badajoz-Castilla y León-Soria-R9</v>
      </c>
      <c r="AD373" s="1" t="str">
        <f t="shared" si="17"/>
        <v xml:space="preserve">DH - Industria del caucho y materias plásticas </v>
      </c>
    </row>
    <row r="374" spans="1:30" ht="14.4">
      <c r="A374" s="7" t="s">
        <v>20</v>
      </c>
      <c r="B374" s="7" t="s">
        <v>78</v>
      </c>
      <c r="C374" s="7" t="s">
        <v>85</v>
      </c>
      <c r="D374" s="7" t="s">
        <v>45</v>
      </c>
      <c r="E374" s="7">
        <v>0</v>
      </c>
      <c r="F374" s="7">
        <v>0</v>
      </c>
      <c r="G374" s="7">
        <v>0</v>
      </c>
      <c r="H374" s="7">
        <v>0</v>
      </c>
      <c r="I374" s="7">
        <v>0</v>
      </c>
      <c r="J374" s="7">
        <v>0</v>
      </c>
      <c r="K374" s="7">
        <v>0</v>
      </c>
      <c r="L374" s="7">
        <v>0</v>
      </c>
      <c r="M374" s="7">
        <v>0</v>
      </c>
      <c r="N374" s="7">
        <v>0.33633164323720599</v>
      </c>
      <c r="O374" s="7">
        <v>0</v>
      </c>
      <c r="P374" s="7">
        <v>0</v>
      </c>
      <c r="Q374" s="7">
        <v>0</v>
      </c>
      <c r="R374" s="7">
        <v>0</v>
      </c>
      <c r="S374" s="7">
        <v>0</v>
      </c>
      <c r="T374" s="7">
        <v>0</v>
      </c>
      <c r="U374" s="7">
        <v>0</v>
      </c>
      <c r="V374" s="7">
        <v>0</v>
      </c>
      <c r="W374" s="7">
        <v>0</v>
      </c>
      <c r="X374" s="7">
        <v>0</v>
      </c>
      <c r="Y374" s="7">
        <v>12.023688</v>
      </c>
      <c r="Z374" s="7">
        <v>0</v>
      </c>
      <c r="AA374" s="1" t="s">
        <v>46</v>
      </c>
      <c r="AB374" s="1" t="str">
        <f t="shared" si="15"/>
        <v>Castilla y León</v>
      </c>
      <c r="AC374" s="1" t="str">
        <f t="shared" si="16"/>
        <v>Badajoz-Castilla y León-Soria-R10</v>
      </c>
      <c r="AD374" s="1" t="str">
        <f t="shared" si="17"/>
        <v xml:space="preserve">DI - Industria de productos minerales no metálicos </v>
      </c>
    </row>
    <row r="375" spans="1:30" ht="14.4">
      <c r="A375" s="7" t="s">
        <v>20</v>
      </c>
      <c r="B375" s="7" t="s">
        <v>78</v>
      </c>
      <c r="C375" s="7" t="s">
        <v>85</v>
      </c>
      <c r="D375" s="7" t="s">
        <v>47</v>
      </c>
      <c r="E375" s="7">
        <v>0</v>
      </c>
      <c r="F375" s="7">
        <v>0</v>
      </c>
      <c r="G375" s="7">
        <v>0</v>
      </c>
      <c r="H375" s="7">
        <v>3.8730661898458498</v>
      </c>
      <c r="I375" s="7">
        <v>0</v>
      </c>
      <c r="J375" s="7">
        <v>0</v>
      </c>
      <c r="K375" s="7">
        <v>0</v>
      </c>
      <c r="L375" s="7">
        <v>0</v>
      </c>
      <c r="M375" s="7">
        <v>0</v>
      </c>
      <c r="N375" s="7">
        <v>0</v>
      </c>
      <c r="O375" s="7">
        <v>0</v>
      </c>
      <c r="P375" s="7">
        <v>0</v>
      </c>
      <c r="Q375" s="7">
        <v>0</v>
      </c>
      <c r="R375" s="7">
        <v>0</v>
      </c>
      <c r="S375" s="7">
        <v>14.83506</v>
      </c>
      <c r="T375" s="7">
        <v>0</v>
      </c>
      <c r="U375" s="7">
        <v>0</v>
      </c>
      <c r="V375" s="7">
        <v>0</v>
      </c>
      <c r="W375" s="7">
        <v>0</v>
      </c>
      <c r="X375" s="7">
        <v>0</v>
      </c>
      <c r="Y375" s="7">
        <v>0</v>
      </c>
      <c r="Z375" s="7">
        <v>0</v>
      </c>
      <c r="AA375" s="1" t="s">
        <v>48</v>
      </c>
      <c r="AB375" s="1" t="str">
        <f t="shared" si="15"/>
        <v>Castilla y León</v>
      </c>
      <c r="AC375" s="1" t="str">
        <f t="shared" si="16"/>
        <v>Badajoz-Castilla y León-Soria-R11</v>
      </c>
      <c r="AD375" s="1" t="str">
        <f t="shared" si="17"/>
        <v xml:space="preserve">DJ - Metalurgia y fabricación de productos metálicos </v>
      </c>
    </row>
    <row r="376" spans="1:30" ht="14.4">
      <c r="A376" s="7" t="s">
        <v>20</v>
      </c>
      <c r="B376" s="7" t="s">
        <v>78</v>
      </c>
      <c r="C376" s="7" t="s">
        <v>85</v>
      </c>
      <c r="D376" s="7" t="s">
        <v>49</v>
      </c>
      <c r="E376" s="7">
        <v>0</v>
      </c>
      <c r="F376" s="7">
        <v>0</v>
      </c>
      <c r="G376" s="7">
        <v>0</v>
      </c>
      <c r="H376" s="7">
        <v>0</v>
      </c>
      <c r="I376" s="7">
        <v>0</v>
      </c>
      <c r="J376" s="7">
        <v>0.104382583209206</v>
      </c>
      <c r="K376" s="7">
        <v>1.2596229779567201</v>
      </c>
      <c r="L376" s="7">
        <v>0</v>
      </c>
      <c r="M376" s="7">
        <v>0</v>
      </c>
      <c r="N376" s="7">
        <v>0</v>
      </c>
      <c r="O376" s="7">
        <v>0</v>
      </c>
      <c r="P376" s="7">
        <v>0</v>
      </c>
      <c r="Q376" s="7">
        <v>0</v>
      </c>
      <c r="R376" s="7">
        <v>0</v>
      </c>
      <c r="S376" s="7">
        <v>0</v>
      </c>
      <c r="T376" s="7">
        <v>0</v>
      </c>
      <c r="U376" s="7">
        <v>0.240396</v>
      </c>
      <c r="V376" s="7">
        <v>0.60988699999999996</v>
      </c>
      <c r="W376" s="7">
        <v>0</v>
      </c>
      <c r="X376" s="7">
        <v>0</v>
      </c>
      <c r="Y376" s="7">
        <v>0</v>
      </c>
      <c r="Z376" s="7">
        <v>0</v>
      </c>
      <c r="AA376" s="1" t="s">
        <v>50</v>
      </c>
      <c r="AB376" s="1" t="str">
        <f t="shared" si="15"/>
        <v>Castilla y León</v>
      </c>
      <c r="AC376" s="1" t="str">
        <f t="shared" si="16"/>
        <v>Badajoz-Castilla y León-Soria-R12</v>
      </c>
      <c r="AD376" s="1" t="str">
        <f t="shared" si="17"/>
        <v xml:space="preserve">DK - Fabricación de maquinaria y equipo mecánico </v>
      </c>
    </row>
    <row r="377" spans="1:30" ht="14.4">
      <c r="A377" s="7" t="s">
        <v>20</v>
      </c>
      <c r="B377" s="7" t="s">
        <v>78</v>
      </c>
      <c r="C377" s="7" t="s">
        <v>85</v>
      </c>
      <c r="D377" s="7" t="s">
        <v>51</v>
      </c>
      <c r="E377" s="7">
        <v>0</v>
      </c>
      <c r="F377" s="7">
        <v>0</v>
      </c>
      <c r="G377" s="7">
        <v>0</v>
      </c>
      <c r="H377" s="7">
        <v>0</v>
      </c>
      <c r="I377" s="7">
        <v>0</v>
      </c>
      <c r="J377" s="7">
        <v>0</v>
      </c>
      <c r="K377" s="7">
        <v>0</v>
      </c>
      <c r="L377" s="7">
        <v>0</v>
      </c>
      <c r="M377" s="7">
        <v>0</v>
      </c>
      <c r="N377" s="7">
        <v>0</v>
      </c>
      <c r="O377" s="7">
        <v>0</v>
      </c>
      <c r="P377" s="7">
        <v>0</v>
      </c>
      <c r="Q377" s="7">
        <v>0</v>
      </c>
      <c r="R377" s="7">
        <v>0</v>
      </c>
      <c r="S377" s="7">
        <v>0</v>
      </c>
      <c r="T377" s="7">
        <v>0</v>
      </c>
      <c r="U377" s="7">
        <v>0</v>
      </c>
      <c r="V377" s="7">
        <v>0</v>
      </c>
      <c r="W377" s="7">
        <v>0</v>
      </c>
      <c r="X377" s="7">
        <v>0</v>
      </c>
      <c r="Y377" s="7">
        <v>0</v>
      </c>
      <c r="Z377" s="7">
        <v>0</v>
      </c>
      <c r="AA377" s="1" t="s">
        <v>52</v>
      </c>
      <c r="AB377" s="1" t="str">
        <f t="shared" si="15"/>
        <v>Castilla y León</v>
      </c>
      <c r="AC377" s="1" t="str">
        <f t="shared" si="16"/>
        <v>Badajoz-Castilla y León-Soria-R13</v>
      </c>
      <c r="AD377" s="1" t="str">
        <f t="shared" si="17"/>
        <v xml:space="preserve">DL - Material y equipo eléctrico, electrónico y óptico </v>
      </c>
    </row>
    <row r="378" spans="1:30" ht="14.4">
      <c r="A378" s="7" t="s">
        <v>20</v>
      </c>
      <c r="B378" s="7" t="s">
        <v>78</v>
      </c>
      <c r="C378" s="7" t="s">
        <v>85</v>
      </c>
      <c r="D378" s="7" t="s">
        <v>53</v>
      </c>
      <c r="E378" s="7">
        <v>0</v>
      </c>
      <c r="F378" s="7">
        <v>0</v>
      </c>
      <c r="G378" s="7">
        <v>0</v>
      </c>
      <c r="H378" s="7">
        <v>0</v>
      </c>
      <c r="I378" s="7">
        <v>0</v>
      </c>
      <c r="J378" s="7">
        <v>0</v>
      </c>
      <c r="K378" s="7">
        <v>0</v>
      </c>
      <c r="L378" s="7">
        <v>0</v>
      </c>
      <c r="M378" s="7">
        <v>0.141674011763123</v>
      </c>
      <c r="N378" s="7">
        <v>0</v>
      </c>
      <c r="O378" s="7">
        <v>0</v>
      </c>
      <c r="P378" s="7">
        <v>0</v>
      </c>
      <c r="Q378" s="7">
        <v>0</v>
      </c>
      <c r="R378" s="7">
        <v>0</v>
      </c>
      <c r="S378" s="7">
        <v>0</v>
      </c>
      <c r="T378" s="7">
        <v>0</v>
      </c>
      <c r="U378" s="7">
        <v>0</v>
      </c>
      <c r="V378" s="7">
        <v>0</v>
      </c>
      <c r="W378" s="7">
        <v>0</v>
      </c>
      <c r="X378" s="7">
        <v>0.37259399999999998</v>
      </c>
      <c r="Y378" s="7">
        <v>0</v>
      </c>
      <c r="Z378" s="7">
        <v>0</v>
      </c>
      <c r="AA378" s="1" t="s">
        <v>54</v>
      </c>
      <c r="AB378" s="1" t="str">
        <f t="shared" si="15"/>
        <v>Castilla y León</v>
      </c>
      <c r="AC378" s="1" t="str">
        <f t="shared" si="16"/>
        <v>Badajoz-Castilla y León-Soria-R14</v>
      </c>
      <c r="AD378" s="1" t="str">
        <f t="shared" si="17"/>
        <v xml:space="preserve">DM - Fabricación de material de transporte </v>
      </c>
    </row>
    <row r="379" spans="1:30" ht="14.4">
      <c r="A379" s="7" t="s">
        <v>20</v>
      </c>
      <c r="B379" s="7" t="s">
        <v>78</v>
      </c>
      <c r="C379" s="7" t="s">
        <v>85</v>
      </c>
      <c r="D379" s="7" t="s">
        <v>55</v>
      </c>
      <c r="E379" s="7">
        <v>0</v>
      </c>
      <c r="F379" s="7">
        <v>0</v>
      </c>
      <c r="G379" s="7">
        <v>0</v>
      </c>
      <c r="H379" s="7">
        <v>0</v>
      </c>
      <c r="I379" s="7">
        <v>0</v>
      </c>
      <c r="J379" s="7">
        <v>0</v>
      </c>
      <c r="K379" s="7">
        <v>0</v>
      </c>
      <c r="L379" s="7">
        <v>0</v>
      </c>
      <c r="M379" s="7">
        <v>0</v>
      </c>
      <c r="N379" s="7">
        <v>0</v>
      </c>
      <c r="O379" s="7">
        <v>0</v>
      </c>
      <c r="P379" s="7">
        <v>0</v>
      </c>
      <c r="Q379" s="7">
        <v>0</v>
      </c>
      <c r="R379" s="7">
        <v>0</v>
      </c>
      <c r="S379" s="7">
        <v>0</v>
      </c>
      <c r="T379" s="7">
        <v>0</v>
      </c>
      <c r="U379" s="7">
        <v>0</v>
      </c>
      <c r="V379" s="7">
        <v>0</v>
      </c>
      <c r="W379" s="7">
        <v>0</v>
      </c>
      <c r="X379" s="7">
        <v>0</v>
      </c>
      <c r="Y379" s="7">
        <v>0</v>
      </c>
      <c r="Z379" s="7">
        <v>0</v>
      </c>
      <c r="AA379" s="1" t="s">
        <v>56</v>
      </c>
      <c r="AB379" s="1" t="str">
        <f t="shared" si="15"/>
        <v>Castilla y León</v>
      </c>
      <c r="AC379" s="1" t="str">
        <f t="shared" si="16"/>
        <v>Badajoz-Castilla y León-Soria-R15</v>
      </c>
      <c r="AD379" s="1" t="str">
        <f t="shared" si="17"/>
        <v xml:space="preserve">DN - Industrias diversas </v>
      </c>
    </row>
    <row r="380" spans="1:30" ht="14.4">
      <c r="A380" s="7" t="s">
        <v>20</v>
      </c>
      <c r="B380" s="7" t="s">
        <v>78</v>
      </c>
      <c r="C380" s="7" t="s">
        <v>85</v>
      </c>
      <c r="D380" s="7" t="s">
        <v>57</v>
      </c>
      <c r="E380" s="7">
        <v>0</v>
      </c>
      <c r="F380" s="7">
        <v>0</v>
      </c>
      <c r="G380" s="7">
        <v>0</v>
      </c>
      <c r="H380" s="7">
        <v>0</v>
      </c>
      <c r="I380" s="7">
        <v>0</v>
      </c>
      <c r="J380" s="7">
        <v>0</v>
      </c>
      <c r="K380" s="7">
        <v>0</v>
      </c>
      <c r="L380" s="7">
        <v>0</v>
      </c>
      <c r="M380" s="7">
        <v>0</v>
      </c>
      <c r="N380" s="7">
        <v>0</v>
      </c>
      <c r="O380" s="7">
        <v>0</v>
      </c>
      <c r="P380" s="7">
        <v>0</v>
      </c>
      <c r="Q380" s="7">
        <v>0</v>
      </c>
      <c r="R380" s="7">
        <v>0</v>
      </c>
      <c r="S380" s="7">
        <v>0</v>
      </c>
      <c r="T380" s="7">
        <v>0</v>
      </c>
      <c r="U380" s="7">
        <v>0</v>
      </c>
      <c r="V380" s="7">
        <v>0</v>
      </c>
      <c r="W380" s="7">
        <v>0</v>
      </c>
      <c r="X380" s="7">
        <v>0</v>
      </c>
      <c r="Y380" s="7">
        <v>0</v>
      </c>
      <c r="Z380" s="7">
        <v>0</v>
      </c>
      <c r="AA380" s="1" t="s">
        <v>58</v>
      </c>
      <c r="AB380" s="1" t="str">
        <f t="shared" si="15"/>
        <v>Castilla y León</v>
      </c>
      <c r="AC380" s="1" t="str">
        <f t="shared" si="16"/>
        <v>Badajoz-Castilla y León-Soria-R16</v>
      </c>
      <c r="AD380" s="1" t="str">
        <f t="shared" si="17"/>
        <v xml:space="preserve">EE - Industria energética, distribución de energía, gas y agua </v>
      </c>
    </row>
    <row r="381" spans="1:30" ht="14.4">
      <c r="A381" s="7" t="s">
        <v>20</v>
      </c>
      <c r="B381" s="7" t="s">
        <v>78</v>
      </c>
      <c r="C381" s="7" t="s">
        <v>86</v>
      </c>
      <c r="D381" s="7" t="s">
        <v>23</v>
      </c>
      <c r="E381" s="7">
        <v>20.4105964245278</v>
      </c>
      <c r="F381" s="7">
        <v>0</v>
      </c>
      <c r="G381" s="7">
        <v>3.1092800660156801</v>
      </c>
      <c r="H381" s="7">
        <v>15.1047488550781</v>
      </c>
      <c r="I381" s="7">
        <v>8.2831722622375707</v>
      </c>
      <c r="J381" s="7">
        <v>28.2215463896055</v>
      </c>
      <c r="K381" s="7">
        <v>0</v>
      </c>
      <c r="L381" s="7">
        <v>29.914334365996201</v>
      </c>
      <c r="M381" s="7">
        <v>14.7645127974268</v>
      </c>
      <c r="N381" s="7">
        <v>4.0031338321963599</v>
      </c>
      <c r="O381" s="7">
        <v>10.7270690837875</v>
      </c>
      <c r="P381" s="7">
        <v>31.108511</v>
      </c>
      <c r="Q381" s="7">
        <v>0</v>
      </c>
      <c r="R381" s="7">
        <v>2.3347519999999999</v>
      </c>
      <c r="S381" s="7">
        <v>57.069934000000003</v>
      </c>
      <c r="T381" s="7">
        <v>42.508150999999998</v>
      </c>
      <c r="U381" s="7">
        <v>52.935352999999999</v>
      </c>
      <c r="V381" s="7">
        <v>0</v>
      </c>
      <c r="W381" s="7">
        <v>39.098398000000003</v>
      </c>
      <c r="X381" s="7">
        <v>21.075633</v>
      </c>
      <c r="Y381" s="7">
        <v>37.200408000000003</v>
      </c>
      <c r="Z381" s="7">
        <v>20.050470000000001</v>
      </c>
      <c r="AA381" s="1" t="s">
        <v>24</v>
      </c>
      <c r="AB381" s="1" t="str">
        <f t="shared" si="15"/>
        <v>Castilla y León</v>
      </c>
      <c r="AC381" s="1" t="str">
        <f t="shared" si="16"/>
        <v>Badajoz-Castilla y León-Valladolid-R1</v>
      </c>
      <c r="AD381" s="1" t="str">
        <f t="shared" si="17"/>
        <v xml:space="preserve">AA,BB - Agricultura, silvicultura y pesca </v>
      </c>
    </row>
    <row r="382" spans="1:30" ht="14.4">
      <c r="A382" s="7" t="s">
        <v>20</v>
      </c>
      <c r="B382" s="7" t="s">
        <v>78</v>
      </c>
      <c r="C382" s="7" t="s">
        <v>86</v>
      </c>
      <c r="D382" s="7" t="s">
        <v>26</v>
      </c>
      <c r="E382" s="7">
        <v>0</v>
      </c>
      <c r="F382" s="7">
        <v>0</v>
      </c>
      <c r="G382" s="7">
        <v>4.0327554989010004</v>
      </c>
      <c r="H382" s="7">
        <v>0</v>
      </c>
      <c r="I382" s="7">
        <v>0</v>
      </c>
      <c r="J382" s="7">
        <v>1.0586753902044701</v>
      </c>
      <c r="K382" s="7">
        <v>5.7556256469163003</v>
      </c>
      <c r="L382" s="7">
        <v>0</v>
      </c>
      <c r="M382" s="7">
        <v>0</v>
      </c>
      <c r="N382" s="7">
        <v>0</v>
      </c>
      <c r="O382" s="7">
        <v>0</v>
      </c>
      <c r="P382" s="7">
        <v>0</v>
      </c>
      <c r="Q382" s="7">
        <v>0</v>
      </c>
      <c r="R382" s="7">
        <v>16.537680000000002</v>
      </c>
      <c r="S382" s="7">
        <v>0</v>
      </c>
      <c r="T382" s="7">
        <v>0</v>
      </c>
      <c r="U382" s="7">
        <v>15.628190999999999</v>
      </c>
      <c r="V382" s="7">
        <v>13.906549999999999</v>
      </c>
      <c r="W382" s="7">
        <v>0</v>
      </c>
      <c r="X382" s="7">
        <v>0</v>
      </c>
      <c r="Y382" s="7">
        <v>0</v>
      </c>
      <c r="Z382" s="7">
        <v>0</v>
      </c>
      <c r="AA382" s="1" t="s">
        <v>27</v>
      </c>
      <c r="AB382" s="1" t="str">
        <f t="shared" si="15"/>
        <v>Castilla y León</v>
      </c>
      <c r="AC382" s="1" t="str">
        <f t="shared" si="16"/>
        <v>Badajoz-Castilla y León-Valladolid-R2</v>
      </c>
      <c r="AD382" s="1" t="str">
        <f t="shared" si="17"/>
        <v xml:space="preserve">CA,CB, DF - I. extractivas, coquerías, refino y combustibles nucleares </v>
      </c>
    </row>
    <row r="383" spans="1:30" ht="14.4">
      <c r="A383" s="7" t="s">
        <v>20</v>
      </c>
      <c r="B383" s="7" t="s">
        <v>78</v>
      </c>
      <c r="C383" s="7" t="s">
        <v>86</v>
      </c>
      <c r="D383" s="7" t="s">
        <v>29</v>
      </c>
      <c r="E383" s="7">
        <v>0</v>
      </c>
      <c r="F383" s="7">
        <v>0</v>
      </c>
      <c r="G383" s="7">
        <v>0</v>
      </c>
      <c r="H383" s="7">
        <v>0</v>
      </c>
      <c r="I383" s="7">
        <v>0</v>
      </c>
      <c r="J383" s="7">
        <v>0</v>
      </c>
      <c r="K383" s="7">
        <v>0</v>
      </c>
      <c r="L383" s="7">
        <v>0</v>
      </c>
      <c r="M383" s="7">
        <v>0</v>
      </c>
      <c r="N383" s="7">
        <v>4.6305411158956797</v>
      </c>
      <c r="O383" s="7">
        <v>0</v>
      </c>
      <c r="P383" s="7">
        <v>0</v>
      </c>
      <c r="Q383" s="7">
        <v>0</v>
      </c>
      <c r="R383" s="7">
        <v>0</v>
      </c>
      <c r="S383" s="7">
        <v>0</v>
      </c>
      <c r="T383" s="7">
        <v>0</v>
      </c>
      <c r="U383" s="7">
        <v>0</v>
      </c>
      <c r="V383" s="7">
        <v>0</v>
      </c>
      <c r="W383" s="7">
        <v>0</v>
      </c>
      <c r="X383" s="7">
        <v>0</v>
      </c>
      <c r="Y383" s="7">
        <v>11.909663999999999</v>
      </c>
      <c r="Z383" s="7">
        <v>0</v>
      </c>
      <c r="AA383" s="1" t="s">
        <v>30</v>
      </c>
      <c r="AB383" s="1" t="str">
        <f t="shared" si="15"/>
        <v>Castilla y León</v>
      </c>
      <c r="AC383" s="1" t="str">
        <f t="shared" si="16"/>
        <v>Badajoz-Castilla y León-Valladolid-R3</v>
      </c>
      <c r="AD383" s="1" t="str">
        <f t="shared" si="17"/>
        <v xml:space="preserve">DA - Industria Agroalimentaria </v>
      </c>
    </row>
    <row r="384" spans="1:30" ht="14.4">
      <c r="A384" s="7" t="s">
        <v>20</v>
      </c>
      <c r="B384" s="7" t="s">
        <v>78</v>
      </c>
      <c r="C384" s="7" t="s">
        <v>86</v>
      </c>
      <c r="D384" s="7" t="s">
        <v>32</v>
      </c>
      <c r="E384" s="7">
        <v>0</v>
      </c>
      <c r="F384" s="7">
        <v>1.25038343802906E-8</v>
      </c>
      <c r="G384" s="7">
        <v>4.7552805803065798E-2</v>
      </c>
      <c r="H384" s="7">
        <v>5.3906850257899597E-2</v>
      </c>
      <c r="I384" s="7">
        <v>1.6528431951394501E-2</v>
      </c>
      <c r="J384" s="7">
        <v>0</v>
      </c>
      <c r="K384" s="7">
        <v>0</v>
      </c>
      <c r="L384" s="7">
        <v>0</v>
      </c>
      <c r="M384" s="7">
        <v>0</v>
      </c>
      <c r="N384" s="7">
        <v>0</v>
      </c>
      <c r="O384" s="7">
        <v>0</v>
      </c>
      <c r="P384" s="7">
        <v>0</v>
      </c>
      <c r="Q384" s="7">
        <v>0</v>
      </c>
      <c r="R384" s="7">
        <v>0</v>
      </c>
      <c r="S384" s="7">
        <v>0</v>
      </c>
      <c r="T384" s="7">
        <v>0</v>
      </c>
      <c r="U384" s="7">
        <v>0</v>
      </c>
      <c r="V384" s="7">
        <v>0</v>
      </c>
      <c r="W384" s="7">
        <v>0</v>
      </c>
      <c r="X384" s="7">
        <v>0</v>
      </c>
      <c r="Y384" s="7">
        <v>0</v>
      </c>
      <c r="Z384" s="7">
        <v>0</v>
      </c>
      <c r="AA384" s="1" t="s">
        <v>33</v>
      </c>
      <c r="AB384" s="1" t="str">
        <f t="shared" si="15"/>
        <v>Castilla y León</v>
      </c>
      <c r="AC384" s="1" t="str">
        <f t="shared" si="16"/>
        <v>Badajoz-Castilla y León-Valladolid-R4</v>
      </c>
      <c r="AD384" s="1" t="str">
        <f t="shared" si="17"/>
        <v xml:space="preserve">DB - Industria textil y de la confección </v>
      </c>
    </row>
    <row r="385" spans="1:30" ht="14.4">
      <c r="A385" s="7" t="s">
        <v>20</v>
      </c>
      <c r="B385" s="7" t="s">
        <v>78</v>
      </c>
      <c r="C385" s="7" t="s">
        <v>86</v>
      </c>
      <c r="D385" s="7" t="s">
        <v>35</v>
      </c>
      <c r="E385" s="7">
        <v>0</v>
      </c>
      <c r="F385" s="7">
        <v>0</v>
      </c>
      <c r="G385" s="7">
        <v>0</v>
      </c>
      <c r="H385" s="7">
        <v>0</v>
      </c>
      <c r="I385" s="7">
        <v>0</v>
      </c>
      <c r="J385" s="7">
        <v>0</v>
      </c>
      <c r="K385" s="7">
        <v>0</v>
      </c>
      <c r="L385" s="7">
        <v>0</v>
      </c>
      <c r="M385" s="7">
        <v>0</v>
      </c>
      <c r="N385" s="7">
        <v>0</v>
      </c>
      <c r="O385" s="7">
        <v>0</v>
      </c>
      <c r="P385" s="7">
        <v>0</v>
      </c>
      <c r="Q385" s="7">
        <v>0</v>
      </c>
      <c r="R385" s="7">
        <v>0</v>
      </c>
      <c r="S385" s="7">
        <v>0</v>
      </c>
      <c r="T385" s="7">
        <v>0</v>
      </c>
      <c r="U385" s="7">
        <v>0</v>
      </c>
      <c r="V385" s="7">
        <v>0</v>
      </c>
      <c r="W385" s="7">
        <v>0</v>
      </c>
      <c r="X385" s="7">
        <v>0</v>
      </c>
      <c r="Y385" s="7">
        <v>0</v>
      </c>
      <c r="Z385" s="7">
        <v>0</v>
      </c>
      <c r="AA385" s="1" t="s">
        <v>36</v>
      </c>
      <c r="AB385" s="1" t="str">
        <f t="shared" si="15"/>
        <v>Castilla y León</v>
      </c>
      <c r="AC385" s="1" t="str">
        <f t="shared" si="16"/>
        <v>Badajoz-Castilla y León-Valladolid-R5</v>
      </c>
      <c r="AD385" s="1" t="str">
        <f t="shared" si="17"/>
        <v xml:space="preserve">DC - Industria del cuero y calzado </v>
      </c>
    </row>
    <row r="386" spans="1:30" ht="14.4">
      <c r="A386" s="7" t="s">
        <v>20</v>
      </c>
      <c r="B386" s="7" t="s">
        <v>78</v>
      </c>
      <c r="C386" s="7" t="s">
        <v>86</v>
      </c>
      <c r="D386" s="7" t="s">
        <v>37</v>
      </c>
      <c r="E386" s="7">
        <v>0</v>
      </c>
      <c r="F386" s="7">
        <v>28.772721275052401</v>
      </c>
      <c r="G386" s="7">
        <v>0</v>
      </c>
      <c r="H386" s="7">
        <v>29.402614089309601</v>
      </c>
      <c r="I386" s="7">
        <v>0</v>
      </c>
      <c r="J386" s="7">
        <v>0</v>
      </c>
      <c r="K386" s="7">
        <v>0</v>
      </c>
      <c r="L386" s="7">
        <v>0</v>
      </c>
      <c r="M386" s="7">
        <v>0</v>
      </c>
      <c r="N386" s="7">
        <v>0</v>
      </c>
      <c r="O386" s="7">
        <v>0</v>
      </c>
      <c r="P386" s="7">
        <v>0</v>
      </c>
      <c r="Q386" s="7">
        <v>38.492750000000001</v>
      </c>
      <c r="R386" s="7">
        <v>0</v>
      </c>
      <c r="S386" s="7">
        <v>16.924440000000001</v>
      </c>
      <c r="T386" s="7">
        <v>0</v>
      </c>
      <c r="U386" s="7">
        <v>0</v>
      </c>
      <c r="V386" s="7">
        <v>0</v>
      </c>
      <c r="W386" s="7">
        <v>0</v>
      </c>
      <c r="X386" s="7">
        <v>0</v>
      </c>
      <c r="Y386" s="7">
        <v>0</v>
      </c>
      <c r="Z386" s="7">
        <v>0</v>
      </c>
      <c r="AA386" s="1" t="s">
        <v>38</v>
      </c>
      <c r="AB386" s="1" t="str">
        <f t="shared" si="15"/>
        <v>Castilla y León</v>
      </c>
      <c r="AC386" s="1" t="str">
        <f t="shared" si="16"/>
        <v>Badajoz-Castilla y León-Valladolid-R6</v>
      </c>
      <c r="AD386" s="1" t="str">
        <f t="shared" si="17"/>
        <v xml:space="preserve">DD - Industria de la madera y el corcho </v>
      </c>
    </row>
    <row r="387" spans="1:30" ht="14.4">
      <c r="A387" s="7" t="s">
        <v>20</v>
      </c>
      <c r="B387" s="7" t="s">
        <v>78</v>
      </c>
      <c r="C387" s="7" t="s">
        <v>86</v>
      </c>
      <c r="D387" s="7" t="s">
        <v>39</v>
      </c>
      <c r="E387" s="7">
        <v>35.433993876355203</v>
      </c>
      <c r="F387" s="7">
        <v>0</v>
      </c>
      <c r="G387" s="7">
        <v>0</v>
      </c>
      <c r="H387" s="7">
        <v>0</v>
      </c>
      <c r="I387" s="7">
        <v>0</v>
      </c>
      <c r="J387" s="7">
        <v>0</v>
      </c>
      <c r="K387" s="7">
        <v>0</v>
      </c>
      <c r="L387" s="7">
        <v>0</v>
      </c>
      <c r="M387" s="7">
        <v>0</v>
      </c>
      <c r="N387" s="7">
        <v>0</v>
      </c>
      <c r="O387" s="7">
        <v>0</v>
      </c>
      <c r="P387" s="7">
        <v>14.130737999999999</v>
      </c>
      <c r="Q387" s="7">
        <v>0</v>
      </c>
      <c r="R387" s="7">
        <v>0</v>
      </c>
      <c r="S387" s="7">
        <v>0</v>
      </c>
      <c r="T387" s="7">
        <v>0</v>
      </c>
      <c r="U387" s="7">
        <v>0</v>
      </c>
      <c r="V387" s="7">
        <v>0</v>
      </c>
      <c r="W387" s="7">
        <v>0</v>
      </c>
      <c r="X387" s="7">
        <v>0</v>
      </c>
      <c r="Y387" s="7">
        <v>0</v>
      </c>
      <c r="Z387" s="7">
        <v>0</v>
      </c>
      <c r="AA387" s="1" t="s">
        <v>40</v>
      </c>
      <c r="AB387" s="1" t="str">
        <f t="shared" si="15"/>
        <v>Castilla y León</v>
      </c>
      <c r="AC387" s="1" t="str">
        <f t="shared" si="16"/>
        <v>Badajoz-Castilla y León-Valladolid-R7</v>
      </c>
      <c r="AD387" s="1" t="str">
        <f t="shared" si="17"/>
        <v xml:space="preserve">DE - Industria del papel, edición y artes gráficas </v>
      </c>
    </row>
    <row r="388" spans="1:30" ht="14.4">
      <c r="A388" s="7" t="s">
        <v>20</v>
      </c>
      <c r="B388" s="7" t="s">
        <v>78</v>
      </c>
      <c r="C388" s="7" t="s">
        <v>86</v>
      </c>
      <c r="D388" s="7" t="s">
        <v>41</v>
      </c>
      <c r="E388" s="7">
        <v>0</v>
      </c>
      <c r="F388" s="7">
        <v>0</v>
      </c>
      <c r="G388" s="7">
        <v>0</v>
      </c>
      <c r="H388" s="7">
        <v>0</v>
      </c>
      <c r="I388" s="7">
        <v>0</v>
      </c>
      <c r="J388" s="7">
        <v>0</v>
      </c>
      <c r="K388" s="7">
        <v>16.939618053731401</v>
      </c>
      <c r="L388" s="7">
        <v>0</v>
      </c>
      <c r="M388" s="7">
        <v>0</v>
      </c>
      <c r="N388" s="7">
        <v>8.3942957538470502</v>
      </c>
      <c r="O388" s="7">
        <v>0</v>
      </c>
      <c r="P388" s="7">
        <v>0</v>
      </c>
      <c r="Q388" s="7">
        <v>0</v>
      </c>
      <c r="R388" s="7">
        <v>0</v>
      </c>
      <c r="S388" s="7">
        <v>0</v>
      </c>
      <c r="T388" s="7">
        <v>0</v>
      </c>
      <c r="U388" s="7">
        <v>0</v>
      </c>
      <c r="V388" s="7">
        <v>14.19312</v>
      </c>
      <c r="W388" s="7">
        <v>0</v>
      </c>
      <c r="X388" s="7">
        <v>0</v>
      </c>
      <c r="Y388" s="7">
        <v>12.623279999999999</v>
      </c>
      <c r="Z388" s="7">
        <v>0</v>
      </c>
      <c r="AA388" s="1" t="s">
        <v>42</v>
      </c>
      <c r="AB388" s="1" t="str">
        <f t="shared" si="15"/>
        <v>Castilla y León</v>
      </c>
      <c r="AC388" s="1" t="str">
        <f t="shared" si="16"/>
        <v>Badajoz-Castilla y León-Valladolid-R8</v>
      </c>
      <c r="AD388" s="1" t="str">
        <f t="shared" si="17"/>
        <v xml:space="preserve">DG - Industria Química </v>
      </c>
    </row>
    <row r="389" spans="1:30" ht="14.4">
      <c r="A389" s="7" t="s">
        <v>20</v>
      </c>
      <c r="B389" s="7" t="s">
        <v>78</v>
      </c>
      <c r="C389" s="7" t="s">
        <v>86</v>
      </c>
      <c r="D389" s="7" t="s">
        <v>43</v>
      </c>
      <c r="E389" s="7">
        <v>3.4611385475007701</v>
      </c>
      <c r="F389" s="7">
        <v>0</v>
      </c>
      <c r="G389" s="7">
        <v>0</v>
      </c>
      <c r="H389" s="7">
        <v>0</v>
      </c>
      <c r="I389" s="7">
        <v>0</v>
      </c>
      <c r="J389" s="7">
        <v>0</v>
      </c>
      <c r="K389" s="7">
        <v>0</v>
      </c>
      <c r="L389" s="7">
        <v>0</v>
      </c>
      <c r="M389" s="7">
        <v>0</v>
      </c>
      <c r="N389" s="7">
        <v>0</v>
      </c>
      <c r="O389" s="7">
        <v>0</v>
      </c>
      <c r="P389" s="7">
        <v>3.0443039999999999</v>
      </c>
      <c r="Q389" s="7">
        <v>0</v>
      </c>
      <c r="R389" s="7">
        <v>0</v>
      </c>
      <c r="S389" s="7">
        <v>0</v>
      </c>
      <c r="T389" s="7">
        <v>0</v>
      </c>
      <c r="U389" s="7">
        <v>0</v>
      </c>
      <c r="V389" s="7">
        <v>0</v>
      </c>
      <c r="W389" s="7">
        <v>0</v>
      </c>
      <c r="X389" s="7">
        <v>0</v>
      </c>
      <c r="Y389" s="7">
        <v>0</v>
      </c>
      <c r="Z389" s="7">
        <v>0</v>
      </c>
      <c r="AA389" s="1" t="s">
        <v>44</v>
      </c>
      <c r="AB389" s="1" t="str">
        <f t="shared" si="15"/>
        <v>Castilla y León</v>
      </c>
      <c r="AC389" s="1" t="str">
        <f t="shared" si="16"/>
        <v>Badajoz-Castilla y León-Valladolid-R9</v>
      </c>
      <c r="AD389" s="1" t="str">
        <f t="shared" si="17"/>
        <v xml:space="preserve">DH - Industria del caucho y materias plásticas </v>
      </c>
    </row>
    <row r="390" spans="1:30" ht="14.4">
      <c r="A390" s="7" t="s">
        <v>20</v>
      </c>
      <c r="B390" s="7" t="s">
        <v>78</v>
      </c>
      <c r="C390" s="7" t="s">
        <v>86</v>
      </c>
      <c r="D390" s="7" t="s">
        <v>45</v>
      </c>
      <c r="E390" s="7">
        <v>0</v>
      </c>
      <c r="F390" s="7">
        <v>0</v>
      </c>
      <c r="G390" s="7">
        <v>9.0149045002845103</v>
      </c>
      <c r="H390" s="7">
        <v>0.2431816966324</v>
      </c>
      <c r="I390" s="7">
        <v>0</v>
      </c>
      <c r="J390" s="7">
        <v>0.30352464610938601</v>
      </c>
      <c r="K390" s="7">
        <v>7.63955976777802</v>
      </c>
      <c r="L390" s="7">
        <v>0</v>
      </c>
      <c r="M390" s="7">
        <v>0</v>
      </c>
      <c r="N390" s="7">
        <v>0</v>
      </c>
      <c r="O390" s="7">
        <v>0.41816105709747098</v>
      </c>
      <c r="P390" s="7">
        <v>0</v>
      </c>
      <c r="Q390" s="7">
        <v>0</v>
      </c>
      <c r="R390" s="7">
        <v>38.041080000000001</v>
      </c>
      <c r="S390" s="7">
        <v>16.275887999999998</v>
      </c>
      <c r="T390" s="7">
        <v>0</v>
      </c>
      <c r="U390" s="7">
        <v>14.813040000000001</v>
      </c>
      <c r="V390" s="7">
        <v>14.190239999999999</v>
      </c>
      <c r="W390" s="7">
        <v>0</v>
      </c>
      <c r="X390" s="7">
        <v>0</v>
      </c>
      <c r="Y390" s="7">
        <v>0</v>
      </c>
      <c r="Z390" s="7">
        <v>12.35388</v>
      </c>
      <c r="AA390" s="1" t="s">
        <v>46</v>
      </c>
      <c r="AB390" s="1" t="str">
        <f t="shared" si="15"/>
        <v>Castilla y León</v>
      </c>
      <c r="AC390" s="1" t="str">
        <f t="shared" si="16"/>
        <v>Badajoz-Castilla y León-Valladolid-R10</v>
      </c>
      <c r="AD390" s="1" t="str">
        <f t="shared" si="17"/>
        <v xml:space="preserve">DI - Industria de productos minerales no metálicos </v>
      </c>
    </row>
    <row r="391" spans="1:30" ht="14.4">
      <c r="A391" s="7" t="s">
        <v>20</v>
      </c>
      <c r="B391" s="7" t="s">
        <v>78</v>
      </c>
      <c r="C391" s="7" t="s">
        <v>86</v>
      </c>
      <c r="D391" s="7" t="s">
        <v>47</v>
      </c>
      <c r="E391" s="7">
        <v>0</v>
      </c>
      <c r="F391" s="7">
        <v>0</v>
      </c>
      <c r="G391" s="7">
        <v>2.8616122070445598E-3</v>
      </c>
      <c r="H391" s="7">
        <v>0</v>
      </c>
      <c r="I391" s="7">
        <v>20.4386318491098</v>
      </c>
      <c r="J391" s="7">
        <v>2.2394361134648002</v>
      </c>
      <c r="K391" s="7">
        <v>0</v>
      </c>
      <c r="L391" s="7">
        <v>0</v>
      </c>
      <c r="M391" s="7">
        <v>0.75284785673481103</v>
      </c>
      <c r="N391" s="7">
        <v>0.763547032486529</v>
      </c>
      <c r="O391" s="7">
        <v>0.39313800258103199</v>
      </c>
      <c r="P391" s="7">
        <v>0</v>
      </c>
      <c r="Q391" s="7">
        <v>0</v>
      </c>
      <c r="R391" s="7">
        <v>1.6265999999999999E-2</v>
      </c>
      <c r="S391" s="7">
        <v>0</v>
      </c>
      <c r="T391" s="7">
        <v>14.575491</v>
      </c>
      <c r="U391" s="7">
        <v>15.572050000000001</v>
      </c>
      <c r="V391" s="7">
        <v>0</v>
      </c>
      <c r="W391" s="7">
        <v>0</v>
      </c>
      <c r="X391" s="7">
        <v>0.57796400000000003</v>
      </c>
      <c r="Y391" s="7">
        <v>12.7285</v>
      </c>
      <c r="Z391" s="7">
        <v>12.091367999999999</v>
      </c>
      <c r="AA391" s="1" t="s">
        <v>48</v>
      </c>
      <c r="AB391" s="1" t="str">
        <f t="shared" si="15"/>
        <v>Castilla y León</v>
      </c>
      <c r="AC391" s="1" t="str">
        <f t="shared" si="16"/>
        <v>Badajoz-Castilla y León-Valladolid-R11</v>
      </c>
      <c r="AD391" s="1" t="str">
        <f t="shared" si="17"/>
        <v xml:space="preserve">DJ - Metalurgia y fabricación de productos metálicos </v>
      </c>
    </row>
    <row r="392" spans="1:30" ht="14.4">
      <c r="A392" s="7" t="s">
        <v>20</v>
      </c>
      <c r="B392" s="7" t="s">
        <v>78</v>
      </c>
      <c r="C392" s="7" t="s">
        <v>86</v>
      </c>
      <c r="D392" s="7" t="s">
        <v>49</v>
      </c>
      <c r="E392" s="7">
        <v>0</v>
      </c>
      <c r="F392" s="7">
        <v>0</v>
      </c>
      <c r="G392" s="7">
        <v>0</v>
      </c>
      <c r="H392" s="7">
        <v>0</v>
      </c>
      <c r="I392" s="7">
        <v>0</v>
      </c>
      <c r="J392" s="7">
        <v>6.9588388806137103E-2</v>
      </c>
      <c r="K392" s="7">
        <v>0</v>
      </c>
      <c r="L392" s="7">
        <v>0</v>
      </c>
      <c r="M392" s="7">
        <v>0</v>
      </c>
      <c r="N392" s="7">
        <v>0</v>
      </c>
      <c r="O392" s="7">
        <v>0</v>
      </c>
      <c r="P392" s="7">
        <v>0</v>
      </c>
      <c r="Q392" s="7">
        <v>0</v>
      </c>
      <c r="R392" s="7">
        <v>0</v>
      </c>
      <c r="S392" s="7">
        <v>0</v>
      </c>
      <c r="T392" s="7">
        <v>0</v>
      </c>
      <c r="U392" s="7">
        <v>0.16026399999999999</v>
      </c>
      <c r="V392" s="7">
        <v>0</v>
      </c>
      <c r="W392" s="7">
        <v>0</v>
      </c>
      <c r="X392" s="7">
        <v>0</v>
      </c>
      <c r="Y392" s="7">
        <v>0</v>
      </c>
      <c r="Z392" s="7">
        <v>0</v>
      </c>
      <c r="AA392" s="1" t="s">
        <v>50</v>
      </c>
      <c r="AB392" s="1" t="str">
        <f t="shared" si="15"/>
        <v>Castilla y León</v>
      </c>
      <c r="AC392" s="1" t="str">
        <f t="shared" si="16"/>
        <v>Badajoz-Castilla y León-Valladolid-R12</v>
      </c>
      <c r="AD392" s="1" t="str">
        <f t="shared" si="17"/>
        <v xml:space="preserve">DK - Fabricación de maquinaria y equipo mecánico </v>
      </c>
    </row>
    <row r="393" spans="1:30" ht="14.4">
      <c r="A393" s="7" t="s">
        <v>20</v>
      </c>
      <c r="B393" s="7" t="s">
        <v>78</v>
      </c>
      <c r="C393" s="7" t="s">
        <v>86</v>
      </c>
      <c r="D393" s="7" t="s">
        <v>51</v>
      </c>
      <c r="E393" s="7">
        <v>0</v>
      </c>
      <c r="F393" s="7">
        <v>0</v>
      </c>
      <c r="G393" s="7">
        <v>0</v>
      </c>
      <c r="H393" s="7">
        <v>0</v>
      </c>
      <c r="I393" s="7">
        <v>0</v>
      </c>
      <c r="J393" s="7">
        <v>0</v>
      </c>
      <c r="K393" s="7">
        <v>0</v>
      </c>
      <c r="L393" s="7">
        <v>0</v>
      </c>
      <c r="M393" s="7">
        <v>0</v>
      </c>
      <c r="N393" s="7">
        <v>0</v>
      </c>
      <c r="O393" s="7">
        <v>0</v>
      </c>
      <c r="P393" s="7">
        <v>0</v>
      </c>
      <c r="Q393" s="7">
        <v>0</v>
      </c>
      <c r="R393" s="7">
        <v>0</v>
      </c>
      <c r="S393" s="7">
        <v>0</v>
      </c>
      <c r="T393" s="7">
        <v>0</v>
      </c>
      <c r="U393" s="7">
        <v>0</v>
      </c>
      <c r="V393" s="7">
        <v>0</v>
      </c>
      <c r="W393" s="7">
        <v>0</v>
      </c>
      <c r="X393" s="7">
        <v>0</v>
      </c>
      <c r="Y393" s="7">
        <v>0</v>
      </c>
      <c r="Z393" s="7">
        <v>0</v>
      </c>
      <c r="AA393" s="1" t="s">
        <v>52</v>
      </c>
      <c r="AB393" s="1" t="str">
        <f t="shared" si="15"/>
        <v>Castilla y León</v>
      </c>
      <c r="AC393" s="1" t="str">
        <f t="shared" si="16"/>
        <v>Badajoz-Castilla y León-Valladolid-R13</v>
      </c>
      <c r="AD393" s="1" t="str">
        <f t="shared" si="17"/>
        <v xml:space="preserve">DL - Material y equipo eléctrico, electrónico y óptico </v>
      </c>
    </row>
    <row r="394" spans="1:30" ht="14.4">
      <c r="A394" s="7" t="s">
        <v>20</v>
      </c>
      <c r="B394" s="7" t="s">
        <v>78</v>
      </c>
      <c r="C394" s="7" t="s">
        <v>86</v>
      </c>
      <c r="D394" s="7" t="s">
        <v>53</v>
      </c>
      <c r="E394" s="7">
        <v>0</v>
      </c>
      <c r="F394" s="7">
        <v>0</v>
      </c>
      <c r="G394" s="7">
        <v>0</v>
      </c>
      <c r="H394" s="7">
        <v>0</v>
      </c>
      <c r="I394" s="7">
        <v>0</v>
      </c>
      <c r="J394" s="7">
        <v>0</v>
      </c>
      <c r="K394" s="7">
        <v>0</v>
      </c>
      <c r="L394" s="7">
        <v>4.5230092611847003E-2</v>
      </c>
      <c r="M394" s="7">
        <v>0.18889868235083099</v>
      </c>
      <c r="N394" s="7">
        <v>0</v>
      </c>
      <c r="O394" s="7">
        <v>0</v>
      </c>
      <c r="P394" s="7">
        <v>0</v>
      </c>
      <c r="Q394" s="7">
        <v>0</v>
      </c>
      <c r="R394" s="7">
        <v>0</v>
      </c>
      <c r="S394" s="7">
        <v>0</v>
      </c>
      <c r="T394" s="7">
        <v>0</v>
      </c>
      <c r="U394" s="7">
        <v>0</v>
      </c>
      <c r="V394" s="7">
        <v>0</v>
      </c>
      <c r="W394" s="7">
        <v>1.6069439999999999</v>
      </c>
      <c r="X394" s="7">
        <v>0.49679200000000001</v>
      </c>
      <c r="Y394" s="7">
        <v>0</v>
      </c>
      <c r="Z394" s="7">
        <v>0</v>
      </c>
      <c r="AA394" s="1" t="s">
        <v>54</v>
      </c>
      <c r="AB394" s="1" t="str">
        <f t="shared" si="15"/>
        <v>Castilla y León</v>
      </c>
      <c r="AC394" s="1" t="str">
        <f t="shared" si="16"/>
        <v>Badajoz-Castilla y León-Valladolid-R14</v>
      </c>
      <c r="AD394" s="1" t="str">
        <f t="shared" si="17"/>
        <v xml:space="preserve">DM - Fabricación de material de transporte </v>
      </c>
    </row>
    <row r="395" spans="1:30" ht="14.4">
      <c r="A395" s="7" t="s">
        <v>20</v>
      </c>
      <c r="B395" s="7" t="s">
        <v>78</v>
      </c>
      <c r="C395" s="7" t="s">
        <v>86</v>
      </c>
      <c r="D395" s="7" t="s">
        <v>55</v>
      </c>
      <c r="E395" s="7">
        <v>0</v>
      </c>
      <c r="F395" s="7">
        <v>0</v>
      </c>
      <c r="G395" s="7">
        <v>0</v>
      </c>
      <c r="H395" s="7">
        <v>0</v>
      </c>
      <c r="I395" s="7">
        <v>0</v>
      </c>
      <c r="J395" s="7">
        <v>15.4928785022763</v>
      </c>
      <c r="K395" s="7">
        <v>0</v>
      </c>
      <c r="L395" s="7">
        <v>0</v>
      </c>
      <c r="M395" s="7">
        <v>0</v>
      </c>
      <c r="N395" s="7">
        <v>0</v>
      </c>
      <c r="O395" s="7">
        <v>0</v>
      </c>
      <c r="P395" s="7">
        <v>0</v>
      </c>
      <c r="Q395" s="7">
        <v>0</v>
      </c>
      <c r="R395" s="7">
        <v>0</v>
      </c>
      <c r="S395" s="7">
        <v>0</v>
      </c>
      <c r="T395" s="7">
        <v>0</v>
      </c>
      <c r="U395" s="7">
        <v>7.4065200000000004</v>
      </c>
      <c r="V395" s="7">
        <v>0</v>
      </c>
      <c r="W395" s="7">
        <v>0</v>
      </c>
      <c r="X395" s="7">
        <v>0</v>
      </c>
      <c r="Y395" s="7">
        <v>0</v>
      </c>
      <c r="Z395" s="7">
        <v>0</v>
      </c>
      <c r="AA395" s="1" t="s">
        <v>56</v>
      </c>
      <c r="AB395" s="1" t="str">
        <f t="shared" si="15"/>
        <v>Castilla y León</v>
      </c>
      <c r="AC395" s="1" t="str">
        <f t="shared" si="16"/>
        <v>Badajoz-Castilla y León-Valladolid-R15</v>
      </c>
      <c r="AD395" s="1" t="str">
        <f t="shared" si="17"/>
        <v xml:space="preserve">DN - Industrias diversas </v>
      </c>
    </row>
    <row r="396" spans="1:30" ht="14.4">
      <c r="A396" s="7" t="s">
        <v>20</v>
      </c>
      <c r="B396" s="7" t="s">
        <v>78</v>
      </c>
      <c r="C396" s="7" t="s">
        <v>86</v>
      </c>
      <c r="D396" s="7" t="s">
        <v>57</v>
      </c>
      <c r="E396" s="7">
        <v>0</v>
      </c>
      <c r="F396" s="7">
        <v>0</v>
      </c>
      <c r="G396" s="7">
        <v>0</v>
      </c>
      <c r="H396" s="7">
        <v>0</v>
      </c>
      <c r="I396" s="7">
        <v>0</v>
      </c>
      <c r="J396" s="7">
        <v>0</v>
      </c>
      <c r="K396" s="7">
        <v>0</v>
      </c>
      <c r="L396" s="7">
        <v>0</v>
      </c>
      <c r="M396" s="7">
        <v>0</v>
      </c>
      <c r="N396" s="7">
        <v>0</v>
      </c>
      <c r="O396" s="7">
        <v>0</v>
      </c>
      <c r="P396" s="7">
        <v>0</v>
      </c>
      <c r="Q396" s="7">
        <v>0</v>
      </c>
      <c r="R396" s="7">
        <v>0</v>
      </c>
      <c r="S396" s="7">
        <v>0</v>
      </c>
      <c r="T396" s="7">
        <v>0</v>
      </c>
      <c r="U396" s="7">
        <v>0</v>
      </c>
      <c r="V396" s="7">
        <v>0</v>
      </c>
      <c r="W396" s="7">
        <v>0</v>
      </c>
      <c r="X396" s="7">
        <v>0</v>
      </c>
      <c r="Y396" s="7">
        <v>0</v>
      </c>
      <c r="Z396" s="7">
        <v>0</v>
      </c>
      <c r="AA396" s="1" t="s">
        <v>58</v>
      </c>
      <c r="AB396" s="1" t="str">
        <f t="shared" si="15"/>
        <v>Castilla y León</v>
      </c>
      <c r="AC396" s="1" t="str">
        <f t="shared" si="16"/>
        <v>Badajoz-Castilla y León-Valladolid-R16</v>
      </c>
      <c r="AD396" s="1" t="str">
        <f t="shared" si="17"/>
        <v xml:space="preserve">EE - Industria energética, distribución de energía, gas y agua </v>
      </c>
    </row>
    <row r="397" spans="1:30" ht="14.4">
      <c r="A397" s="7" t="s">
        <v>20</v>
      </c>
      <c r="B397" s="7" t="s">
        <v>78</v>
      </c>
      <c r="C397" s="7" t="s">
        <v>87</v>
      </c>
      <c r="D397" s="7" t="s">
        <v>23</v>
      </c>
      <c r="E397" s="7">
        <v>20.909138665203599</v>
      </c>
      <c r="F397" s="7">
        <v>14.737885122160399</v>
      </c>
      <c r="G397" s="7">
        <v>0</v>
      </c>
      <c r="H397" s="7">
        <v>32.999423750756101</v>
      </c>
      <c r="I397" s="7">
        <v>0</v>
      </c>
      <c r="J397" s="7">
        <v>30.1975152455245</v>
      </c>
      <c r="K397" s="7">
        <v>0</v>
      </c>
      <c r="L397" s="7">
        <v>4.4739955539606697</v>
      </c>
      <c r="M397" s="7">
        <v>0</v>
      </c>
      <c r="N397" s="7">
        <v>6.9842113848743795E-2</v>
      </c>
      <c r="O397" s="7">
        <v>0</v>
      </c>
      <c r="P397" s="7">
        <v>15.451779999999999</v>
      </c>
      <c r="Q397" s="7">
        <v>11.778782</v>
      </c>
      <c r="R397" s="7">
        <v>0</v>
      </c>
      <c r="S397" s="7">
        <v>36.591144</v>
      </c>
      <c r="T397" s="7">
        <v>0</v>
      </c>
      <c r="U397" s="7">
        <v>47.329917000000002</v>
      </c>
      <c r="V397" s="7">
        <v>0</v>
      </c>
      <c r="W397" s="7">
        <v>3.6381839999999999</v>
      </c>
      <c r="X397" s="7">
        <v>0</v>
      </c>
      <c r="Y397" s="7">
        <v>0.61859600000000003</v>
      </c>
      <c r="Z397" s="7">
        <v>0</v>
      </c>
      <c r="AA397" s="1" t="s">
        <v>24</v>
      </c>
      <c r="AB397" s="1" t="str">
        <f t="shared" ref="AB397:AB412" si="18">IF(B397="Castilla-La Mancha","Castilla La Mancha",B397)</f>
        <v>Castilla y León</v>
      </c>
      <c r="AC397" s="1" t="str">
        <f t="shared" si="16"/>
        <v>Badajoz-Castilla y León-Zamora-R1</v>
      </c>
      <c r="AD397" s="1" t="str">
        <f t="shared" si="17"/>
        <v xml:space="preserve">AA,BB - Agricultura, silvicultura y pesca </v>
      </c>
    </row>
    <row r="398" spans="1:30" ht="14.4">
      <c r="A398" s="7" t="s">
        <v>20</v>
      </c>
      <c r="B398" s="7" t="s">
        <v>78</v>
      </c>
      <c r="C398" s="7" t="s">
        <v>87</v>
      </c>
      <c r="D398" s="7" t="s">
        <v>26</v>
      </c>
      <c r="E398" s="7">
        <v>0</v>
      </c>
      <c r="F398" s="7">
        <v>0</v>
      </c>
      <c r="G398" s="7">
        <v>4.0327554989010004</v>
      </c>
      <c r="H398" s="7">
        <v>0</v>
      </c>
      <c r="I398" s="7">
        <v>0</v>
      </c>
      <c r="J398" s="7">
        <v>0</v>
      </c>
      <c r="K398" s="7">
        <v>0</v>
      </c>
      <c r="L398" s="7">
        <v>0</v>
      </c>
      <c r="M398" s="7">
        <v>0</v>
      </c>
      <c r="N398" s="7">
        <v>0</v>
      </c>
      <c r="O398" s="7">
        <v>25.275957464990402</v>
      </c>
      <c r="P398" s="7">
        <v>0</v>
      </c>
      <c r="Q398" s="7">
        <v>0</v>
      </c>
      <c r="R398" s="7">
        <v>16.537680000000002</v>
      </c>
      <c r="S398" s="7">
        <v>0</v>
      </c>
      <c r="T398" s="7">
        <v>0</v>
      </c>
      <c r="U398" s="7">
        <v>0</v>
      </c>
      <c r="V398" s="7">
        <v>0</v>
      </c>
      <c r="W398" s="7">
        <v>0</v>
      </c>
      <c r="X398" s="7">
        <v>0</v>
      </c>
      <c r="Y398" s="7">
        <v>0</v>
      </c>
      <c r="Z398" s="7">
        <v>13.252668</v>
      </c>
      <c r="AA398" s="1" t="s">
        <v>27</v>
      </c>
      <c r="AB398" s="1" t="str">
        <f t="shared" si="18"/>
        <v>Castilla y León</v>
      </c>
      <c r="AC398" s="1" t="str">
        <f t="shared" ref="AC398:AC461" si="19">+A398&amp;"-"&amp;AB398&amp;"-"&amp;C398&amp;"-"&amp;AA398</f>
        <v>Badajoz-Castilla y León-Zamora-R2</v>
      </c>
      <c r="AD398" s="1" t="str">
        <f t="shared" ref="AD398:AD461" si="20">+IF(D398=$D$13,$AI$1,IF(D398=$D$14,$AI$2,IF(D398=$D$15,$AI$3,IF(D398=$D$16,$AI$4,IF(D398=$D$17,$AI$5,IF(D398=$D$18,$AI$6,IF(D398=$D$19,$AI$7,IF(D398=$D$20,$AI$8,IF(D398=$D$21,$AI$9,IF(D398=$D$22,$AI$10,IF(D398=$D$23,$AI$11,IF(D398=$D$24,$AI$12,IF(D398=$D$25,$AI$13,IF(D398=$D$26,$AI$14,IF(D398=$D$27,$AI$15,$AI$16)))))))))))))))</f>
        <v xml:space="preserve">CA,CB, DF - I. extractivas, coquerías, refino y combustibles nucleares </v>
      </c>
    </row>
    <row r="399" spans="1:30" ht="14.4">
      <c r="A399" s="7" t="s">
        <v>20</v>
      </c>
      <c r="B399" s="7" t="s">
        <v>78</v>
      </c>
      <c r="C399" s="7" t="s">
        <v>87</v>
      </c>
      <c r="D399" s="7" t="s">
        <v>29</v>
      </c>
      <c r="E399" s="7">
        <v>0</v>
      </c>
      <c r="F399" s="7">
        <v>6.4399786590621799</v>
      </c>
      <c r="G399" s="7">
        <v>0</v>
      </c>
      <c r="H399" s="7">
        <v>0</v>
      </c>
      <c r="I399" s="7">
        <v>2.8022600458829898</v>
      </c>
      <c r="J399" s="7">
        <v>0</v>
      </c>
      <c r="K399" s="7">
        <v>0</v>
      </c>
      <c r="L399" s="7">
        <v>0</v>
      </c>
      <c r="M399" s="7">
        <v>0</v>
      </c>
      <c r="N399" s="7">
        <v>0</v>
      </c>
      <c r="O399" s="7">
        <v>0</v>
      </c>
      <c r="P399" s="7">
        <v>0</v>
      </c>
      <c r="Q399" s="7">
        <v>7.1354800000000003</v>
      </c>
      <c r="R399" s="7">
        <v>0</v>
      </c>
      <c r="S399" s="7">
        <v>0</v>
      </c>
      <c r="T399" s="7">
        <v>15.713004</v>
      </c>
      <c r="U399" s="7">
        <v>0</v>
      </c>
      <c r="V399" s="7">
        <v>0</v>
      </c>
      <c r="W399" s="7">
        <v>0</v>
      </c>
      <c r="X399" s="7">
        <v>0</v>
      </c>
      <c r="Y399" s="7">
        <v>0</v>
      </c>
      <c r="Z399" s="7">
        <v>0</v>
      </c>
      <c r="AA399" s="1" t="s">
        <v>30</v>
      </c>
      <c r="AB399" s="1" t="str">
        <f t="shared" si="18"/>
        <v>Castilla y León</v>
      </c>
      <c r="AC399" s="1" t="str">
        <f t="shared" si="19"/>
        <v>Badajoz-Castilla y León-Zamora-R3</v>
      </c>
      <c r="AD399" s="1" t="str">
        <f t="shared" si="20"/>
        <v xml:space="preserve">DA - Industria Agroalimentaria </v>
      </c>
    </row>
    <row r="400" spans="1:30" ht="14.4">
      <c r="A400" s="7" t="s">
        <v>20</v>
      </c>
      <c r="B400" s="7" t="s">
        <v>78</v>
      </c>
      <c r="C400" s="7" t="s">
        <v>87</v>
      </c>
      <c r="D400" s="7" t="s">
        <v>32</v>
      </c>
      <c r="E400" s="7">
        <v>0</v>
      </c>
      <c r="F400" s="7">
        <v>0</v>
      </c>
      <c r="G400" s="7">
        <v>8.2838234565896403E-3</v>
      </c>
      <c r="H400" s="7">
        <v>5.8267115000374001E-2</v>
      </c>
      <c r="I400" s="7">
        <v>1.9007673937813201E-3</v>
      </c>
      <c r="J400" s="7">
        <v>0</v>
      </c>
      <c r="K400" s="7">
        <v>0</v>
      </c>
      <c r="L400" s="7">
        <v>0</v>
      </c>
      <c r="M400" s="7">
        <v>0</v>
      </c>
      <c r="N400" s="7">
        <v>0</v>
      </c>
      <c r="O400" s="7">
        <v>4.7706373454099502</v>
      </c>
      <c r="P400" s="7">
        <v>0</v>
      </c>
      <c r="Q400" s="7">
        <v>0</v>
      </c>
      <c r="R400" s="7">
        <v>0</v>
      </c>
      <c r="S400" s="7">
        <v>0</v>
      </c>
      <c r="T400" s="7">
        <v>0</v>
      </c>
      <c r="U400" s="7">
        <v>0</v>
      </c>
      <c r="V400" s="7">
        <v>0</v>
      </c>
      <c r="W400" s="7">
        <v>0</v>
      </c>
      <c r="X400" s="7">
        <v>0</v>
      </c>
      <c r="Y400" s="7">
        <v>0</v>
      </c>
      <c r="Z400" s="7">
        <v>4.6198319999999997</v>
      </c>
      <c r="AA400" s="1" t="s">
        <v>33</v>
      </c>
      <c r="AB400" s="1" t="str">
        <f t="shared" si="18"/>
        <v>Castilla y León</v>
      </c>
      <c r="AC400" s="1" t="str">
        <f t="shared" si="19"/>
        <v>Badajoz-Castilla y León-Zamora-R4</v>
      </c>
      <c r="AD400" s="1" t="str">
        <f t="shared" si="20"/>
        <v xml:space="preserve">DB - Industria textil y de la confección </v>
      </c>
    </row>
    <row r="401" spans="1:30" ht="14.4">
      <c r="A401" s="7" t="s">
        <v>20</v>
      </c>
      <c r="B401" s="7" t="s">
        <v>78</v>
      </c>
      <c r="C401" s="7" t="s">
        <v>87</v>
      </c>
      <c r="D401" s="7" t="s">
        <v>35</v>
      </c>
      <c r="E401" s="7">
        <v>0</v>
      </c>
      <c r="F401" s="7">
        <v>0</v>
      </c>
      <c r="G401" s="7">
        <v>0</v>
      </c>
      <c r="H401" s="7">
        <v>0</v>
      </c>
      <c r="I401" s="7">
        <v>0</v>
      </c>
      <c r="J401" s="7">
        <v>0</v>
      </c>
      <c r="K401" s="7">
        <v>0</v>
      </c>
      <c r="L401" s="7">
        <v>0</v>
      </c>
      <c r="M401" s="7">
        <v>0</v>
      </c>
      <c r="N401" s="7">
        <v>0</v>
      </c>
      <c r="O401" s="7">
        <v>0</v>
      </c>
      <c r="P401" s="7">
        <v>0</v>
      </c>
      <c r="Q401" s="7">
        <v>0</v>
      </c>
      <c r="R401" s="7">
        <v>0</v>
      </c>
      <c r="S401" s="7">
        <v>0</v>
      </c>
      <c r="T401" s="7">
        <v>0</v>
      </c>
      <c r="U401" s="7">
        <v>0</v>
      </c>
      <c r="V401" s="7">
        <v>0</v>
      </c>
      <c r="W401" s="7">
        <v>0</v>
      </c>
      <c r="X401" s="7">
        <v>0</v>
      </c>
      <c r="Y401" s="7">
        <v>0</v>
      </c>
      <c r="Z401" s="7">
        <v>0</v>
      </c>
      <c r="AA401" s="1" t="s">
        <v>36</v>
      </c>
      <c r="AB401" s="1" t="str">
        <f t="shared" si="18"/>
        <v>Castilla y León</v>
      </c>
      <c r="AC401" s="1" t="str">
        <f t="shared" si="19"/>
        <v>Badajoz-Castilla y León-Zamora-R5</v>
      </c>
      <c r="AD401" s="1" t="str">
        <f t="shared" si="20"/>
        <v xml:space="preserve">DC - Industria del cuero y calzado </v>
      </c>
    </row>
    <row r="402" spans="1:30" ht="14.4">
      <c r="A402" s="7" t="s">
        <v>20</v>
      </c>
      <c r="B402" s="7" t="s">
        <v>78</v>
      </c>
      <c r="C402" s="7" t="s">
        <v>87</v>
      </c>
      <c r="D402" s="7" t="s">
        <v>37</v>
      </c>
      <c r="E402" s="7">
        <v>0</v>
      </c>
      <c r="F402" s="7">
        <v>0</v>
      </c>
      <c r="G402" s="7">
        <v>0</v>
      </c>
      <c r="H402" s="7">
        <v>0</v>
      </c>
      <c r="I402" s="7">
        <v>0</v>
      </c>
      <c r="J402" s="7">
        <v>0</v>
      </c>
      <c r="K402" s="7">
        <v>4.5753406526863101</v>
      </c>
      <c r="L402" s="7">
        <v>0</v>
      </c>
      <c r="M402" s="7">
        <v>0</v>
      </c>
      <c r="N402" s="7">
        <v>0</v>
      </c>
      <c r="O402" s="7">
        <v>0</v>
      </c>
      <c r="P402" s="7">
        <v>0</v>
      </c>
      <c r="Q402" s="7">
        <v>0</v>
      </c>
      <c r="R402" s="7">
        <v>0</v>
      </c>
      <c r="S402" s="7">
        <v>0</v>
      </c>
      <c r="T402" s="7">
        <v>0</v>
      </c>
      <c r="U402" s="7">
        <v>0</v>
      </c>
      <c r="V402" s="7">
        <v>3.3377140000000001</v>
      </c>
      <c r="W402" s="7">
        <v>0</v>
      </c>
      <c r="X402" s="7">
        <v>0</v>
      </c>
      <c r="Y402" s="7">
        <v>0</v>
      </c>
      <c r="Z402" s="7">
        <v>0</v>
      </c>
      <c r="AA402" s="1" t="s">
        <v>38</v>
      </c>
      <c r="AB402" s="1" t="str">
        <f t="shared" si="18"/>
        <v>Castilla y León</v>
      </c>
      <c r="AC402" s="1" t="str">
        <f t="shared" si="19"/>
        <v>Badajoz-Castilla y León-Zamora-R6</v>
      </c>
      <c r="AD402" s="1" t="str">
        <f t="shared" si="20"/>
        <v xml:space="preserve">DD - Industria de la madera y el corcho </v>
      </c>
    </row>
    <row r="403" spans="1:30" ht="14.4">
      <c r="A403" s="7" t="s">
        <v>20</v>
      </c>
      <c r="B403" s="7" t="s">
        <v>78</v>
      </c>
      <c r="C403" s="7" t="s">
        <v>87</v>
      </c>
      <c r="D403" s="7" t="s">
        <v>39</v>
      </c>
      <c r="E403" s="7">
        <v>0</v>
      </c>
      <c r="F403" s="7">
        <v>0</v>
      </c>
      <c r="G403" s="7">
        <v>0</v>
      </c>
      <c r="H403" s="7">
        <v>0</v>
      </c>
      <c r="I403" s="7">
        <v>0</v>
      </c>
      <c r="J403" s="7">
        <v>0</v>
      </c>
      <c r="K403" s="7">
        <v>0</v>
      </c>
      <c r="L403" s="7">
        <v>0</v>
      </c>
      <c r="M403" s="7">
        <v>0</v>
      </c>
      <c r="N403" s="7">
        <v>0</v>
      </c>
      <c r="O403" s="7">
        <v>0</v>
      </c>
      <c r="P403" s="7">
        <v>0</v>
      </c>
      <c r="Q403" s="7">
        <v>0</v>
      </c>
      <c r="R403" s="7">
        <v>0</v>
      </c>
      <c r="S403" s="7">
        <v>0</v>
      </c>
      <c r="T403" s="7">
        <v>0</v>
      </c>
      <c r="U403" s="7">
        <v>0</v>
      </c>
      <c r="V403" s="7">
        <v>0</v>
      </c>
      <c r="W403" s="7">
        <v>0</v>
      </c>
      <c r="X403" s="7">
        <v>0</v>
      </c>
      <c r="Y403" s="7">
        <v>0</v>
      </c>
      <c r="Z403" s="7">
        <v>0</v>
      </c>
      <c r="AA403" s="1" t="s">
        <v>40</v>
      </c>
      <c r="AB403" s="1" t="str">
        <f t="shared" si="18"/>
        <v>Castilla y León</v>
      </c>
      <c r="AC403" s="1" t="str">
        <f t="shared" si="19"/>
        <v>Badajoz-Castilla y León-Zamora-R7</v>
      </c>
      <c r="AD403" s="1" t="str">
        <f t="shared" si="20"/>
        <v xml:space="preserve">DE - Industria del papel, edición y artes gráficas </v>
      </c>
    </row>
    <row r="404" spans="1:30" ht="14.4">
      <c r="A404" s="7" t="s">
        <v>20</v>
      </c>
      <c r="B404" s="7" t="s">
        <v>78</v>
      </c>
      <c r="C404" s="7" t="s">
        <v>87</v>
      </c>
      <c r="D404" s="7" t="s">
        <v>41</v>
      </c>
      <c r="E404" s="7">
        <v>0</v>
      </c>
      <c r="F404" s="7">
        <v>0</v>
      </c>
      <c r="G404" s="7">
        <v>0</v>
      </c>
      <c r="H404" s="7">
        <v>0</v>
      </c>
      <c r="I404" s="7">
        <v>0</v>
      </c>
      <c r="J404" s="7">
        <v>0</v>
      </c>
      <c r="K404" s="7">
        <v>0</v>
      </c>
      <c r="L404" s="7">
        <v>0</v>
      </c>
      <c r="M404" s="7">
        <v>0</v>
      </c>
      <c r="N404" s="7">
        <v>0</v>
      </c>
      <c r="O404" s="7">
        <v>0</v>
      </c>
      <c r="P404" s="7">
        <v>0</v>
      </c>
      <c r="Q404" s="7">
        <v>0</v>
      </c>
      <c r="R404" s="7">
        <v>0</v>
      </c>
      <c r="S404" s="7">
        <v>0</v>
      </c>
      <c r="T404" s="7">
        <v>0</v>
      </c>
      <c r="U404" s="7">
        <v>0</v>
      </c>
      <c r="V404" s="7">
        <v>0</v>
      </c>
      <c r="W404" s="7">
        <v>0</v>
      </c>
      <c r="X404" s="7">
        <v>0</v>
      </c>
      <c r="Y404" s="7">
        <v>0</v>
      </c>
      <c r="Z404" s="7">
        <v>0</v>
      </c>
      <c r="AA404" s="1" t="s">
        <v>42</v>
      </c>
      <c r="AB404" s="1" t="str">
        <f t="shared" si="18"/>
        <v>Castilla y León</v>
      </c>
      <c r="AC404" s="1" t="str">
        <f t="shared" si="19"/>
        <v>Badajoz-Castilla y León-Zamora-R8</v>
      </c>
      <c r="AD404" s="1" t="str">
        <f t="shared" si="20"/>
        <v xml:space="preserve">DG - Industria Química </v>
      </c>
    </row>
    <row r="405" spans="1:30" ht="14.4">
      <c r="A405" s="7" t="s">
        <v>20</v>
      </c>
      <c r="B405" s="7" t="s">
        <v>78</v>
      </c>
      <c r="C405" s="7" t="s">
        <v>87</v>
      </c>
      <c r="D405" s="7" t="s">
        <v>43</v>
      </c>
      <c r="E405" s="7">
        <v>0</v>
      </c>
      <c r="F405" s="7">
        <v>0</v>
      </c>
      <c r="G405" s="7">
        <v>0</v>
      </c>
      <c r="H405" s="7">
        <v>0</v>
      </c>
      <c r="I405" s="7">
        <v>0</v>
      </c>
      <c r="J405" s="7">
        <v>0</v>
      </c>
      <c r="K405" s="7">
        <v>0</v>
      </c>
      <c r="L405" s="7">
        <v>0</v>
      </c>
      <c r="M405" s="7">
        <v>0</v>
      </c>
      <c r="N405" s="7">
        <v>0</v>
      </c>
      <c r="O405" s="7">
        <v>0</v>
      </c>
      <c r="P405" s="7">
        <v>0</v>
      </c>
      <c r="Q405" s="7">
        <v>0</v>
      </c>
      <c r="R405" s="7">
        <v>0</v>
      </c>
      <c r="S405" s="7">
        <v>0</v>
      </c>
      <c r="T405" s="7">
        <v>0</v>
      </c>
      <c r="U405" s="7">
        <v>0</v>
      </c>
      <c r="V405" s="7">
        <v>0</v>
      </c>
      <c r="W405" s="7">
        <v>0</v>
      </c>
      <c r="X405" s="7">
        <v>0</v>
      </c>
      <c r="Y405" s="7">
        <v>0</v>
      </c>
      <c r="Z405" s="7">
        <v>0</v>
      </c>
      <c r="AA405" s="1" t="s">
        <v>44</v>
      </c>
      <c r="AB405" s="1" t="str">
        <f t="shared" si="18"/>
        <v>Castilla y León</v>
      </c>
      <c r="AC405" s="1" t="str">
        <f t="shared" si="19"/>
        <v>Badajoz-Castilla y León-Zamora-R9</v>
      </c>
      <c r="AD405" s="1" t="str">
        <f t="shared" si="20"/>
        <v xml:space="preserve">DH - Industria del caucho y materias plásticas </v>
      </c>
    </row>
    <row r="406" spans="1:30" ht="14.4">
      <c r="A406" s="7" t="s">
        <v>20</v>
      </c>
      <c r="B406" s="7" t="s">
        <v>78</v>
      </c>
      <c r="C406" s="7" t="s">
        <v>87</v>
      </c>
      <c r="D406" s="7" t="s">
        <v>45</v>
      </c>
      <c r="E406" s="7">
        <v>0</v>
      </c>
      <c r="F406" s="7">
        <v>6.3763670351328603</v>
      </c>
      <c r="G406" s="7">
        <v>0</v>
      </c>
      <c r="H406" s="7">
        <v>0</v>
      </c>
      <c r="I406" s="7">
        <v>9.2574815342966996</v>
      </c>
      <c r="J406" s="7">
        <v>0</v>
      </c>
      <c r="K406" s="7">
        <v>11.2783567502408</v>
      </c>
      <c r="L406" s="7">
        <v>0</v>
      </c>
      <c r="M406" s="7">
        <v>6.6455183298824698</v>
      </c>
      <c r="N406" s="7">
        <v>0</v>
      </c>
      <c r="O406" s="7">
        <v>0</v>
      </c>
      <c r="P406" s="7">
        <v>0</v>
      </c>
      <c r="Q406" s="7">
        <v>13.892402000000001</v>
      </c>
      <c r="R406" s="7">
        <v>0</v>
      </c>
      <c r="S406" s="7">
        <v>0</v>
      </c>
      <c r="T406" s="7">
        <v>11.032976</v>
      </c>
      <c r="U406" s="7">
        <v>0</v>
      </c>
      <c r="V406" s="7">
        <v>20.949190000000002</v>
      </c>
      <c r="W406" s="7">
        <v>0</v>
      </c>
      <c r="X406" s="7">
        <v>10.229328000000001</v>
      </c>
      <c r="Y406" s="7">
        <v>0</v>
      </c>
      <c r="Z406" s="7">
        <v>0</v>
      </c>
      <c r="AA406" s="1" t="s">
        <v>46</v>
      </c>
      <c r="AB406" s="1" t="str">
        <f t="shared" si="18"/>
        <v>Castilla y León</v>
      </c>
      <c r="AC406" s="1" t="str">
        <f t="shared" si="19"/>
        <v>Badajoz-Castilla y León-Zamora-R10</v>
      </c>
      <c r="AD406" s="1" t="str">
        <f t="shared" si="20"/>
        <v xml:space="preserve">DI - Industria de productos minerales no metálicos </v>
      </c>
    </row>
    <row r="407" spans="1:30" ht="14.4">
      <c r="A407" s="7" t="s">
        <v>20</v>
      </c>
      <c r="B407" s="7" t="s">
        <v>78</v>
      </c>
      <c r="C407" s="7" t="s">
        <v>87</v>
      </c>
      <c r="D407" s="7" t="s">
        <v>47</v>
      </c>
      <c r="E407" s="7">
        <v>0</v>
      </c>
      <c r="F407" s="7">
        <v>0</v>
      </c>
      <c r="G407" s="7">
        <v>0</v>
      </c>
      <c r="H407" s="7">
        <v>0</v>
      </c>
      <c r="I407" s="7">
        <v>0</v>
      </c>
      <c r="J407" s="7">
        <v>0</v>
      </c>
      <c r="K407" s="7">
        <v>0</v>
      </c>
      <c r="L407" s="7">
        <v>0</v>
      </c>
      <c r="M407" s="7">
        <v>0</v>
      </c>
      <c r="N407" s="7">
        <v>0</v>
      </c>
      <c r="O407" s="7">
        <v>2.31737529028366</v>
      </c>
      <c r="P407" s="7">
        <v>0</v>
      </c>
      <c r="Q407" s="7">
        <v>0</v>
      </c>
      <c r="R407" s="7">
        <v>0</v>
      </c>
      <c r="S407" s="7">
        <v>0</v>
      </c>
      <c r="T407" s="7">
        <v>0</v>
      </c>
      <c r="U407" s="7">
        <v>0</v>
      </c>
      <c r="V407" s="7">
        <v>0</v>
      </c>
      <c r="W407" s="7">
        <v>0</v>
      </c>
      <c r="X407" s="7">
        <v>0</v>
      </c>
      <c r="Y407" s="7">
        <v>0</v>
      </c>
      <c r="Z407" s="7">
        <v>7.682912</v>
      </c>
      <c r="AA407" s="1" t="s">
        <v>48</v>
      </c>
      <c r="AB407" s="1" t="str">
        <f t="shared" si="18"/>
        <v>Castilla y León</v>
      </c>
      <c r="AC407" s="1" t="str">
        <f t="shared" si="19"/>
        <v>Badajoz-Castilla y León-Zamora-R11</v>
      </c>
      <c r="AD407" s="1" t="str">
        <f t="shared" si="20"/>
        <v xml:space="preserve">DJ - Metalurgia y fabricación de productos metálicos </v>
      </c>
    </row>
    <row r="408" spans="1:30" ht="14.4">
      <c r="A408" s="7" t="s">
        <v>20</v>
      </c>
      <c r="B408" s="7" t="s">
        <v>78</v>
      </c>
      <c r="C408" s="7" t="s">
        <v>87</v>
      </c>
      <c r="D408" s="7" t="s">
        <v>49</v>
      </c>
      <c r="E408" s="7">
        <v>0</v>
      </c>
      <c r="F408" s="7">
        <v>0</v>
      </c>
      <c r="G408" s="7">
        <v>0</v>
      </c>
      <c r="H408" s="7">
        <v>0</v>
      </c>
      <c r="I408" s="7">
        <v>0</v>
      </c>
      <c r="J408" s="7">
        <v>0</v>
      </c>
      <c r="K408" s="7">
        <v>0</v>
      </c>
      <c r="L408" s="7">
        <v>0</v>
      </c>
      <c r="M408" s="7">
        <v>0</v>
      </c>
      <c r="N408" s="7">
        <v>0</v>
      </c>
      <c r="O408" s="7">
        <v>0</v>
      </c>
      <c r="P408" s="7">
        <v>0</v>
      </c>
      <c r="Q408" s="7">
        <v>0</v>
      </c>
      <c r="R408" s="7">
        <v>0</v>
      </c>
      <c r="S408" s="7">
        <v>0</v>
      </c>
      <c r="T408" s="7">
        <v>0</v>
      </c>
      <c r="U408" s="7">
        <v>0</v>
      </c>
      <c r="V408" s="7">
        <v>0</v>
      </c>
      <c r="W408" s="7">
        <v>0</v>
      </c>
      <c r="X408" s="7">
        <v>0</v>
      </c>
      <c r="Y408" s="7">
        <v>0</v>
      </c>
      <c r="Z408" s="7">
        <v>0</v>
      </c>
      <c r="AA408" s="1" t="s">
        <v>50</v>
      </c>
      <c r="AB408" s="1" t="str">
        <f t="shared" si="18"/>
        <v>Castilla y León</v>
      </c>
      <c r="AC408" s="1" t="str">
        <f t="shared" si="19"/>
        <v>Badajoz-Castilla y León-Zamora-R12</v>
      </c>
      <c r="AD408" s="1" t="str">
        <f t="shared" si="20"/>
        <v xml:space="preserve">DK - Fabricación de maquinaria y equipo mecánico </v>
      </c>
    </row>
    <row r="409" spans="1:30" ht="14.4">
      <c r="A409" s="7" t="s">
        <v>20</v>
      </c>
      <c r="B409" s="7" t="s">
        <v>78</v>
      </c>
      <c r="C409" s="7" t="s">
        <v>87</v>
      </c>
      <c r="D409" s="7" t="s">
        <v>51</v>
      </c>
      <c r="E409" s="7">
        <v>0</v>
      </c>
      <c r="F409" s="7">
        <v>0</v>
      </c>
      <c r="G409" s="7">
        <v>0</v>
      </c>
      <c r="H409" s="7">
        <v>0</v>
      </c>
      <c r="I409" s="7">
        <v>0</v>
      </c>
      <c r="J409" s="7">
        <v>0</v>
      </c>
      <c r="K409" s="7">
        <v>0</v>
      </c>
      <c r="L409" s="7">
        <v>0</v>
      </c>
      <c r="M409" s="7">
        <v>0</v>
      </c>
      <c r="N409" s="7">
        <v>0</v>
      </c>
      <c r="O409" s="7">
        <v>0</v>
      </c>
      <c r="P409" s="7">
        <v>0</v>
      </c>
      <c r="Q409" s="7">
        <v>0</v>
      </c>
      <c r="R409" s="7">
        <v>0</v>
      </c>
      <c r="S409" s="7">
        <v>0</v>
      </c>
      <c r="T409" s="7">
        <v>0</v>
      </c>
      <c r="U409" s="7">
        <v>0</v>
      </c>
      <c r="V409" s="7">
        <v>0</v>
      </c>
      <c r="W409" s="7">
        <v>0</v>
      </c>
      <c r="X409" s="7">
        <v>0</v>
      </c>
      <c r="Y409" s="7">
        <v>0</v>
      </c>
      <c r="Z409" s="7">
        <v>0</v>
      </c>
      <c r="AA409" s="1" t="s">
        <v>52</v>
      </c>
      <c r="AB409" s="1" t="str">
        <f t="shared" si="18"/>
        <v>Castilla y León</v>
      </c>
      <c r="AC409" s="1" t="str">
        <f t="shared" si="19"/>
        <v>Badajoz-Castilla y León-Zamora-R13</v>
      </c>
      <c r="AD409" s="1" t="str">
        <f t="shared" si="20"/>
        <v xml:space="preserve">DL - Material y equipo eléctrico, electrónico y óptico </v>
      </c>
    </row>
    <row r="410" spans="1:30" ht="14.4">
      <c r="A410" s="7" t="s">
        <v>20</v>
      </c>
      <c r="B410" s="7" t="s">
        <v>78</v>
      </c>
      <c r="C410" s="7" t="s">
        <v>87</v>
      </c>
      <c r="D410" s="7" t="s">
        <v>53</v>
      </c>
      <c r="E410" s="7">
        <v>0</v>
      </c>
      <c r="F410" s="7">
        <v>0</v>
      </c>
      <c r="G410" s="7">
        <v>0</v>
      </c>
      <c r="H410" s="7">
        <v>0</v>
      </c>
      <c r="I410" s="7">
        <v>0</v>
      </c>
      <c r="J410" s="7">
        <v>0</v>
      </c>
      <c r="K410" s="7">
        <v>0</v>
      </c>
      <c r="L410" s="7">
        <v>0</v>
      </c>
      <c r="M410" s="7">
        <v>0</v>
      </c>
      <c r="N410" s="7">
        <v>0</v>
      </c>
      <c r="O410" s="7">
        <v>0</v>
      </c>
      <c r="P410" s="7">
        <v>0</v>
      </c>
      <c r="Q410" s="7">
        <v>0</v>
      </c>
      <c r="R410" s="7">
        <v>0</v>
      </c>
      <c r="S410" s="7">
        <v>0</v>
      </c>
      <c r="T410" s="7">
        <v>0</v>
      </c>
      <c r="U410" s="7">
        <v>0</v>
      </c>
      <c r="V410" s="7">
        <v>0</v>
      </c>
      <c r="W410" s="7">
        <v>0</v>
      </c>
      <c r="X410" s="7">
        <v>0</v>
      </c>
      <c r="Y410" s="7">
        <v>0</v>
      </c>
      <c r="Z410" s="7">
        <v>0</v>
      </c>
      <c r="AA410" s="1" t="s">
        <v>54</v>
      </c>
      <c r="AB410" s="1" t="str">
        <f t="shared" si="18"/>
        <v>Castilla y León</v>
      </c>
      <c r="AC410" s="1" t="str">
        <f t="shared" si="19"/>
        <v>Badajoz-Castilla y León-Zamora-R14</v>
      </c>
      <c r="AD410" s="1" t="str">
        <f t="shared" si="20"/>
        <v xml:space="preserve">DM - Fabricación de material de transporte </v>
      </c>
    </row>
    <row r="411" spans="1:30" ht="14.4">
      <c r="A411" s="7" t="s">
        <v>20</v>
      </c>
      <c r="B411" s="7" t="s">
        <v>78</v>
      </c>
      <c r="C411" s="7" t="s">
        <v>87</v>
      </c>
      <c r="D411" s="7" t="s">
        <v>55</v>
      </c>
      <c r="E411" s="7">
        <v>0</v>
      </c>
      <c r="F411" s="7">
        <v>0</v>
      </c>
      <c r="G411" s="7">
        <v>0</v>
      </c>
      <c r="H411" s="7">
        <v>0</v>
      </c>
      <c r="I411" s="7">
        <v>0</v>
      </c>
      <c r="J411" s="7">
        <v>0</v>
      </c>
      <c r="K411" s="7">
        <v>0</v>
      </c>
      <c r="L411" s="7">
        <v>0</v>
      </c>
      <c r="M411" s="7">
        <v>0</v>
      </c>
      <c r="N411" s="7">
        <v>0</v>
      </c>
      <c r="O411" s="7">
        <v>0</v>
      </c>
      <c r="P411" s="7">
        <v>0</v>
      </c>
      <c r="Q411" s="7">
        <v>0</v>
      </c>
      <c r="R411" s="7">
        <v>0</v>
      </c>
      <c r="S411" s="7">
        <v>0</v>
      </c>
      <c r="T411" s="7">
        <v>0</v>
      </c>
      <c r="U411" s="7">
        <v>0</v>
      </c>
      <c r="V411" s="7">
        <v>0</v>
      </c>
      <c r="W411" s="7">
        <v>0</v>
      </c>
      <c r="X411" s="7">
        <v>0</v>
      </c>
      <c r="Y411" s="7">
        <v>0</v>
      </c>
      <c r="Z411" s="7">
        <v>0</v>
      </c>
      <c r="AA411" s="1" t="s">
        <v>56</v>
      </c>
      <c r="AB411" s="1" t="str">
        <f t="shared" si="18"/>
        <v>Castilla y León</v>
      </c>
      <c r="AC411" s="1" t="str">
        <f t="shared" si="19"/>
        <v>Badajoz-Castilla y León-Zamora-R15</v>
      </c>
      <c r="AD411" s="1" t="str">
        <f t="shared" si="20"/>
        <v xml:space="preserve">DN - Industrias diversas </v>
      </c>
    </row>
    <row r="412" spans="1:30" ht="14.4">
      <c r="A412" s="7" t="s">
        <v>20</v>
      </c>
      <c r="B412" s="7" t="s">
        <v>78</v>
      </c>
      <c r="C412" s="7" t="s">
        <v>87</v>
      </c>
      <c r="D412" s="7" t="s">
        <v>57</v>
      </c>
      <c r="E412" s="7">
        <v>0</v>
      </c>
      <c r="F412" s="7">
        <v>0</v>
      </c>
      <c r="G412" s="7">
        <v>0</v>
      </c>
      <c r="H412" s="7">
        <v>0</v>
      </c>
      <c r="I412" s="7">
        <v>0</v>
      </c>
      <c r="J412" s="7">
        <v>0</v>
      </c>
      <c r="K412" s="7">
        <v>0</v>
      </c>
      <c r="L412" s="7">
        <v>0</v>
      </c>
      <c r="M412" s="7">
        <v>0</v>
      </c>
      <c r="N412" s="7">
        <v>0</v>
      </c>
      <c r="O412" s="7">
        <v>0</v>
      </c>
      <c r="P412" s="7">
        <v>0</v>
      </c>
      <c r="Q412" s="7">
        <v>0</v>
      </c>
      <c r="R412" s="7">
        <v>0</v>
      </c>
      <c r="S412" s="7">
        <v>0</v>
      </c>
      <c r="T412" s="7">
        <v>0</v>
      </c>
      <c r="U412" s="7">
        <v>0</v>
      </c>
      <c r="V412" s="7">
        <v>0</v>
      </c>
      <c r="W412" s="7">
        <v>0</v>
      </c>
      <c r="X412" s="7">
        <v>0</v>
      </c>
      <c r="Y412" s="7">
        <v>0</v>
      </c>
      <c r="Z412" s="7">
        <v>0</v>
      </c>
      <c r="AA412" s="1" t="s">
        <v>58</v>
      </c>
      <c r="AB412" s="1" t="str">
        <f t="shared" si="18"/>
        <v>Castilla y León</v>
      </c>
      <c r="AC412" s="1" t="str">
        <f t="shared" si="19"/>
        <v>Badajoz-Castilla y León-Zamora-R16</v>
      </c>
      <c r="AD412" s="1" t="str">
        <f t="shared" si="20"/>
        <v xml:space="preserve">EE - Industria energética, distribución de energía, gas y agua </v>
      </c>
    </row>
    <row r="413" spans="1:30" ht="14.4">
      <c r="A413" s="7" t="s">
        <v>20</v>
      </c>
      <c r="B413" s="7" t="s">
        <v>88</v>
      </c>
      <c r="C413" s="7" t="s">
        <v>89</v>
      </c>
      <c r="D413" s="7" t="s">
        <v>23</v>
      </c>
      <c r="E413" s="7">
        <v>0</v>
      </c>
      <c r="F413" s="7">
        <v>0</v>
      </c>
      <c r="G413" s="7">
        <v>0</v>
      </c>
      <c r="H413" s="7">
        <v>0</v>
      </c>
      <c r="I413" s="7">
        <v>0</v>
      </c>
      <c r="J413" s="7">
        <v>0</v>
      </c>
      <c r="K413" s="7">
        <v>0</v>
      </c>
      <c r="L413" s="7">
        <v>0</v>
      </c>
      <c r="M413" s="7">
        <v>0</v>
      </c>
      <c r="N413" s="7">
        <v>0</v>
      </c>
      <c r="O413" s="7">
        <v>0</v>
      </c>
      <c r="P413" s="7">
        <v>0</v>
      </c>
      <c r="Q413" s="7">
        <v>0</v>
      </c>
      <c r="R413" s="7">
        <v>0</v>
      </c>
      <c r="S413" s="7">
        <v>0</v>
      </c>
      <c r="T413" s="7">
        <v>0</v>
      </c>
      <c r="U413" s="7">
        <v>0</v>
      </c>
      <c r="V413" s="7">
        <v>0</v>
      </c>
      <c r="W413" s="7">
        <v>0</v>
      </c>
      <c r="X413" s="7">
        <v>0</v>
      </c>
      <c r="Y413" s="7">
        <v>0</v>
      </c>
      <c r="Z413" s="7">
        <v>0</v>
      </c>
      <c r="AA413" s="1" t="s">
        <v>24</v>
      </c>
      <c r="AB413" s="1" t="str">
        <f>IF(B413="Castilla-La Mancha","Castilla La Mancha",B413)</f>
        <v>Castilla La Mancha</v>
      </c>
      <c r="AC413" s="1" t="str">
        <f t="shared" si="19"/>
        <v>Badajoz-Castilla La Mancha-Albacete-R1</v>
      </c>
      <c r="AD413" s="1" t="str">
        <f t="shared" si="20"/>
        <v xml:space="preserve">AA,BB - Agricultura, silvicultura y pesca </v>
      </c>
    </row>
    <row r="414" spans="1:30" ht="14.4">
      <c r="A414" s="7" t="s">
        <v>20</v>
      </c>
      <c r="B414" s="7" t="s">
        <v>88</v>
      </c>
      <c r="C414" s="7" t="s">
        <v>89</v>
      </c>
      <c r="D414" s="7" t="s">
        <v>26</v>
      </c>
      <c r="E414" s="7">
        <v>0</v>
      </c>
      <c r="F414" s="7">
        <v>0</v>
      </c>
      <c r="G414" s="7">
        <v>0</v>
      </c>
      <c r="H414" s="7">
        <v>0</v>
      </c>
      <c r="I414" s="7">
        <v>0</v>
      </c>
      <c r="J414" s="7">
        <v>0</v>
      </c>
      <c r="K414" s="7">
        <v>0</v>
      </c>
      <c r="L414" s="7">
        <v>0</v>
      </c>
      <c r="M414" s="7">
        <v>1.91679480575103</v>
      </c>
      <c r="N414" s="7">
        <v>0</v>
      </c>
      <c r="O414" s="7">
        <v>0</v>
      </c>
      <c r="P414" s="7">
        <v>0</v>
      </c>
      <c r="Q414" s="7">
        <v>0</v>
      </c>
      <c r="R414" s="7">
        <v>0</v>
      </c>
      <c r="S414" s="7">
        <v>0</v>
      </c>
      <c r="T414" s="7">
        <v>0</v>
      </c>
      <c r="U414" s="7">
        <v>0</v>
      </c>
      <c r="V414" s="7">
        <v>0</v>
      </c>
      <c r="W414" s="7">
        <v>0</v>
      </c>
      <c r="X414" s="7">
        <v>6.7248999999999999</v>
      </c>
      <c r="Y414" s="7">
        <v>0</v>
      </c>
      <c r="Z414" s="7">
        <v>0</v>
      </c>
      <c r="AA414" s="1" t="s">
        <v>27</v>
      </c>
      <c r="AB414" s="1" t="str">
        <f t="shared" ref="AB414:AB477" si="21">IF(B414="Castilla-La Mancha","Castilla La Mancha",B414)</f>
        <v>Castilla La Mancha</v>
      </c>
      <c r="AC414" s="1" t="str">
        <f t="shared" si="19"/>
        <v>Badajoz-Castilla La Mancha-Albacete-R2</v>
      </c>
      <c r="AD414" s="1" t="str">
        <f t="shared" si="20"/>
        <v xml:space="preserve">CA,CB, DF - I. extractivas, coquerías, refino y combustibles nucleares </v>
      </c>
    </row>
    <row r="415" spans="1:30" ht="14.4">
      <c r="A415" s="7" t="s">
        <v>20</v>
      </c>
      <c r="B415" s="7" t="s">
        <v>88</v>
      </c>
      <c r="C415" s="7" t="s">
        <v>89</v>
      </c>
      <c r="D415" s="7" t="s">
        <v>29</v>
      </c>
      <c r="E415" s="7">
        <v>0</v>
      </c>
      <c r="F415" s="7">
        <v>41.964254302898901</v>
      </c>
      <c r="G415" s="7">
        <v>0</v>
      </c>
      <c r="H415" s="7">
        <v>0</v>
      </c>
      <c r="I415" s="7">
        <v>11.975365302675099</v>
      </c>
      <c r="J415" s="7">
        <v>4.9377365056078197</v>
      </c>
      <c r="K415" s="7">
        <v>13.608917264586699</v>
      </c>
      <c r="L415" s="7">
        <v>5.2958239488488301</v>
      </c>
      <c r="M415" s="7">
        <v>8.8186439627076698</v>
      </c>
      <c r="N415" s="7">
        <v>0</v>
      </c>
      <c r="O415" s="7">
        <v>22.299817991397799</v>
      </c>
      <c r="P415" s="7">
        <v>0</v>
      </c>
      <c r="Q415" s="7">
        <v>36.62039</v>
      </c>
      <c r="R415" s="7">
        <v>0</v>
      </c>
      <c r="S415" s="7">
        <v>0</v>
      </c>
      <c r="T415" s="7">
        <v>31.683819</v>
      </c>
      <c r="U415" s="7">
        <v>16.264655999999999</v>
      </c>
      <c r="V415" s="7">
        <v>29.882670000000001</v>
      </c>
      <c r="W415" s="7">
        <v>28.582865000000002</v>
      </c>
      <c r="X415" s="7">
        <v>27.431473</v>
      </c>
      <c r="Y415" s="7">
        <v>0</v>
      </c>
      <c r="Z415" s="7">
        <v>44.681210999999998</v>
      </c>
      <c r="AA415" s="1" t="s">
        <v>30</v>
      </c>
      <c r="AB415" s="1" t="str">
        <f t="shared" si="21"/>
        <v>Castilla La Mancha</v>
      </c>
      <c r="AC415" s="1" t="str">
        <f t="shared" si="19"/>
        <v>Badajoz-Castilla La Mancha-Albacete-R3</v>
      </c>
      <c r="AD415" s="1" t="str">
        <f t="shared" si="20"/>
        <v xml:space="preserve">DA - Industria Agroalimentaria </v>
      </c>
    </row>
    <row r="416" spans="1:30" ht="14.4">
      <c r="A416" s="7" t="s">
        <v>20</v>
      </c>
      <c r="B416" s="7" t="s">
        <v>88</v>
      </c>
      <c r="C416" s="7" t="s">
        <v>89</v>
      </c>
      <c r="D416" s="7" t="s">
        <v>32</v>
      </c>
      <c r="E416" s="7">
        <v>0</v>
      </c>
      <c r="F416" s="7">
        <v>0</v>
      </c>
      <c r="G416" s="7">
        <v>0.116900124148945</v>
      </c>
      <c r="H416" s="7">
        <v>0</v>
      </c>
      <c r="I416" s="7">
        <v>2.7929007534642902E-3</v>
      </c>
      <c r="J416" s="7">
        <v>0</v>
      </c>
      <c r="K416" s="7">
        <v>0</v>
      </c>
      <c r="L416" s="7">
        <v>0</v>
      </c>
      <c r="M416" s="7">
        <v>0</v>
      </c>
      <c r="N416" s="7">
        <v>0</v>
      </c>
      <c r="O416" s="7">
        <v>0</v>
      </c>
      <c r="P416" s="7">
        <v>0</v>
      </c>
      <c r="Q416" s="7">
        <v>0</v>
      </c>
      <c r="R416" s="7">
        <v>0</v>
      </c>
      <c r="S416" s="7">
        <v>0</v>
      </c>
      <c r="T416" s="7">
        <v>0</v>
      </c>
      <c r="U416" s="7">
        <v>0</v>
      </c>
      <c r="V416" s="7">
        <v>0</v>
      </c>
      <c r="W416" s="7">
        <v>0</v>
      </c>
      <c r="X416" s="7">
        <v>0</v>
      </c>
      <c r="Y416" s="7">
        <v>0</v>
      </c>
      <c r="Z416" s="7">
        <v>0</v>
      </c>
      <c r="AA416" s="1" t="s">
        <v>33</v>
      </c>
      <c r="AB416" s="1" t="str">
        <f t="shared" si="21"/>
        <v>Castilla La Mancha</v>
      </c>
      <c r="AC416" s="1" t="str">
        <f t="shared" si="19"/>
        <v>Badajoz-Castilla La Mancha-Albacete-R4</v>
      </c>
      <c r="AD416" s="1" t="str">
        <f t="shared" si="20"/>
        <v xml:space="preserve">DB - Industria textil y de la confección </v>
      </c>
    </row>
    <row r="417" spans="1:30" ht="14.4">
      <c r="A417" s="7" t="s">
        <v>20</v>
      </c>
      <c r="B417" s="7" t="s">
        <v>88</v>
      </c>
      <c r="C417" s="7" t="s">
        <v>89</v>
      </c>
      <c r="D417" s="7" t="s">
        <v>35</v>
      </c>
      <c r="E417" s="7">
        <v>0</v>
      </c>
      <c r="F417" s="7">
        <v>0</v>
      </c>
      <c r="G417" s="7">
        <v>0</v>
      </c>
      <c r="H417" s="7">
        <v>0</v>
      </c>
      <c r="I417" s="7">
        <v>0</v>
      </c>
      <c r="J417" s="7">
        <v>0</v>
      </c>
      <c r="K417" s="7">
        <v>0</v>
      </c>
      <c r="L417" s="7">
        <v>0</v>
      </c>
      <c r="M417" s="7">
        <v>0</v>
      </c>
      <c r="N417" s="7">
        <v>0</v>
      </c>
      <c r="O417" s="7">
        <v>0</v>
      </c>
      <c r="P417" s="7">
        <v>0</v>
      </c>
      <c r="Q417" s="7">
        <v>0</v>
      </c>
      <c r="R417" s="7">
        <v>0</v>
      </c>
      <c r="S417" s="7">
        <v>0</v>
      </c>
      <c r="T417" s="7">
        <v>0</v>
      </c>
      <c r="U417" s="7">
        <v>0</v>
      </c>
      <c r="V417" s="7">
        <v>0</v>
      </c>
      <c r="W417" s="7">
        <v>0</v>
      </c>
      <c r="X417" s="7">
        <v>0</v>
      </c>
      <c r="Y417" s="7">
        <v>0</v>
      </c>
      <c r="Z417" s="7">
        <v>0</v>
      </c>
      <c r="AA417" s="1" t="s">
        <v>36</v>
      </c>
      <c r="AB417" s="1" t="str">
        <f t="shared" si="21"/>
        <v>Castilla La Mancha</v>
      </c>
      <c r="AC417" s="1" t="str">
        <f t="shared" si="19"/>
        <v>Badajoz-Castilla La Mancha-Albacete-R5</v>
      </c>
      <c r="AD417" s="1" t="str">
        <f t="shared" si="20"/>
        <v xml:space="preserve">DC - Industria del cuero y calzado </v>
      </c>
    </row>
    <row r="418" spans="1:30" ht="14.4">
      <c r="A418" s="7" t="s">
        <v>20</v>
      </c>
      <c r="B418" s="7" t="s">
        <v>88</v>
      </c>
      <c r="C418" s="7" t="s">
        <v>89</v>
      </c>
      <c r="D418" s="7" t="s">
        <v>37</v>
      </c>
      <c r="E418" s="7">
        <v>0</v>
      </c>
      <c r="F418" s="7">
        <v>0</v>
      </c>
      <c r="G418" s="7">
        <v>0</v>
      </c>
      <c r="H418" s="7">
        <v>0</v>
      </c>
      <c r="I418" s="7">
        <v>0</v>
      </c>
      <c r="J418" s="7">
        <v>0</v>
      </c>
      <c r="K418" s="7">
        <v>0</v>
      </c>
      <c r="L418" s="7">
        <v>0</v>
      </c>
      <c r="M418" s="7">
        <v>0</v>
      </c>
      <c r="N418" s="7">
        <v>0</v>
      </c>
      <c r="O418" s="7">
        <v>0</v>
      </c>
      <c r="P418" s="7">
        <v>0</v>
      </c>
      <c r="Q418" s="7">
        <v>0</v>
      </c>
      <c r="R418" s="7">
        <v>0</v>
      </c>
      <c r="S418" s="7">
        <v>0</v>
      </c>
      <c r="T418" s="7">
        <v>0</v>
      </c>
      <c r="U418" s="7">
        <v>0</v>
      </c>
      <c r="V418" s="7">
        <v>0</v>
      </c>
      <c r="W418" s="7">
        <v>0</v>
      </c>
      <c r="X418" s="7">
        <v>0</v>
      </c>
      <c r="Y418" s="7">
        <v>0</v>
      </c>
      <c r="Z418" s="7">
        <v>0</v>
      </c>
      <c r="AA418" s="1" t="s">
        <v>38</v>
      </c>
      <c r="AB418" s="1" t="str">
        <f t="shared" si="21"/>
        <v>Castilla La Mancha</v>
      </c>
      <c r="AC418" s="1" t="str">
        <f t="shared" si="19"/>
        <v>Badajoz-Castilla La Mancha-Albacete-R6</v>
      </c>
      <c r="AD418" s="1" t="str">
        <f t="shared" si="20"/>
        <v xml:space="preserve">DD - Industria de la madera y el corcho </v>
      </c>
    </row>
    <row r="419" spans="1:30" ht="14.4">
      <c r="A419" s="7" t="s">
        <v>20</v>
      </c>
      <c r="B419" s="7" t="s">
        <v>88</v>
      </c>
      <c r="C419" s="7" t="s">
        <v>89</v>
      </c>
      <c r="D419" s="7" t="s">
        <v>39</v>
      </c>
      <c r="E419" s="7">
        <v>0</v>
      </c>
      <c r="F419" s="7">
        <v>0</v>
      </c>
      <c r="G419" s="7">
        <v>0</v>
      </c>
      <c r="H419" s="7">
        <v>0</v>
      </c>
      <c r="I419" s="7">
        <v>0</v>
      </c>
      <c r="J419" s="7">
        <v>0</v>
      </c>
      <c r="K419" s="7">
        <v>0</v>
      </c>
      <c r="L419" s="7">
        <v>0</v>
      </c>
      <c r="M419" s="7">
        <v>0</v>
      </c>
      <c r="N419" s="7">
        <v>0</v>
      </c>
      <c r="O419" s="7">
        <v>0</v>
      </c>
      <c r="P419" s="7">
        <v>0</v>
      </c>
      <c r="Q419" s="7">
        <v>0</v>
      </c>
      <c r="R419" s="7">
        <v>0</v>
      </c>
      <c r="S419" s="7">
        <v>0</v>
      </c>
      <c r="T419" s="7">
        <v>0</v>
      </c>
      <c r="U419" s="7">
        <v>0</v>
      </c>
      <c r="V419" s="7">
        <v>0</v>
      </c>
      <c r="W419" s="7">
        <v>0</v>
      </c>
      <c r="X419" s="7">
        <v>0</v>
      </c>
      <c r="Y419" s="7">
        <v>0</v>
      </c>
      <c r="Z419" s="7">
        <v>0</v>
      </c>
      <c r="AA419" s="1" t="s">
        <v>40</v>
      </c>
      <c r="AB419" s="1" t="str">
        <f t="shared" si="21"/>
        <v>Castilla La Mancha</v>
      </c>
      <c r="AC419" s="1" t="str">
        <f t="shared" si="19"/>
        <v>Badajoz-Castilla La Mancha-Albacete-R7</v>
      </c>
      <c r="AD419" s="1" t="str">
        <f t="shared" si="20"/>
        <v xml:space="preserve">DE - Industria del papel, edición y artes gráficas </v>
      </c>
    </row>
    <row r="420" spans="1:30" ht="14.4">
      <c r="A420" s="7" t="s">
        <v>20</v>
      </c>
      <c r="B420" s="7" t="s">
        <v>88</v>
      </c>
      <c r="C420" s="7" t="s">
        <v>89</v>
      </c>
      <c r="D420" s="7" t="s">
        <v>41</v>
      </c>
      <c r="E420" s="7">
        <v>4.4398463820854897</v>
      </c>
      <c r="F420" s="7">
        <v>0</v>
      </c>
      <c r="G420" s="7">
        <v>0</v>
      </c>
      <c r="H420" s="7">
        <v>0</v>
      </c>
      <c r="I420" s="7">
        <v>0</v>
      </c>
      <c r="J420" s="7">
        <v>0</v>
      </c>
      <c r="K420" s="7">
        <v>0</v>
      </c>
      <c r="L420" s="7">
        <v>0</v>
      </c>
      <c r="M420" s="7">
        <v>0</v>
      </c>
      <c r="N420" s="7">
        <v>0</v>
      </c>
      <c r="O420" s="7">
        <v>0</v>
      </c>
      <c r="P420" s="7">
        <v>19.566274</v>
      </c>
      <c r="Q420" s="7">
        <v>0</v>
      </c>
      <c r="R420" s="7">
        <v>0</v>
      </c>
      <c r="S420" s="7">
        <v>0</v>
      </c>
      <c r="T420" s="7">
        <v>0</v>
      </c>
      <c r="U420" s="7">
        <v>0</v>
      </c>
      <c r="V420" s="7">
        <v>0</v>
      </c>
      <c r="W420" s="7">
        <v>0</v>
      </c>
      <c r="X420" s="7">
        <v>0</v>
      </c>
      <c r="Y420" s="7">
        <v>0</v>
      </c>
      <c r="Z420" s="7">
        <v>0</v>
      </c>
      <c r="AA420" s="1" t="s">
        <v>42</v>
      </c>
      <c r="AB420" s="1" t="str">
        <f t="shared" si="21"/>
        <v>Castilla La Mancha</v>
      </c>
      <c r="AC420" s="1" t="str">
        <f t="shared" si="19"/>
        <v>Badajoz-Castilla La Mancha-Albacete-R8</v>
      </c>
      <c r="AD420" s="1" t="str">
        <f t="shared" si="20"/>
        <v xml:space="preserve">DG - Industria Química </v>
      </c>
    </row>
    <row r="421" spans="1:30" ht="14.4">
      <c r="A421" s="7" t="s">
        <v>20</v>
      </c>
      <c r="B421" s="7" t="s">
        <v>88</v>
      </c>
      <c r="C421" s="7" t="s">
        <v>89</v>
      </c>
      <c r="D421" s="7" t="s">
        <v>43</v>
      </c>
      <c r="E421" s="7">
        <v>0</v>
      </c>
      <c r="F421" s="7">
        <v>0</v>
      </c>
      <c r="G421" s="7">
        <v>0</v>
      </c>
      <c r="H421" s="7">
        <v>0</v>
      </c>
      <c r="I421" s="7">
        <v>0</v>
      </c>
      <c r="J421" s="7">
        <v>0</v>
      </c>
      <c r="K421" s="7">
        <v>5.7129621335336296</v>
      </c>
      <c r="L421" s="7">
        <v>0</v>
      </c>
      <c r="M421" s="7">
        <v>0</v>
      </c>
      <c r="N421" s="7">
        <v>0</v>
      </c>
      <c r="O421" s="7">
        <v>0</v>
      </c>
      <c r="P421" s="7">
        <v>0</v>
      </c>
      <c r="Q421" s="7">
        <v>0</v>
      </c>
      <c r="R421" s="7">
        <v>0</v>
      </c>
      <c r="S421" s="7">
        <v>0</v>
      </c>
      <c r="T421" s="7">
        <v>0</v>
      </c>
      <c r="U421" s="7">
        <v>0</v>
      </c>
      <c r="V421" s="7">
        <v>11.332152000000001</v>
      </c>
      <c r="W421" s="7">
        <v>0</v>
      </c>
      <c r="X421" s="7">
        <v>0</v>
      </c>
      <c r="Y421" s="7">
        <v>0</v>
      </c>
      <c r="Z421" s="7">
        <v>0</v>
      </c>
      <c r="AA421" s="1" t="s">
        <v>44</v>
      </c>
      <c r="AB421" s="1" t="str">
        <f t="shared" si="21"/>
        <v>Castilla La Mancha</v>
      </c>
      <c r="AC421" s="1" t="str">
        <f t="shared" si="19"/>
        <v>Badajoz-Castilla La Mancha-Albacete-R9</v>
      </c>
      <c r="AD421" s="1" t="str">
        <f t="shared" si="20"/>
        <v xml:space="preserve">DH - Industria del caucho y materias plásticas </v>
      </c>
    </row>
    <row r="422" spans="1:30" ht="14.4">
      <c r="A422" s="7" t="s">
        <v>20</v>
      </c>
      <c r="B422" s="7" t="s">
        <v>88</v>
      </c>
      <c r="C422" s="7" t="s">
        <v>89</v>
      </c>
      <c r="D422" s="7" t="s">
        <v>45</v>
      </c>
      <c r="E422" s="7">
        <v>0</v>
      </c>
      <c r="F422" s="7">
        <v>0</v>
      </c>
      <c r="G422" s="7">
        <v>26.152831230930602</v>
      </c>
      <c r="H422" s="7">
        <v>0</v>
      </c>
      <c r="I422" s="7">
        <v>0</v>
      </c>
      <c r="J422" s="7">
        <v>0</v>
      </c>
      <c r="K422" s="7">
        <v>0</v>
      </c>
      <c r="L422" s="7">
        <v>0</v>
      </c>
      <c r="M422" s="7">
        <v>0</v>
      </c>
      <c r="N422" s="7">
        <v>0</v>
      </c>
      <c r="O422" s="7">
        <v>6.7134896099469303</v>
      </c>
      <c r="P422" s="7">
        <v>0</v>
      </c>
      <c r="Q422" s="7">
        <v>0</v>
      </c>
      <c r="R422" s="7">
        <v>36.382896000000002</v>
      </c>
      <c r="S422" s="7">
        <v>0</v>
      </c>
      <c r="T422" s="7">
        <v>0</v>
      </c>
      <c r="U422" s="7">
        <v>0</v>
      </c>
      <c r="V422" s="7">
        <v>0</v>
      </c>
      <c r="W422" s="7">
        <v>0</v>
      </c>
      <c r="X422" s="7">
        <v>0</v>
      </c>
      <c r="Y422" s="7">
        <v>0</v>
      </c>
      <c r="Z422" s="7">
        <v>8.9368490000000005</v>
      </c>
      <c r="AA422" s="1" t="s">
        <v>46</v>
      </c>
      <c r="AB422" s="1" t="str">
        <f t="shared" si="21"/>
        <v>Castilla La Mancha</v>
      </c>
      <c r="AC422" s="1" t="str">
        <f t="shared" si="19"/>
        <v>Badajoz-Castilla La Mancha-Albacete-R10</v>
      </c>
      <c r="AD422" s="1" t="str">
        <f t="shared" si="20"/>
        <v xml:space="preserve">DI - Industria de productos minerales no metálicos </v>
      </c>
    </row>
    <row r="423" spans="1:30" ht="14.4">
      <c r="A423" s="7" t="s">
        <v>20</v>
      </c>
      <c r="B423" s="7" t="s">
        <v>88</v>
      </c>
      <c r="C423" s="7" t="s">
        <v>89</v>
      </c>
      <c r="D423" s="7" t="s">
        <v>47</v>
      </c>
      <c r="E423" s="7">
        <v>0</v>
      </c>
      <c r="F423" s="7">
        <v>0</v>
      </c>
      <c r="G423" s="7">
        <v>0</v>
      </c>
      <c r="H423" s="7">
        <v>0</v>
      </c>
      <c r="I423" s="7">
        <v>0</v>
      </c>
      <c r="J423" s="7">
        <v>0</v>
      </c>
      <c r="K423" s="7">
        <v>0</v>
      </c>
      <c r="L423" s="7">
        <v>0</v>
      </c>
      <c r="M423" s="7">
        <v>2.8169144192415199</v>
      </c>
      <c r="N423" s="7">
        <v>0</v>
      </c>
      <c r="O423" s="7">
        <v>0</v>
      </c>
      <c r="P423" s="7">
        <v>0</v>
      </c>
      <c r="Q423" s="7">
        <v>0</v>
      </c>
      <c r="R423" s="7">
        <v>0</v>
      </c>
      <c r="S423" s="7">
        <v>0</v>
      </c>
      <c r="T423" s="7">
        <v>0</v>
      </c>
      <c r="U423" s="7">
        <v>0</v>
      </c>
      <c r="V423" s="7">
        <v>0</v>
      </c>
      <c r="W423" s="7">
        <v>0</v>
      </c>
      <c r="X423" s="7">
        <v>13.010400000000001</v>
      </c>
      <c r="Y423" s="7">
        <v>0</v>
      </c>
      <c r="Z423" s="7">
        <v>0</v>
      </c>
      <c r="AA423" s="1" t="s">
        <v>48</v>
      </c>
      <c r="AB423" s="1" t="str">
        <f t="shared" si="21"/>
        <v>Castilla La Mancha</v>
      </c>
      <c r="AC423" s="1" t="str">
        <f t="shared" si="19"/>
        <v>Badajoz-Castilla La Mancha-Albacete-R11</v>
      </c>
      <c r="AD423" s="1" t="str">
        <f t="shared" si="20"/>
        <v xml:space="preserve">DJ - Metalurgia y fabricación de productos metálicos </v>
      </c>
    </row>
    <row r="424" spans="1:30" ht="14.4">
      <c r="A424" s="7" t="s">
        <v>20</v>
      </c>
      <c r="B424" s="7" t="s">
        <v>88</v>
      </c>
      <c r="C424" s="7" t="s">
        <v>89</v>
      </c>
      <c r="D424" s="7" t="s">
        <v>49</v>
      </c>
      <c r="E424" s="7">
        <v>0</v>
      </c>
      <c r="F424" s="7">
        <v>0</v>
      </c>
      <c r="G424" s="7">
        <v>1.3524217673257299</v>
      </c>
      <c r="H424" s="7">
        <v>0</v>
      </c>
      <c r="I424" s="7">
        <v>0</v>
      </c>
      <c r="J424" s="7">
        <v>4.8200805838578296</v>
      </c>
      <c r="K424" s="7">
        <v>0</v>
      </c>
      <c r="L424" s="7">
        <v>8.3934520055305004</v>
      </c>
      <c r="M424" s="7">
        <v>0</v>
      </c>
      <c r="N424" s="7">
        <v>0</v>
      </c>
      <c r="O424" s="7">
        <v>7.4562587522836301</v>
      </c>
      <c r="P424" s="7">
        <v>0</v>
      </c>
      <c r="Q424" s="7">
        <v>0</v>
      </c>
      <c r="R424" s="7">
        <v>3.4601280000000001</v>
      </c>
      <c r="S424" s="7">
        <v>0</v>
      </c>
      <c r="T424" s="7">
        <v>0</v>
      </c>
      <c r="U424" s="7">
        <v>11.10078</v>
      </c>
      <c r="V424" s="7">
        <v>0</v>
      </c>
      <c r="W424" s="7">
        <v>5.4803850000000001</v>
      </c>
      <c r="X424" s="7">
        <v>0</v>
      </c>
      <c r="Y424" s="7">
        <v>0</v>
      </c>
      <c r="Z424" s="7">
        <v>10.488688</v>
      </c>
      <c r="AA424" s="1" t="s">
        <v>50</v>
      </c>
      <c r="AB424" s="1" t="str">
        <f t="shared" si="21"/>
        <v>Castilla La Mancha</v>
      </c>
      <c r="AC424" s="1" t="str">
        <f t="shared" si="19"/>
        <v>Badajoz-Castilla La Mancha-Albacete-R12</v>
      </c>
      <c r="AD424" s="1" t="str">
        <f t="shared" si="20"/>
        <v xml:space="preserve">DK - Fabricación de maquinaria y equipo mecánico </v>
      </c>
    </row>
    <row r="425" spans="1:30" ht="14.4">
      <c r="A425" s="7" t="s">
        <v>20</v>
      </c>
      <c r="B425" s="7" t="s">
        <v>88</v>
      </c>
      <c r="C425" s="7" t="s">
        <v>89</v>
      </c>
      <c r="D425" s="7" t="s">
        <v>51</v>
      </c>
      <c r="E425" s="7">
        <v>0</v>
      </c>
      <c r="F425" s="7">
        <v>0</v>
      </c>
      <c r="G425" s="7">
        <v>0</v>
      </c>
      <c r="H425" s="7">
        <v>0</v>
      </c>
      <c r="I425" s="7">
        <v>0</v>
      </c>
      <c r="J425" s="7">
        <v>0</v>
      </c>
      <c r="K425" s="7">
        <v>0</v>
      </c>
      <c r="L425" s="7">
        <v>0</v>
      </c>
      <c r="M425" s="7">
        <v>0</v>
      </c>
      <c r="N425" s="7">
        <v>0</v>
      </c>
      <c r="O425" s="7">
        <v>0</v>
      </c>
      <c r="P425" s="7">
        <v>0</v>
      </c>
      <c r="Q425" s="7">
        <v>0</v>
      </c>
      <c r="R425" s="7">
        <v>0</v>
      </c>
      <c r="S425" s="7">
        <v>0</v>
      </c>
      <c r="T425" s="7">
        <v>0</v>
      </c>
      <c r="U425" s="7">
        <v>0</v>
      </c>
      <c r="V425" s="7">
        <v>0</v>
      </c>
      <c r="W425" s="7">
        <v>0</v>
      </c>
      <c r="X425" s="7">
        <v>0</v>
      </c>
      <c r="Y425" s="7">
        <v>0</v>
      </c>
      <c r="Z425" s="7">
        <v>0</v>
      </c>
      <c r="AA425" s="1" t="s">
        <v>52</v>
      </c>
      <c r="AB425" s="1" t="str">
        <f t="shared" si="21"/>
        <v>Castilla La Mancha</v>
      </c>
      <c r="AC425" s="1" t="str">
        <f t="shared" si="19"/>
        <v>Badajoz-Castilla La Mancha-Albacete-R13</v>
      </c>
      <c r="AD425" s="1" t="str">
        <f t="shared" si="20"/>
        <v xml:space="preserve">DL - Material y equipo eléctrico, electrónico y óptico </v>
      </c>
    </row>
    <row r="426" spans="1:30" ht="14.4">
      <c r="A426" s="7" t="s">
        <v>20</v>
      </c>
      <c r="B426" s="7" t="s">
        <v>88</v>
      </c>
      <c r="C426" s="7" t="s">
        <v>89</v>
      </c>
      <c r="D426" s="7" t="s">
        <v>53</v>
      </c>
      <c r="E426" s="7">
        <v>0</v>
      </c>
      <c r="F426" s="7">
        <v>0</v>
      </c>
      <c r="G426" s="7">
        <v>7.6382570084166804E-3</v>
      </c>
      <c r="H426" s="7">
        <v>0</v>
      </c>
      <c r="I426" s="7">
        <v>0</v>
      </c>
      <c r="J426" s="7">
        <v>0</v>
      </c>
      <c r="K426" s="7">
        <v>0</v>
      </c>
      <c r="L426" s="7">
        <v>0</v>
      </c>
      <c r="M426" s="7">
        <v>0</v>
      </c>
      <c r="N426" s="7">
        <v>0</v>
      </c>
      <c r="O426" s="7">
        <v>0</v>
      </c>
      <c r="P426" s="7">
        <v>0</v>
      </c>
      <c r="Q426" s="7">
        <v>0</v>
      </c>
      <c r="R426" s="7">
        <v>0.93156799999999995</v>
      </c>
      <c r="S426" s="7">
        <v>0</v>
      </c>
      <c r="T426" s="7">
        <v>0</v>
      </c>
      <c r="U426" s="7">
        <v>0</v>
      </c>
      <c r="V426" s="7">
        <v>0</v>
      </c>
      <c r="W426" s="7">
        <v>0</v>
      </c>
      <c r="X426" s="7">
        <v>0</v>
      </c>
      <c r="Y426" s="7">
        <v>0</v>
      </c>
      <c r="Z426" s="7">
        <v>0</v>
      </c>
      <c r="AA426" s="1" t="s">
        <v>54</v>
      </c>
      <c r="AB426" s="1" t="str">
        <f t="shared" si="21"/>
        <v>Castilla La Mancha</v>
      </c>
      <c r="AC426" s="1" t="str">
        <f t="shared" si="19"/>
        <v>Badajoz-Castilla La Mancha-Albacete-R14</v>
      </c>
      <c r="AD426" s="1" t="str">
        <f t="shared" si="20"/>
        <v xml:space="preserve">DM - Fabricación de material de transporte </v>
      </c>
    </row>
    <row r="427" spans="1:30" ht="14.4">
      <c r="A427" s="7" t="s">
        <v>20</v>
      </c>
      <c r="B427" s="7" t="s">
        <v>88</v>
      </c>
      <c r="C427" s="7" t="s">
        <v>89</v>
      </c>
      <c r="D427" s="7" t="s">
        <v>55</v>
      </c>
      <c r="E427" s="7">
        <v>0</v>
      </c>
      <c r="F427" s="7">
        <v>0</v>
      </c>
      <c r="G427" s="7">
        <v>0</v>
      </c>
      <c r="H427" s="7">
        <v>0</v>
      </c>
      <c r="I427" s="7">
        <v>0</v>
      </c>
      <c r="J427" s="7">
        <v>0</v>
      </c>
      <c r="K427" s="7">
        <v>0</v>
      </c>
      <c r="L427" s="7">
        <v>0</v>
      </c>
      <c r="M427" s="7">
        <v>0</v>
      </c>
      <c r="N427" s="7">
        <v>0</v>
      </c>
      <c r="O427" s="7">
        <v>0</v>
      </c>
      <c r="P427" s="7">
        <v>0</v>
      </c>
      <c r="Q427" s="7">
        <v>0</v>
      </c>
      <c r="R427" s="7">
        <v>0</v>
      </c>
      <c r="S427" s="7">
        <v>0</v>
      </c>
      <c r="T427" s="7">
        <v>0</v>
      </c>
      <c r="U427" s="7">
        <v>0</v>
      </c>
      <c r="V427" s="7">
        <v>0</v>
      </c>
      <c r="W427" s="7">
        <v>0</v>
      </c>
      <c r="X427" s="7">
        <v>0</v>
      </c>
      <c r="Y427" s="7">
        <v>0</v>
      </c>
      <c r="Z427" s="7">
        <v>0</v>
      </c>
      <c r="AA427" s="1" t="s">
        <v>56</v>
      </c>
      <c r="AB427" s="1" t="str">
        <f t="shared" si="21"/>
        <v>Castilla La Mancha</v>
      </c>
      <c r="AC427" s="1" t="str">
        <f t="shared" si="19"/>
        <v>Badajoz-Castilla La Mancha-Albacete-R15</v>
      </c>
      <c r="AD427" s="1" t="str">
        <f t="shared" si="20"/>
        <v xml:space="preserve">DN - Industrias diversas </v>
      </c>
    </row>
    <row r="428" spans="1:30" ht="14.4">
      <c r="A428" s="7" t="s">
        <v>20</v>
      </c>
      <c r="B428" s="7" t="s">
        <v>88</v>
      </c>
      <c r="C428" s="7" t="s">
        <v>89</v>
      </c>
      <c r="D428" s="7" t="s">
        <v>57</v>
      </c>
      <c r="E428" s="7">
        <v>0</v>
      </c>
      <c r="F428" s="7">
        <v>0</v>
      </c>
      <c r="G428" s="7">
        <v>0</v>
      </c>
      <c r="H428" s="7">
        <v>0</v>
      </c>
      <c r="I428" s="7">
        <v>0</v>
      </c>
      <c r="J428" s="7">
        <v>0</v>
      </c>
      <c r="K428" s="7">
        <v>0</v>
      </c>
      <c r="L428" s="7">
        <v>0</v>
      </c>
      <c r="M428" s="7">
        <v>0</v>
      </c>
      <c r="N428" s="7">
        <v>0</v>
      </c>
      <c r="O428" s="7">
        <v>0</v>
      </c>
      <c r="P428" s="7">
        <v>0</v>
      </c>
      <c r="Q428" s="7">
        <v>0</v>
      </c>
      <c r="R428" s="7">
        <v>0</v>
      </c>
      <c r="S428" s="7">
        <v>0</v>
      </c>
      <c r="T428" s="7">
        <v>0</v>
      </c>
      <c r="U428" s="7">
        <v>0</v>
      </c>
      <c r="V428" s="7">
        <v>0</v>
      </c>
      <c r="W428" s="7">
        <v>0</v>
      </c>
      <c r="X428" s="7">
        <v>0</v>
      </c>
      <c r="Y428" s="7">
        <v>0</v>
      </c>
      <c r="Z428" s="7">
        <v>0</v>
      </c>
      <c r="AA428" s="1" t="s">
        <v>58</v>
      </c>
      <c r="AB428" s="1" t="str">
        <f t="shared" si="21"/>
        <v>Castilla La Mancha</v>
      </c>
      <c r="AC428" s="1" t="str">
        <f t="shared" si="19"/>
        <v>Badajoz-Castilla La Mancha-Albacete-R16</v>
      </c>
      <c r="AD428" s="1" t="str">
        <f t="shared" si="20"/>
        <v xml:space="preserve">EE - Industria energética, distribución de energía, gas y agua </v>
      </c>
    </row>
    <row r="429" spans="1:30" ht="14.4">
      <c r="A429" s="7" t="s">
        <v>20</v>
      </c>
      <c r="B429" s="7" t="s">
        <v>88</v>
      </c>
      <c r="C429" s="7" t="s">
        <v>90</v>
      </c>
      <c r="D429" s="7" t="s">
        <v>23</v>
      </c>
      <c r="E429" s="7">
        <v>31.3402432198593</v>
      </c>
      <c r="F429" s="7">
        <v>1.9194414803200801</v>
      </c>
      <c r="G429" s="7">
        <v>12.0091895343666</v>
      </c>
      <c r="H429" s="7">
        <v>3.0045236841991199</v>
      </c>
      <c r="I429" s="7">
        <v>0</v>
      </c>
      <c r="J429" s="7">
        <v>24.021972944604101</v>
      </c>
      <c r="K429" s="7">
        <v>25.3621241645107</v>
      </c>
      <c r="L429" s="7">
        <v>17.914106498282699</v>
      </c>
      <c r="M429" s="7">
        <v>26.932664780647901</v>
      </c>
      <c r="N429" s="7">
        <v>7.9327247224186399</v>
      </c>
      <c r="O429" s="7">
        <v>10.5825824412911</v>
      </c>
      <c r="P429" s="7">
        <v>35.003207000000003</v>
      </c>
      <c r="Q429" s="7">
        <v>34.013272999999998</v>
      </c>
      <c r="R429" s="7">
        <v>11.016655</v>
      </c>
      <c r="S429" s="7">
        <v>2.053931</v>
      </c>
      <c r="T429" s="7">
        <v>0</v>
      </c>
      <c r="U429" s="7">
        <v>19.430561999999998</v>
      </c>
      <c r="V429" s="7">
        <v>38.965206000000002</v>
      </c>
      <c r="W429" s="7">
        <v>159.776736</v>
      </c>
      <c r="X429" s="7">
        <v>96.643004000000005</v>
      </c>
      <c r="Y429" s="7">
        <v>6.713883</v>
      </c>
      <c r="Z429" s="7">
        <v>14.509107</v>
      </c>
      <c r="AA429" s="1" t="s">
        <v>24</v>
      </c>
      <c r="AB429" s="1" t="str">
        <f t="shared" si="21"/>
        <v>Castilla La Mancha</v>
      </c>
      <c r="AC429" s="1" t="str">
        <f t="shared" si="19"/>
        <v>Badajoz-Castilla La Mancha-Ciudad Real-R1</v>
      </c>
      <c r="AD429" s="1" t="str">
        <f t="shared" si="20"/>
        <v xml:space="preserve">AA,BB - Agricultura, silvicultura y pesca </v>
      </c>
    </row>
    <row r="430" spans="1:30" ht="14.4">
      <c r="A430" s="7" t="s">
        <v>20</v>
      </c>
      <c r="B430" s="7" t="s">
        <v>88</v>
      </c>
      <c r="C430" s="7" t="s">
        <v>90</v>
      </c>
      <c r="D430" s="7" t="s">
        <v>26</v>
      </c>
      <c r="E430" s="7">
        <v>5.3708614548060396</v>
      </c>
      <c r="F430" s="7">
        <v>0</v>
      </c>
      <c r="G430" s="7">
        <v>0.36676442286571598</v>
      </c>
      <c r="H430" s="7">
        <v>2.8307953568043902</v>
      </c>
      <c r="I430" s="7">
        <v>0</v>
      </c>
      <c r="J430" s="7">
        <v>0.80351176385711198</v>
      </c>
      <c r="K430" s="7">
        <v>0</v>
      </c>
      <c r="L430" s="7">
        <v>0.81789635367387903</v>
      </c>
      <c r="M430" s="7">
        <v>0</v>
      </c>
      <c r="N430" s="7">
        <v>0</v>
      </c>
      <c r="O430" s="7">
        <v>2.9632027949219202</v>
      </c>
      <c r="P430" s="7">
        <v>19.801974000000001</v>
      </c>
      <c r="Q430" s="7">
        <v>0</v>
      </c>
      <c r="R430" s="7">
        <v>17.108924999999999</v>
      </c>
      <c r="S430" s="7">
        <v>36.142977999999999</v>
      </c>
      <c r="T430" s="7">
        <v>0</v>
      </c>
      <c r="U430" s="7">
        <v>0.94033375298585298</v>
      </c>
      <c r="V430" s="7">
        <v>0</v>
      </c>
      <c r="W430" s="7">
        <v>14.47411</v>
      </c>
      <c r="X430" s="7">
        <v>0</v>
      </c>
      <c r="Y430" s="7">
        <v>0</v>
      </c>
      <c r="Z430" s="7">
        <v>13.318795</v>
      </c>
      <c r="AA430" s="1" t="s">
        <v>27</v>
      </c>
      <c r="AB430" s="1" t="str">
        <f t="shared" si="21"/>
        <v>Castilla La Mancha</v>
      </c>
      <c r="AC430" s="1" t="str">
        <f t="shared" si="19"/>
        <v>Badajoz-Castilla La Mancha-Ciudad Real-R2</v>
      </c>
      <c r="AD430" s="1" t="str">
        <f t="shared" si="20"/>
        <v xml:space="preserve">CA,CB, DF - I. extractivas, coquerías, refino y combustibles nucleares </v>
      </c>
    </row>
    <row r="431" spans="1:30" ht="14.4">
      <c r="A431" s="7" t="s">
        <v>20</v>
      </c>
      <c r="B431" s="7" t="s">
        <v>88</v>
      </c>
      <c r="C431" s="7" t="s">
        <v>90</v>
      </c>
      <c r="D431" s="7" t="s">
        <v>29</v>
      </c>
      <c r="E431" s="7">
        <v>55.486680481966197</v>
      </c>
      <c r="F431" s="7">
        <v>18.857306385602001</v>
      </c>
      <c r="G431" s="7">
        <v>36.228083612075899</v>
      </c>
      <c r="H431" s="7">
        <v>29.451523630280601</v>
      </c>
      <c r="I431" s="7">
        <v>65.934297376626503</v>
      </c>
      <c r="J431" s="7">
        <v>36.520516320155402</v>
      </c>
      <c r="K431" s="7">
        <v>46.409616125649599</v>
      </c>
      <c r="L431" s="7">
        <v>40.817157153355502</v>
      </c>
      <c r="M431" s="7">
        <v>8.2058416509058407</v>
      </c>
      <c r="N431" s="7">
        <v>50.568985456589502</v>
      </c>
      <c r="O431" s="7">
        <v>46.525799224933799</v>
      </c>
      <c r="P431" s="7">
        <v>152.60251700000001</v>
      </c>
      <c r="Q431" s="7">
        <v>38.454343999999999</v>
      </c>
      <c r="R431" s="7">
        <v>100.189508</v>
      </c>
      <c r="S431" s="7">
        <v>139.40951200000001</v>
      </c>
      <c r="T431" s="7">
        <v>174.353951</v>
      </c>
      <c r="U431" s="7">
        <v>125.22073399999999</v>
      </c>
      <c r="V431" s="7">
        <v>144.160134</v>
      </c>
      <c r="W431" s="7">
        <v>146.58856900000001</v>
      </c>
      <c r="X431" s="7">
        <v>25.636206000000001</v>
      </c>
      <c r="Y431" s="7">
        <v>136.23253199999999</v>
      </c>
      <c r="Z431" s="7">
        <v>91.408116000000007</v>
      </c>
      <c r="AA431" s="1" t="s">
        <v>30</v>
      </c>
      <c r="AB431" s="1" t="str">
        <f t="shared" si="21"/>
        <v>Castilla La Mancha</v>
      </c>
      <c r="AC431" s="1" t="str">
        <f t="shared" si="19"/>
        <v>Badajoz-Castilla La Mancha-Ciudad Real-R3</v>
      </c>
      <c r="AD431" s="1" t="str">
        <f t="shared" si="20"/>
        <v xml:space="preserve">DA - Industria Agroalimentaria </v>
      </c>
    </row>
    <row r="432" spans="1:30" ht="14.4">
      <c r="A432" s="7" t="s">
        <v>20</v>
      </c>
      <c r="B432" s="7" t="s">
        <v>88</v>
      </c>
      <c r="C432" s="7" t="s">
        <v>90</v>
      </c>
      <c r="D432" s="7" t="s">
        <v>32</v>
      </c>
      <c r="E432" s="7">
        <v>0</v>
      </c>
      <c r="F432" s="7">
        <v>0</v>
      </c>
      <c r="G432" s="7">
        <v>0.23673504751296401</v>
      </c>
      <c r="H432" s="7">
        <v>0.12400837414792</v>
      </c>
      <c r="I432" s="7">
        <v>2.3446373045238202E-2</v>
      </c>
      <c r="J432" s="7">
        <v>0</v>
      </c>
      <c r="K432" s="7">
        <v>0</v>
      </c>
      <c r="L432" s="7">
        <v>0</v>
      </c>
      <c r="M432" s="7">
        <v>0</v>
      </c>
      <c r="N432" s="7">
        <v>0</v>
      </c>
      <c r="O432" s="7">
        <v>0</v>
      </c>
      <c r="P432" s="7">
        <v>0</v>
      </c>
      <c r="Q432" s="7">
        <v>0</v>
      </c>
      <c r="R432" s="7">
        <v>0</v>
      </c>
      <c r="S432" s="7">
        <v>0</v>
      </c>
      <c r="T432" s="7">
        <v>0</v>
      </c>
      <c r="U432" s="7">
        <v>0</v>
      </c>
      <c r="V432" s="7">
        <v>0</v>
      </c>
      <c r="W432" s="7">
        <v>0</v>
      </c>
      <c r="X432" s="7">
        <v>0</v>
      </c>
      <c r="Y432" s="7">
        <v>0</v>
      </c>
      <c r="Z432" s="7">
        <v>0</v>
      </c>
      <c r="AA432" s="1" t="s">
        <v>33</v>
      </c>
      <c r="AB432" s="1" t="str">
        <f t="shared" si="21"/>
        <v>Castilla La Mancha</v>
      </c>
      <c r="AC432" s="1" t="str">
        <f t="shared" si="19"/>
        <v>Badajoz-Castilla La Mancha-Ciudad Real-R4</v>
      </c>
      <c r="AD432" s="1" t="str">
        <f t="shared" si="20"/>
        <v xml:space="preserve">DB - Industria textil y de la confección </v>
      </c>
    </row>
    <row r="433" spans="1:30" ht="14.4">
      <c r="A433" s="7" t="s">
        <v>20</v>
      </c>
      <c r="B433" s="7" t="s">
        <v>88</v>
      </c>
      <c r="C433" s="7" t="s">
        <v>90</v>
      </c>
      <c r="D433" s="7" t="s">
        <v>35</v>
      </c>
      <c r="E433" s="7">
        <v>0</v>
      </c>
      <c r="F433" s="7">
        <v>0</v>
      </c>
      <c r="G433" s="7">
        <v>0</v>
      </c>
      <c r="H433" s="7">
        <v>0</v>
      </c>
      <c r="I433" s="7">
        <v>0</v>
      </c>
      <c r="J433" s="7">
        <v>0</v>
      </c>
      <c r="K433" s="7">
        <v>0</v>
      </c>
      <c r="L433" s="7">
        <v>0</v>
      </c>
      <c r="M433" s="7">
        <v>0</v>
      </c>
      <c r="N433" s="7">
        <v>0</v>
      </c>
      <c r="O433" s="7">
        <v>0</v>
      </c>
      <c r="P433" s="7">
        <v>0</v>
      </c>
      <c r="Q433" s="7">
        <v>0</v>
      </c>
      <c r="R433" s="7">
        <v>0</v>
      </c>
      <c r="S433" s="7">
        <v>0</v>
      </c>
      <c r="T433" s="7">
        <v>0</v>
      </c>
      <c r="U433" s="7">
        <v>0</v>
      </c>
      <c r="V433" s="7">
        <v>0</v>
      </c>
      <c r="W433" s="7">
        <v>0</v>
      </c>
      <c r="X433" s="7">
        <v>0</v>
      </c>
      <c r="Y433" s="7">
        <v>0</v>
      </c>
      <c r="Z433" s="7">
        <v>0</v>
      </c>
      <c r="AA433" s="1" t="s">
        <v>36</v>
      </c>
      <c r="AB433" s="1" t="str">
        <f t="shared" si="21"/>
        <v>Castilla La Mancha</v>
      </c>
      <c r="AC433" s="1" t="str">
        <f t="shared" si="19"/>
        <v>Badajoz-Castilla La Mancha-Ciudad Real-R5</v>
      </c>
      <c r="AD433" s="1" t="str">
        <f t="shared" si="20"/>
        <v xml:space="preserve">DC - Industria del cuero y calzado </v>
      </c>
    </row>
    <row r="434" spans="1:30" ht="14.4">
      <c r="A434" s="7" t="s">
        <v>20</v>
      </c>
      <c r="B434" s="7" t="s">
        <v>88</v>
      </c>
      <c r="C434" s="7" t="s">
        <v>90</v>
      </c>
      <c r="D434" s="7" t="s">
        <v>37</v>
      </c>
      <c r="E434" s="7">
        <v>0</v>
      </c>
      <c r="F434" s="7">
        <v>0</v>
      </c>
      <c r="G434" s="7">
        <v>0</v>
      </c>
      <c r="H434" s="7">
        <v>0</v>
      </c>
      <c r="I434" s="7">
        <v>0</v>
      </c>
      <c r="J434" s="7">
        <v>0</v>
      </c>
      <c r="K434" s="7">
        <v>0</v>
      </c>
      <c r="L434" s="7">
        <v>0</v>
      </c>
      <c r="M434" s="7">
        <v>0</v>
      </c>
      <c r="N434" s="7">
        <v>0</v>
      </c>
      <c r="O434" s="7">
        <v>0</v>
      </c>
      <c r="P434" s="7">
        <v>0</v>
      </c>
      <c r="Q434" s="7">
        <v>0</v>
      </c>
      <c r="R434" s="7">
        <v>0</v>
      </c>
      <c r="S434" s="7">
        <v>0</v>
      </c>
      <c r="T434" s="7">
        <v>0</v>
      </c>
      <c r="U434" s="7">
        <v>0</v>
      </c>
      <c r="V434" s="7">
        <v>0</v>
      </c>
      <c r="W434" s="7">
        <v>0</v>
      </c>
      <c r="X434" s="7">
        <v>0</v>
      </c>
      <c r="Y434" s="7">
        <v>0</v>
      </c>
      <c r="Z434" s="7">
        <v>0</v>
      </c>
      <c r="AA434" s="1" t="s">
        <v>38</v>
      </c>
      <c r="AB434" s="1" t="str">
        <f t="shared" si="21"/>
        <v>Castilla La Mancha</v>
      </c>
      <c r="AC434" s="1" t="str">
        <f t="shared" si="19"/>
        <v>Badajoz-Castilla La Mancha-Ciudad Real-R6</v>
      </c>
      <c r="AD434" s="1" t="str">
        <f t="shared" si="20"/>
        <v xml:space="preserve">DD - Industria de la madera y el corcho </v>
      </c>
    </row>
    <row r="435" spans="1:30" ht="14.4">
      <c r="A435" s="7" t="s">
        <v>20</v>
      </c>
      <c r="B435" s="7" t="s">
        <v>88</v>
      </c>
      <c r="C435" s="7" t="s">
        <v>90</v>
      </c>
      <c r="D435" s="7" t="s">
        <v>39</v>
      </c>
      <c r="E435" s="7">
        <v>0</v>
      </c>
      <c r="F435" s="7">
        <v>0</v>
      </c>
      <c r="G435" s="7">
        <v>0</v>
      </c>
      <c r="H435" s="7">
        <v>0</v>
      </c>
      <c r="I435" s="7">
        <v>0</v>
      </c>
      <c r="J435" s="7">
        <v>0</v>
      </c>
      <c r="K435" s="7">
        <v>0</v>
      </c>
      <c r="L435" s="7">
        <v>0</v>
      </c>
      <c r="M435" s="7">
        <v>0</v>
      </c>
      <c r="N435" s="7">
        <v>0</v>
      </c>
      <c r="O435" s="7">
        <v>0</v>
      </c>
      <c r="P435" s="7">
        <v>0</v>
      </c>
      <c r="Q435" s="7">
        <v>0</v>
      </c>
      <c r="R435" s="7">
        <v>0</v>
      </c>
      <c r="S435" s="7">
        <v>0</v>
      </c>
      <c r="T435" s="7">
        <v>0</v>
      </c>
      <c r="U435" s="7">
        <v>0</v>
      </c>
      <c r="V435" s="7">
        <v>0</v>
      </c>
      <c r="W435" s="7">
        <v>0</v>
      </c>
      <c r="X435" s="7">
        <v>0</v>
      </c>
      <c r="Y435" s="7">
        <v>0</v>
      </c>
      <c r="Z435" s="7">
        <v>0</v>
      </c>
      <c r="AA435" s="1" t="s">
        <v>40</v>
      </c>
      <c r="AB435" s="1" t="str">
        <f t="shared" si="21"/>
        <v>Castilla La Mancha</v>
      </c>
      <c r="AC435" s="1" t="str">
        <f t="shared" si="19"/>
        <v>Badajoz-Castilla La Mancha-Ciudad Real-R7</v>
      </c>
      <c r="AD435" s="1" t="str">
        <f t="shared" si="20"/>
        <v xml:space="preserve">DE - Industria del papel, edición y artes gráficas </v>
      </c>
    </row>
    <row r="436" spans="1:30" ht="14.4">
      <c r="A436" s="7" t="s">
        <v>20</v>
      </c>
      <c r="B436" s="7" t="s">
        <v>88</v>
      </c>
      <c r="C436" s="7" t="s">
        <v>90</v>
      </c>
      <c r="D436" s="7" t="s">
        <v>41</v>
      </c>
      <c r="E436" s="7">
        <v>0</v>
      </c>
      <c r="F436" s="7">
        <v>0</v>
      </c>
      <c r="G436" s="7">
        <v>0</v>
      </c>
      <c r="H436" s="7">
        <v>2.91313595994278</v>
      </c>
      <c r="I436" s="7">
        <v>5.7083767833668704</v>
      </c>
      <c r="J436" s="7">
        <v>4.9533909570164996</v>
      </c>
      <c r="K436" s="7">
        <v>0</v>
      </c>
      <c r="L436" s="7">
        <v>0.67566767943196804</v>
      </c>
      <c r="M436" s="7">
        <v>0</v>
      </c>
      <c r="N436" s="7">
        <v>0</v>
      </c>
      <c r="O436" s="7">
        <v>0</v>
      </c>
      <c r="P436" s="7">
        <v>0</v>
      </c>
      <c r="Q436" s="7">
        <v>0</v>
      </c>
      <c r="R436" s="7">
        <v>0</v>
      </c>
      <c r="S436" s="7">
        <v>16.20984</v>
      </c>
      <c r="T436" s="7">
        <v>36.055700000000002</v>
      </c>
      <c r="U436" s="7">
        <v>32.084693999999999</v>
      </c>
      <c r="V436" s="7">
        <v>0</v>
      </c>
      <c r="W436" s="7">
        <v>4.5092239999999997</v>
      </c>
      <c r="X436" s="7">
        <v>0</v>
      </c>
      <c r="Y436" s="7">
        <v>0</v>
      </c>
      <c r="Z436" s="7">
        <v>0</v>
      </c>
      <c r="AA436" s="1" t="s">
        <v>42</v>
      </c>
      <c r="AB436" s="1" t="str">
        <f t="shared" si="21"/>
        <v>Castilla La Mancha</v>
      </c>
      <c r="AC436" s="1" t="str">
        <f t="shared" si="19"/>
        <v>Badajoz-Castilla La Mancha-Ciudad Real-R8</v>
      </c>
      <c r="AD436" s="1" t="str">
        <f t="shared" si="20"/>
        <v xml:space="preserve">DG - Industria Química </v>
      </c>
    </row>
    <row r="437" spans="1:30" ht="14.4">
      <c r="A437" s="7" t="s">
        <v>20</v>
      </c>
      <c r="B437" s="7" t="s">
        <v>88</v>
      </c>
      <c r="C437" s="7" t="s">
        <v>90</v>
      </c>
      <c r="D437" s="7" t="s">
        <v>43</v>
      </c>
      <c r="E437" s="7">
        <v>0</v>
      </c>
      <c r="F437" s="7">
        <v>0</v>
      </c>
      <c r="G437" s="7">
        <v>0</v>
      </c>
      <c r="H437" s="7">
        <v>0</v>
      </c>
      <c r="I437" s="7">
        <v>7.2695852653605399</v>
      </c>
      <c r="J437" s="7">
        <v>0</v>
      </c>
      <c r="K437" s="7">
        <v>0</v>
      </c>
      <c r="L437" s="7">
        <v>0</v>
      </c>
      <c r="M437" s="7">
        <v>0</v>
      </c>
      <c r="N437" s="7">
        <v>0</v>
      </c>
      <c r="O437" s="7">
        <v>3.1044805746120101</v>
      </c>
      <c r="P437" s="7">
        <v>0</v>
      </c>
      <c r="Q437" s="7">
        <v>0</v>
      </c>
      <c r="R437" s="7">
        <v>0</v>
      </c>
      <c r="S437" s="7">
        <v>0</v>
      </c>
      <c r="T437" s="7">
        <v>12.988101</v>
      </c>
      <c r="U437" s="7">
        <v>0</v>
      </c>
      <c r="V437" s="7">
        <v>0</v>
      </c>
      <c r="W437" s="7">
        <v>0</v>
      </c>
      <c r="X437" s="7">
        <v>0</v>
      </c>
      <c r="Y437" s="7">
        <v>0</v>
      </c>
      <c r="Z437" s="7">
        <v>2.5191089999999998</v>
      </c>
      <c r="AA437" s="1" t="s">
        <v>44</v>
      </c>
      <c r="AB437" s="1" t="str">
        <f t="shared" si="21"/>
        <v>Castilla La Mancha</v>
      </c>
      <c r="AC437" s="1" t="str">
        <f t="shared" si="19"/>
        <v>Badajoz-Castilla La Mancha-Ciudad Real-R9</v>
      </c>
      <c r="AD437" s="1" t="str">
        <f t="shared" si="20"/>
        <v xml:space="preserve">DH - Industria del caucho y materias plásticas </v>
      </c>
    </row>
    <row r="438" spans="1:30" ht="14.4">
      <c r="A438" s="7" t="s">
        <v>20</v>
      </c>
      <c r="B438" s="7" t="s">
        <v>88</v>
      </c>
      <c r="C438" s="7" t="s">
        <v>90</v>
      </c>
      <c r="D438" s="7" t="s">
        <v>45</v>
      </c>
      <c r="E438" s="7">
        <v>15.057114700262201</v>
      </c>
      <c r="F438" s="7">
        <v>8.0809310579655502</v>
      </c>
      <c r="G438" s="7">
        <v>7.4135856800961797</v>
      </c>
      <c r="H438" s="7">
        <v>4.99163282604641</v>
      </c>
      <c r="I438" s="7">
        <v>10.7439009569504</v>
      </c>
      <c r="J438" s="7">
        <v>30.997158508226399</v>
      </c>
      <c r="K438" s="7">
        <v>7.6661152682561902</v>
      </c>
      <c r="L438" s="7">
        <v>33.519913655978399</v>
      </c>
      <c r="M438" s="7">
        <v>1.7646693811482701</v>
      </c>
      <c r="N438" s="7">
        <v>0.48920154891623002</v>
      </c>
      <c r="O438" s="7">
        <v>4.4871497200999402</v>
      </c>
      <c r="P438" s="7">
        <v>14.564328</v>
      </c>
      <c r="Q438" s="7">
        <v>39.605046000000002</v>
      </c>
      <c r="R438" s="7">
        <v>56.740436000000003</v>
      </c>
      <c r="S438" s="7">
        <v>30.591743999999998</v>
      </c>
      <c r="T438" s="7">
        <v>26.462142</v>
      </c>
      <c r="U438" s="7">
        <v>68.603871999999996</v>
      </c>
      <c r="V438" s="7">
        <v>14.239566</v>
      </c>
      <c r="W438" s="7">
        <v>91.339172000000005</v>
      </c>
      <c r="X438" s="7">
        <v>15.391605999999999</v>
      </c>
      <c r="Y438" s="7">
        <v>4.4387980000000002</v>
      </c>
      <c r="Z438" s="7">
        <v>21.735681</v>
      </c>
      <c r="AA438" s="1" t="s">
        <v>46</v>
      </c>
      <c r="AB438" s="1" t="str">
        <f t="shared" si="21"/>
        <v>Castilla La Mancha</v>
      </c>
      <c r="AC438" s="1" t="str">
        <f t="shared" si="19"/>
        <v>Badajoz-Castilla La Mancha-Ciudad Real-R10</v>
      </c>
      <c r="AD438" s="1" t="str">
        <f t="shared" si="20"/>
        <v xml:space="preserve">DI - Industria de productos minerales no metálicos </v>
      </c>
    </row>
    <row r="439" spans="1:30" ht="14.4">
      <c r="A439" s="7" t="s">
        <v>20</v>
      </c>
      <c r="B439" s="7" t="s">
        <v>88</v>
      </c>
      <c r="C439" s="7" t="s">
        <v>90</v>
      </c>
      <c r="D439" s="7" t="s">
        <v>47</v>
      </c>
      <c r="E439" s="7">
        <v>9.9857315143501708</v>
      </c>
      <c r="F439" s="7">
        <v>5.0064127151714404</v>
      </c>
      <c r="G439" s="7">
        <v>7.3883489262713802</v>
      </c>
      <c r="H439" s="7">
        <v>7.3631876637015097</v>
      </c>
      <c r="I439" s="7">
        <v>0</v>
      </c>
      <c r="J439" s="7">
        <v>0.71060582323482802</v>
      </c>
      <c r="K439" s="7">
        <v>0</v>
      </c>
      <c r="L439" s="7">
        <v>3.09226106425514</v>
      </c>
      <c r="M439" s="7">
        <v>4.1388689119356403</v>
      </c>
      <c r="N439" s="7">
        <v>0.20221079392101901</v>
      </c>
      <c r="O439" s="7">
        <v>0.34994363223094399</v>
      </c>
      <c r="P439" s="7">
        <v>19.477536000000001</v>
      </c>
      <c r="Q439" s="7">
        <v>18.275392</v>
      </c>
      <c r="R439" s="7">
        <v>18.873540999999999</v>
      </c>
      <c r="S439" s="7">
        <v>16.794408000000001</v>
      </c>
      <c r="T439" s="7">
        <v>0</v>
      </c>
      <c r="U439" s="7">
        <v>5.5516199999999998</v>
      </c>
      <c r="V439" s="7">
        <v>0</v>
      </c>
      <c r="W439" s="7">
        <v>13.514519999999999</v>
      </c>
      <c r="X439" s="7">
        <v>26.649504</v>
      </c>
      <c r="Y439" s="7">
        <v>1.2631019999999999</v>
      </c>
      <c r="Z439" s="7">
        <v>5.6614769999999996</v>
      </c>
      <c r="AA439" s="1" t="s">
        <v>48</v>
      </c>
      <c r="AB439" s="1" t="str">
        <f t="shared" si="21"/>
        <v>Castilla La Mancha</v>
      </c>
      <c r="AC439" s="1" t="str">
        <f t="shared" si="19"/>
        <v>Badajoz-Castilla La Mancha-Ciudad Real-R11</v>
      </c>
      <c r="AD439" s="1" t="str">
        <f t="shared" si="20"/>
        <v xml:space="preserve">DJ - Metalurgia y fabricación de productos metálicos </v>
      </c>
    </row>
    <row r="440" spans="1:30" ht="14.4">
      <c r="A440" s="7" t="s">
        <v>20</v>
      </c>
      <c r="B440" s="7" t="s">
        <v>88</v>
      </c>
      <c r="C440" s="7" t="s">
        <v>90</v>
      </c>
      <c r="D440" s="7" t="s">
        <v>49</v>
      </c>
      <c r="E440" s="7">
        <v>0</v>
      </c>
      <c r="F440" s="7">
        <v>0</v>
      </c>
      <c r="G440" s="7">
        <v>0</v>
      </c>
      <c r="H440" s="7">
        <v>0</v>
      </c>
      <c r="I440" s="7">
        <v>0</v>
      </c>
      <c r="J440" s="7">
        <v>1.0232767973727801</v>
      </c>
      <c r="K440" s="7">
        <v>0</v>
      </c>
      <c r="L440" s="7">
        <v>0</v>
      </c>
      <c r="M440" s="7">
        <v>0</v>
      </c>
      <c r="N440" s="7">
        <v>0</v>
      </c>
      <c r="O440" s="7">
        <v>3.7281293761418199</v>
      </c>
      <c r="P440" s="7">
        <v>0</v>
      </c>
      <c r="Q440" s="7">
        <v>0</v>
      </c>
      <c r="R440" s="7">
        <v>0</v>
      </c>
      <c r="S440" s="7">
        <v>0</v>
      </c>
      <c r="T440" s="7">
        <v>0</v>
      </c>
      <c r="U440" s="7">
        <v>2.3566349999999998</v>
      </c>
      <c r="V440" s="7">
        <v>0</v>
      </c>
      <c r="W440" s="7">
        <v>0</v>
      </c>
      <c r="X440" s="7">
        <v>0</v>
      </c>
      <c r="Y440" s="7">
        <v>0</v>
      </c>
      <c r="Z440" s="7">
        <v>5.2443439999999999</v>
      </c>
      <c r="AA440" s="1" t="s">
        <v>50</v>
      </c>
      <c r="AB440" s="1" t="str">
        <f t="shared" si="21"/>
        <v>Castilla La Mancha</v>
      </c>
      <c r="AC440" s="1" t="str">
        <f t="shared" si="19"/>
        <v>Badajoz-Castilla La Mancha-Ciudad Real-R12</v>
      </c>
      <c r="AD440" s="1" t="str">
        <f t="shared" si="20"/>
        <v xml:space="preserve">DK - Fabricación de maquinaria y equipo mecánico </v>
      </c>
    </row>
    <row r="441" spans="1:30" ht="14.4">
      <c r="A441" s="7" t="s">
        <v>20</v>
      </c>
      <c r="B441" s="7" t="s">
        <v>88</v>
      </c>
      <c r="C441" s="7" t="s">
        <v>90</v>
      </c>
      <c r="D441" s="7" t="s">
        <v>51</v>
      </c>
      <c r="E441" s="7">
        <v>0</v>
      </c>
      <c r="F441" s="7">
        <v>0</v>
      </c>
      <c r="G441" s="7">
        <v>0</v>
      </c>
      <c r="H441" s="7">
        <v>0</v>
      </c>
      <c r="I441" s="7">
        <v>0</v>
      </c>
      <c r="J441" s="7">
        <v>0</v>
      </c>
      <c r="K441" s="7">
        <v>0</v>
      </c>
      <c r="L441" s="7">
        <v>6.4111128452903801</v>
      </c>
      <c r="M441" s="7">
        <v>0</v>
      </c>
      <c r="N441" s="7">
        <v>0</v>
      </c>
      <c r="O441" s="7">
        <v>0</v>
      </c>
      <c r="P441" s="7">
        <v>0</v>
      </c>
      <c r="Q441" s="7">
        <v>0</v>
      </c>
      <c r="R441" s="7">
        <v>0</v>
      </c>
      <c r="S441" s="7">
        <v>0</v>
      </c>
      <c r="T441" s="7">
        <v>0</v>
      </c>
      <c r="U441" s="7">
        <v>0</v>
      </c>
      <c r="V441" s="7">
        <v>0</v>
      </c>
      <c r="W441" s="7">
        <v>7.7237999999999998</v>
      </c>
      <c r="X441" s="7">
        <v>0</v>
      </c>
      <c r="Y441" s="7">
        <v>0</v>
      </c>
      <c r="Z441" s="7">
        <v>0</v>
      </c>
      <c r="AA441" s="1" t="s">
        <v>52</v>
      </c>
      <c r="AB441" s="1" t="str">
        <f t="shared" si="21"/>
        <v>Castilla La Mancha</v>
      </c>
      <c r="AC441" s="1" t="str">
        <f t="shared" si="19"/>
        <v>Badajoz-Castilla La Mancha-Ciudad Real-R13</v>
      </c>
      <c r="AD441" s="1" t="str">
        <f t="shared" si="20"/>
        <v xml:space="preserve">DL - Material y equipo eléctrico, electrónico y óptico </v>
      </c>
    </row>
    <row r="442" spans="1:30" ht="14.4">
      <c r="A442" s="7" t="s">
        <v>20</v>
      </c>
      <c r="B442" s="7" t="s">
        <v>88</v>
      </c>
      <c r="C442" s="7" t="s">
        <v>90</v>
      </c>
      <c r="D442" s="7" t="s">
        <v>53</v>
      </c>
      <c r="E442" s="7">
        <v>0</v>
      </c>
      <c r="F442" s="7">
        <v>0</v>
      </c>
      <c r="G442" s="7">
        <v>0</v>
      </c>
      <c r="H442" s="7">
        <v>0</v>
      </c>
      <c r="I442" s="7">
        <v>0</v>
      </c>
      <c r="J442" s="7">
        <v>0</v>
      </c>
      <c r="K442" s="7">
        <v>0</v>
      </c>
      <c r="L442" s="7">
        <v>0.126212737370994</v>
      </c>
      <c r="M442" s="7">
        <v>0</v>
      </c>
      <c r="N442" s="7">
        <v>0</v>
      </c>
      <c r="O442" s="7">
        <v>0</v>
      </c>
      <c r="P442" s="7">
        <v>0</v>
      </c>
      <c r="Q442" s="7">
        <v>0</v>
      </c>
      <c r="R442" s="7">
        <v>0</v>
      </c>
      <c r="S442" s="7">
        <v>0</v>
      </c>
      <c r="T442" s="7">
        <v>0</v>
      </c>
      <c r="U442" s="7">
        <v>0</v>
      </c>
      <c r="V442" s="7">
        <v>0</v>
      </c>
      <c r="W442" s="7">
        <v>4.4841119999999997</v>
      </c>
      <c r="X442" s="7">
        <v>0</v>
      </c>
      <c r="Y442" s="7">
        <v>0</v>
      </c>
      <c r="Z442" s="7">
        <v>0</v>
      </c>
      <c r="AA442" s="1" t="s">
        <v>54</v>
      </c>
      <c r="AB442" s="1" t="str">
        <f t="shared" si="21"/>
        <v>Castilla La Mancha</v>
      </c>
      <c r="AC442" s="1" t="str">
        <f t="shared" si="19"/>
        <v>Badajoz-Castilla La Mancha-Ciudad Real-R14</v>
      </c>
      <c r="AD442" s="1" t="str">
        <f t="shared" si="20"/>
        <v xml:space="preserve">DM - Fabricación de material de transporte </v>
      </c>
    </row>
    <row r="443" spans="1:30" ht="14.4">
      <c r="A443" s="7" t="s">
        <v>20</v>
      </c>
      <c r="B443" s="7" t="s">
        <v>88</v>
      </c>
      <c r="C443" s="7" t="s">
        <v>90</v>
      </c>
      <c r="D443" s="7" t="s">
        <v>55</v>
      </c>
      <c r="E443" s="7">
        <v>0</v>
      </c>
      <c r="F443" s="7">
        <v>0</v>
      </c>
      <c r="G443" s="7">
        <v>2.6753081617864698</v>
      </c>
      <c r="H443" s="7">
        <v>0</v>
      </c>
      <c r="I443" s="7">
        <v>0</v>
      </c>
      <c r="J443" s="7">
        <v>0</v>
      </c>
      <c r="K443" s="7">
        <v>0</v>
      </c>
      <c r="L443" s="7">
        <v>0</v>
      </c>
      <c r="M443" s="7">
        <v>0</v>
      </c>
      <c r="N443" s="7">
        <v>0</v>
      </c>
      <c r="O443" s="7">
        <v>0</v>
      </c>
      <c r="P443" s="7">
        <v>0</v>
      </c>
      <c r="Q443" s="7">
        <v>0</v>
      </c>
      <c r="R443" s="7">
        <v>3.8935279999999999</v>
      </c>
      <c r="S443" s="7">
        <v>0</v>
      </c>
      <c r="T443" s="7">
        <v>0</v>
      </c>
      <c r="U443" s="7">
        <v>0</v>
      </c>
      <c r="V443" s="7">
        <v>0</v>
      </c>
      <c r="W443" s="7">
        <v>0</v>
      </c>
      <c r="X443" s="7">
        <v>0</v>
      </c>
      <c r="Y443" s="7">
        <v>0</v>
      </c>
      <c r="Z443" s="7">
        <v>0</v>
      </c>
      <c r="AA443" s="1" t="s">
        <v>56</v>
      </c>
      <c r="AB443" s="1" t="str">
        <f t="shared" si="21"/>
        <v>Castilla La Mancha</v>
      </c>
      <c r="AC443" s="1" t="str">
        <f t="shared" si="19"/>
        <v>Badajoz-Castilla La Mancha-Ciudad Real-R15</v>
      </c>
      <c r="AD443" s="1" t="str">
        <f t="shared" si="20"/>
        <v xml:space="preserve">DN - Industrias diversas </v>
      </c>
    </row>
    <row r="444" spans="1:30" ht="14.4">
      <c r="A444" s="7" t="s">
        <v>20</v>
      </c>
      <c r="B444" s="7" t="s">
        <v>88</v>
      </c>
      <c r="C444" s="7" t="s">
        <v>90</v>
      </c>
      <c r="D444" s="7" t="s">
        <v>57</v>
      </c>
      <c r="E444" s="7">
        <v>0</v>
      </c>
      <c r="F444" s="7">
        <v>0</v>
      </c>
      <c r="G444" s="7">
        <v>0</v>
      </c>
      <c r="H444" s="7">
        <v>0</v>
      </c>
      <c r="I444" s="7">
        <v>0</v>
      </c>
      <c r="J444" s="7">
        <v>0</v>
      </c>
      <c r="K444" s="7">
        <v>0</v>
      </c>
      <c r="L444" s="7">
        <v>0</v>
      </c>
      <c r="M444" s="7">
        <v>0</v>
      </c>
      <c r="N444" s="7">
        <v>0</v>
      </c>
      <c r="O444" s="7">
        <v>0</v>
      </c>
      <c r="P444" s="7">
        <v>0</v>
      </c>
      <c r="Q444" s="7">
        <v>0</v>
      </c>
      <c r="R444" s="7">
        <v>0</v>
      </c>
      <c r="S444" s="7">
        <v>0</v>
      </c>
      <c r="T444" s="7">
        <v>0</v>
      </c>
      <c r="U444" s="7">
        <v>0</v>
      </c>
      <c r="V444" s="7">
        <v>0</v>
      </c>
      <c r="W444" s="7">
        <v>0</v>
      </c>
      <c r="X444" s="7">
        <v>0</v>
      </c>
      <c r="Y444" s="7">
        <v>0</v>
      </c>
      <c r="Z444" s="7">
        <v>0</v>
      </c>
      <c r="AA444" s="1" t="s">
        <v>58</v>
      </c>
      <c r="AB444" s="1" t="str">
        <f t="shared" si="21"/>
        <v>Castilla La Mancha</v>
      </c>
      <c r="AC444" s="1" t="str">
        <f t="shared" si="19"/>
        <v>Badajoz-Castilla La Mancha-Ciudad Real-R16</v>
      </c>
      <c r="AD444" s="1" t="str">
        <f t="shared" si="20"/>
        <v xml:space="preserve">EE - Industria energética, distribución de energía, gas y agua </v>
      </c>
    </row>
    <row r="445" spans="1:30" ht="14.4">
      <c r="A445" s="7" t="s">
        <v>20</v>
      </c>
      <c r="B445" s="7" t="s">
        <v>88</v>
      </c>
      <c r="C445" s="7" t="s">
        <v>91</v>
      </c>
      <c r="D445" s="7" t="s">
        <v>23</v>
      </c>
      <c r="E445" s="7">
        <v>5.8415474284810003</v>
      </c>
      <c r="F445" s="7">
        <v>0</v>
      </c>
      <c r="G445" s="7">
        <v>0</v>
      </c>
      <c r="H445" s="7">
        <v>0</v>
      </c>
      <c r="I445" s="7">
        <v>0</v>
      </c>
      <c r="J445" s="7">
        <v>0</v>
      </c>
      <c r="K445" s="7">
        <v>5.5256086067593904</v>
      </c>
      <c r="L445" s="7">
        <v>0</v>
      </c>
      <c r="M445" s="7">
        <v>0</v>
      </c>
      <c r="N445" s="7">
        <v>0</v>
      </c>
      <c r="O445" s="7">
        <v>0</v>
      </c>
      <c r="P445" s="7">
        <v>11.484522</v>
      </c>
      <c r="Q445" s="7">
        <v>0</v>
      </c>
      <c r="R445" s="7">
        <v>0</v>
      </c>
      <c r="S445" s="7">
        <v>0</v>
      </c>
      <c r="T445" s="7">
        <v>0</v>
      </c>
      <c r="U445" s="7">
        <v>0</v>
      </c>
      <c r="V445" s="7">
        <v>9.4601600000000001</v>
      </c>
      <c r="W445" s="7">
        <v>0</v>
      </c>
      <c r="X445" s="7">
        <v>0</v>
      </c>
      <c r="Y445" s="7">
        <v>0</v>
      </c>
      <c r="Z445" s="7">
        <v>0</v>
      </c>
      <c r="AA445" s="1" t="s">
        <v>24</v>
      </c>
      <c r="AB445" s="1" t="str">
        <f t="shared" si="21"/>
        <v>Castilla La Mancha</v>
      </c>
      <c r="AC445" s="1" t="str">
        <f t="shared" si="19"/>
        <v>Badajoz-Castilla La Mancha-Cuenca-R1</v>
      </c>
      <c r="AD445" s="1" t="str">
        <f t="shared" si="20"/>
        <v xml:space="preserve">AA,BB - Agricultura, silvicultura y pesca </v>
      </c>
    </row>
    <row r="446" spans="1:30" ht="14.4">
      <c r="A446" s="7" t="s">
        <v>20</v>
      </c>
      <c r="B446" s="7" t="s">
        <v>88</v>
      </c>
      <c r="C446" s="7" t="s">
        <v>91</v>
      </c>
      <c r="D446" s="7" t="s">
        <v>26</v>
      </c>
      <c r="E446" s="7">
        <v>0</v>
      </c>
      <c r="F446" s="7">
        <v>0</v>
      </c>
      <c r="G446" s="7">
        <v>0</v>
      </c>
      <c r="H446" s="7">
        <v>0</v>
      </c>
      <c r="I446" s="7">
        <v>0</v>
      </c>
      <c r="J446" s="7">
        <v>0</v>
      </c>
      <c r="K446" s="7">
        <v>0</v>
      </c>
      <c r="L446" s="7">
        <v>0</v>
      </c>
      <c r="M446" s="7">
        <v>1.04497572356296</v>
      </c>
      <c r="N446" s="7">
        <v>0</v>
      </c>
      <c r="O446" s="7">
        <v>0</v>
      </c>
      <c r="P446" s="7">
        <v>0</v>
      </c>
      <c r="Q446" s="7">
        <v>0</v>
      </c>
      <c r="R446" s="7">
        <v>0</v>
      </c>
      <c r="S446" s="7">
        <v>0</v>
      </c>
      <c r="T446" s="7">
        <v>0</v>
      </c>
      <c r="U446" s="7">
        <v>0</v>
      </c>
      <c r="V446" s="7">
        <v>0</v>
      </c>
      <c r="W446" s="7">
        <v>0</v>
      </c>
      <c r="X446" s="7">
        <v>3.71278</v>
      </c>
      <c r="Y446" s="7">
        <v>0</v>
      </c>
      <c r="Z446" s="7">
        <v>0</v>
      </c>
      <c r="AA446" s="1" t="s">
        <v>27</v>
      </c>
      <c r="AB446" s="1" t="str">
        <f t="shared" si="21"/>
        <v>Castilla La Mancha</v>
      </c>
      <c r="AC446" s="1" t="str">
        <f t="shared" si="19"/>
        <v>Badajoz-Castilla La Mancha-Cuenca-R2</v>
      </c>
      <c r="AD446" s="1" t="str">
        <f t="shared" si="20"/>
        <v xml:space="preserve">CA,CB, DF - I. extractivas, coquerías, refino y combustibles nucleares </v>
      </c>
    </row>
    <row r="447" spans="1:30" ht="14.4">
      <c r="A447" s="7" t="s">
        <v>20</v>
      </c>
      <c r="B447" s="7" t="s">
        <v>88</v>
      </c>
      <c r="C447" s="7" t="s">
        <v>91</v>
      </c>
      <c r="D447" s="7" t="s">
        <v>29</v>
      </c>
      <c r="E447" s="7">
        <v>0</v>
      </c>
      <c r="F447" s="7">
        <v>0</v>
      </c>
      <c r="G447" s="7">
        <v>9.1782451532509999</v>
      </c>
      <c r="H447" s="7">
        <v>0</v>
      </c>
      <c r="I447" s="7">
        <v>0</v>
      </c>
      <c r="J447" s="7">
        <v>0</v>
      </c>
      <c r="K447" s="7">
        <v>0</v>
      </c>
      <c r="L447" s="7">
        <v>0</v>
      </c>
      <c r="M447" s="7">
        <v>0</v>
      </c>
      <c r="N447" s="7">
        <v>0</v>
      </c>
      <c r="O447" s="7">
        <v>0</v>
      </c>
      <c r="P447" s="7">
        <v>0</v>
      </c>
      <c r="Q447" s="7">
        <v>0</v>
      </c>
      <c r="R447" s="7">
        <v>17.335152000000001</v>
      </c>
      <c r="S447" s="7">
        <v>0</v>
      </c>
      <c r="T447" s="7">
        <v>0</v>
      </c>
      <c r="U447" s="7">
        <v>0</v>
      </c>
      <c r="V447" s="7">
        <v>0</v>
      </c>
      <c r="W447" s="7">
        <v>0</v>
      </c>
      <c r="X447" s="7">
        <v>0</v>
      </c>
      <c r="Y447" s="7">
        <v>0</v>
      </c>
      <c r="Z447" s="7">
        <v>0</v>
      </c>
      <c r="AA447" s="1" t="s">
        <v>30</v>
      </c>
      <c r="AB447" s="1" t="str">
        <f t="shared" si="21"/>
        <v>Castilla La Mancha</v>
      </c>
      <c r="AC447" s="1" t="str">
        <f t="shared" si="19"/>
        <v>Badajoz-Castilla La Mancha-Cuenca-R3</v>
      </c>
      <c r="AD447" s="1" t="str">
        <f t="shared" si="20"/>
        <v xml:space="preserve">DA - Industria Agroalimentaria </v>
      </c>
    </row>
    <row r="448" spans="1:30" ht="14.4">
      <c r="A448" s="7" t="s">
        <v>20</v>
      </c>
      <c r="B448" s="7" t="s">
        <v>88</v>
      </c>
      <c r="C448" s="7" t="s">
        <v>91</v>
      </c>
      <c r="D448" s="7" t="s">
        <v>32</v>
      </c>
      <c r="E448" s="7">
        <v>0</v>
      </c>
      <c r="F448" s="7">
        <v>0</v>
      </c>
      <c r="G448" s="7">
        <v>2.12874480163723E-2</v>
      </c>
      <c r="H448" s="7">
        <v>0</v>
      </c>
      <c r="I448" s="7">
        <v>4.0494492538738599E-4</v>
      </c>
      <c r="J448" s="7">
        <v>0</v>
      </c>
      <c r="K448" s="7">
        <v>0</v>
      </c>
      <c r="L448" s="7">
        <v>0</v>
      </c>
      <c r="M448" s="7">
        <v>0</v>
      </c>
      <c r="N448" s="7">
        <v>0</v>
      </c>
      <c r="O448" s="7">
        <v>0</v>
      </c>
      <c r="P448" s="7">
        <v>0</v>
      </c>
      <c r="Q448" s="7">
        <v>0</v>
      </c>
      <c r="R448" s="7">
        <v>0</v>
      </c>
      <c r="S448" s="7">
        <v>0</v>
      </c>
      <c r="T448" s="7">
        <v>0</v>
      </c>
      <c r="U448" s="7">
        <v>0</v>
      </c>
      <c r="V448" s="7">
        <v>0</v>
      </c>
      <c r="W448" s="7">
        <v>0</v>
      </c>
      <c r="X448" s="7">
        <v>0</v>
      </c>
      <c r="Y448" s="7">
        <v>0</v>
      </c>
      <c r="Z448" s="7">
        <v>0</v>
      </c>
      <c r="AA448" s="1" t="s">
        <v>33</v>
      </c>
      <c r="AB448" s="1" t="str">
        <f t="shared" si="21"/>
        <v>Castilla La Mancha</v>
      </c>
      <c r="AC448" s="1" t="str">
        <f t="shared" si="19"/>
        <v>Badajoz-Castilla La Mancha-Cuenca-R4</v>
      </c>
      <c r="AD448" s="1" t="str">
        <f t="shared" si="20"/>
        <v xml:space="preserve">DB - Industria textil y de la confección </v>
      </c>
    </row>
    <row r="449" spans="1:30" ht="14.4">
      <c r="A449" s="7" t="s">
        <v>20</v>
      </c>
      <c r="B449" s="7" t="s">
        <v>88</v>
      </c>
      <c r="C449" s="7" t="s">
        <v>91</v>
      </c>
      <c r="D449" s="7" t="s">
        <v>35</v>
      </c>
      <c r="E449" s="7">
        <v>0</v>
      </c>
      <c r="F449" s="7">
        <v>0</v>
      </c>
      <c r="G449" s="7">
        <v>0</v>
      </c>
      <c r="H449" s="7">
        <v>0</v>
      </c>
      <c r="I449" s="7">
        <v>0</v>
      </c>
      <c r="J449" s="7">
        <v>0</v>
      </c>
      <c r="K449" s="7">
        <v>0</v>
      </c>
      <c r="L449" s="7">
        <v>0</v>
      </c>
      <c r="M449" s="7">
        <v>0</v>
      </c>
      <c r="N449" s="7">
        <v>0</v>
      </c>
      <c r="O449" s="7">
        <v>0</v>
      </c>
      <c r="P449" s="7">
        <v>0</v>
      </c>
      <c r="Q449" s="7">
        <v>0</v>
      </c>
      <c r="R449" s="7">
        <v>0</v>
      </c>
      <c r="S449" s="7">
        <v>0</v>
      </c>
      <c r="T449" s="7">
        <v>0</v>
      </c>
      <c r="U449" s="7">
        <v>0</v>
      </c>
      <c r="V449" s="7">
        <v>0</v>
      </c>
      <c r="W449" s="7">
        <v>0</v>
      </c>
      <c r="X449" s="7">
        <v>0</v>
      </c>
      <c r="Y449" s="7">
        <v>0</v>
      </c>
      <c r="Z449" s="7">
        <v>0</v>
      </c>
      <c r="AA449" s="1" t="s">
        <v>36</v>
      </c>
      <c r="AB449" s="1" t="str">
        <f t="shared" si="21"/>
        <v>Castilla La Mancha</v>
      </c>
      <c r="AC449" s="1" t="str">
        <f t="shared" si="19"/>
        <v>Badajoz-Castilla La Mancha-Cuenca-R5</v>
      </c>
      <c r="AD449" s="1" t="str">
        <f t="shared" si="20"/>
        <v xml:space="preserve">DC - Industria del cuero y calzado </v>
      </c>
    </row>
    <row r="450" spans="1:30" ht="14.4">
      <c r="A450" s="7" t="s">
        <v>20</v>
      </c>
      <c r="B450" s="7" t="s">
        <v>88</v>
      </c>
      <c r="C450" s="7" t="s">
        <v>91</v>
      </c>
      <c r="D450" s="7" t="s">
        <v>37</v>
      </c>
      <c r="E450" s="7">
        <v>0</v>
      </c>
      <c r="F450" s="7">
        <v>0</v>
      </c>
      <c r="G450" s="7">
        <v>0</v>
      </c>
      <c r="H450" s="7">
        <v>0</v>
      </c>
      <c r="I450" s="7">
        <v>0</v>
      </c>
      <c r="J450" s="7">
        <v>0</v>
      </c>
      <c r="K450" s="7">
        <v>0</v>
      </c>
      <c r="L450" s="7">
        <v>0</v>
      </c>
      <c r="M450" s="7">
        <v>0</v>
      </c>
      <c r="N450" s="7">
        <v>0</v>
      </c>
      <c r="O450" s="7">
        <v>0</v>
      </c>
      <c r="P450" s="7">
        <v>0</v>
      </c>
      <c r="Q450" s="7">
        <v>0</v>
      </c>
      <c r="R450" s="7">
        <v>0</v>
      </c>
      <c r="S450" s="7">
        <v>0</v>
      </c>
      <c r="T450" s="7">
        <v>0</v>
      </c>
      <c r="U450" s="7">
        <v>0</v>
      </c>
      <c r="V450" s="7">
        <v>0</v>
      </c>
      <c r="W450" s="7">
        <v>0</v>
      </c>
      <c r="X450" s="7">
        <v>0</v>
      </c>
      <c r="Y450" s="7">
        <v>0</v>
      </c>
      <c r="Z450" s="7">
        <v>0</v>
      </c>
      <c r="AA450" s="1" t="s">
        <v>38</v>
      </c>
      <c r="AB450" s="1" t="str">
        <f t="shared" si="21"/>
        <v>Castilla La Mancha</v>
      </c>
      <c r="AC450" s="1" t="str">
        <f t="shared" si="19"/>
        <v>Badajoz-Castilla La Mancha-Cuenca-R6</v>
      </c>
      <c r="AD450" s="1" t="str">
        <f t="shared" si="20"/>
        <v xml:space="preserve">DD - Industria de la madera y el corcho </v>
      </c>
    </row>
    <row r="451" spans="1:30" ht="14.4">
      <c r="A451" s="7" t="s">
        <v>20</v>
      </c>
      <c r="B451" s="7" t="s">
        <v>88</v>
      </c>
      <c r="C451" s="7" t="s">
        <v>91</v>
      </c>
      <c r="D451" s="7" t="s">
        <v>39</v>
      </c>
      <c r="E451" s="7">
        <v>0</v>
      </c>
      <c r="F451" s="7">
        <v>0</v>
      </c>
      <c r="G451" s="7">
        <v>0</v>
      </c>
      <c r="H451" s="7">
        <v>0</v>
      </c>
      <c r="I451" s="7">
        <v>0</v>
      </c>
      <c r="J451" s="7">
        <v>0</v>
      </c>
      <c r="K451" s="7">
        <v>0</v>
      </c>
      <c r="L451" s="7">
        <v>0</v>
      </c>
      <c r="M451" s="7">
        <v>0</v>
      </c>
      <c r="N451" s="7">
        <v>0</v>
      </c>
      <c r="O451" s="7">
        <v>0</v>
      </c>
      <c r="P451" s="7">
        <v>0</v>
      </c>
      <c r="Q451" s="7">
        <v>0</v>
      </c>
      <c r="R451" s="7">
        <v>0</v>
      </c>
      <c r="S451" s="7">
        <v>0</v>
      </c>
      <c r="T451" s="7">
        <v>0</v>
      </c>
      <c r="U451" s="7">
        <v>0</v>
      </c>
      <c r="V451" s="7">
        <v>0</v>
      </c>
      <c r="W451" s="7">
        <v>0</v>
      </c>
      <c r="X451" s="7">
        <v>0</v>
      </c>
      <c r="Y451" s="7">
        <v>0</v>
      </c>
      <c r="Z451" s="7">
        <v>0</v>
      </c>
      <c r="AA451" s="1" t="s">
        <v>40</v>
      </c>
      <c r="AB451" s="1" t="str">
        <f t="shared" si="21"/>
        <v>Castilla La Mancha</v>
      </c>
      <c r="AC451" s="1" t="str">
        <f t="shared" si="19"/>
        <v>Badajoz-Castilla La Mancha-Cuenca-R7</v>
      </c>
      <c r="AD451" s="1" t="str">
        <f t="shared" si="20"/>
        <v xml:space="preserve">DE - Industria del papel, edición y artes gráficas </v>
      </c>
    </row>
    <row r="452" spans="1:30" ht="14.4">
      <c r="A452" s="7" t="s">
        <v>20</v>
      </c>
      <c r="B452" s="7" t="s">
        <v>88</v>
      </c>
      <c r="C452" s="7" t="s">
        <v>91</v>
      </c>
      <c r="D452" s="7" t="s">
        <v>41</v>
      </c>
      <c r="E452" s="7">
        <v>0</v>
      </c>
      <c r="F452" s="7">
        <v>0</v>
      </c>
      <c r="G452" s="7">
        <v>0</v>
      </c>
      <c r="H452" s="7">
        <v>0</v>
      </c>
      <c r="I452" s="7">
        <v>1.5311982114038301</v>
      </c>
      <c r="J452" s="7">
        <v>0</v>
      </c>
      <c r="K452" s="7">
        <v>0</v>
      </c>
      <c r="L452" s="7">
        <v>0</v>
      </c>
      <c r="M452" s="7">
        <v>0</v>
      </c>
      <c r="N452" s="7">
        <v>0</v>
      </c>
      <c r="O452" s="7">
        <v>0</v>
      </c>
      <c r="P452" s="7">
        <v>0</v>
      </c>
      <c r="Q452" s="7">
        <v>0</v>
      </c>
      <c r="R452" s="7">
        <v>0</v>
      </c>
      <c r="S452" s="7">
        <v>0</v>
      </c>
      <c r="T452" s="7">
        <v>9.6714749999999992</v>
      </c>
      <c r="U452" s="7">
        <v>0</v>
      </c>
      <c r="V452" s="7">
        <v>0</v>
      </c>
      <c r="W452" s="7">
        <v>0</v>
      </c>
      <c r="X452" s="7">
        <v>0</v>
      </c>
      <c r="Y452" s="7">
        <v>0</v>
      </c>
      <c r="Z452" s="7">
        <v>0</v>
      </c>
      <c r="AA452" s="1" t="s">
        <v>42</v>
      </c>
      <c r="AB452" s="1" t="str">
        <f t="shared" si="21"/>
        <v>Castilla La Mancha</v>
      </c>
      <c r="AC452" s="1" t="str">
        <f t="shared" si="19"/>
        <v>Badajoz-Castilla La Mancha-Cuenca-R8</v>
      </c>
      <c r="AD452" s="1" t="str">
        <f t="shared" si="20"/>
        <v xml:space="preserve">DG - Industria Química </v>
      </c>
    </row>
    <row r="453" spans="1:30" ht="14.4">
      <c r="A453" s="7" t="s">
        <v>20</v>
      </c>
      <c r="B453" s="7" t="s">
        <v>88</v>
      </c>
      <c r="C453" s="7" t="s">
        <v>91</v>
      </c>
      <c r="D453" s="7" t="s">
        <v>43</v>
      </c>
      <c r="E453" s="7">
        <v>0</v>
      </c>
      <c r="F453" s="7">
        <v>1.91081370845738</v>
      </c>
      <c r="G453" s="7">
        <v>0</v>
      </c>
      <c r="H453" s="7">
        <v>0</v>
      </c>
      <c r="I453" s="7">
        <v>0</v>
      </c>
      <c r="J453" s="7">
        <v>0</v>
      </c>
      <c r="K453" s="7">
        <v>0</v>
      </c>
      <c r="L453" s="7">
        <v>0</v>
      </c>
      <c r="M453" s="7">
        <v>0</v>
      </c>
      <c r="N453" s="7">
        <v>0</v>
      </c>
      <c r="O453" s="7">
        <v>0</v>
      </c>
      <c r="P453" s="7">
        <v>0</v>
      </c>
      <c r="Q453" s="7">
        <v>2.2590539999999999</v>
      </c>
      <c r="R453" s="7">
        <v>0</v>
      </c>
      <c r="S453" s="7">
        <v>0</v>
      </c>
      <c r="T453" s="7">
        <v>0</v>
      </c>
      <c r="U453" s="7">
        <v>0</v>
      </c>
      <c r="V453" s="7">
        <v>0</v>
      </c>
      <c r="W453" s="7">
        <v>0</v>
      </c>
      <c r="X453" s="7">
        <v>0</v>
      </c>
      <c r="Y453" s="7">
        <v>0</v>
      </c>
      <c r="Z453" s="7">
        <v>0</v>
      </c>
      <c r="AA453" s="1" t="s">
        <v>44</v>
      </c>
      <c r="AB453" s="1" t="str">
        <f t="shared" si="21"/>
        <v>Castilla La Mancha</v>
      </c>
      <c r="AC453" s="1" t="str">
        <f t="shared" si="19"/>
        <v>Badajoz-Castilla La Mancha-Cuenca-R9</v>
      </c>
      <c r="AD453" s="1" t="str">
        <f t="shared" si="20"/>
        <v xml:space="preserve">DH - Industria del caucho y materias plásticas </v>
      </c>
    </row>
    <row r="454" spans="1:30" ht="14.4">
      <c r="A454" s="7" t="s">
        <v>20</v>
      </c>
      <c r="B454" s="7" t="s">
        <v>88</v>
      </c>
      <c r="C454" s="7" t="s">
        <v>91</v>
      </c>
      <c r="D454" s="7" t="s">
        <v>45</v>
      </c>
      <c r="E454" s="7">
        <v>0.79138760369949201</v>
      </c>
      <c r="F454" s="7">
        <v>0</v>
      </c>
      <c r="G454" s="7">
        <v>0</v>
      </c>
      <c r="H454" s="7">
        <v>0</v>
      </c>
      <c r="I454" s="7">
        <v>0</v>
      </c>
      <c r="J454" s="7">
        <v>0</v>
      </c>
      <c r="K454" s="7">
        <v>0</v>
      </c>
      <c r="L454" s="7">
        <v>0</v>
      </c>
      <c r="M454" s="7">
        <v>0</v>
      </c>
      <c r="N454" s="7">
        <v>0</v>
      </c>
      <c r="O454" s="7">
        <v>0</v>
      </c>
      <c r="P454" s="7">
        <v>17.498294000000001</v>
      </c>
      <c r="Q454" s="7">
        <v>0</v>
      </c>
      <c r="R454" s="7">
        <v>0</v>
      </c>
      <c r="S454" s="7">
        <v>0</v>
      </c>
      <c r="T454" s="7">
        <v>0</v>
      </c>
      <c r="U454" s="7">
        <v>0</v>
      </c>
      <c r="V454" s="7">
        <v>0</v>
      </c>
      <c r="W454" s="7">
        <v>0</v>
      </c>
      <c r="X454" s="7">
        <v>0</v>
      </c>
      <c r="Y454" s="7">
        <v>0</v>
      </c>
      <c r="Z454" s="7">
        <v>0</v>
      </c>
      <c r="AA454" s="1" t="s">
        <v>46</v>
      </c>
      <c r="AB454" s="1" t="str">
        <f t="shared" si="21"/>
        <v>Castilla La Mancha</v>
      </c>
      <c r="AC454" s="1" t="str">
        <f t="shared" si="19"/>
        <v>Badajoz-Castilla La Mancha-Cuenca-R10</v>
      </c>
      <c r="AD454" s="1" t="str">
        <f t="shared" si="20"/>
        <v xml:space="preserve">DI - Industria de productos minerales no metálicos </v>
      </c>
    </row>
    <row r="455" spans="1:30" ht="14.4">
      <c r="A455" s="7" t="s">
        <v>20</v>
      </c>
      <c r="B455" s="7" t="s">
        <v>88</v>
      </c>
      <c r="C455" s="7" t="s">
        <v>91</v>
      </c>
      <c r="D455" s="7" t="s">
        <v>47</v>
      </c>
      <c r="E455" s="7">
        <v>0</v>
      </c>
      <c r="F455" s="7">
        <v>0</v>
      </c>
      <c r="G455" s="7">
        <v>0</v>
      </c>
      <c r="H455" s="7">
        <v>0</v>
      </c>
      <c r="I455" s="7">
        <v>0</v>
      </c>
      <c r="J455" s="7">
        <v>0</v>
      </c>
      <c r="K455" s="7">
        <v>0</v>
      </c>
      <c r="L455" s="7">
        <v>0</v>
      </c>
      <c r="M455" s="7">
        <v>0</v>
      </c>
      <c r="N455" s="7">
        <v>2.5429219697426699</v>
      </c>
      <c r="O455" s="7">
        <v>0</v>
      </c>
      <c r="P455" s="7">
        <v>0</v>
      </c>
      <c r="Q455" s="7">
        <v>0</v>
      </c>
      <c r="R455" s="7">
        <v>0</v>
      </c>
      <c r="S455" s="7">
        <v>0</v>
      </c>
      <c r="T455" s="7">
        <v>0</v>
      </c>
      <c r="U455" s="7">
        <v>0</v>
      </c>
      <c r="V455" s="7">
        <v>0</v>
      </c>
      <c r="W455" s="7">
        <v>0</v>
      </c>
      <c r="X455" s="7">
        <v>0</v>
      </c>
      <c r="Y455" s="7">
        <v>12.021815999999999</v>
      </c>
      <c r="Z455" s="7">
        <v>0</v>
      </c>
      <c r="AA455" s="1" t="s">
        <v>48</v>
      </c>
      <c r="AB455" s="1" t="str">
        <f t="shared" si="21"/>
        <v>Castilla La Mancha</v>
      </c>
      <c r="AC455" s="1" t="str">
        <f t="shared" si="19"/>
        <v>Badajoz-Castilla La Mancha-Cuenca-R11</v>
      </c>
      <c r="AD455" s="1" t="str">
        <f t="shared" si="20"/>
        <v xml:space="preserve">DJ - Metalurgia y fabricación de productos metálicos </v>
      </c>
    </row>
    <row r="456" spans="1:30" ht="14.4">
      <c r="A456" s="7" t="s">
        <v>20</v>
      </c>
      <c r="B456" s="7" t="s">
        <v>88</v>
      </c>
      <c r="C456" s="7" t="s">
        <v>91</v>
      </c>
      <c r="D456" s="7" t="s">
        <v>49</v>
      </c>
      <c r="E456" s="7">
        <v>0</v>
      </c>
      <c r="F456" s="7">
        <v>0</v>
      </c>
      <c r="G456" s="7">
        <v>0</v>
      </c>
      <c r="H456" s="7">
        <v>0</v>
      </c>
      <c r="I456" s="7">
        <v>0</v>
      </c>
      <c r="J456" s="7">
        <v>0</v>
      </c>
      <c r="K456" s="7">
        <v>0</v>
      </c>
      <c r="L456" s="7">
        <v>0</v>
      </c>
      <c r="M456" s="7">
        <v>0</v>
      </c>
      <c r="N456" s="7">
        <v>0</v>
      </c>
      <c r="O456" s="7">
        <v>0</v>
      </c>
      <c r="P456" s="7">
        <v>0</v>
      </c>
      <c r="Q456" s="7">
        <v>0</v>
      </c>
      <c r="R456" s="7">
        <v>0</v>
      </c>
      <c r="S456" s="7">
        <v>0</v>
      </c>
      <c r="T456" s="7">
        <v>0</v>
      </c>
      <c r="U456" s="7">
        <v>0</v>
      </c>
      <c r="V456" s="7">
        <v>0</v>
      </c>
      <c r="W456" s="7">
        <v>0</v>
      </c>
      <c r="X456" s="7">
        <v>0</v>
      </c>
      <c r="Y456" s="7">
        <v>0</v>
      </c>
      <c r="Z456" s="7">
        <v>0</v>
      </c>
      <c r="AA456" s="1" t="s">
        <v>50</v>
      </c>
      <c r="AB456" s="1" t="str">
        <f t="shared" si="21"/>
        <v>Castilla La Mancha</v>
      </c>
      <c r="AC456" s="1" t="str">
        <f t="shared" si="19"/>
        <v>Badajoz-Castilla La Mancha-Cuenca-R12</v>
      </c>
      <c r="AD456" s="1" t="str">
        <f t="shared" si="20"/>
        <v xml:space="preserve">DK - Fabricación de maquinaria y equipo mecánico </v>
      </c>
    </row>
    <row r="457" spans="1:30" ht="14.4">
      <c r="A457" s="7" t="s">
        <v>20</v>
      </c>
      <c r="B457" s="7" t="s">
        <v>88</v>
      </c>
      <c r="C457" s="7" t="s">
        <v>91</v>
      </c>
      <c r="D457" s="7" t="s">
        <v>51</v>
      </c>
      <c r="E457" s="7">
        <v>0</v>
      </c>
      <c r="F457" s="7">
        <v>0</v>
      </c>
      <c r="G457" s="7">
        <v>0</v>
      </c>
      <c r="H457" s="7">
        <v>0</v>
      </c>
      <c r="I457" s="7">
        <v>0</v>
      </c>
      <c r="J457" s="7">
        <v>0</v>
      </c>
      <c r="K457" s="7">
        <v>0</v>
      </c>
      <c r="L457" s="7">
        <v>0</v>
      </c>
      <c r="M457" s="7">
        <v>0</v>
      </c>
      <c r="N457" s="7">
        <v>0</v>
      </c>
      <c r="O457" s="7">
        <v>0</v>
      </c>
      <c r="P457" s="7">
        <v>0</v>
      </c>
      <c r="Q457" s="7">
        <v>0</v>
      </c>
      <c r="R457" s="7">
        <v>0</v>
      </c>
      <c r="S457" s="7">
        <v>0</v>
      </c>
      <c r="T457" s="7">
        <v>0</v>
      </c>
      <c r="U457" s="7">
        <v>0</v>
      </c>
      <c r="V457" s="7">
        <v>0</v>
      </c>
      <c r="W457" s="7">
        <v>0</v>
      </c>
      <c r="X457" s="7">
        <v>0</v>
      </c>
      <c r="Y457" s="7">
        <v>0</v>
      </c>
      <c r="Z457" s="7">
        <v>0</v>
      </c>
      <c r="AA457" s="1" t="s">
        <v>52</v>
      </c>
      <c r="AB457" s="1" t="str">
        <f t="shared" si="21"/>
        <v>Castilla La Mancha</v>
      </c>
      <c r="AC457" s="1" t="str">
        <f t="shared" si="19"/>
        <v>Badajoz-Castilla La Mancha-Cuenca-R13</v>
      </c>
      <c r="AD457" s="1" t="str">
        <f t="shared" si="20"/>
        <v xml:space="preserve">DL - Material y equipo eléctrico, electrónico y óptico </v>
      </c>
    </row>
    <row r="458" spans="1:30" ht="14.4">
      <c r="A458" s="7" t="s">
        <v>20</v>
      </c>
      <c r="B458" s="7" t="s">
        <v>88</v>
      </c>
      <c r="C458" s="7" t="s">
        <v>91</v>
      </c>
      <c r="D458" s="7" t="s">
        <v>53</v>
      </c>
      <c r="E458" s="7">
        <v>0</v>
      </c>
      <c r="F458" s="7">
        <v>0</v>
      </c>
      <c r="G458" s="7">
        <v>0</v>
      </c>
      <c r="H458" s="7">
        <v>0</v>
      </c>
      <c r="I458" s="7">
        <v>0</v>
      </c>
      <c r="J458" s="7">
        <v>0</v>
      </c>
      <c r="K458" s="7">
        <v>0</v>
      </c>
      <c r="L458" s="7">
        <v>0</v>
      </c>
      <c r="M458" s="7">
        <v>0</v>
      </c>
      <c r="N458" s="7">
        <v>0</v>
      </c>
      <c r="O458" s="7">
        <v>0</v>
      </c>
      <c r="P458" s="7">
        <v>0</v>
      </c>
      <c r="Q458" s="7">
        <v>0</v>
      </c>
      <c r="R458" s="7">
        <v>0</v>
      </c>
      <c r="S458" s="7">
        <v>0</v>
      </c>
      <c r="T458" s="7">
        <v>0</v>
      </c>
      <c r="U458" s="7">
        <v>0</v>
      </c>
      <c r="V458" s="7">
        <v>0</v>
      </c>
      <c r="W458" s="7">
        <v>0</v>
      </c>
      <c r="X458" s="7">
        <v>0</v>
      </c>
      <c r="Y458" s="7">
        <v>0</v>
      </c>
      <c r="Z458" s="7">
        <v>0</v>
      </c>
      <c r="AA458" s="1" t="s">
        <v>54</v>
      </c>
      <c r="AB458" s="1" t="str">
        <f t="shared" si="21"/>
        <v>Castilla La Mancha</v>
      </c>
      <c r="AC458" s="1" t="str">
        <f t="shared" si="19"/>
        <v>Badajoz-Castilla La Mancha-Cuenca-R14</v>
      </c>
      <c r="AD458" s="1" t="str">
        <f t="shared" si="20"/>
        <v xml:space="preserve">DM - Fabricación de material de transporte </v>
      </c>
    </row>
    <row r="459" spans="1:30" ht="14.4">
      <c r="A459" s="7" t="s">
        <v>20</v>
      </c>
      <c r="B459" s="7" t="s">
        <v>88</v>
      </c>
      <c r="C459" s="7" t="s">
        <v>91</v>
      </c>
      <c r="D459" s="7" t="s">
        <v>55</v>
      </c>
      <c r="E459" s="7">
        <v>0</v>
      </c>
      <c r="F459" s="7">
        <v>0</v>
      </c>
      <c r="G459" s="7">
        <v>0</v>
      </c>
      <c r="H459" s="7">
        <v>0</v>
      </c>
      <c r="I459" s="7">
        <v>0</v>
      </c>
      <c r="J459" s="7">
        <v>0</v>
      </c>
      <c r="K459" s="7">
        <v>0</v>
      </c>
      <c r="L459" s="7">
        <v>0</v>
      </c>
      <c r="M459" s="7">
        <v>0</v>
      </c>
      <c r="N459" s="7">
        <v>0</v>
      </c>
      <c r="O459" s="7">
        <v>0</v>
      </c>
      <c r="P459" s="7">
        <v>0</v>
      </c>
      <c r="Q459" s="7">
        <v>0</v>
      </c>
      <c r="R459" s="7">
        <v>0</v>
      </c>
      <c r="S459" s="7">
        <v>0</v>
      </c>
      <c r="T459" s="7">
        <v>0</v>
      </c>
      <c r="U459" s="7">
        <v>0</v>
      </c>
      <c r="V459" s="7">
        <v>0</v>
      </c>
      <c r="W459" s="7">
        <v>0</v>
      </c>
      <c r="X459" s="7">
        <v>0</v>
      </c>
      <c r="Y459" s="7">
        <v>0</v>
      </c>
      <c r="Z459" s="7">
        <v>0</v>
      </c>
      <c r="AA459" s="1" t="s">
        <v>56</v>
      </c>
      <c r="AB459" s="1" t="str">
        <f t="shared" si="21"/>
        <v>Castilla La Mancha</v>
      </c>
      <c r="AC459" s="1" t="str">
        <f t="shared" si="19"/>
        <v>Badajoz-Castilla La Mancha-Cuenca-R15</v>
      </c>
      <c r="AD459" s="1" t="str">
        <f t="shared" si="20"/>
        <v xml:space="preserve">DN - Industrias diversas </v>
      </c>
    </row>
    <row r="460" spans="1:30" ht="14.4">
      <c r="A460" s="7" t="s">
        <v>20</v>
      </c>
      <c r="B460" s="7" t="s">
        <v>88</v>
      </c>
      <c r="C460" s="7" t="s">
        <v>91</v>
      </c>
      <c r="D460" s="7" t="s">
        <v>57</v>
      </c>
      <c r="E460" s="7">
        <v>0</v>
      </c>
      <c r="F460" s="7">
        <v>0</v>
      </c>
      <c r="G460" s="7">
        <v>0</v>
      </c>
      <c r="H460" s="7">
        <v>0</v>
      </c>
      <c r="I460" s="7">
        <v>0</v>
      </c>
      <c r="J460" s="7">
        <v>0</v>
      </c>
      <c r="K460" s="7">
        <v>0</v>
      </c>
      <c r="L460" s="7">
        <v>0</v>
      </c>
      <c r="M460" s="7">
        <v>0</v>
      </c>
      <c r="N460" s="7">
        <v>0</v>
      </c>
      <c r="O460" s="7">
        <v>0</v>
      </c>
      <c r="P460" s="7">
        <v>0</v>
      </c>
      <c r="Q460" s="7">
        <v>0</v>
      </c>
      <c r="R460" s="7">
        <v>0</v>
      </c>
      <c r="S460" s="7">
        <v>0</v>
      </c>
      <c r="T460" s="7">
        <v>0</v>
      </c>
      <c r="U460" s="7">
        <v>0</v>
      </c>
      <c r="V460" s="7">
        <v>0</v>
      </c>
      <c r="W460" s="7">
        <v>0</v>
      </c>
      <c r="X460" s="7">
        <v>0</v>
      </c>
      <c r="Y460" s="7">
        <v>0</v>
      </c>
      <c r="Z460" s="7">
        <v>0</v>
      </c>
      <c r="AA460" s="1" t="s">
        <v>58</v>
      </c>
      <c r="AB460" s="1" t="str">
        <f t="shared" si="21"/>
        <v>Castilla La Mancha</v>
      </c>
      <c r="AC460" s="1" t="str">
        <f t="shared" si="19"/>
        <v>Badajoz-Castilla La Mancha-Cuenca-R16</v>
      </c>
      <c r="AD460" s="1" t="str">
        <f t="shared" si="20"/>
        <v xml:space="preserve">EE - Industria energética, distribución de energía, gas y agua </v>
      </c>
    </row>
    <row r="461" spans="1:30" ht="14.4">
      <c r="A461" s="7" t="s">
        <v>20</v>
      </c>
      <c r="B461" s="7" t="s">
        <v>88</v>
      </c>
      <c r="C461" s="7" t="s">
        <v>92</v>
      </c>
      <c r="D461" s="7" t="s">
        <v>23</v>
      </c>
      <c r="E461" s="7">
        <v>0</v>
      </c>
      <c r="F461" s="7">
        <v>0</v>
      </c>
      <c r="G461" s="7">
        <v>0</v>
      </c>
      <c r="H461" s="7">
        <v>16.0485778066599</v>
      </c>
      <c r="I461" s="7">
        <v>0</v>
      </c>
      <c r="J461" s="7">
        <v>14.083402154403799</v>
      </c>
      <c r="K461" s="7">
        <v>0</v>
      </c>
      <c r="L461" s="7">
        <v>0</v>
      </c>
      <c r="M461" s="7">
        <v>18.250871196964201</v>
      </c>
      <c r="N461" s="7">
        <v>9.2594170803546394</v>
      </c>
      <c r="O461" s="7">
        <v>4.4971024830765503</v>
      </c>
      <c r="P461" s="7">
        <v>0</v>
      </c>
      <c r="Q461" s="7">
        <v>0</v>
      </c>
      <c r="R461" s="7">
        <v>0</v>
      </c>
      <c r="S461" s="7">
        <v>22.248809000000001</v>
      </c>
      <c r="T461" s="7">
        <v>0</v>
      </c>
      <c r="U461" s="7">
        <v>11.391588</v>
      </c>
      <c r="V461" s="7">
        <v>0</v>
      </c>
      <c r="W461" s="7">
        <v>0</v>
      </c>
      <c r="X461" s="7">
        <v>55.294199999999996</v>
      </c>
      <c r="Y461" s="7">
        <v>20.792128999999999</v>
      </c>
      <c r="Z461" s="7">
        <v>3.670534</v>
      </c>
      <c r="AA461" s="1" t="s">
        <v>24</v>
      </c>
      <c r="AB461" s="1" t="str">
        <f t="shared" si="21"/>
        <v>Castilla La Mancha</v>
      </c>
      <c r="AC461" s="1" t="str">
        <f t="shared" si="19"/>
        <v>Badajoz-Castilla La Mancha-Guadalajara-R1</v>
      </c>
      <c r="AD461" s="1" t="str">
        <f t="shared" si="20"/>
        <v xml:space="preserve">AA,BB - Agricultura, silvicultura y pesca </v>
      </c>
    </row>
    <row r="462" spans="1:30" ht="14.4">
      <c r="A462" s="7" t="s">
        <v>20</v>
      </c>
      <c r="B462" s="7" t="s">
        <v>88</v>
      </c>
      <c r="C462" s="7" t="s">
        <v>92</v>
      </c>
      <c r="D462" s="7" t="s">
        <v>26</v>
      </c>
      <c r="E462" s="7">
        <v>0</v>
      </c>
      <c r="F462" s="7">
        <v>0</v>
      </c>
      <c r="G462" s="7">
        <v>0</v>
      </c>
      <c r="H462" s="7">
        <v>0</v>
      </c>
      <c r="I462" s="7">
        <v>0</v>
      </c>
      <c r="J462" s="7">
        <v>0</v>
      </c>
      <c r="K462" s="7">
        <v>0</v>
      </c>
      <c r="L462" s="7">
        <v>0</v>
      </c>
      <c r="M462" s="7">
        <v>0</v>
      </c>
      <c r="N462" s="7">
        <v>0</v>
      </c>
      <c r="O462" s="7">
        <v>0</v>
      </c>
      <c r="P462" s="7">
        <v>0</v>
      </c>
      <c r="Q462" s="7">
        <v>0</v>
      </c>
      <c r="R462" s="7">
        <v>0</v>
      </c>
      <c r="S462" s="7">
        <v>0</v>
      </c>
      <c r="T462" s="7">
        <v>0</v>
      </c>
      <c r="U462" s="7">
        <v>0</v>
      </c>
      <c r="V462" s="7">
        <v>0</v>
      </c>
      <c r="W462" s="7">
        <v>0</v>
      </c>
      <c r="X462" s="7">
        <v>0</v>
      </c>
      <c r="Y462" s="7">
        <v>0</v>
      </c>
      <c r="Z462" s="7">
        <v>0</v>
      </c>
      <c r="AA462" s="1" t="s">
        <v>27</v>
      </c>
      <c r="AB462" s="1" t="str">
        <f t="shared" si="21"/>
        <v>Castilla La Mancha</v>
      </c>
      <c r="AC462" s="1" t="str">
        <f t="shared" ref="AC462:AC525" si="22">+A462&amp;"-"&amp;AB462&amp;"-"&amp;C462&amp;"-"&amp;AA462</f>
        <v>Badajoz-Castilla La Mancha-Guadalajara-R2</v>
      </c>
      <c r="AD462" s="1" t="str">
        <f t="shared" ref="AD462:AD525" si="23">+IF(D462=$D$13,$AI$1,IF(D462=$D$14,$AI$2,IF(D462=$D$15,$AI$3,IF(D462=$D$16,$AI$4,IF(D462=$D$17,$AI$5,IF(D462=$D$18,$AI$6,IF(D462=$D$19,$AI$7,IF(D462=$D$20,$AI$8,IF(D462=$D$21,$AI$9,IF(D462=$D$22,$AI$10,IF(D462=$D$23,$AI$11,IF(D462=$D$24,$AI$12,IF(D462=$D$25,$AI$13,IF(D462=$D$26,$AI$14,IF(D462=$D$27,$AI$15,$AI$16)))))))))))))))</f>
        <v xml:space="preserve">CA,CB, DF - I. extractivas, coquerías, refino y combustibles nucleares </v>
      </c>
    </row>
    <row r="463" spans="1:30" ht="14.4">
      <c r="A463" s="7" t="s">
        <v>20</v>
      </c>
      <c r="B463" s="7" t="s">
        <v>88</v>
      </c>
      <c r="C463" s="7" t="s">
        <v>92</v>
      </c>
      <c r="D463" s="7" t="s">
        <v>29</v>
      </c>
      <c r="E463" s="7">
        <v>0</v>
      </c>
      <c r="F463" s="7">
        <v>0</v>
      </c>
      <c r="G463" s="7">
        <v>8.2782601319557507</v>
      </c>
      <c r="H463" s="7">
        <v>5.0030133400186898</v>
      </c>
      <c r="I463" s="7">
        <v>15.955577280884899</v>
      </c>
      <c r="J463" s="7">
        <v>0</v>
      </c>
      <c r="K463" s="7">
        <v>7.9498050182022304</v>
      </c>
      <c r="L463" s="7">
        <v>8.5997203290957795</v>
      </c>
      <c r="M463" s="7">
        <v>2.8433180906296598</v>
      </c>
      <c r="N463" s="7">
        <v>1.0972408453517799</v>
      </c>
      <c r="O463" s="7">
        <v>6.7375350104315803</v>
      </c>
      <c r="P463" s="7">
        <v>0</v>
      </c>
      <c r="Q463" s="7">
        <v>0</v>
      </c>
      <c r="R463" s="7">
        <v>20.456759999999999</v>
      </c>
      <c r="S463" s="7">
        <v>39.869286000000002</v>
      </c>
      <c r="T463" s="7">
        <v>21.319413999999998</v>
      </c>
      <c r="U463" s="7">
        <v>0</v>
      </c>
      <c r="V463" s="7">
        <v>12.758856</v>
      </c>
      <c r="W463" s="7">
        <v>19.196007000000002</v>
      </c>
      <c r="X463" s="7">
        <v>6.7724039999999999</v>
      </c>
      <c r="Y463" s="7">
        <v>2.4331420000000001</v>
      </c>
      <c r="Z463" s="7">
        <v>12.350471000000001</v>
      </c>
      <c r="AA463" s="1" t="s">
        <v>30</v>
      </c>
      <c r="AB463" s="1" t="str">
        <f t="shared" si="21"/>
        <v>Castilla La Mancha</v>
      </c>
      <c r="AC463" s="1" t="str">
        <f t="shared" si="22"/>
        <v>Badajoz-Castilla La Mancha-Guadalajara-R3</v>
      </c>
      <c r="AD463" s="1" t="str">
        <f t="shared" si="23"/>
        <v xml:space="preserve">DA - Industria Agroalimentaria </v>
      </c>
    </row>
    <row r="464" spans="1:30" ht="14.4">
      <c r="A464" s="7" t="s">
        <v>20</v>
      </c>
      <c r="B464" s="7" t="s">
        <v>88</v>
      </c>
      <c r="C464" s="7" t="s">
        <v>92</v>
      </c>
      <c r="D464" s="7" t="s">
        <v>32</v>
      </c>
      <c r="E464" s="7">
        <v>0</v>
      </c>
      <c r="F464" s="7">
        <v>0</v>
      </c>
      <c r="G464" s="7">
        <v>3.5076310188997699E-2</v>
      </c>
      <c r="H464" s="7">
        <v>4.1628427460609803E-2</v>
      </c>
      <c r="I464" s="7">
        <v>1.6738435074096902E-2</v>
      </c>
      <c r="J464" s="7">
        <v>0</v>
      </c>
      <c r="K464" s="7">
        <v>0</v>
      </c>
      <c r="L464" s="7">
        <v>0</v>
      </c>
      <c r="M464" s="7">
        <v>0</v>
      </c>
      <c r="N464" s="7">
        <v>0</v>
      </c>
      <c r="O464" s="7">
        <v>0</v>
      </c>
      <c r="P464" s="7">
        <v>0</v>
      </c>
      <c r="Q464" s="7">
        <v>0</v>
      </c>
      <c r="R464" s="7">
        <v>0</v>
      </c>
      <c r="S464" s="7">
        <v>0</v>
      </c>
      <c r="T464" s="7">
        <v>0</v>
      </c>
      <c r="U464" s="7">
        <v>0</v>
      </c>
      <c r="V464" s="7">
        <v>0</v>
      </c>
      <c r="W464" s="7">
        <v>0</v>
      </c>
      <c r="X464" s="7">
        <v>0</v>
      </c>
      <c r="Y464" s="7">
        <v>0</v>
      </c>
      <c r="Z464" s="7">
        <v>0</v>
      </c>
      <c r="AA464" s="1" t="s">
        <v>33</v>
      </c>
      <c r="AB464" s="1" t="str">
        <f t="shared" si="21"/>
        <v>Castilla La Mancha</v>
      </c>
      <c r="AC464" s="1" t="str">
        <f t="shared" si="22"/>
        <v>Badajoz-Castilla La Mancha-Guadalajara-R4</v>
      </c>
      <c r="AD464" s="1" t="str">
        <f t="shared" si="23"/>
        <v xml:space="preserve">DB - Industria textil y de la confección </v>
      </c>
    </row>
    <row r="465" spans="1:30" ht="14.4">
      <c r="A465" s="7" t="s">
        <v>20</v>
      </c>
      <c r="B465" s="7" t="s">
        <v>88</v>
      </c>
      <c r="C465" s="7" t="s">
        <v>92</v>
      </c>
      <c r="D465" s="7" t="s">
        <v>35</v>
      </c>
      <c r="E465" s="7">
        <v>0</v>
      </c>
      <c r="F465" s="7">
        <v>0</v>
      </c>
      <c r="G465" s="7">
        <v>0</v>
      </c>
      <c r="H465" s="7">
        <v>0</v>
      </c>
      <c r="I465" s="7">
        <v>0</v>
      </c>
      <c r="J465" s="7">
        <v>0</v>
      </c>
      <c r="K465" s="7">
        <v>0</v>
      </c>
      <c r="L465" s="7">
        <v>0</v>
      </c>
      <c r="M465" s="7">
        <v>0</v>
      </c>
      <c r="N465" s="7">
        <v>0</v>
      </c>
      <c r="O465" s="7">
        <v>0</v>
      </c>
      <c r="P465" s="7">
        <v>0</v>
      </c>
      <c r="Q465" s="7">
        <v>0</v>
      </c>
      <c r="R465" s="7">
        <v>0</v>
      </c>
      <c r="S465" s="7">
        <v>0</v>
      </c>
      <c r="T465" s="7">
        <v>0</v>
      </c>
      <c r="U465" s="7">
        <v>0</v>
      </c>
      <c r="V465" s="7">
        <v>0</v>
      </c>
      <c r="W465" s="7">
        <v>0</v>
      </c>
      <c r="X465" s="7">
        <v>0</v>
      </c>
      <c r="Y465" s="7">
        <v>0</v>
      </c>
      <c r="Z465" s="7">
        <v>0</v>
      </c>
      <c r="AA465" s="1" t="s">
        <v>36</v>
      </c>
      <c r="AB465" s="1" t="str">
        <f t="shared" si="21"/>
        <v>Castilla La Mancha</v>
      </c>
      <c r="AC465" s="1" t="str">
        <f t="shared" si="22"/>
        <v>Badajoz-Castilla La Mancha-Guadalajara-R5</v>
      </c>
      <c r="AD465" s="1" t="str">
        <f t="shared" si="23"/>
        <v xml:space="preserve">DC - Industria del cuero y calzado </v>
      </c>
    </row>
    <row r="466" spans="1:30" ht="14.4">
      <c r="A466" s="7" t="s">
        <v>20</v>
      </c>
      <c r="B466" s="7" t="s">
        <v>88</v>
      </c>
      <c r="C466" s="7" t="s">
        <v>92</v>
      </c>
      <c r="D466" s="7" t="s">
        <v>37</v>
      </c>
      <c r="E466" s="7">
        <v>0</v>
      </c>
      <c r="F466" s="7">
        <v>0</v>
      </c>
      <c r="G466" s="7">
        <v>0</v>
      </c>
      <c r="H466" s="7">
        <v>0</v>
      </c>
      <c r="I466" s="7">
        <v>0</v>
      </c>
      <c r="J466" s="7">
        <v>0</v>
      </c>
      <c r="K466" s="7">
        <v>0</v>
      </c>
      <c r="L466" s="7">
        <v>0</v>
      </c>
      <c r="M466" s="7">
        <v>0</v>
      </c>
      <c r="N466" s="7">
        <v>0</v>
      </c>
      <c r="O466" s="7">
        <v>0</v>
      </c>
      <c r="P466" s="7">
        <v>0</v>
      </c>
      <c r="Q466" s="7">
        <v>0</v>
      </c>
      <c r="R466" s="7">
        <v>0</v>
      </c>
      <c r="S466" s="7">
        <v>0</v>
      </c>
      <c r="T466" s="7">
        <v>0</v>
      </c>
      <c r="U466" s="7">
        <v>0</v>
      </c>
      <c r="V466" s="7">
        <v>0</v>
      </c>
      <c r="W466" s="7">
        <v>0</v>
      </c>
      <c r="X466" s="7">
        <v>0</v>
      </c>
      <c r="Y466" s="7">
        <v>0</v>
      </c>
      <c r="Z466" s="7">
        <v>0</v>
      </c>
      <c r="AA466" s="1" t="s">
        <v>38</v>
      </c>
      <c r="AB466" s="1" t="str">
        <f t="shared" si="21"/>
        <v>Castilla La Mancha</v>
      </c>
      <c r="AC466" s="1" t="str">
        <f t="shared" si="22"/>
        <v>Badajoz-Castilla La Mancha-Guadalajara-R6</v>
      </c>
      <c r="AD466" s="1" t="str">
        <f t="shared" si="23"/>
        <v xml:space="preserve">DD - Industria de la madera y el corcho </v>
      </c>
    </row>
    <row r="467" spans="1:30" ht="14.4">
      <c r="A467" s="7" t="s">
        <v>20</v>
      </c>
      <c r="B467" s="7" t="s">
        <v>88</v>
      </c>
      <c r="C467" s="7" t="s">
        <v>92</v>
      </c>
      <c r="D467" s="7" t="s">
        <v>39</v>
      </c>
      <c r="E467" s="7">
        <v>0</v>
      </c>
      <c r="F467" s="7">
        <v>0</v>
      </c>
      <c r="G467" s="7">
        <v>0</v>
      </c>
      <c r="H467" s="7">
        <v>0</v>
      </c>
      <c r="I467" s="7">
        <v>0</v>
      </c>
      <c r="J467" s="7">
        <v>0</v>
      </c>
      <c r="K467" s="7">
        <v>22.416587604901</v>
      </c>
      <c r="L467" s="7">
        <v>0</v>
      </c>
      <c r="M467" s="7">
        <v>0</v>
      </c>
      <c r="N467" s="7">
        <v>1.39352839173731</v>
      </c>
      <c r="O467" s="7">
        <v>0</v>
      </c>
      <c r="P467" s="7">
        <v>0</v>
      </c>
      <c r="Q467" s="7">
        <v>0</v>
      </c>
      <c r="R467" s="7">
        <v>0</v>
      </c>
      <c r="S467" s="7">
        <v>0</v>
      </c>
      <c r="T467" s="7">
        <v>0</v>
      </c>
      <c r="U467" s="7">
        <v>0</v>
      </c>
      <c r="V467" s="7">
        <v>21.808800000000002</v>
      </c>
      <c r="W467" s="7">
        <v>0</v>
      </c>
      <c r="X467" s="7">
        <v>0</v>
      </c>
      <c r="Y467" s="7">
        <v>3.9698880000000001</v>
      </c>
      <c r="Z467" s="7">
        <v>0</v>
      </c>
      <c r="AA467" s="1" t="s">
        <v>40</v>
      </c>
      <c r="AB467" s="1" t="str">
        <f t="shared" si="21"/>
        <v>Castilla La Mancha</v>
      </c>
      <c r="AC467" s="1" t="str">
        <f t="shared" si="22"/>
        <v>Badajoz-Castilla La Mancha-Guadalajara-R7</v>
      </c>
      <c r="AD467" s="1" t="str">
        <f t="shared" si="23"/>
        <v xml:space="preserve">DE - Industria del papel, edición y artes gráficas </v>
      </c>
    </row>
    <row r="468" spans="1:30" ht="14.4">
      <c r="A468" s="7" t="s">
        <v>20</v>
      </c>
      <c r="B468" s="7" t="s">
        <v>88</v>
      </c>
      <c r="C468" s="7" t="s">
        <v>92</v>
      </c>
      <c r="D468" s="7" t="s">
        <v>41</v>
      </c>
      <c r="E468" s="7">
        <v>22.189639888668101</v>
      </c>
      <c r="F468" s="7">
        <v>32.440393672962003</v>
      </c>
      <c r="G468" s="7">
        <v>8.71057180543702</v>
      </c>
      <c r="H468" s="7">
        <v>0</v>
      </c>
      <c r="I468" s="7">
        <v>0</v>
      </c>
      <c r="J468" s="7">
        <v>0</v>
      </c>
      <c r="K468" s="7">
        <v>0</v>
      </c>
      <c r="L468" s="7">
        <v>9.9216129302697098</v>
      </c>
      <c r="M468" s="7">
        <v>6.9772635092922899</v>
      </c>
      <c r="N468" s="7">
        <v>0</v>
      </c>
      <c r="O468" s="7">
        <v>0</v>
      </c>
      <c r="P468" s="7">
        <v>37.300655999999996</v>
      </c>
      <c r="Q468" s="7">
        <v>18.518640000000001</v>
      </c>
      <c r="R468" s="7">
        <v>16.365407999999999</v>
      </c>
      <c r="S468" s="7">
        <v>0</v>
      </c>
      <c r="T468" s="7">
        <v>0</v>
      </c>
      <c r="U468" s="7">
        <v>0</v>
      </c>
      <c r="V468" s="7">
        <v>0</v>
      </c>
      <c r="W468" s="7">
        <v>13.715688</v>
      </c>
      <c r="X468" s="7">
        <v>11.53579</v>
      </c>
      <c r="Y468" s="7">
        <v>0</v>
      </c>
      <c r="Z468" s="7">
        <v>0</v>
      </c>
      <c r="AA468" s="1" t="s">
        <v>42</v>
      </c>
      <c r="AB468" s="1" t="str">
        <f t="shared" si="21"/>
        <v>Castilla La Mancha</v>
      </c>
      <c r="AC468" s="1" t="str">
        <f t="shared" si="22"/>
        <v>Badajoz-Castilla La Mancha-Guadalajara-R8</v>
      </c>
      <c r="AD468" s="1" t="str">
        <f t="shared" si="23"/>
        <v xml:space="preserve">DG - Industria Química </v>
      </c>
    </row>
    <row r="469" spans="1:30" ht="14.4">
      <c r="A469" s="7" t="s">
        <v>20</v>
      </c>
      <c r="B469" s="7" t="s">
        <v>88</v>
      </c>
      <c r="C469" s="7" t="s">
        <v>92</v>
      </c>
      <c r="D469" s="7" t="s">
        <v>43</v>
      </c>
      <c r="E469" s="7">
        <v>0</v>
      </c>
      <c r="F469" s="7">
        <v>0</v>
      </c>
      <c r="G469" s="7">
        <v>0</v>
      </c>
      <c r="H469" s="7">
        <v>0</v>
      </c>
      <c r="I469" s="7">
        <v>3.4735949748547199</v>
      </c>
      <c r="J469" s="7">
        <v>0.60904508697794602</v>
      </c>
      <c r="K469" s="7">
        <v>0</v>
      </c>
      <c r="L469" s="7">
        <v>0</v>
      </c>
      <c r="M469" s="7">
        <v>0</v>
      </c>
      <c r="N469" s="7">
        <v>0</v>
      </c>
      <c r="O469" s="7">
        <v>0</v>
      </c>
      <c r="P469" s="7">
        <v>0</v>
      </c>
      <c r="Q469" s="7">
        <v>0</v>
      </c>
      <c r="R469" s="7">
        <v>0</v>
      </c>
      <c r="S469" s="7">
        <v>0</v>
      </c>
      <c r="T469" s="7">
        <v>6.2060490000000001</v>
      </c>
      <c r="U469" s="7">
        <v>1.373866</v>
      </c>
      <c r="V469" s="7">
        <v>0</v>
      </c>
      <c r="W469" s="7">
        <v>0</v>
      </c>
      <c r="X469" s="7">
        <v>0</v>
      </c>
      <c r="Y469" s="7">
        <v>0</v>
      </c>
      <c r="Z469" s="7">
        <v>0</v>
      </c>
      <c r="AA469" s="1" t="s">
        <v>44</v>
      </c>
      <c r="AB469" s="1" t="str">
        <f t="shared" si="21"/>
        <v>Castilla La Mancha</v>
      </c>
      <c r="AC469" s="1" t="str">
        <f t="shared" si="22"/>
        <v>Badajoz-Castilla La Mancha-Guadalajara-R9</v>
      </c>
      <c r="AD469" s="1" t="str">
        <f t="shared" si="23"/>
        <v xml:space="preserve">DH - Industria del caucho y materias plásticas </v>
      </c>
    </row>
    <row r="470" spans="1:30" ht="14.4">
      <c r="A470" s="7" t="s">
        <v>20</v>
      </c>
      <c r="B470" s="7" t="s">
        <v>88</v>
      </c>
      <c r="C470" s="7" t="s">
        <v>92</v>
      </c>
      <c r="D470" s="7" t="s">
        <v>45</v>
      </c>
      <c r="E470" s="7">
        <v>0</v>
      </c>
      <c r="F470" s="7">
        <v>0</v>
      </c>
      <c r="G470" s="7">
        <v>0</v>
      </c>
      <c r="H470" s="7">
        <v>0</v>
      </c>
      <c r="I470" s="7">
        <v>0</v>
      </c>
      <c r="J470" s="7">
        <v>0</v>
      </c>
      <c r="K470" s="7">
        <v>0</v>
      </c>
      <c r="L470" s="7">
        <v>0.34943641466914399</v>
      </c>
      <c r="M470" s="7">
        <v>0.12861015582432</v>
      </c>
      <c r="N470" s="7">
        <v>0</v>
      </c>
      <c r="O470" s="7">
        <v>0</v>
      </c>
      <c r="P470" s="7">
        <v>0</v>
      </c>
      <c r="Q470" s="7">
        <v>0</v>
      </c>
      <c r="R470" s="7">
        <v>0</v>
      </c>
      <c r="S470" s="7">
        <v>0</v>
      </c>
      <c r="T470" s="7">
        <v>0</v>
      </c>
      <c r="U470" s="7">
        <v>0</v>
      </c>
      <c r="V470" s="7">
        <v>0</v>
      </c>
      <c r="W470" s="7">
        <v>8.0008180000000007</v>
      </c>
      <c r="X470" s="7">
        <v>2.1016879999999998</v>
      </c>
      <c r="Y470" s="7">
        <v>0</v>
      </c>
      <c r="Z470" s="7">
        <v>0</v>
      </c>
      <c r="AA470" s="1" t="s">
        <v>46</v>
      </c>
      <c r="AB470" s="1" t="str">
        <f t="shared" si="21"/>
        <v>Castilla La Mancha</v>
      </c>
      <c r="AC470" s="1" t="str">
        <f t="shared" si="22"/>
        <v>Badajoz-Castilla La Mancha-Guadalajara-R10</v>
      </c>
      <c r="AD470" s="1" t="str">
        <f t="shared" si="23"/>
        <v xml:space="preserve">DI - Industria de productos minerales no metálicos </v>
      </c>
    </row>
    <row r="471" spans="1:30" ht="14.4">
      <c r="A471" s="7" t="s">
        <v>20</v>
      </c>
      <c r="B471" s="7" t="s">
        <v>88</v>
      </c>
      <c r="C471" s="7" t="s">
        <v>92</v>
      </c>
      <c r="D471" s="7" t="s">
        <v>47</v>
      </c>
      <c r="E471" s="7">
        <v>4.8271783609776904</v>
      </c>
      <c r="F471" s="7">
        <v>0</v>
      </c>
      <c r="G471" s="7">
        <v>0</v>
      </c>
      <c r="H471" s="7">
        <v>0</v>
      </c>
      <c r="I471" s="7">
        <v>0</v>
      </c>
      <c r="J471" s="7">
        <v>0</v>
      </c>
      <c r="K471" s="7">
        <v>2.6459073763291299</v>
      </c>
      <c r="L471" s="7">
        <v>0</v>
      </c>
      <c r="M471" s="7">
        <v>0</v>
      </c>
      <c r="N471" s="7">
        <v>0</v>
      </c>
      <c r="O471" s="7">
        <v>0</v>
      </c>
      <c r="P471" s="7">
        <v>19.48387</v>
      </c>
      <c r="Q471" s="7">
        <v>0</v>
      </c>
      <c r="R471" s="7">
        <v>0</v>
      </c>
      <c r="S471" s="7">
        <v>0</v>
      </c>
      <c r="T471" s="7">
        <v>0</v>
      </c>
      <c r="U471" s="7">
        <v>0</v>
      </c>
      <c r="V471" s="7">
        <v>15.951085000000001</v>
      </c>
      <c r="W471" s="7">
        <v>0</v>
      </c>
      <c r="X471" s="7">
        <v>0</v>
      </c>
      <c r="Y471" s="7">
        <v>0</v>
      </c>
      <c r="Z471" s="7">
        <v>0</v>
      </c>
      <c r="AA471" s="1" t="s">
        <v>48</v>
      </c>
      <c r="AB471" s="1" t="str">
        <f t="shared" si="21"/>
        <v>Castilla La Mancha</v>
      </c>
      <c r="AC471" s="1" t="str">
        <f t="shared" si="22"/>
        <v>Badajoz-Castilla La Mancha-Guadalajara-R11</v>
      </c>
      <c r="AD471" s="1" t="str">
        <f t="shared" si="23"/>
        <v xml:space="preserve">DJ - Metalurgia y fabricación de productos metálicos </v>
      </c>
    </row>
    <row r="472" spans="1:30" ht="14.4">
      <c r="A472" s="7" t="s">
        <v>20</v>
      </c>
      <c r="B472" s="7" t="s">
        <v>88</v>
      </c>
      <c r="C472" s="7" t="s">
        <v>92</v>
      </c>
      <c r="D472" s="7" t="s">
        <v>49</v>
      </c>
      <c r="E472" s="7">
        <v>0</v>
      </c>
      <c r="F472" s="7">
        <v>0</v>
      </c>
      <c r="G472" s="7">
        <v>0</v>
      </c>
      <c r="H472" s="7">
        <v>0</v>
      </c>
      <c r="I472" s="7">
        <v>0</v>
      </c>
      <c r="J472" s="7">
        <v>0</v>
      </c>
      <c r="K472" s="7">
        <v>0</v>
      </c>
      <c r="L472" s="7">
        <v>0</v>
      </c>
      <c r="M472" s="7">
        <v>0</v>
      </c>
      <c r="N472" s="7">
        <v>0</v>
      </c>
      <c r="O472" s="7">
        <v>0</v>
      </c>
      <c r="P472" s="7">
        <v>0</v>
      </c>
      <c r="Q472" s="7">
        <v>0</v>
      </c>
      <c r="R472" s="7">
        <v>0</v>
      </c>
      <c r="S472" s="7">
        <v>0</v>
      </c>
      <c r="T472" s="7">
        <v>0</v>
      </c>
      <c r="U472" s="7">
        <v>0</v>
      </c>
      <c r="V472" s="7">
        <v>0</v>
      </c>
      <c r="W472" s="7">
        <v>0</v>
      </c>
      <c r="X472" s="7">
        <v>0</v>
      </c>
      <c r="Y472" s="7">
        <v>0</v>
      </c>
      <c r="Z472" s="7">
        <v>0</v>
      </c>
      <c r="AA472" s="1" t="s">
        <v>50</v>
      </c>
      <c r="AB472" s="1" t="str">
        <f t="shared" si="21"/>
        <v>Castilla La Mancha</v>
      </c>
      <c r="AC472" s="1" t="str">
        <f t="shared" si="22"/>
        <v>Badajoz-Castilla La Mancha-Guadalajara-R12</v>
      </c>
      <c r="AD472" s="1" t="str">
        <f t="shared" si="23"/>
        <v xml:space="preserve">DK - Fabricación de maquinaria y equipo mecánico </v>
      </c>
    </row>
    <row r="473" spans="1:30" ht="14.4">
      <c r="A473" s="7" t="s">
        <v>20</v>
      </c>
      <c r="B473" s="7" t="s">
        <v>88</v>
      </c>
      <c r="C473" s="7" t="s">
        <v>92</v>
      </c>
      <c r="D473" s="7" t="s">
        <v>51</v>
      </c>
      <c r="E473" s="7">
        <v>0</v>
      </c>
      <c r="F473" s="7">
        <v>0</v>
      </c>
      <c r="G473" s="7">
        <v>0</v>
      </c>
      <c r="H473" s="7">
        <v>0</v>
      </c>
      <c r="I473" s="7">
        <v>0</v>
      </c>
      <c r="J473" s="7">
        <v>0</v>
      </c>
      <c r="K473" s="7">
        <v>0</v>
      </c>
      <c r="L473" s="7">
        <v>0</v>
      </c>
      <c r="M473" s="7">
        <v>0</v>
      </c>
      <c r="N473" s="7">
        <v>0</v>
      </c>
      <c r="O473" s="7">
        <v>2.82208448462162</v>
      </c>
      <c r="P473" s="7">
        <v>0</v>
      </c>
      <c r="Q473" s="7">
        <v>0</v>
      </c>
      <c r="R473" s="7">
        <v>0</v>
      </c>
      <c r="S473" s="7">
        <v>0</v>
      </c>
      <c r="T473" s="7">
        <v>0</v>
      </c>
      <c r="U473" s="7">
        <v>0</v>
      </c>
      <c r="V473" s="7">
        <v>0</v>
      </c>
      <c r="W473" s="7">
        <v>0</v>
      </c>
      <c r="X473" s="7">
        <v>0</v>
      </c>
      <c r="Y473" s="7">
        <v>0</v>
      </c>
      <c r="Z473" s="7">
        <v>9.4385159999999999</v>
      </c>
      <c r="AA473" s="1" t="s">
        <v>52</v>
      </c>
      <c r="AB473" s="1" t="str">
        <f t="shared" si="21"/>
        <v>Castilla La Mancha</v>
      </c>
      <c r="AC473" s="1" t="str">
        <f t="shared" si="22"/>
        <v>Badajoz-Castilla La Mancha-Guadalajara-R13</v>
      </c>
      <c r="AD473" s="1" t="str">
        <f t="shared" si="23"/>
        <v xml:space="preserve">DL - Material y equipo eléctrico, electrónico y óptico </v>
      </c>
    </row>
    <row r="474" spans="1:30" ht="14.4">
      <c r="A474" s="7" t="s">
        <v>20</v>
      </c>
      <c r="B474" s="7" t="s">
        <v>88</v>
      </c>
      <c r="C474" s="7" t="s">
        <v>92</v>
      </c>
      <c r="D474" s="7" t="s">
        <v>53</v>
      </c>
      <c r="E474" s="7">
        <v>0</v>
      </c>
      <c r="F474" s="7">
        <v>0</v>
      </c>
      <c r="G474" s="7">
        <v>0</v>
      </c>
      <c r="H474" s="7">
        <v>0</v>
      </c>
      <c r="I474" s="7">
        <v>0.53332568528132596</v>
      </c>
      <c r="J474" s="7">
        <v>0</v>
      </c>
      <c r="K474" s="7">
        <v>0</v>
      </c>
      <c r="L474" s="7">
        <v>0</v>
      </c>
      <c r="M474" s="7">
        <v>0</v>
      </c>
      <c r="N474" s="7">
        <v>0</v>
      </c>
      <c r="O474" s="7">
        <v>0</v>
      </c>
      <c r="P474" s="7">
        <v>0</v>
      </c>
      <c r="Q474" s="7">
        <v>0</v>
      </c>
      <c r="R474" s="7">
        <v>0</v>
      </c>
      <c r="S474" s="7">
        <v>0</v>
      </c>
      <c r="T474" s="7">
        <v>15.172319999999999</v>
      </c>
      <c r="U474" s="7">
        <v>0</v>
      </c>
      <c r="V474" s="7">
        <v>0</v>
      </c>
      <c r="W474" s="7">
        <v>0</v>
      </c>
      <c r="X474" s="7">
        <v>0</v>
      </c>
      <c r="Y474" s="7">
        <v>0</v>
      </c>
      <c r="Z474" s="7">
        <v>0</v>
      </c>
      <c r="AA474" s="1" t="s">
        <v>54</v>
      </c>
      <c r="AB474" s="1" t="str">
        <f t="shared" si="21"/>
        <v>Castilla La Mancha</v>
      </c>
      <c r="AC474" s="1" t="str">
        <f t="shared" si="22"/>
        <v>Badajoz-Castilla La Mancha-Guadalajara-R14</v>
      </c>
      <c r="AD474" s="1" t="str">
        <f t="shared" si="23"/>
        <v xml:space="preserve">DM - Fabricación de material de transporte </v>
      </c>
    </row>
    <row r="475" spans="1:30" ht="14.4">
      <c r="A475" s="7" t="s">
        <v>20</v>
      </c>
      <c r="B475" s="7" t="s">
        <v>88</v>
      </c>
      <c r="C475" s="7" t="s">
        <v>92</v>
      </c>
      <c r="D475" s="7" t="s">
        <v>55</v>
      </c>
      <c r="E475" s="7">
        <v>0</v>
      </c>
      <c r="F475" s="7">
        <v>0</v>
      </c>
      <c r="G475" s="7">
        <v>0</v>
      </c>
      <c r="H475" s="7">
        <v>0</v>
      </c>
      <c r="I475" s="7">
        <v>0</v>
      </c>
      <c r="J475" s="7">
        <v>0</v>
      </c>
      <c r="K475" s="7">
        <v>0</v>
      </c>
      <c r="L475" s="7">
        <v>0</v>
      </c>
      <c r="M475" s="7">
        <v>0</v>
      </c>
      <c r="N475" s="7">
        <v>0</v>
      </c>
      <c r="O475" s="7">
        <v>0</v>
      </c>
      <c r="P475" s="7">
        <v>0</v>
      </c>
      <c r="Q475" s="7">
        <v>0</v>
      </c>
      <c r="R475" s="7">
        <v>0</v>
      </c>
      <c r="S475" s="7">
        <v>0</v>
      </c>
      <c r="T475" s="7">
        <v>0</v>
      </c>
      <c r="U475" s="7">
        <v>0</v>
      </c>
      <c r="V475" s="7">
        <v>0</v>
      </c>
      <c r="W475" s="7">
        <v>0</v>
      </c>
      <c r="X475" s="7">
        <v>0</v>
      </c>
      <c r="Y475" s="7">
        <v>0</v>
      </c>
      <c r="Z475" s="7">
        <v>0</v>
      </c>
      <c r="AA475" s="1" t="s">
        <v>56</v>
      </c>
      <c r="AB475" s="1" t="str">
        <f t="shared" si="21"/>
        <v>Castilla La Mancha</v>
      </c>
      <c r="AC475" s="1" t="str">
        <f t="shared" si="22"/>
        <v>Badajoz-Castilla La Mancha-Guadalajara-R15</v>
      </c>
      <c r="AD475" s="1" t="str">
        <f t="shared" si="23"/>
        <v xml:space="preserve">DN - Industrias diversas </v>
      </c>
    </row>
    <row r="476" spans="1:30" ht="14.4">
      <c r="A476" s="7" t="s">
        <v>20</v>
      </c>
      <c r="B476" s="7" t="s">
        <v>88</v>
      </c>
      <c r="C476" s="7" t="s">
        <v>92</v>
      </c>
      <c r="D476" s="7" t="s">
        <v>57</v>
      </c>
      <c r="E476" s="7">
        <v>0</v>
      </c>
      <c r="F476" s="7">
        <v>0</v>
      </c>
      <c r="G476" s="7">
        <v>0</v>
      </c>
      <c r="H476" s="7">
        <v>0</v>
      </c>
      <c r="I476" s="7">
        <v>0</v>
      </c>
      <c r="J476" s="7">
        <v>0</v>
      </c>
      <c r="K476" s="7">
        <v>0</v>
      </c>
      <c r="L476" s="7">
        <v>0</v>
      </c>
      <c r="M476" s="7">
        <v>0</v>
      </c>
      <c r="N476" s="7">
        <v>0</v>
      </c>
      <c r="O476" s="7">
        <v>0</v>
      </c>
      <c r="P476" s="7">
        <v>0</v>
      </c>
      <c r="Q476" s="7">
        <v>0</v>
      </c>
      <c r="R476" s="7">
        <v>0</v>
      </c>
      <c r="S476" s="7">
        <v>0</v>
      </c>
      <c r="T476" s="7">
        <v>0</v>
      </c>
      <c r="U476" s="7">
        <v>0</v>
      </c>
      <c r="V476" s="7">
        <v>0</v>
      </c>
      <c r="W476" s="7">
        <v>0</v>
      </c>
      <c r="X476" s="7">
        <v>0</v>
      </c>
      <c r="Y476" s="7">
        <v>0</v>
      </c>
      <c r="Z476" s="7">
        <v>0</v>
      </c>
      <c r="AA476" s="1" t="s">
        <v>58</v>
      </c>
      <c r="AB476" s="1" t="str">
        <f t="shared" si="21"/>
        <v>Castilla La Mancha</v>
      </c>
      <c r="AC476" s="1" t="str">
        <f t="shared" si="22"/>
        <v>Badajoz-Castilla La Mancha-Guadalajara-R16</v>
      </c>
      <c r="AD476" s="1" t="str">
        <f t="shared" si="23"/>
        <v xml:space="preserve">EE - Industria energética, distribución de energía, gas y agua </v>
      </c>
    </row>
    <row r="477" spans="1:30" ht="14.4">
      <c r="A477" s="7" t="s">
        <v>20</v>
      </c>
      <c r="B477" s="7" t="s">
        <v>88</v>
      </c>
      <c r="C477" s="7" t="s">
        <v>93</v>
      </c>
      <c r="D477" s="7" t="s">
        <v>23</v>
      </c>
      <c r="E477" s="7">
        <v>33.2517424874585</v>
      </c>
      <c r="F477" s="7">
        <v>79.936988640877402</v>
      </c>
      <c r="G477" s="7">
        <v>11.8031826390151</v>
      </c>
      <c r="H477" s="7">
        <v>40.498592611745799</v>
      </c>
      <c r="I477" s="7">
        <v>41.008495846636798</v>
      </c>
      <c r="J477" s="7">
        <v>40.354837567500702</v>
      </c>
      <c r="K477" s="7">
        <v>32.1866252713818</v>
      </c>
      <c r="L477" s="7">
        <v>27.2668356036971</v>
      </c>
      <c r="M477" s="7">
        <v>21.07415508427</v>
      </c>
      <c r="N477" s="7">
        <v>15.019812630173799</v>
      </c>
      <c r="O477" s="7">
        <v>9.1845774462001497</v>
      </c>
      <c r="P477" s="7">
        <v>48.267541000000001</v>
      </c>
      <c r="Q477" s="7">
        <v>148.224358</v>
      </c>
      <c r="R477" s="7">
        <v>26.276218</v>
      </c>
      <c r="S477" s="7">
        <v>74.320089999999993</v>
      </c>
      <c r="T477" s="7">
        <v>106.81343699999999</v>
      </c>
      <c r="U477" s="7">
        <v>49.780921999999997</v>
      </c>
      <c r="V477" s="7">
        <v>35.852561000000001</v>
      </c>
      <c r="W477" s="7">
        <v>31.070353999999998</v>
      </c>
      <c r="X477" s="7">
        <v>32.860464999999998</v>
      </c>
      <c r="Y477" s="7">
        <v>57.960070000000002</v>
      </c>
      <c r="Z477" s="7">
        <v>41.517336999999998</v>
      </c>
      <c r="AA477" s="1" t="s">
        <v>24</v>
      </c>
      <c r="AB477" s="1" t="str">
        <f t="shared" si="21"/>
        <v>Castilla La Mancha</v>
      </c>
      <c r="AC477" s="1" t="str">
        <f t="shared" si="22"/>
        <v>Badajoz-Castilla La Mancha-Toledo-R1</v>
      </c>
      <c r="AD477" s="1" t="str">
        <f t="shared" si="23"/>
        <v xml:space="preserve">AA,BB - Agricultura, silvicultura y pesca </v>
      </c>
    </row>
    <row r="478" spans="1:30" ht="14.4">
      <c r="A478" s="7" t="s">
        <v>20</v>
      </c>
      <c r="B478" s="7" t="s">
        <v>88</v>
      </c>
      <c r="C478" s="7" t="s">
        <v>93</v>
      </c>
      <c r="D478" s="7" t="s">
        <v>26</v>
      </c>
      <c r="E478" s="7">
        <v>0</v>
      </c>
      <c r="F478" s="7">
        <v>25.370319479490199</v>
      </c>
      <c r="G478" s="7">
        <v>4.8167140225749598</v>
      </c>
      <c r="H478" s="7">
        <v>0</v>
      </c>
      <c r="I478" s="7">
        <v>5.3029003187566204</v>
      </c>
      <c r="J478" s="7">
        <v>21.140736747772799</v>
      </c>
      <c r="K478" s="7">
        <v>1.2493037012684201</v>
      </c>
      <c r="L478" s="7">
        <v>0</v>
      </c>
      <c r="M478" s="7">
        <v>0.50836648454439204</v>
      </c>
      <c r="N478" s="7">
        <v>10.383439685465399</v>
      </c>
      <c r="O478" s="7">
        <v>0</v>
      </c>
      <c r="P478" s="7">
        <v>0</v>
      </c>
      <c r="Q478" s="7">
        <v>21.258298</v>
      </c>
      <c r="R478" s="7">
        <v>26.248339999999999</v>
      </c>
      <c r="S478" s="7">
        <v>0</v>
      </c>
      <c r="T478" s="7">
        <v>16.356860000000001</v>
      </c>
      <c r="U478" s="7">
        <v>50.092362999999999</v>
      </c>
      <c r="V478" s="7">
        <v>2.8388100000000001</v>
      </c>
      <c r="W478" s="7">
        <v>0</v>
      </c>
      <c r="X478" s="7">
        <v>1.806217</v>
      </c>
      <c r="Y478" s="7">
        <v>25.903518999999999</v>
      </c>
      <c r="Z478" s="7">
        <v>0</v>
      </c>
      <c r="AA478" s="1" t="s">
        <v>27</v>
      </c>
      <c r="AB478" s="1" t="str">
        <f t="shared" ref="AB478:AB541" si="24">IF(B478="Castilla-La Mancha","Castilla La Mancha",B478)</f>
        <v>Castilla La Mancha</v>
      </c>
      <c r="AC478" s="1" t="str">
        <f t="shared" si="22"/>
        <v>Badajoz-Castilla La Mancha-Toledo-R2</v>
      </c>
      <c r="AD478" s="1" t="str">
        <f t="shared" si="23"/>
        <v xml:space="preserve">CA,CB, DF - I. extractivas, coquerías, refino y combustibles nucleares </v>
      </c>
    </row>
    <row r="479" spans="1:30" ht="14.4">
      <c r="A479" s="7" t="s">
        <v>20</v>
      </c>
      <c r="B479" s="7" t="s">
        <v>88</v>
      </c>
      <c r="C479" s="7" t="s">
        <v>93</v>
      </c>
      <c r="D479" s="7" t="s">
        <v>29</v>
      </c>
      <c r="E479" s="7">
        <v>22.1539947436486</v>
      </c>
      <c r="F479" s="7">
        <v>80.192147497041503</v>
      </c>
      <c r="G479" s="7">
        <v>15.7904276545899</v>
      </c>
      <c r="H479" s="7">
        <v>22.054906079573598</v>
      </c>
      <c r="I479" s="7">
        <v>18.510891823537101</v>
      </c>
      <c r="J479" s="7">
        <v>5.91150436505787</v>
      </c>
      <c r="K479" s="7">
        <v>28.032518078723101</v>
      </c>
      <c r="L479" s="7">
        <v>9.2226678343365194</v>
      </c>
      <c r="M479" s="7">
        <v>5.68031697114988</v>
      </c>
      <c r="N479" s="7">
        <v>39.0230215503164</v>
      </c>
      <c r="O479" s="7">
        <v>20.644575195605299</v>
      </c>
      <c r="P479" s="7">
        <v>45.822941999999998</v>
      </c>
      <c r="Q479" s="7">
        <v>82.283597</v>
      </c>
      <c r="R479" s="7">
        <v>33.878214</v>
      </c>
      <c r="S479" s="7">
        <v>93.165740999999997</v>
      </c>
      <c r="T479" s="7">
        <v>69.053600000000003</v>
      </c>
      <c r="U479" s="7">
        <v>13.914922000000001</v>
      </c>
      <c r="V479" s="7">
        <v>54.204943999999998</v>
      </c>
      <c r="W479" s="7">
        <v>43.436897999999999</v>
      </c>
      <c r="X479" s="7">
        <v>12.828023999999999</v>
      </c>
      <c r="Y479" s="7">
        <v>83.041325000000001</v>
      </c>
      <c r="Z479" s="7">
        <v>39.140545000000003</v>
      </c>
      <c r="AA479" s="1" t="s">
        <v>30</v>
      </c>
      <c r="AB479" s="1" t="str">
        <f t="shared" si="24"/>
        <v>Castilla La Mancha</v>
      </c>
      <c r="AC479" s="1" t="str">
        <f t="shared" si="22"/>
        <v>Badajoz-Castilla La Mancha-Toledo-R3</v>
      </c>
      <c r="AD479" s="1" t="str">
        <f t="shared" si="23"/>
        <v xml:space="preserve">DA - Industria Agroalimentaria </v>
      </c>
    </row>
    <row r="480" spans="1:30" ht="14.4">
      <c r="A480" s="7" t="s">
        <v>20</v>
      </c>
      <c r="B480" s="7" t="s">
        <v>88</v>
      </c>
      <c r="C480" s="7" t="s">
        <v>93</v>
      </c>
      <c r="D480" s="7" t="s">
        <v>32</v>
      </c>
      <c r="E480" s="7">
        <v>0</v>
      </c>
      <c r="F480" s="7">
        <v>4.7311671616173599E-8</v>
      </c>
      <c r="G480" s="7">
        <v>0.69183967459578299</v>
      </c>
      <c r="H480" s="7">
        <v>0.16891630509024499</v>
      </c>
      <c r="I480" s="7">
        <v>3.3040882069185998E-2</v>
      </c>
      <c r="J480" s="7">
        <v>0</v>
      </c>
      <c r="K480" s="7">
        <v>0</v>
      </c>
      <c r="L480" s="7">
        <v>0</v>
      </c>
      <c r="M480" s="7">
        <v>0</v>
      </c>
      <c r="N480" s="7">
        <v>13.824269724906401</v>
      </c>
      <c r="O480" s="7">
        <v>0</v>
      </c>
      <c r="P480" s="7">
        <v>0</v>
      </c>
      <c r="Q480" s="7">
        <v>0</v>
      </c>
      <c r="R480" s="7">
        <v>0</v>
      </c>
      <c r="S480" s="7">
        <v>0</v>
      </c>
      <c r="T480" s="7">
        <v>0</v>
      </c>
      <c r="U480" s="7">
        <v>0</v>
      </c>
      <c r="V480" s="7">
        <v>0</v>
      </c>
      <c r="W480" s="7">
        <v>0</v>
      </c>
      <c r="X480" s="7">
        <v>0</v>
      </c>
      <c r="Y480" s="7">
        <v>2.7336480000000001</v>
      </c>
      <c r="Z480" s="7">
        <v>0</v>
      </c>
      <c r="AA480" s="1" t="s">
        <v>33</v>
      </c>
      <c r="AB480" s="1" t="str">
        <f t="shared" si="24"/>
        <v>Castilla La Mancha</v>
      </c>
      <c r="AC480" s="1" t="str">
        <f t="shared" si="22"/>
        <v>Badajoz-Castilla La Mancha-Toledo-R4</v>
      </c>
      <c r="AD480" s="1" t="str">
        <f t="shared" si="23"/>
        <v xml:space="preserve">DB - Industria textil y de la confección </v>
      </c>
    </row>
    <row r="481" spans="1:30" ht="14.4">
      <c r="A481" s="7" t="s">
        <v>20</v>
      </c>
      <c r="B481" s="7" t="s">
        <v>88</v>
      </c>
      <c r="C481" s="7" t="s">
        <v>93</v>
      </c>
      <c r="D481" s="7" t="s">
        <v>35</v>
      </c>
      <c r="E481" s="7">
        <v>0</v>
      </c>
      <c r="F481" s="7">
        <v>0</v>
      </c>
      <c r="G481" s="7">
        <v>0</v>
      </c>
      <c r="H481" s="7">
        <v>0</v>
      </c>
      <c r="I481" s="7">
        <v>0</v>
      </c>
      <c r="J481" s="7">
        <v>0</v>
      </c>
      <c r="K481" s="7">
        <v>0</v>
      </c>
      <c r="L481" s="7">
        <v>0</v>
      </c>
      <c r="M481" s="7">
        <v>0</v>
      </c>
      <c r="N481" s="7">
        <v>0</v>
      </c>
      <c r="O481" s="7">
        <v>0</v>
      </c>
      <c r="P481" s="7">
        <v>0</v>
      </c>
      <c r="Q481" s="7">
        <v>0</v>
      </c>
      <c r="R481" s="7">
        <v>0</v>
      </c>
      <c r="S481" s="7">
        <v>0</v>
      </c>
      <c r="T481" s="7">
        <v>0</v>
      </c>
      <c r="U481" s="7">
        <v>0</v>
      </c>
      <c r="V481" s="7">
        <v>0</v>
      </c>
      <c r="W481" s="7">
        <v>0</v>
      </c>
      <c r="X481" s="7">
        <v>0</v>
      </c>
      <c r="Y481" s="7">
        <v>0</v>
      </c>
      <c r="Z481" s="7">
        <v>0</v>
      </c>
      <c r="AA481" s="1" t="s">
        <v>36</v>
      </c>
      <c r="AB481" s="1" t="str">
        <f t="shared" si="24"/>
        <v>Castilla La Mancha</v>
      </c>
      <c r="AC481" s="1" t="str">
        <f t="shared" si="22"/>
        <v>Badajoz-Castilla La Mancha-Toledo-R5</v>
      </c>
      <c r="AD481" s="1" t="str">
        <f t="shared" si="23"/>
        <v xml:space="preserve">DC - Industria del cuero y calzado </v>
      </c>
    </row>
    <row r="482" spans="1:30" ht="14.4">
      <c r="A482" s="7" t="s">
        <v>20</v>
      </c>
      <c r="B482" s="7" t="s">
        <v>88</v>
      </c>
      <c r="C482" s="7" t="s">
        <v>93</v>
      </c>
      <c r="D482" s="7" t="s">
        <v>37</v>
      </c>
      <c r="E482" s="7">
        <v>9.9554088565440804</v>
      </c>
      <c r="F482" s="7">
        <v>0</v>
      </c>
      <c r="G482" s="7">
        <v>0</v>
      </c>
      <c r="H482" s="7">
        <v>0</v>
      </c>
      <c r="I482" s="7">
        <v>0</v>
      </c>
      <c r="J482" s="7">
        <v>0</v>
      </c>
      <c r="K482" s="7">
        <v>0</v>
      </c>
      <c r="L482" s="7">
        <v>3.8493733292650001</v>
      </c>
      <c r="M482" s="7">
        <v>7.0895882344567598</v>
      </c>
      <c r="N482" s="7">
        <v>10.491374269212001</v>
      </c>
      <c r="O482" s="7">
        <v>0</v>
      </c>
      <c r="P482" s="7">
        <v>7.1687940000000001</v>
      </c>
      <c r="Q482" s="7">
        <v>0</v>
      </c>
      <c r="R482" s="7">
        <v>0</v>
      </c>
      <c r="S482" s="7">
        <v>0</v>
      </c>
      <c r="T482" s="7">
        <v>0</v>
      </c>
      <c r="U482" s="7">
        <v>0</v>
      </c>
      <c r="V482" s="7">
        <v>0</v>
      </c>
      <c r="W482" s="7">
        <v>5.7261499999999996</v>
      </c>
      <c r="X482" s="7">
        <v>5.4440400000000002</v>
      </c>
      <c r="Y482" s="7">
        <v>12.345744</v>
      </c>
      <c r="Z482" s="7">
        <v>0</v>
      </c>
      <c r="AA482" s="1" t="s">
        <v>38</v>
      </c>
      <c r="AB482" s="1" t="str">
        <f t="shared" si="24"/>
        <v>Castilla La Mancha</v>
      </c>
      <c r="AC482" s="1" t="str">
        <f t="shared" si="22"/>
        <v>Badajoz-Castilla La Mancha-Toledo-R6</v>
      </c>
      <c r="AD482" s="1" t="str">
        <f t="shared" si="23"/>
        <v xml:space="preserve">DD - Industria de la madera y el corcho </v>
      </c>
    </row>
    <row r="483" spans="1:30" ht="14.4">
      <c r="A483" s="7" t="s">
        <v>20</v>
      </c>
      <c r="B483" s="7" t="s">
        <v>88</v>
      </c>
      <c r="C483" s="7" t="s">
        <v>93</v>
      </c>
      <c r="D483" s="7" t="s">
        <v>39</v>
      </c>
      <c r="E483" s="7">
        <v>0</v>
      </c>
      <c r="F483" s="7">
        <v>0</v>
      </c>
      <c r="G483" s="7">
        <v>0</v>
      </c>
      <c r="H483" s="7">
        <v>0</v>
      </c>
      <c r="I483" s="7">
        <v>0</v>
      </c>
      <c r="J483" s="7">
        <v>7.7287434307494403</v>
      </c>
      <c r="K483" s="7">
        <v>0</v>
      </c>
      <c r="L483" s="7">
        <v>0</v>
      </c>
      <c r="M483" s="7">
        <v>0</v>
      </c>
      <c r="N483" s="7">
        <v>0</v>
      </c>
      <c r="O483" s="7">
        <v>0</v>
      </c>
      <c r="P483" s="7">
        <v>0</v>
      </c>
      <c r="Q483" s="7">
        <v>0</v>
      </c>
      <c r="R483" s="7">
        <v>0</v>
      </c>
      <c r="S483" s="7">
        <v>0</v>
      </c>
      <c r="T483" s="7">
        <v>0</v>
      </c>
      <c r="U483" s="7">
        <v>7.7900390000000002</v>
      </c>
      <c r="V483" s="7">
        <v>0</v>
      </c>
      <c r="W483" s="7">
        <v>0</v>
      </c>
      <c r="X483" s="7">
        <v>0</v>
      </c>
      <c r="Y483" s="7">
        <v>0</v>
      </c>
      <c r="Z483" s="7">
        <v>0</v>
      </c>
      <c r="AA483" s="1" t="s">
        <v>40</v>
      </c>
      <c r="AB483" s="1" t="str">
        <f t="shared" si="24"/>
        <v>Castilla La Mancha</v>
      </c>
      <c r="AC483" s="1" t="str">
        <f t="shared" si="22"/>
        <v>Badajoz-Castilla La Mancha-Toledo-R7</v>
      </c>
      <c r="AD483" s="1" t="str">
        <f t="shared" si="23"/>
        <v xml:space="preserve">DE - Industria del papel, edición y artes gráficas </v>
      </c>
    </row>
    <row r="484" spans="1:30" ht="14.4">
      <c r="A484" s="7" t="s">
        <v>20</v>
      </c>
      <c r="B484" s="7" t="s">
        <v>88</v>
      </c>
      <c r="C484" s="7" t="s">
        <v>93</v>
      </c>
      <c r="D484" s="7" t="s">
        <v>41</v>
      </c>
      <c r="E484" s="7">
        <v>0</v>
      </c>
      <c r="F484" s="7">
        <v>0</v>
      </c>
      <c r="G484" s="7">
        <v>55.327512880776197</v>
      </c>
      <c r="H484" s="7">
        <v>15.9873836898834</v>
      </c>
      <c r="I484" s="7">
        <v>11.896653024491</v>
      </c>
      <c r="J484" s="7">
        <v>17.8504036900272</v>
      </c>
      <c r="K484" s="7">
        <v>0</v>
      </c>
      <c r="L484" s="7">
        <v>0</v>
      </c>
      <c r="M484" s="7">
        <v>7.5096911480594599</v>
      </c>
      <c r="N484" s="7">
        <v>0</v>
      </c>
      <c r="O484" s="7">
        <v>0.52522697137416097</v>
      </c>
      <c r="P484" s="7">
        <v>0</v>
      </c>
      <c r="Q484" s="7">
        <v>0</v>
      </c>
      <c r="R484" s="7">
        <v>59.221229999999998</v>
      </c>
      <c r="S484" s="7">
        <v>17.494174999999998</v>
      </c>
      <c r="T484" s="7">
        <v>18.382871999999999</v>
      </c>
      <c r="U484" s="7">
        <v>32.863318</v>
      </c>
      <c r="V484" s="7">
        <v>0</v>
      </c>
      <c r="W484" s="7">
        <v>0</v>
      </c>
      <c r="X484" s="7">
        <v>12.416074</v>
      </c>
      <c r="Y484" s="7">
        <v>0</v>
      </c>
      <c r="Z484" s="7">
        <v>5.0658349999999999</v>
      </c>
      <c r="AA484" s="1" t="s">
        <v>42</v>
      </c>
      <c r="AB484" s="1" t="str">
        <f t="shared" si="24"/>
        <v>Castilla La Mancha</v>
      </c>
      <c r="AC484" s="1" t="str">
        <f t="shared" si="22"/>
        <v>Badajoz-Castilla La Mancha-Toledo-R8</v>
      </c>
      <c r="AD484" s="1" t="str">
        <f t="shared" si="23"/>
        <v xml:space="preserve">DG - Industria Química </v>
      </c>
    </row>
    <row r="485" spans="1:30" ht="14.4">
      <c r="A485" s="7" t="s">
        <v>20</v>
      </c>
      <c r="B485" s="7" t="s">
        <v>88</v>
      </c>
      <c r="C485" s="7" t="s">
        <v>93</v>
      </c>
      <c r="D485" s="7" t="s">
        <v>43</v>
      </c>
      <c r="E485" s="7">
        <v>0</v>
      </c>
      <c r="F485" s="7">
        <v>0</v>
      </c>
      <c r="G485" s="7">
        <v>0</v>
      </c>
      <c r="H485" s="7">
        <v>0</v>
      </c>
      <c r="I485" s="7">
        <v>0</v>
      </c>
      <c r="J485" s="7">
        <v>0</v>
      </c>
      <c r="K485" s="7">
        <v>0</v>
      </c>
      <c r="L485" s="7">
        <v>0</v>
      </c>
      <c r="M485" s="7">
        <v>0</v>
      </c>
      <c r="N485" s="7">
        <v>4.7099793342045198</v>
      </c>
      <c r="O485" s="7">
        <v>0</v>
      </c>
      <c r="P485" s="7">
        <v>0</v>
      </c>
      <c r="Q485" s="7">
        <v>0</v>
      </c>
      <c r="R485" s="7">
        <v>0</v>
      </c>
      <c r="S485" s="7">
        <v>0</v>
      </c>
      <c r="T485" s="7">
        <v>0</v>
      </c>
      <c r="U485" s="7">
        <v>0</v>
      </c>
      <c r="V485" s="7">
        <v>0</v>
      </c>
      <c r="W485" s="7">
        <v>0</v>
      </c>
      <c r="X485" s="7">
        <v>0</v>
      </c>
      <c r="Y485" s="7">
        <v>11.987715</v>
      </c>
      <c r="Z485" s="7">
        <v>0</v>
      </c>
      <c r="AA485" s="1" t="s">
        <v>44</v>
      </c>
      <c r="AB485" s="1" t="str">
        <f t="shared" si="24"/>
        <v>Castilla La Mancha</v>
      </c>
      <c r="AC485" s="1" t="str">
        <f t="shared" si="22"/>
        <v>Badajoz-Castilla La Mancha-Toledo-R9</v>
      </c>
      <c r="AD485" s="1" t="str">
        <f t="shared" si="23"/>
        <v xml:space="preserve">DH - Industria del caucho y materias plásticas </v>
      </c>
    </row>
    <row r="486" spans="1:30" ht="14.4">
      <c r="A486" s="7" t="s">
        <v>20</v>
      </c>
      <c r="B486" s="7" t="s">
        <v>88</v>
      </c>
      <c r="C486" s="7" t="s">
        <v>93</v>
      </c>
      <c r="D486" s="7" t="s">
        <v>45</v>
      </c>
      <c r="E486" s="7">
        <v>0</v>
      </c>
      <c r="F486" s="7">
        <v>8.1339019342150696</v>
      </c>
      <c r="G486" s="7">
        <v>5.5506370591963297</v>
      </c>
      <c r="H486" s="7">
        <v>2.23098290227284</v>
      </c>
      <c r="I486" s="7">
        <v>12.281679857643701</v>
      </c>
      <c r="J486" s="7">
        <v>0</v>
      </c>
      <c r="K486" s="7">
        <v>0.720658322069061</v>
      </c>
      <c r="L486" s="7">
        <v>6.7752868397955099</v>
      </c>
      <c r="M486" s="7">
        <v>2.2181271450865698</v>
      </c>
      <c r="N486" s="7">
        <v>0</v>
      </c>
      <c r="O486" s="7">
        <v>1.7696237812089299</v>
      </c>
      <c r="P486" s="7">
        <v>0</v>
      </c>
      <c r="Q486" s="7">
        <v>103.03025100000001</v>
      </c>
      <c r="R486" s="7">
        <v>115.232336</v>
      </c>
      <c r="S486" s="7">
        <v>39.127642000000002</v>
      </c>
      <c r="T486" s="7">
        <v>14.637186</v>
      </c>
      <c r="U486" s="7">
        <v>0</v>
      </c>
      <c r="V486" s="7">
        <v>14.239566</v>
      </c>
      <c r="W486" s="7">
        <v>21.060445999999999</v>
      </c>
      <c r="X486" s="7">
        <v>28.937591999999999</v>
      </c>
      <c r="Y486" s="7">
        <v>0</v>
      </c>
      <c r="Z486" s="7">
        <v>12.744831</v>
      </c>
      <c r="AA486" s="1" t="s">
        <v>46</v>
      </c>
      <c r="AB486" s="1" t="str">
        <f t="shared" si="24"/>
        <v>Castilla La Mancha</v>
      </c>
      <c r="AC486" s="1" t="str">
        <f t="shared" si="22"/>
        <v>Badajoz-Castilla La Mancha-Toledo-R10</v>
      </c>
      <c r="AD486" s="1" t="str">
        <f t="shared" si="23"/>
        <v xml:space="preserve">DI - Industria de productos minerales no metálicos </v>
      </c>
    </row>
    <row r="487" spans="1:30" ht="14.4">
      <c r="A487" s="7" t="s">
        <v>20</v>
      </c>
      <c r="B487" s="7" t="s">
        <v>88</v>
      </c>
      <c r="C487" s="7" t="s">
        <v>93</v>
      </c>
      <c r="D487" s="7" t="s">
        <v>47</v>
      </c>
      <c r="E487" s="7">
        <v>0</v>
      </c>
      <c r="F487" s="7">
        <v>1.9674219963014199</v>
      </c>
      <c r="G487" s="7">
        <v>8.0855399250094493</v>
      </c>
      <c r="H487" s="7">
        <v>4.0367903655964996</v>
      </c>
      <c r="I487" s="7">
        <v>13.550875763436901</v>
      </c>
      <c r="J487" s="7">
        <v>3.6829794148124599</v>
      </c>
      <c r="K487" s="7">
        <v>0</v>
      </c>
      <c r="L487" s="7">
        <v>2.9242884585211302</v>
      </c>
      <c r="M487" s="7">
        <v>9.9953521372315404</v>
      </c>
      <c r="N487" s="7">
        <v>6.7403597973672805E-2</v>
      </c>
      <c r="O487" s="7">
        <v>2.1187746784591601</v>
      </c>
      <c r="P487" s="7">
        <v>0</v>
      </c>
      <c r="Q487" s="7">
        <v>7.3030270000000002</v>
      </c>
      <c r="R487" s="7">
        <v>18.899270000000001</v>
      </c>
      <c r="S487" s="7">
        <v>3.3908100000000001</v>
      </c>
      <c r="T487" s="7">
        <v>23.310946999999999</v>
      </c>
      <c r="U487" s="7">
        <v>5.7149089999999996</v>
      </c>
      <c r="V487" s="7">
        <v>0</v>
      </c>
      <c r="W487" s="7">
        <v>2.8660950000000001</v>
      </c>
      <c r="X487" s="7">
        <v>18.375247999999999</v>
      </c>
      <c r="Y487" s="7">
        <v>0.42103400000000002</v>
      </c>
      <c r="Z487" s="7">
        <v>9.2718570000000007</v>
      </c>
      <c r="AA487" s="1" t="s">
        <v>48</v>
      </c>
      <c r="AB487" s="1" t="str">
        <f t="shared" si="24"/>
        <v>Castilla La Mancha</v>
      </c>
      <c r="AC487" s="1" t="str">
        <f t="shared" si="22"/>
        <v>Badajoz-Castilla La Mancha-Toledo-R11</v>
      </c>
      <c r="AD487" s="1" t="str">
        <f t="shared" si="23"/>
        <v xml:space="preserve">DJ - Metalurgia y fabricación de productos metálicos </v>
      </c>
    </row>
    <row r="488" spans="1:30" ht="14.4">
      <c r="A488" s="7" t="s">
        <v>20</v>
      </c>
      <c r="B488" s="7" t="s">
        <v>88</v>
      </c>
      <c r="C488" s="7" t="s">
        <v>93</v>
      </c>
      <c r="D488" s="7" t="s">
        <v>49</v>
      </c>
      <c r="E488" s="7">
        <v>0</v>
      </c>
      <c r="F488" s="7">
        <v>0</v>
      </c>
      <c r="G488" s="7">
        <v>23.105232132070299</v>
      </c>
      <c r="H488" s="7">
        <v>0</v>
      </c>
      <c r="I488" s="7">
        <v>0</v>
      </c>
      <c r="J488" s="7">
        <v>0</v>
      </c>
      <c r="K488" s="7">
        <v>6.6029753451306199</v>
      </c>
      <c r="L488" s="7">
        <v>0</v>
      </c>
      <c r="M488" s="7">
        <v>4.5864638119291499</v>
      </c>
      <c r="N488" s="7">
        <v>7.83181111029233</v>
      </c>
      <c r="O488" s="7">
        <v>2.6629495543870099</v>
      </c>
      <c r="P488" s="7">
        <v>0</v>
      </c>
      <c r="Q488" s="7">
        <v>0</v>
      </c>
      <c r="R488" s="7">
        <v>35.108975999999998</v>
      </c>
      <c r="S488" s="7">
        <v>0</v>
      </c>
      <c r="T488" s="7">
        <v>0</v>
      </c>
      <c r="U488" s="7">
        <v>0</v>
      </c>
      <c r="V488" s="7">
        <v>3.1970429999999999</v>
      </c>
      <c r="W488" s="7">
        <v>0</v>
      </c>
      <c r="X488" s="7">
        <v>3.4691670000000001</v>
      </c>
      <c r="Y488" s="7">
        <v>3.6579600000000001</v>
      </c>
      <c r="Z488" s="7">
        <v>3.7459600000000002</v>
      </c>
      <c r="AA488" s="1" t="s">
        <v>50</v>
      </c>
      <c r="AB488" s="1" t="str">
        <f t="shared" si="24"/>
        <v>Castilla La Mancha</v>
      </c>
      <c r="AC488" s="1" t="str">
        <f t="shared" si="22"/>
        <v>Badajoz-Castilla La Mancha-Toledo-R12</v>
      </c>
      <c r="AD488" s="1" t="str">
        <f t="shared" si="23"/>
        <v xml:space="preserve">DK - Fabricación de maquinaria y equipo mecánico </v>
      </c>
    </row>
    <row r="489" spans="1:30" ht="14.4">
      <c r="A489" s="7" t="s">
        <v>20</v>
      </c>
      <c r="B489" s="7" t="s">
        <v>88</v>
      </c>
      <c r="C489" s="7" t="s">
        <v>93</v>
      </c>
      <c r="D489" s="7" t="s">
        <v>51</v>
      </c>
      <c r="E489" s="7">
        <v>0</v>
      </c>
      <c r="F489" s="7">
        <v>0</v>
      </c>
      <c r="G489" s="7">
        <v>0</v>
      </c>
      <c r="H489" s="7">
        <v>0</v>
      </c>
      <c r="I489" s="7">
        <v>0</v>
      </c>
      <c r="J489" s="7">
        <v>0</v>
      </c>
      <c r="K489" s="7">
        <v>0</v>
      </c>
      <c r="L489" s="7">
        <v>0</v>
      </c>
      <c r="M489" s="7">
        <v>0</v>
      </c>
      <c r="N489" s="7">
        <v>0</v>
      </c>
      <c r="O489" s="7">
        <v>0</v>
      </c>
      <c r="P489" s="7">
        <v>0</v>
      </c>
      <c r="Q489" s="7">
        <v>0</v>
      </c>
      <c r="R489" s="7">
        <v>0</v>
      </c>
      <c r="S489" s="7">
        <v>0</v>
      </c>
      <c r="T489" s="7">
        <v>0</v>
      </c>
      <c r="U489" s="7">
        <v>0</v>
      </c>
      <c r="V489" s="7">
        <v>0</v>
      </c>
      <c r="W489" s="7">
        <v>0</v>
      </c>
      <c r="X489" s="7">
        <v>0</v>
      </c>
      <c r="Y489" s="7">
        <v>0</v>
      </c>
      <c r="Z489" s="7">
        <v>0</v>
      </c>
      <c r="AA489" s="1" t="s">
        <v>52</v>
      </c>
      <c r="AB489" s="1" t="str">
        <f t="shared" si="24"/>
        <v>Castilla La Mancha</v>
      </c>
      <c r="AC489" s="1" t="str">
        <f t="shared" si="22"/>
        <v>Badajoz-Castilla La Mancha-Toledo-R13</v>
      </c>
      <c r="AD489" s="1" t="str">
        <f t="shared" si="23"/>
        <v xml:space="preserve">DL - Material y equipo eléctrico, electrónico y óptico </v>
      </c>
    </row>
    <row r="490" spans="1:30" ht="14.4">
      <c r="A490" s="7" t="s">
        <v>20</v>
      </c>
      <c r="B490" s="7" t="s">
        <v>88</v>
      </c>
      <c r="C490" s="7" t="s">
        <v>93</v>
      </c>
      <c r="D490" s="7" t="s">
        <v>53</v>
      </c>
      <c r="E490" s="7">
        <v>0</v>
      </c>
      <c r="F490" s="7">
        <v>0</v>
      </c>
      <c r="G490" s="7">
        <v>0</v>
      </c>
      <c r="H490" s="7">
        <v>0</v>
      </c>
      <c r="I490" s="7">
        <v>6.7366942514995906E-2</v>
      </c>
      <c r="J490" s="7">
        <v>0</v>
      </c>
      <c r="K490" s="7">
        <v>0.130841247421978</v>
      </c>
      <c r="L490" s="7">
        <v>0</v>
      </c>
      <c r="M490" s="7">
        <v>0</v>
      </c>
      <c r="N490" s="7">
        <v>0</v>
      </c>
      <c r="O490" s="7">
        <v>0</v>
      </c>
      <c r="P490" s="7">
        <v>0</v>
      </c>
      <c r="Q490" s="7">
        <v>0</v>
      </c>
      <c r="R490" s="7">
        <v>0</v>
      </c>
      <c r="S490" s="7">
        <v>0</v>
      </c>
      <c r="T490" s="7">
        <v>1.9164890000000001</v>
      </c>
      <c r="U490" s="7">
        <v>0</v>
      </c>
      <c r="V490" s="7">
        <v>10.331784000000001</v>
      </c>
      <c r="W490" s="7">
        <v>0</v>
      </c>
      <c r="X490" s="7">
        <v>0</v>
      </c>
      <c r="Y490" s="7">
        <v>0</v>
      </c>
      <c r="Z490" s="7">
        <v>0</v>
      </c>
      <c r="AA490" s="1" t="s">
        <v>54</v>
      </c>
      <c r="AB490" s="1" t="str">
        <f t="shared" si="24"/>
        <v>Castilla La Mancha</v>
      </c>
      <c r="AC490" s="1" t="str">
        <f t="shared" si="22"/>
        <v>Badajoz-Castilla La Mancha-Toledo-R14</v>
      </c>
      <c r="AD490" s="1" t="str">
        <f t="shared" si="23"/>
        <v xml:space="preserve">DM - Fabricación de material de transporte </v>
      </c>
    </row>
    <row r="491" spans="1:30" ht="14.4">
      <c r="A491" s="7" t="s">
        <v>20</v>
      </c>
      <c r="B491" s="7" t="s">
        <v>88</v>
      </c>
      <c r="C491" s="7" t="s">
        <v>93</v>
      </c>
      <c r="D491" s="7" t="s">
        <v>55</v>
      </c>
      <c r="E491" s="7">
        <v>0</v>
      </c>
      <c r="F491" s="7">
        <v>30.421084165705501</v>
      </c>
      <c r="G491" s="7">
        <v>0</v>
      </c>
      <c r="H491" s="7">
        <v>0</v>
      </c>
      <c r="I491" s="7">
        <v>0</v>
      </c>
      <c r="J491" s="7">
        <v>8.93182271883739</v>
      </c>
      <c r="K491" s="7">
        <v>16.563114811623201</v>
      </c>
      <c r="L491" s="7">
        <v>0</v>
      </c>
      <c r="M491" s="7">
        <v>0</v>
      </c>
      <c r="N491" s="7">
        <v>0</v>
      </c>
      <c r="O491" s="7">
        <v>0</v>
      </c>
      <c r="P491" s="7">
        <v>0</v>
      </c>
      <c r="Q491" s="7">
        <v>5.3480080000000001</v>
      </c>
      <c r="R491" s="7">
        <v>0</v>
      </c>
      <c r="S491" s="7">
        <v>0</v>
      </c>
      <c r="T491" s="7">
        <v>0</v>
      </c>
      <c r="U491" s="7">
        <v>4.2699439999999997</v>
      </c>
      <c r="V491" s="7">
        <v>2.5320710000000002</v>
      </c>
      <c r="W491" s="7">
        <v>0</v>
      </c>
      <c r="X491" s="7">
        <v>0</v>
      </c>
      <c r="Y491" s="7">
        <v>0</v>
      </c>
      <c r="Z491" s="7">
        <v>0</v>
      </c>
      <c r="AA491" s="1" t="s">
        <v>56</v>
      </c>
      <c r="AB491" s="1" t="str">
        <f t="shared" si="24"/>
        <v>Castilla La Mancha</v>
      </c>
      <c r="AC491" s="1" t="str">
        <f t="shared" si="22"/>
        <v>Badajoz-Castilla La Mancha-Toledo-R15</v>
      </c>
      <c r="AD491" s="1" t="str">
        <f t="shared" si="23"/>
        <v xml:space="preserve">DN - Industrias diversas </v>
      </c>
    </row>
    <row r="492" spans="1:30" ht="14.4">
      <c r="A492" s="7" t="s">
        <v>20</v>
      </c>
      <c r="B492" s="7" t="s">
        <v>88</v>
      </c>
      <c r="C492" s="7" t="s">
        <v>93</v>
      </c>
      <c r="D492" s="7" t="s">
        <v>57</v>
      </c>
      <c r="E492" s="7">
        <v>11.5433214495184</v>
      </c>
      <c r="F492" s="7">
        <v>15.4461625755011</v>
      </c>
      <c r="G492" s="7">
        <v>4.1000623196923698</v>
      </c>
      <c r="H492" s="7">
        <v>0.77011647777426495</v>
      </c>
      <c r="I492" s="7">
        <v>0</v>
      </c>
      <c r="J492" s="7">
        <v>0</v>
      </c>
      <c r="K492" s="7">
        <v>0</v>
      </c>
      <c r="L492" s="7">
        <v>0</v>
      </c>
      <c r="M492" s="7">
        <v>0</v>
      </c>
      <c r="N492" s="7">
        <v>0</v>
      </c>
      <c r="O492" s="7">
        <v>0</v>
      </c>
      <c r="P492" s="7">
        <v>0</v>
      </c>
      <c r="Q492" s="7">
        <v>0</v>
      </c>
      <c r="R492" s="7">
        <v>0</v>
      </c>
      <c r="S492" s="7">
        <v>0</v>
      </c>
      <c r="T492" s="7">
        <v>0</v>
      </c>
      <c r="U492" s="7">
        <v>0</v>
      </c>
      <c r="V492" s="7">
        <v>0</v>
      </c>
      <c r="W492" s="7">
        <v>0</v>
      </c>
      <c r="X492" s="7">
        <v>0</v>
      </c>
      <c r="Y492" s="7">
        <v>0</v>
      </c>
      <c r="Z492" s="7">
        <v>0</v>
      </c>
      <c r="AA492" s="1" t="s">
        <v>58</v>
      </c>
      <c r="AB492" s="1" t="str">
        <f t="shared" si="24"/>
        <v>Castilla La Mancha</v>
      </c>
      <c r="AC492" s="1" t="str">
        <f t="shared" si="22"/>
        <v>Badajoz-Castilla La Mancha-Toledo-R16</v>
      </c>
      <c r="AD492" s="1" t="str">
        <f t="shared" si="23"/>
        <v xml:space="preserve">EE - Industria energética, distribución de energía, gas y agua </v>
      </c>
    </row>
    <row r="493" spans="1:30" ht="14.4">
      <c r="A493" s="7" t="s">
        <v>20</v>
      </c>
      <c r="B493" s="7" t="s">
        <v>94</v>
      </c>
      <c r="C493" s="7" t="s">
        <v>95</v>
      </c>
      <c r="D493" s="7" t="s">
        <v>23</v>
      </c>
      <c r="E493" s="7">
        <v>0</v>
      </c>
      <c r="F493" s="7">
        <v>13.631497921642501</v>
      </c>
      <c r="G493" s="7">
        <v>15.521531747345801</v>
      </c>
      <c r="H493" s="7">
        <v>27.0509032110599</v>
      </c>
      <c r="I493" s="7">
        <v>3.36337578368886</v>
      </c>
      <c r="J493" s="7">
        <v>8.2371580313743493</v>
      </c>
      <c r="K493" s="7">
        <v>12.715634207616301</v>
      </c>
      <c r="L493" s="7">
        <v>2.6206333231629202</v>
      </c>
      <c r="M493" s="7">
        <v>10.350489178034</v>
      </c>
      <c r="N493" s="7">
        <v>3.58305780504182</v>
      </c>
      <c r="O493" s="7">
        <v>4.8831930347312298</v>
      </c>
      <c r="P493" s="7">
        <v>0</v>
      </c>
      <c r="Q493" s="7">
        <v>19.55481425</v>
      </c>
      <c r="R493" s="7">
        <v>30.140954950000001</v>
      </c>
      <c r="S493" s="7">
        <v>42.966988299999997</v>
      </c>
      <c r="T493" s="7">
        <v>9.1572106499999997</v>
      </c>
      <c r="U493" s="7">
        <v>12.910466400000001</v>
      </c>
      <c r="V493" s="7">
        <v>29.908881300000001</v>
      </c>
      <c r="W493" s="7">
        <v>6.3850300000000004</v>
      </c>
      <c r="X493" s="7">
        <v>22.594740300000002</v>
      </c>
      <c r="Y493" s="7">
        <v>11.751137</v>
      </c>
      <c r="Z493" s="7">
        <v>11.545885</v>
      </c>
      <c r="AA493" s="1" t="s">
        <v>24</v>
      </c>
      <c r="AB493" s="1" t="str">
        <f t="shared" si="24"/>
        <v>Cataluña</v>
      </c>
      <c r="AC493" s="1" t="str">
        <f t="shared" si="22"/>
        <v>Badajoz-Cataluña-Barcelona-R1</v>
      </c>
      <c r="AD493" s="1" t="str">
        <f t="shared" si="23"/>
        <v xml:space="preserve">AA,BB - Agricultura, silvicultura y pesca </v>
      </c>
    </row>
    <row r="494" spans="1:30" ht="14.4">
      <c r="A494" s="7" t="s">
        <v>20</v>
      </c>
      <c r="B494" s="7" t="s">
        <v>94</v>
      </c>
      <c r="C494" s="7" t="s">
        <v>95</v>
      </c>
      <c r="D494" s="7" t="s">
        <v>26</v>
      </c>
      <c r="E494" s="7">
        <v>0</v>
      </c>
      <c r="F494" s="7">
        <v>0</v>
      </c>
      <c r="G494" s="7">
        <v>4.0768696451130904</v>
      </c>
      <c r="H494" s="7">
        <v>0</v>
      </c>
      <c r="I494" s="7">
        <v>0</v>
      </c>
      <c r="J494" s="7">
        <v>0</v>
      </c>
      <c r="K494" s="7">
        <v>5.7556256469163003</v>
      </c>
      <c r="L494" s="7">
        <v>8.8163095358574299</v>
      </c>
      <c r="M494" s="7">
        <v>0</v>
      </c>
      <c r="N494" s="7">
        <v>0</v>
      </c>
      <c r="O494" s="7">
        <v>0</v>
      </c>
      <c r="P494" s="7">
        <v>0</v>
      </c>
      <c r="Q494" s="7">
        <v>0</v>
      </c>
      <c r="R494" s="7">
        <v>16.718585000000001</v>
      </c>
      <c r="S494" s="7">
        <v>0</v>
      </c>
      <c r="T494" s="7">
        <v>0</v>
      </c>
      <c r="U494" s="7">
        <v>0</v>
      </c>
      <c r="V494" s="7">
        <v>13.906549999999999</v>
      </c>
      <c r="W494" s="7">
        <v>13.715688</v>
      </c>
      <c r="X494" s="7">
        <v>0</v>
      </c>
      <c r="Y494" s="7">
        <v>0</v>
      </c>
      <c r="Z494" s="7">
        <v>0</v>
      </c>
      <c r="AA494" s="1" t="s">
        <v>27</v>
      </c>
      <c r="AB494" s="1" t="str">
        <f t="shared" si="24"/>
        <v>Cataluña</v>
      </c>
      <c r="AC494" s="1" t="str">
        <f t="shared" si="22"/>
        <v>Badajoz-Cataluña-Barcelona-R2</v>
      </c>
      <c r="AD494" s="1" t="str">
        <f t="shared" si="23"/>
        <v xml:space="preserve">CA,CB, DF - I. extractivas, coquerías, refino y combustibles nucleares </v>
      </c>
    </row>
    <row r="495" spans="1:30" ht="14.4">
      <c r="A495" s="7" t="s">
        <v>20</v>
      </c>
      <c r="B495" s="7" t="s">
        <v>94</v>
      </c>
      <c r="C495" s="7" t="s">
        <v>95</v>
      </c>
      <c r="D495" s="7" t="s">
        <v>29</v>
      </c>
      <c r="E495" s="7">
        <v>4.9599737699971698</v>
      </c>
      <c r="F495" s="7">
        <v>13.586325020943899</v>
      </c>
      <c r="G495" s="7">
        <v>1.01808954573398E-2</v>
      </c>
      <c r="H495" s="7">
        <v>6.7735081653608598</v>
      </c>
      <c r="I495" s="7">
        <v>7.7771550653080004</v>
      </c>
      <c r="J495" s="7">
        <v>0</v>
      </c>
      <c r="K495" s="7">
        <v>3.7598348756132198</v>
      </c>
      <c r="L495" s="7">
        <v>4.9001307516886099</v>
      </c>
      <c r="M495" s="7">
        <v>0</v>
      </c>
      <c r="N495" s="7">
        <v>10.1636544261009</v>
      </c>
      <c r="O495" s="7">
        <v>30.8098105103794</v>
      </c>
      <c r="P495" s="7">
        <v>18.130327000000001</v>
      </c>
      <c r="Q495" s="7">
        <v>17.398723</v>
      </c>
      <c r="R495" s="7">
        <v>2.5733579647770399E-2</v>
      </c>
      <c r="S495" s="7">
        <v>42.428969000000002</v>
      </c>
      <c r="T495" s="7">
        <v>29.986080000000001</v>
      </c>
      <c r="U495" s="7">
        <v>0</v>
      </c>
      <c r="V495" s="7">
        <v>12.4212132</v>
      </c>
      <c r="W495" s="7">
        <v>11.21166</v>
      </c>
      <c r="X495" s="7">
        <v>0</v>
      </c>
      <c r="Y495" s="7">
        <v>12.759504</v>
      </c>
      <c r="Z495" s="7">
        <v>26.5013629</v>
      </c>
      <c r="AA495" s="1" t="s">
        <v>30</v>
      </c>
      <c r="AB495" s="1" t="str">
        <f t="shared" si="24"/>
        <v>Cataluña</v>
      </c>
      <c r="AC495" s="1" t="str">
        <f t="shared" si="22"/>
        <v>Badajoz-Cataluña-Barcelona-R3</v>
      </c>
      <c r="AD495" s="1" t="str">
        <f t="shared" si="23"/>
        <v xml:space="preserve">DA - Industria Agroalimentaria </v>
      </c>
    </row>
    <row r="496" spans="1:30" ht="14.4">
      <c r="A496" s="7" t="s">
        <v>20</v>
      </c>
      <c r="B496" s="7" t="s">
        <v>94</v>
      </c>
      <c r="C496" s="7" t="s">
        <v>95</v>
      </c>
      <c r="D496" s="7" t="s">
        <v>32</v>
      </c>
      <c r="E496" s="7">
        <v>0</v>
      </c>
      <c r="F496" s="7">
        <v>0</v>
      </c>
      <c r="G496" s="7">
        <v>0.29109458282835099</v>
      </c>
      <c r="H496" s="7">
        <v>0.2363807227868</v>
      </c>
      <c r="I496" s="7">
        <v>1.19128836501005E-2</v>
      </c>
      <c r="J496" s="7">
        <v>0</v>
      </c>
      <c r="K496" s="7">
        <v>0</v>
      </c>
      <c r="L496" s="7">
        <v>0</v>
      </c>
      <c r="M496" s="7">
        <v>0</v>
      </c>
      <c r="N496" s="7">
        <v>0</v>
      </c>
      <c r="O496" s="7">
        <v>0</v>
      </c>
      <c r="P496" s="7">
        <v>0</v>
      </c>
      <c r="Q496" s="7">
        <v>0</v>
      </c>
      <c r="R496" s="7">
        <v>0</v>
      </c>
      <c r="S496" s="7">
        <v>0</v>
      </c>
      <c r="T496" s="7">
        <v>0</v>
      </c>
      <c r="U496" s="7">
        <v>0</v>
      </c>
      <c r="V496" s="7">
        <v>0</v>
      </c>
      <c r="W496" s="7">
        <v>0</v>
      </c>
      <c r="X496" s="7">
        <v>0</v>
      </c>
      <c r="Y496" s="7">
        <v>0</v>
      </c>
      <c r="Z496" s="7">
        <v>0</v>
      </c>
      <c r="AA496" s="1" t="s">
        <v>33</v>
      </c>
      <c r="AB496" s="1" t="str">
        <f t="shared" si="24"/>
        <v>Cataluña</v>
      </c>
      <c r="AC496" s="1" t="str">
        <f t="shared" si="22"/>
        <v>Badajoz-Cataluña-Barcelona-R4</v>
      </c>
      <c r="AD496" s="1" t="str">
        <f t="shared" si="23"/>
        <v xml:space="preserve">DB - Industria textil y de la confección </v>
      </c>
    </row>
    <row r="497" spans="1:30" ht="14.4">
      <c r="A497" s="7" t="s">
        <v>20</v>
      </c>
      <c r="B497" s="7" t="s">
        <v>94</v>
      </c>
      <c r="C497" s="7" t="s">
        <v>95</v>
      </c>
      <c r="D497" s="7" t="s">
        <v>35</v>
      </c>
      <c r="E497" s="7">
        <v>0</v>
      </c>
      <c r="F497" s="7">
        <v>0</v>
      </c>
      <c r="G497" s="7">
        <v>0</v>
      </c>
      <c r="H497" s="7">
        <v>0</v>
      </c>
      <c r="I497" s="7">
        <v>0</v>
      </c>
      <c r="J497" s="7">
        <v>0</v>
      </c>
      <c r="K497" s="7">
        <v>0</v>
      </c>
      <c r="L497" s="7">
        <v>0</v>
      </c>
      <c r="M497" s="7">
        <v>0</v>
      </c>
      <c r="N497" s="7">
        <v>0</v>
      </c>
      <c r="O497" s="7">
        <v>0</v>
      </c>
      <c r="P497" s="7">
        <v>0</v>
      </c>
      <c r="Q497" s="7">
        <v>0</v>
      </c>
      <c r="R497" s="7">
        <v>0</v>
      </c>
      <c r="S497" s="7">
        <v>0</v>
      </c>
      <c r="T497" s="7">
        <v>0</v>
      </c>
      <c r="U497" s="7">
        <v>0</v>
      </c>
      <c r="V497" s="7">
        <v>0</v>
      </c>
      <c r="W497" s="7">
        <v>0</v>
      </c>
      <c r="X497" s="7">
        <v>0</v>
      </c>
      <c r="Y497" s="7">
        <v>0</v>
      </c>
      <c r="Z497" s="7">
        <v>0</v>
      </c>
      <c r="AA497" s="1" t="s">
        <v>36</v>
      </c>
      <c r="AB497" s="1" t="str">
        <f t="shared" si="24"/>
        <v>Cataluña</v>
      </c>
      <c r="AC497" s="1" t="str">
        <f t="shared" si="22"/>
        <v>Badajoz-Cataluña-Barcelona-R5</v>
      </c>
      <c r="AD497" s="1" t="str">
        <f t="shared" si="23"/>
        <v xml:space="preserve">DC - Industria del cuero y calzado </v>
      </c>
    </row>
    <row r="498" spans="1:30" ht="14.4">
      <c r="A498" s="7" t="s">
        <v>20</v>
      </c>
      <c r="B498" s="7" t="s">
        <v>94</v>
      </c>
      <c r="C498" s="7" t="s">
        <v>95</v>
      </c>
      <c r="D498" s="7" t="s">
        <v>37</v>
      </c>
      <c r="E498" s="7">
        <v>0</v>
      </c>
      <c r="F498" s="7">
        <v>0</v>
      </c>
      <c r="G498" s="7">
        <v>0</v>
      </c>
      <c r="H498" s="7">
        <v>0</v>
      </c>
      <c r="I498" s="7">
        <v>0</v>
      </c>
      <c r="J498" s="7">
        <v>0</v>
      </c>
      <c r="K498" s="7">
        <v>0</v>
      </c>
      <c r="L498" s="7">
        <v>0</v>
      </c>
      <c r="M498" s="7">
        <v>0</v>
      </c>
      <c r="N498" s="7">
        <v>0</v>
      </c>
      <c r="O498" s="7">
        <v>0</v>
      </c>
      <c r="P498" s="7">
        <v>0</v>
      </c>
      <c r="Q498" s="7">
        <v>0</v>
      </c>
      <c r="R498" s="7">
        <v>0</v>
      </c>
      <c r="S498" s="7">
        <v>0</v>
      </c>
      <c r="T498" s="7">
        <v>0</v>
      </c>
      <c r="U498" s="7">
        <v>0</v>
      </c>
      <c r="V498" s="7">
        <v>0</v>
      </c>
      <c r="W498" s="7">
        <v>0</v>
      </c>
      <c r="X498" s="7">
        <v>0</v>
      </c>
      <c r="Y498" s="7">
        <v>0</v>
      </c>
      <c r="Z498" s="7">
        <v>0</v>
      </c>
      <c r="AA498" s="1" t="s">
        <v>38</v>
      </c>
      <c r="AB498" s="1" t="str">
        <f t="shared" si="24"/>
        <v>Cataluña</v>
      </c>
      <c r="AC498" s="1" t="str">
        <f t="shared" si="22"/>
        <v>Badajoz-Cataluña-Barcelona-R6</v>
      </c>
      <c r="AD498" s="1" t="str">
        <f t="shared" si="23"/>
        <v xml:space="preserve">DD - Industria de la madera y el corcho </v>
      </c>
    </row>
    <row r="499" spans="1:30" ht="14.4">
      <c r="A499" s="7" t="s">
        <v>20</v>
      </c>
      <c r="B499" s="7" t="s">
        <v>94</v>
      </c>
      <c r="C499" s="7" t="s">
        <v>95</v>
      </c>
      <c r="D499" s="7" t="s">
        <v>39</v>
      </c>
      <c r="E499" s="7">
        <v>0</v>
      </c>
      <c r="F499" s="7">
        <v>0</v>
      </c>
      <c r="G499" s="7">
        <v>10.9779999918015</v>
      </c>
      <c r="H499" s="7">
        <v>1.4751933190202099E-5</v>
      </c>
      <c r="I499" s="7">
        <v>0</v>
      </c>
      <c r="J499" s="7">
        <v>0</v>
      </c>
      <c r="K499" s="7">
        <v>0</v>
      </c>
      <c r="L499" s="7">
        <v>0</v>
      </c>
      <c r="M499" s="7">
        <v>6.2317245089604798</v>
      </c>
      <c r="N499" s="7">
        <v>0</v>
      </c>
      <c r="O499" s="7">
        <v>7.9808637083262903</v>
      </c>
      <c r="P499" s="7">
        <v>0</v>
      </c>
      <c r="Q499" s="7">
        <v>0</v>
      </c>
      <c r="R499" s="7">
        <v>14.378807099716999</v>
      </c>
      <c r="S499" s="7">
        <v>1.14991868763191E-5</v>
      </c>
      <c r="T499" s="7">
        <v>0</v>
      </c>
      <c r="U499" s="7">
        <v>0</v>
      </c>
      <c r="V499" s="7">
        <v>0</v>
      </c>
      <c r="W499" s="7">
        <v>0</v>
      </c>
      <c r="X499" s="7">
        <v>9.0865170000000006</v>
      </c>
      <c r="Y499" s="7">
        <v>0</v>
      </c>
      <c r="Z499" s="7">
        <v>10.848075</v>
      </c>
      <c r="AA499" s="1" t="s">
        <v>40</v>
      </c>
      <c r="AB499" s="1" t="str">
        <f t="shared" si="24"/>
        <v>Cataluña</v>
      </c>
      <c r="AC499" s="1" t="str">
        <f t="shared" si="22"/>
        <v>Badajoz-Cataluña-Barcelona-R7</v>
      </c>
      <c r="AD499" s="1" t="str">
        <f t="shared" si="23"/>
        <v xml:space="preserve">DE - Industria del papel, edición y artes gráficas </v>
      </c>
    </row>
    <row r="500" spans="1:30" ht="14.4">
      <c r="A500" s="7" t="s">
        <v>20</v>
      </c>
      <c r="B500" s="7" t="s">
        <v>94</v>
      </c>
      <c r="C500" s="7" t="s">
        <v>95</v>
      </c>
      <c r="D500" s="7" t="s">
        <v>41</v>
      </c>
      <c r="E500" s="7">
        <v>21.622347033763099</v>
      </c>
      <c r="F500" s="7">
        <v>24.588635749300298</v>
      </c>
      <c r="G500" s="7">
        <v>28.195594559755001</v>
      </c>
      <c r="H500" s="7">
        <v>8.5736002370461195E-3</v>
      </c>
      <c r="I500" s="7">
        <v>0</v>
      </c>
      <c r="J500" s="7">
        <v>9.5876072027999903</v>
      </c>
      <c r="K500" s="7">
        <v>0</v>
      </c>
      <c r="L500" s="7">
        <v>17.0987770103857</v>
      </c>
      <c r="M500" s="7">
        <v>9.4907982586062296</v>
      </c>
      <c r="N500" s="7">
        <v>11.202600861082701</v>
      </c>
      <c r="O500" s="7">
        <v>0</v>
      </c>
      <c r="P500" s="7">
        <v>36.34704</v>
      </c>
      <c r="Q500" s="7">
        <v>14.036454000000001</v>
      </c>
      <c r="R500" s="7">
        <v>28.185227751128899</v>
      </c>
      <c r="S500" s="7">
        <v>8.6345761176480004E-3</v>
      </c>
      <c r="T500" s="7">
        <v>0</v>
      </c>
      <c r="U500" s="7">
        <v>13.217974</v>
      </c>
      <c r="V500" s="7">
        <v>0</v>
      </c>
      <c r="W500" s="7">
        <v>23.637436000000001</v>
      </c>
      <c r="X500" s="7">
        <v>20.232883999999999</v>
      </c>
      <c r="Y500" s="7">
        <v>12.272271</v>
      </c>
      <c r="Z500" s="7">
        <v>0</v>
      </c>
      <c r="AA500" s="1" t="s">
        <v>42</v>
      </c>
      <c r="AB500" s="1" t="str">
        <f t="shared" si="24"/>
        <v>Cataluña</v>
      </c>
      <c r="AC500" s="1" t="str">
        <f t="shared" si="22"/>
        <v>Badajoz-Cataluña-Barcelona-R8</v>
      </c>
      <c r="AD500" s="1" t="str">
        <f t="shared" si="23"/>
        <v xml:space="preserve">DG - Industria Química </v>
      </c>
    </row>
    <row r="501" spans="1:30" ht="14.4">
      <c r="A501" s="7" t="s">
        <v>20</v>
      </c>
      <c r="B501" s="7" t="s">
        <v>94</v>
      </c>
      <c r="C501" s="7" t="s">
        <v>95</v>
      </c>
      <c r="D501" s="7" t="s">
        <v>43</v>
      </c>
      <c r="E501" s="7">
        <v>0</v>
      </c>
      <c r="F501" s="7">
        <v>0</v>
      </c>
      <c r="G501" s="7">
        <v>0</v>
      </c>
      <c r="H501" s="7">
        <v>0</v>
      </c>
      <c r="I501" s="7">
        <v>0</v>
      </c>
      <c r="J501" s="7">
        <v>0</v>
      </c>
      <c r="K501" s="7">
        <v>0</v>
      </c>
      <c r="L501" s="7">
        <v>0</v>
      </c>
      <c r="M501" s="7">
        <v>3.7157924441879699</v>
      </c>
      <c r="N501" s="7">
        <v>0</v>
      </c>
      <c r="O501" s="7">
        <v>0</v>
      </c>
      <c r="P501" s="7">
        <v>0</v>
      </c>
      <c r="Q501" s="7">
        <v>0</v>
      </c>
      <c r="R501" s="7">
        <v>0</v>
      </c>
      <c r="S501" s="7">
        <v>0</v>
      </c>
      <c r="T501" s="7">
        <v>0</v>
      </c>
      <c r="U501" s="7">
        <v>0</v>
      </c>
      <c r="V501" s="7">
        <v>0</v>
      </c>
      <c r="W501" s="7">
        <v>0</v>
      </c>
      <c r="X501" s="7">
        <v>12.4152</v>
      </c>
      <c r="Y501" s="7">
        <v>0</v>
      </c>
      <c r="Z501" s="7">
        <v>0</v>
      </c>
      <c r="AA501" s="1" t="s">
        <v>44</v>
      </c>
      <c r="AB501" s="1" t="str">
        <f t="shared" si="24"/>
        <v>Cataluña</v>
      </c>
      <c r="AC501" s="1" t="str">
        <f t="shared" si="22"/>
        <v>Badajoz-Cataluña-Barcelona-R9</v>
      </c>
      <c r="AD501" s="1" t="str">
        <f t="shared" si="23"/>
        <v xml:space="preserve">DH - Industria del caucho y materias plásticas </v>
      </c>
    </row>
    <row r="502" spans="1:30" ht="14.4">
      <c r="A502" s="7" t="s">
        <v>20</v>
      </c>
      <c r="B502" s="7" t="s">
        <v>94</v>
      </c>
      <c r="C502" s="7" t="s">
        <v>95</v>
      </c>
      <c r="D502" s="7" t="s">
        <v>45</v>
      </c>
      <c r="E502" s="7">
        <v>0.64726254021885699</v>
      </c>
      <c r="F502" s="7">
        <v>0.32517296773454202</v>
      </c>
      <c r="G502" s="7">
        <v>5.8872613881245101E-5</v>
      </c>
      <c r="H502" s="7">
        <v>17.2886621137853</v>
      </c>
      <c r="I502" s="7">
        <v>0</v>
      </c>
      <c r="J502" s="7">
        <v>0.60995761314210495</v>
      </c>
      <c r="K502" s="7">
        <v>0.276905258945773</v>
      </c>
      <c r="L502" s="7">
        <v>6.9576932566659497</v>
      </c>
      <c r="M502" s="7">
        <v>14.7108148030478</v>
      </c>
      <c r="N502" s="7">
        <v>0</v>
      </c>
      <c r="O502" s="7">
        <v>0.76824754792922501</v>
      </c>
      <c r="P502" s="7">
        <v>14.3115588</v>
      </c>
      <c r="Q502" s="7">
        <v>15.740843999999999</v>
      </c>
      <c r="R502" s="7">
        <v>2.85468846177616E-3</v>
      </c>
      <c r="S502" s="7">
        <v>24.155364800126801</v>
      </c>
      <c r="T502" s="7">
        <v>0</v>
      </c>
      <c r="U502" s="7">
        <v>29.768015999999999</v>
      </c>
      <c r="V502" s="7">
        <v>11.6090892</v>
      </c>
      <c r="W502" s="7">
        <v>41.569896</v>
      </c>
      <c r="X502" s="7">
        <v>28.814232000000001</v>
      </c>
      <c r="Y502" s="7">
        <v>0</v>
      </c>
      <c r="Z502" s="7">
        <v>10.696984799999999</v>
      </c>
      <c r="AA502" s="1" t="s">
        <v>46</v>
      </c>
      <c r="AB502" s="1" t="str">
        <f t="shared" si="24"/>
        <v>Cataluña</v>
      </c>
      <c r="AC502" s="1" t="str">
        <f t="shared" si="22"/>
        <v>Badajoz-Cataluña-Barcelona-R10</v>
      </c>
      <c r="AD502" s="1" t="str">
        <f t="shared" si="23"/>
        <v xml:space="preserve">DI - Industria de productos minerales no metálicos </v>
      </c>
    </row>
    <row r="503" spans="1:30" ht="14.4">
      <c r="A503" s="7" t="s">
        <v>20</v>
      </c>
      <c r="B503" s="7" t="s">
        <v>94</v>
      </c>
      <c r="C503" s="7" t="s">
        <v>95</v>
      </c>
      <c r="D503" s="7" t="s">
        <v>47</v>
      </c>
      <c r="E503" s="7">
        <v>14.843205569600499</v>
      </c>
      <c r="F503" s="7">
        <v>0</v>
      </c>
      <c r="G503" s="7">
        <v>16.260464549745699</v>
      </c>
      <c r="H503" s="7">
        <v>0</v>
      </c>
      <c r="I503" s="7">
        <v>11.0762895964519</v>
      </c>
      <c r="J503" s="7">
        <v>8.6363328490151599</v>
      </c>
      <c r="K503" s="7">
        <v>15.711187219539299</v>
      </c>
      <c r="L503" s="7">
        <v>2.2309997161034101</v>
      </c>
      <c r="M503" s="7">
        <v>2.77591020837479</v>
      </c>
      <c r="N503" s="7">
        <v>0.748276091836799</v>
      </c>
      <c r="O503" s="7">
        <v>3.6791746529400098</v>
      </c>
      <c r="P503" s="7">
        <v>39.305477000000003</v>
      </c>
      <c r="Q503" s="7">
        <v>0</v>
      </c>
      <c r="R503" s="7">
        <v>10.666605000000001</v>
      </c>
      <c r="S503" s="7">
        <v>0</v>
      </c>
      <c r="T503" s="7">
        <v>27.3396635</v>
      </c>
      <c r="U503" s="7">
        <v>30.371531999999998</v>
      </c>
      <c r="V503" s="7">
        <v>57.180911000000002</v>
      </c>
      <c r="W503" s="7">
        <v>13.297381</v>
      </c>
      <c r="X503" s="7">
        <v>16.526039999999998</v>
      </c>
      <c r="Y503" s="7">
        <v>12.473929999999999</v>
      </c>
      <c r="Z503" s="7">
        <v>36.877983</v>
      </c>
      <c r="AA503" s="1" t="s">
        <v>48</v>
      </c>
      <c r="AB503" s="1" t="str">
        <f t="shared" si="24"/>
        <v>Cataluña</v>
      </c>
      <c r="AC503" s="1" t="str">
        <f t="shared" si="22"/>
        <v>Badajoz-Cataluña-Barcelona-R11</v>
      </c>
      <c r="AD503" s="1" t="str">
        <f t="shared" si="23"/>
        <v xml:space="preserve">DJ - Metalurgia y fabricación de productos metálicos </v>
      </c>
    </row>
    <row r="504" spans="1:30" ht="14.4">
      <c r="A504" s="7" t="s">
        <v>20</v>
      </c>
      <c r="B504" s="7" t="s">
        <v>94</v>
      </c>
      <c r="C504" s="7" t="s">
        <v>95</v>
      </c>
      <c r="D504" s="7" t="s">
        <v>49</v>
      </c>
      <c r="E504" s="7">
        <v>0</v>
      </c>
      <c r="F504" s="7">
        <v>0</v>
      </c>
      <c r="G504" s="7">
        <v>0</v>
      </c>
      <c r="H504" s="7">
        <v>0</v>
      </c>
      <c r="I504" s="7">
        <v>0</v>
      </c>
      <c r="J504" s="7">
        <v>6.2445468222754403</v>
      </c>
      <c r="K504" s="7">
        <v>0</v>
      </c>
      <c r="L504" s="7">
        <v>0</v>
      </c>
      <c r="M504" s="7">
        <v>0</v>
      </c>
      <c r="N504" s="7">
        <v>0</v>
      </c>
      <c r="O504" s="7">
        <v>0</v>
      </c>
      <c r="P504" s="7">
        <v>0</v>
      </c>
      <c r="Q504" s="7">
        <v>0</v>
      </c>
      <c r="R504" s="7">
        <v>0</v>
      </c>
      <c r="S504" s="7">
        <v>0</v>
      </c>
      <c r="T504" s="7">
        <v>0</v>
      </c>
      <c r="U504" s="7">
        <v>6.9682680000000001</v>
      </c>
      <c r="V504" s="7">
        <v>0</v>
      </c>
      <c r="W504" s="7">
        <v>0</v>
      </c>
      <c r="X504" s="7">
        <v>0</v>
      </c>
      <c r="Y504" s="7">
        <v>0</v>
      </c>
      <c r="Z504" s="7">
        <v>0</v>
      </c>
      <c r="AA504" s="1" t="s">
        <v>50</v>
      </c>
      <c r="AB504" s="1" t="str">
        <f t="shared" si="24"/>
        <v>Cataluña</v>
      </c>
      <c r="AC504" s="1" t="str">
        <f t="shared" si="22"/>
        <v>Badajoz-Cataluña-Barcelona-R12</v>
      </c>
      <c r="AD504" s="1" t="str">
        <f t="shared" si="23"/>
        <v xml:space="preserve">DK - Fabricación de maquinaria y equipo mecánico </v>
      </c>
    </row>
    <row r="505" spans="1:30" ht="14.4">
      <c r="A505" s="7" t="s">
        <v>20</v>
      </c>
      <c r="B505" s="7" t="s">
        <v>94</v>
      </c>
      <c r="C505" s="7" t="s">
        <v>95</v>
      </c>
      <c r="D505" s="7" t="s">
        <v>51</v>
      </c>
      <c r="E505" s="7">
        <v>0</v>
      </c>
      <c r="F505" s="7">
        <v>0</v>
      </c>
      <c r="G505" s="7">
        <v>1.09661932319017E-4</v>
      </c>
      <c r="H505" s="7">
        <v>5.1514622901626802E-6</v>
      </c>
      <c r="I505" s="7">
        <v>0</v>
      </c>
      <c r="J505" s="7">
        <v>0</v>
      </c>
      <c r="K505" s="7">
        <v>0</v>
      </c>
      <c r="L505" s="7">
        <v>0</v>
      </c>
      <c r="M505" s="7">
        <v>0</v>
      </c>
      <c r="N505" s="7">
        <v>0</v>
      </c>
      <c r="O505" s="7">
        <v>0</v>
      </c>
      <c r="P505" s="7">
        <v>0</v>
      </c>
      <c r="Q505" s="7">
        <v>0</v>
      </c>
      <c r="R505" s="7">
        <v>2.1093104449486201E-4</v>
      </c>
      <c r="S505" s="7">
        <v>2.7124568678268199E-5</v>
      </c>
      <c r="T505" s="7">
        <v>0</v>
      </c>
      <c r="U505" s="7">
        <v>0</v>
      </c>
      <c r="V505" s="7">
        <v>0</v>
      </c>
      <c r="W505" s="7">
        <v>0</v>
      </c>
      <c r="X505" s="7">
        <v>0</v>
      </c>
      <c r="Y505" s="7">
        <v>0</v>
      </c>
      <c r="Z505" s="7">
        <v>0</v>
      </c>
      <c r="AA505" s="1" t="s">
        <v>52</v>
      </c>
      <c r="AB505" s="1" t="str">
        <f t="shared" si="24"/>
        <v>Cataluña</v>
      </c>
      <c r="AC505" s="1" t="str">
        <f t="shared" si="22"/>
        <v>Badajoz-Cataluña-Barcelona-R13</v>
      </c>
      <c r="AD505" s="1" t="str">
        <f t="shared" si="23"/>
        <v xml:space="preserve">DL - Material y equipo eléctrico, electrónico y óptico </v>
      </c>
    </row>
    <row r="506" spans="1:30" ht="14.4">
      <c r="A506" s="7" t="s">
        <v>20</v>
      </c>
      <c r="B506" s="7" t="s">
        <v>94</v>
      </c>
      <c r="C506" s="7" t="s">
        <v>95</v>
      </c>
      <c r="D506" s="7" t="s">
        <v>53</v>
      </c>
      <c r="E506" s="7">
        <v>0</v>
      </c>
      <c r="F506" s="7">
        <v>0</v>
      </c>
      <c r="G506" s="7">
        <v>0</v>
      </c>
      <c r="H506" s="7">
        <v>0</v>
      </c>
      <c r="I506" s="7">
        <v>7.5145225662739901E-2</v>
      </c>
      <c r="J506" s="7">
        <v>0</v>
      </c>
      <c r="K506" s="7">
        <v>0</v>
      </c>
      <c r="L506" s="7">
        <v>0</v>
      </c>
      <c r="M506" s="7">
        <v>0</v>
      </c>
      <c r="N506" s="7">
        <v>8.6184127703846897E-2</v>
      </c>
      <c r="O506" s="7">
        <v>0</v>
      </c>
      <c r="P506" s="7">
        <v>0</v>
      </c>
      <c r="Q506" s="7">
        <v>0</v>
      </c>
      <c r="R506" s="7">
        <v>0</v>
      </c>
      <c r="S506" s="7">
        <v>0</v>
      </c>
      <c r="T506" s="7">
        <v>2.1377695499999998</v>
      </c>
      <c r="U506" s="7">
        <v>0</v>
      </c>
      <c r="V506" s="7">
        <v>0</v>
      </c>
      <c r="W506" s="7">
        <v>0</v>
      </c>
      <c r="X506" s="7">
        <v>0</v>
      </c>
      <c r="Y506" s="7">
        <v>1.9850033</v>
      </c>
      <c r="Z506" s="7">
        <v>0</v>
      </c>
      <c r="AA506" s="1" t="s">
        <v>54</v>
      </c>
      <c r="AB506" s="1" t="str">
        <f t="shared" si="24"/>
        <v>Cataluña</v>
      </c>
      <c r="AC506" s="1" t="str">
        <f t="shared" si="22"/>
        <v>Badajoz-Cataluña-Barcelona-R14</v>
      </c>
      <c r="AD506" s="1" t="str">
        <f t="shared" si="23"/>
        <v xml:space="preserve">DM - Fabricación de material de transporte </v>
      </c>
    </row>
    <row r="507" spans="1:30" ht="14.4">
      <c r="A507" s="7" t="s">
        <v>20</v>
      </c>
      <c r="B507" s="7" t="s">
        <v>94</v>
      </c>
      <c r="C507" s="7" t="s">
        <v>95</v>
      </c>
      <c r="D507" s="7" t="s">
        <v>55</v>
      </c>
      <c r="E507" s="7">
        <v>0</v>
      </c>
      <c r="F507" s="7">
        <v>0</v>
      </c>
      <c r="G507" s="7">
        <v>3.4284100670968001</v>
      </c>
      <c r="H507" s="7">
        <v>31.3750627753526</v>
      </c>
      <c r="I507" s="7">
        <v>0</v>
      </c>
      <c r="J507" s="7">
        <v>4.5187562298305703</v>
      </c>
      <c r="K507" s="7">
        <v>0</v>
      </c>
      <c r="L507" s="7">
        <v>0</v>
      </c>
      <c r="M507" s="7">
        <v>0</v>
      </c>
      <c r="N507" s="7">
        <v>0</v>
      </c>
      <c r="O507" s="7">
        <v>0</v>
      </c>
      <c r="P507" s="7">
        <v>0</v>
      </c>
      <c r="Q507" s="7">
        <v>0</v>
      </c>
      <c r="R507" s="7">
        <v>4.98956</v>
      </c>
      <c r="S507" s="7">
        <v>15.01471725</v>
      </c>
      <c r="T507" s="7">
        <v>0</v>
      </c>
      <c r="U507" s="7">
        <v>2.1602350000000001</v>
      </c>
      <c r="V507" s="7">
        <v>0</v>
      </c>
      <c r="W507" s="7">
        <v>0</v>
      </c>
      <c r="X507" s="7">
        <v>0</v>
      </c>
      <c r="Y507" s="7">
        <v>0</v>
      </c>
      <c r="Z507" s="7">
        <v>0</v>
      </c>
      <c r="AA507" s="1" t="s">
        <v>56</v>
      </c>
      <c r="AB507" s="1" t="str">
        <f t="shared" si="24"/>
        <v>Cataluña</v>
      </c>
      <c r="AC507" s="1" t="str">
        <f t="shared" si="22"/>
        <v>Badajoz-Cataluña-Barcelona-R15</v>
      </c>
      <c r="AD507" s="1" t="str">
        <f t="shared" si="23"/>
        <v xml:space="preserve">DN - Industrias diversas </v>
      </c>
    </row>
    <row r="508" spans="1:30" ht="14.4">
      <c r="A508" s="7" t="s">
        <v>20</v>
      </c>
      <c r="B508" s="7" t="s">
        <v>94</v>
      </c>
      <c r="C508" s="7" t="s">
        <v>95</v>
      </c>
      <c r="D508" s="7" t="s">
        <v>57</v>
      </c>
      <c r="E508" s="7">
        <v>0</v>
      </c>
      <c r="F508" s="7">
        <v>0</v>
      </c>
      <c r="G508" s="7">
        <v>0</v>
      </c>
      <c r="H508" s="7">
        <v>0</v>
      </c>
      <c r="I508" s="7">
        <v>0</v>
      </c>
      <c r="J508" s="7">
        <v>0</v>
      </c>
      <c r="K508" s="7">
        <v>0</v>
      </c>
      <c r="L508" s="7">
        <v>0</v>
      </c>
      <c r="M508" s="7">
        <v>0</v>
      </c>
      <c r="N508" s="7">
        <v>0</v>
      </c>
      <c r="O508" s="7">
        <v>0</v>
      </c>
      <c r="P508" s="7">
        <v>0</v>
      </c>
      <c r="Q508" s="7">
        <v>0</v>
      </c>
      <c r="R508" s="7">
        <v>0</v>
      </c>
      <c r="S508" s="7">
        <v>0</v>
      </c>
      <c r="T508" s="7">
        <v>0</v>
      </c>
      <c r="U508" s="7">
        <v>0</v>
      </c>
      <c r="V508" s="7">
        <v>0</v>
      </c>
      <c r="W508" s="7">
        <v>0</v>
      </c>
      <c r="X508" s="7">
        <v>0</v>
      </c>
      <c r="Y508" s="7">
        <v>0</v>
      </c>
      <c r="Z508" s="7">
        <v>0</v>
      </c>
      <c r="AA508" s="1" t="s">
        <v>58</v>
      </c>
      <c r="AB508" s="1" t="str">
        <f t="shared" si="24"/>
        <v>Cataluña</v>
      </c>
      <c r="AC508" s="1" t="str">
        <f t="shared" si="22"/>
        <v>Badajoz-Cataluña-Barcelona-R16</v>
      </c>
      <c r="AD508" s="1" t="str">
        <f t="shared" si="23"/>
        <v xml:space="preserve">EE - Industria energética, distribución de energía, gas y agua </v>
      </c>
    </row>
    <row r="509" spans="1:30" ht="14.4">
      <c r="A509" s="7" t="s">
        <v>20</v>
      </c>
      <c r="B509" s="7" t="s">
        <v>94</v>
      </c>
      <c r="C509" s="7" t="s">
        <v>96</v>
      </c>
      <c r="D509" s="7" t="s">
        <v>23</v>
      </c>
      <c r="E509" s="7">
        <v>0</v>
      </c>
      <c r="F509" s="7">
        <v>0</v>
      </c>
      <c r="G509" s="7">
        <v>0</v>
      </c>
      <c r="H509" s="7">
        <v>0</v>
      </c>
      <c r="I509" s="7">
        <v>2.9154435224238302</v>
      </c>
      <c r="J509" s="7">
        <v>6.7354933899829001</v>
      </c>
      <c r="K509" s="7">
        <v>0</v>
      </c>
      <c r="L509" s="7">
        <v>0</v>
      </c>
      <c r="M509" s="7">
        <v>1.7142085206159701</v>
      </c>
      <c r="N509" s="7">
        <v>0</v>
      </c>
      <c r="O509" s="7">
        <v>0</v>
      </c>
      <c r="P509" s="7">
        <v>0</v>
      </c>
      <c r="Q509" s="7">
        <v>0</v>
      </c>
      <c r="R509" s="7">
        <v>0</v>
      </c>
      <c r="S509" s="7">
        <v>0</v>
      </c>
      <c r="T509" s="7">
        <v>4.7711550000000003</v>
      </c>
      <c r="U509" s="7">
        <v>14.884008</v>
      </c>
      <c r="V509" s="7">
        <v>0</v>
      </c>
      <c r="W509" s="7">
        <v>0</v>
      </c>
      <c r="X509" s="7">
        <v>3.203592</v>
      </c>
      <c r="Y509" s="7">
        <v>0</v>
      </c>
      <c r="Z509" s="7">
        <v>0</v>
      </c>
      <c r="AA509" s="1" t="s">
        <v>24</v>
      </c>
      <c r="AB509" s="1" t="str">
        <f t="shared" si="24"/>
        <v>Cataluña</v>
      </c>
      <c r="AC509" s="1" t="str">
        <f t="shared" si="22"/>
        <v>Badajoz-Cataluña-Girona-R1</v>
      </c>
      <c r="AD509" s="1" t="str">
        <f t="shared" si="23"/>
        <v xml:space="preserve">AA,BB - Agricultura, silvicultura y pesca </v>
      </c>
    </row>
    <row r="510" spans="1:30" ht="14.4">
      <c r="A510" s="7" t="s">
        <v>20</v>
      </c>
      <c r="B510" s="7" t="s">
        <v>94</v>
      </c>
      <c r="C510" s="7" t="s">
        <v>96</v>
      </c>
      <c r="D510" s="7" t="s">
        <v>26</v>
      </c>
      <c r="E510" s="7">
        <v>0</v>
      </c>
      <c r="F510" s="7">
        <v>0</v>
      </c>
      <c r="G510" s="7">
        <v>0</v>
      </c>
      <c r="H510" s="7">
        <v>0</v>
      </c>
      <c r="I510" s="7">
        <v>0</v>
      </c>
      <c r="J510" s="7">
        <v>0</v>
      </c>
      <c r="K510" s="7">
        <v>0</v>
      </c>
      <c r="L510" s="7">
        <v>0</v>
      </c>
      <c r="M510" s="7">
        <v>0</v>
      </c>
      <c r="N510" s="7">
        <v>0</v>
      </c>
      <c r="O510" s="7">
        <v>0</v>
      </c>
      <c r="P510" s="7">
        <v>0</v>
      </c>
      <c r="Q510" s="7">
        <v>0</v>
      </c>
      <c r="R510" s="7">
        <v>0</v>
      </c>
      <c r="S510" s="7">
        <v>0</v>
      </c>
      <c r="T510" s="7">
        <v>0</v>
      </c>
      <c r="U510" s="7">
        <v>0</v>
      </c>
      <c r="V510" s="7">
        <v>0</v>
      </c>
      <c r="W510" s="7">
        <v>0</v>
      </c>
      <c r="X510" s="7">
        <v>0</v>
      </c>
      <c r="Y510" s="7">
        <v>0</v>
      </c>
      <c r="Z510" s="7">
        <v>0</v>
      </c>
      <c r="AA510" s="1" t="s">
        <v>27</v>
      </c>
      <c r="AB510" s="1" t="str">
        <f t="shared" si="24"/>
        <v>Cataluña</v>
      </c>
      <c r="AC510" s="1" t="str">
        <f t="shared" si="22"/>
        <v>Badajoz-Cataluña-Girona-R2</v>
      </c>
      <c r="AD510" s="1" t="str">
        <f t="shared" si="23"/>
        <v xml:space="preserve">CA,CB, DF - I. extractivas, coquerías, refino y combustibles nucleares </v>
      </c>
    </row>
    <row r="511" spans="1:30" ht="14.4">
      <c r="A511" s="7" t="s">
        <v>20</v>
      </c>
      <c r="B511" s="7" t="s">
        <v>94</v>
      </c>
      <c r="C511" s="7" t="s">
        <v>96</v>
      </c>
      <c r="D511" s="7" t="s">
        <v>29</v>
      </c>
      <c r="E511" s="7">
        <v>12.5421280742009</v>
      </c>
      <c r="F511" s="7">
        <v>0</v>
      </c>
      <c r="G511" s="7">
        <v>0</v>
      </c>
      <c r="H511" s="7">
        <v>16.306432058605498</v>
      </c>
      <c r="I511" s="7">
        <v>7.1429195450942</v>
      </c>
      <c r="J511" s="7">
        <v>8.9421340375146503</v>
      </c>
      <c r="K511" s="7">
        <v>24.688835341693299</v>
      </c>
      <c r="L511" s="7">
        <v>18.9482244273694</v>
      </c>
      <c r="M511" s="7">
        <v>0</v>
      </c>
      <c r="N511" s="7">
        <v>0</v>
      </c>
      <c r="O511" s="7">
        <v>0</v>
      </c>
      <c r="P511" s="7">
        <v>33.427028</v>
      </c>
      <c r="Q511" s="7">
        <v>0</v>
      </c>
      <c r="R511" s="7">
        <v>0</v>
      </c>
      <c r="S511" s="7">
        <v>65.732975999999994</v>
      </c>
      <c r="T511" s="7">
        <v>14.612466</v>
      </c>
      <c r="U511" s="7">
        <v>14.949168</v>
      </c>
      <c r="V511" s="7">
        <v>40.075744</v>
      </c>
      <c r="W511" s="7">
        <v>41.859203999999998</v>
      </c>
      <c r="X511" s="7">
        <v>0</v>
      </c>
      <c r="Y511" s="7">
        <v>0</v>
      </c>
      <c r="Z511" s="7">
        <v>0</v>
      </c>
      <c r="AA511" s="1" t="s">
        <v>30</v>
      </c>
      <c r="AB511" s="1" t="str">
        <f t="shared" si="24"/>
        <v>Cataluña</v>
      </c>
      <c r="AC511" s="1" t="str">
        <f t="shared" si="22"/>
        <v>Badajoz-Cataluña-Girona-R3</v>
      </c>
      <c r="AD511" s="1" t="str">
        <f t="shared" si="23"/>
        <v xml:space="preserve">DA - Industria Agroalimentaria </v>
      </c>
    </row>
    <row r="512" spans="1:30" ht="14.4">
      <c r="A512" s="7" t="s">
        <v>20</v>
      </c>
      <c r="B512" s="7" t="s">
        <v>94</v>
      </c>
      <c r="C512" s="7" t="s">
        <v>96</v>
      </c>
      <c r="D512" s="7" t="s">
        <v>32</v>
      </c>
      <c r="E512" s="7">
        <v>0</v>
      </c>
      <c r="F512" s="7">
        <v>0</v>
      </c>
      <c r="G512" s="7">
        <v>0</v>
      </c>
      <c r="H512" s="7">
        <v>8.57312852027972E-2</v>
      </c>
      <c r="I512" s="7">
        <v>2.5675731429072499E-3</v>
      </c>
      <c r="J512" s="7">
        <v>0</v>
      </c>
      <c r="K512" s="7">
        <v>0</v>
      </c>
      <c r="L512" s="7">
        <v>0</v>
      </c>
      <c r="M512" s="7">
        <v>0</v>
      </c>
      <c r="N512" s="7">
        <v>0</v>
      </c>
      <c r="O512" s="7">
        <v>0</v>
      </c>
      <c r="P512" s="7">
        <v>0</v>
      </c>
      <c r="Q512" s="7">
        <v>0</v>
      </c>
      <c r="R512" s="7">
        <v>0</v>
      </c>
      <c r="S512" s="7">
        <v>0</v>
      </c>
      <c r="T512" s="7">
        <v>0</v>
      </c>
      <c r="U512" s="7">
        <v>0</v>
      </c>
      <c r="V512" s="7">
        <v>0</v>
      </c>
      <c r="W512" s="7">
        <v>0</v>
      </c>
      <c r="X512" s="7">
        <v>0</v>
      </c>
      <c r="Y512" s="7">
        <v>0</v>
      </c>
      <c r="Z512" s="7">
        <v>0</v>
      </c>
      <c r="AA512" s="1" t="s">
        <v>33</v>
      </c>
      <c r="AB512" s="1" t="str">
        <f t="shared" si="24"/>
        <v>Cataluña</v>
      </c>
      <c r="AC512" s="1" t="str">
        <f t="shared" si="22"/>
        <v>Badajoz-Cataluña-Girona-R4</v>
      </c>
      <c r="AD512" s="1" t="str">
        <f t="shared" si="23"/>
        <v xml:space="preserve">DB - Industria textil y de la confección </v>
      </c>
    </row>
    <row r="513" spans="1:30" ht="14.4">
      <c r="A513" s="7" t="s">
        <v>20</v>
      </c>
      <c r="B513" s="7" t="s">
        <v>94</v>
      </c>
      <c r="C513" s="7" t="s">
        <v>96</v>
      </c>
      <c r="D513" s="7" t="s">
        <v>35</v>
      </c>
      <c r="E513" s="7">
        <v>0</v>
      </c>
      <c r="F513" s="7">
        <v>0</v>
      </c>
      <c r="G513" s="7">
        <v>0</v>
      </c>
      <c r="H513" s="7">
        <v>0</v>
      </c>
      <c r="I513" s="7">
        <v>0</v>
      </c>
      <c r="J513" s="7">
        <v>0</v>
      </c>
      <c r="K513" s="7">
        <v>0</v>
      </c>
      <c r="L513" s="7">
        <v>0</v>
      </c>
      <c r="M513" s="7">
        <v>0</v>
      </c>
      <c r="N513" s="7">
        <v>0</v>
      </c>
      <c r="O513" s="7">
        <v>0</v>
      </c>
      <c r="P513" s="7">
        <v>0</v>
      </c>
      <c r="Q513" s="7">
        <v>0</v>
      </c>
      <c r="R513" s="7">
        <v>0</v>
      </c>
      <c r="S513" s="7">
        <v>0</v>
      </c>
      <c r="T513" s="7">
        <v>0</v>
      </c>
      <c r="U513" s="7">
        <v>0</v>
      </c>
      <c r="V513" s="7">
        <v>0</v>
      </c>
      <c r="W513" s="7">
        <v>0</v>
      </c>
      <c r="X513" s="7">
        <v>0</v>
      </c>
      <c r="Y513" s="7">
        <v>0</v>
      </c>
      <c r="Z513" s="7">
        <v>0</v>
      </c>
      <c r="AA513" s="1" t="s">
        <v>36</v>
      </c>
      <c r="AB513" s="1" t="str">
        <f t="shared" si="24"/>
        <v>Cataluña</v>
      </c>
      <c r="AC513" s="1" t="str">
        <f t="shared" si="22"/>
        <v>Badajoz-Cataluña-Girona-R5</v>
      </c>
      <c r="AD513" s="1" t="str">
        <f t="shared" si="23"/>
        <v xml:space="preserve">DC - Industria del cuero y calzado </v>
      </c>
    </row>
    <row r="514" spans="1:30" ht="14.4">
      <c r="A514" s="7" t="s">
        <v>20</v>
      </c>
      <c r="B514" s="7" t="s">
        <v>94</v>
      </c>
      <c r="C514" s="7" t="s">
        <v>96</v>
      </c>
      <c r="D514" s="7" t="s">
        <v>37</v>
      </c>
      <c r="E514" s="7">
        <v>0</v>
      </c>
      <c r="F514" s="7">
        <v>0</v>
      </c>
      <c r="G514" s="7">
        <v>0</v>
      </c>
      <c r="H514" s="7">
        <v>0</v>
      </c>
      <c r="I514" s="7">
        <v>0</v>
      </c>
      <c r="J514" s="7">
        <v>0</v>
      </c>
      <c r="K514" s="7">
        <v>0</v>
      </c>
      <c r="L514" s="7">
        <v>6.0295821773145697</v>
      </c>
      <c r="M514" s="7">
        <v>0</v>
      </c>
      <c r="N514" s="7">
        <v>2.6315233922520398</v>
      </c>
      <c r="O514" s="7">
        <v>0</v>
      </c>
      <c r="P514" s="7">
        <v>0</v>
      </c>
      <c r="Q514" s="7">
        <v>0</v>
      </c>
      <c r="R514" s="7">
        <v>0</v>
      </c>
      <c r="S514" s="7">
        <v>0</v>
      </c>
      <c r="T514" s="7">
        <v>0</v>
      </c>
      <c r="U514" s="7">
        <v>0</v>
      </c>
      <c r="V514" s="7">
        <v>0</v>
      </c>
      <c r="W514" s="7">
        <v>8.9693280000000009</v>
      </c>
      <c r="X514" s="7">
        <v>0</v>
      </c>
      <c r="Y514" s="7">
        <v>3.0966499999999999</v>
      </c>
      <c r="Z514" s="7">
        <v>0</v>
      </c>
      <c r="AA514" s="1" t="s">
        <v>38</v>
      </c>
      <c r="AB514" s="1" t="str">
        <f t="shared" si="24"/>
        <v>Cataluña</v>
      </c>
      <c r="AC514" s="1" t="str">
        <f t="shared" si="22"/>
        <v>Badajoz-Cataluña-Girona-R6</v>
      </c>
      <c r="AD514" s="1" t="str">
        <f t="shared" si="23"/>
        <v xml:space="preserve">DD - Industria de la madera y el corcho </v>
      </c>
    </row>
    <row r="515" spans="1:30" ht="14.4">
      <c r="A515" s="7" t="s">
        <v>20</v>
      </c>
      <c r="B515" s="7" t="s">
        <v>94</v>
      </c>
      <c r="C515" s="7" t="s">
        <v>96</v>
      </c>
      <c r="D515" s="7" t="s">
        <v>39</v>
      </c>
      <c r="E515" s="7">
        <v>0</v>
      </c>
      <c r="F515" s="7">
        <v>0</v>
      </c>
      <c r="G515" s="7">
        <v>0</v>
      </c>
      <c r="H515" s="7">
        <v>0</v>
      </c>
      <c r="I515" s="7">
        <v>0</v>
      </c>
      <c r="J515" s="7">
        <v>0</v>
      </c>
      <c r="K515" s="7">
        <v>0</v>
      </c>
      <c r="L515" s="7">
        <v>0</v>
      </c>
      <c r="M515" s="7">
        <v>0</v>
      </c>
      <c r="N515" s="7">
        <v>0</v>
      </c>
      <c r="O515" s="7">
        <v>0</v>
      </c>
      <c r="P515" s="7">
        <v>0</v>
      </c>
      <c r="Q515" s="7">
        <v>0</v>
      </c>
      <c r="R515" s="7">
        <v>0</v>
      </c>
      <c r="S515" s="7">
        <v>0</v>
      </c>
      <c r="T515" s="7">
        <v>0</v>
      </c>
      <c r="U515" s="7">
        <v>0</v>
      </c>
      <c r="V515" s="7">
        <v>0</v>
      </c>
      <c r="W515" s="7">
        <v>0</v>
      </c>
      <c r="X515" s="7">
        <v>0</v>
      </c>
      <c r="Y515" s="7">
        <v>0</v>
      </c>
      <c r="Z515" s="7">
        <v>0</v>
      </c>
      <c r="AA515" s="1" t="s">
        <v>40</v>
      </c>
      <c r="AB515" s="1" t="str">
        <f t="shared" si="24"/>
        <v>Cataluña</v>
      </c>
      <c r="AC515" s="1" t="str">
        <f t="shared" si="22"/>
        <v>Badajoz-Cataluña-Girona-R7</v>
      </c>
      <c r="AD515" s="1" t="str">
        <f t="shared" si="23"/>
        <v xml:space="preserve">DE - Industria del papel, edición y artes gráficas </v>
      </c>
    </row>
    <row r="516" spans="1:30" ht="14.4">
      <c r="A516" s="7" t="s">
        <v>20</v>
      </c>
      <c r="B516" s="7" t="s">
        <v>94</v>
      </c>
      <c r="C516" s="7" t="s">
        <v>96</v>
      </c>
      <c r="D516" s="7" t="s">
        <v>41</v>
      </c>
      <c r="E516" s="7">
        <v>0</v>
      </c>
      <c r="F516" s="7">
        <v>0</v>
      </c>
      <c r="G516" s="7">
        <v>0</v>
      </c>
      <c r="H516" s="7">
        <v>0</v>
      </c>
      <c r="I516" s="7">
        <v>0</v>
      </c>
      <c r="J516" s="7">
        <v>0</v>
      </c>
      <c r="K516" s="7">
        <v>0</v>
      </c>
      <c r="L516" s="7">
        <v>0</v>
      </c>
      <c r="M516" s="7">
        <v>0</v>
      </c>
      <c r="N516" s="7">
        <v>0</v>
      </c>
      <c r="O516" s="7">
        <v>0</v>
      </c>
      <c r="P516" s="7">
        <v>0</v>
      </c>
      <c r="Q516" s="7">
        <v>0</v>
      </c>
      <c r="R516" s="7">
        <v>0</v>
      </c>
      <c r="S516" s="7">
        <v>0</v>
      </c>
      <c r="T516" s="7">
        <v>0</v>
      </c>
      <c r="U516" s="7">
        <v>0</v>
      </c>
      <c r="V516" s="7">
        <v>0</v>
      </c>
      <c r="W516" s="7">
        <v>0</v>
      </c>
      <c r="X516" s="7">
        <v>0</v>
      </c>
      <c r="Y516" s="7">
        <v>0</v>
      </c>
      <c r="Z516" s="7">
        <v>0</v>
      </c>
      <c r="AA516" s="1" t="s">
        <v>42</v>
      </c>
      <c r="AB516" s="1" t="str">
        <f t="shared" si="24"/>
        <v>Cataluña</v>
      </c>
      <c r="AC516" s="1" t="str">
        <f t="shared" si="22"/>
        <v>Badajoz-Cataluña-Girona-R8</v>
      </c>
      <c r="AD516" s="1" t="str">
        <f t="shared" si="23"/>
        <v xml:space="preserve">DG - Industria Química </v>
      </c>
    </row>
    <row r="517" spans="1:30" ht="14.4">
      <c r="A517" s="7" t="s">
        <v>20</v>
      </c>
      <c r="B517" s="7" t="s">
        <v>94</v>
      </c>
      <c r="C517" s="7" t="s">
        <v>96</v>
      </c>
      <c r="D517" s="7" t="s">
        <v>43</v>
      </c>
      <c r="E517" s="7">
        <v>0</v>
      </c>
      <c r="F517" s="7">
        <v>0</v>
      </c>
      <c r="G517" s="7">
        <v>0</v>
      </c>
      <c r="H517" s="7">
        <v>0</v>
      </c>
      <c r="I517" s="7">
        <v>0</v>
      </c>
      <c r="J517" s="7">
        <v>6.3507601408315697</v>
      </c>
      <c r="K517" s="7">
        <v>7.2998960595151896</v>
      </c>
      <c r="L517" s="7">
        <v>0</v>
      </c>
      <c r="M517" s="7">
        <v>3.0615744967073</v>
      </c>
      <c r="N517" s="7">
        <v>3.7044561697436098</v>
      </c>
      <c r="O517" s="7">
        <v>0</v>
      </c>
      <c r="P517" s="7">
        <v>0</v>
      </c>
      <c r="Q517" s="7">
        <v>0</v>
      </c>
      <c r="R517" s="7">
        <v>0</v>
      </c>
      <c r="S517" s="7">
        <v>0</v>
      </c>
      <c r="T517" s="7">
        <v>0</v>
      </c>
      <c r="U517" s="7">
        <v>14.325858</v>
      </c>
      <c r="V517" s="7">
        <v>14.479972</v>
      </c>
      <c r="W517" s="7">
        <v>0</v>
      </c>
      <c r="X517" s="7">
        <v>10.229328000000001</v>
      </c>
      <c r="Y517" s="7">
        <v>9.4284839999999992</v>
      </c>
      <c r="Z517" s="7">
        <v>0</v>
      </c>
      <c r="AA517" s="1" t="s">
        <v>44</v>
      </c>
      <c r="AB517" s="1" t="str">
        <f t="shared" si="24"/>
        <v>Cataluña</v>
      </c>
      <c r="AC517" s="1" t="str">
        <f t="shared" si="22"/>
        <v>Badajoz-Cataluña-Girona-R9</v>
      </c>
      <c r="AD517" s="1" t="str">
        <f t="shared" si="23"/>
        <v xml:space="preserve">DH - Industria del caucho y materias plásticas </v>
      </c>
    </row>
    <row r="518" spans="1:30" ht="14.4">
      <c r="A518" s="7" t="s">
        <v>20</v>
      </c>
      <c r="B518" s="7" t="s">
        <v>94</v>
      </c>
      <c r="C518" s="7" t="s">
        <v>96</v>
      </c>
      <c r="D518" s="7" t="s">
        <v>45</v>
      </c>
      <c r="E518" s="7">
        <v>0</v>
      </c>
      <c r="F518" s="7">
        <v>0</v>
      </c>
      <c r="G518" s="7">
        <v>0</v>
      </c>
      <c r="H518" s="7">
        <v>0</v>
      </c>
      <c r="I518" s="7">
        <v>0</v>
      </c>
      <c r="J518" s="7">
        <v>0</v>
      </c>
      <c r="K518" s="7">
        <v>0</v>
      </c>
      <c r="L518" s="7">
        <v>0</v>
      </c>
      <c r="M518" s="7">
        <v>0</v>
      </c>
      <c r="N518" s="7">
        <v>0</v>
      </c>
      <c r="O518" s="7">
        <v>0</v>
      </c>
      <c r="P518" s="7">
        <v>0</v>
      </c>
      <c r="Q518" s="7">
        <v>0</v>
      </c>
      <c r="R518" s="7">
        <v>0</v>
      </c>
      <c r="S518" s="7">
        <v>0</v>
      </c>
      <c r="T518" s="7">
        <v>0</v>
      </c>
      <c r="U518" s="7">
        <v>0</v>
      </c>
      <c r="V518" s="7">
        <v>0</v>
      </c>
      <c r="W518" s="7">
        <v>0</v>
      </c>
      <c r="X518" s="7">
        <v>0</v>
      </c>
      <c r="Y518" s="7">
        <v>0</v>
      </c>
      <c r="Z518" s="7">
        <v>0</v>
      </c>
      <c r="AA518" s="1" t="s">
        <v>46</v>
      </c>
      <c r="AB518" s="1" t="str">
        <f t="shared" si="24"/>
        <v>Cataluña</v>
      </c>
      <c r="AC518" s="1" t="str">
        <f t="shared" si="22"/>
        <v>Badajoz-Cataluña-Girona-R10</v>
      </c>
      <c r="AD518" s="1" t="str">
        <f t="shared" si="23"/>
        <v xml:space="preserve">DI - Industria de productos minerales no metálicos </v>
      </c>
    </row>
    <row r="519" spans="1:30" ht="14.4">
      <c r="A519" s="7" t="s">
        <v>20</v>
      </c>
      <c r="B519" s="7" t="s">
        <v>94</v>
      </c>
      <c r="C519" s="7" t="s">
        <v>96</v>
      </c>
      <c r="D519" s="7" t="s">
        <v>47</v>
      </c>
      <c r="E519" s="7">
        <v>2.66495633340908</v>
      </c>
      <c r="F519" s="7">
        <v>0</v>
      </c>
      <c r="G519" s="7">
        <v>0</v>
      </c>
      <c r="H519" s="7">
        <v>0</v>
      </c>
      <c r="I519" s="7">
        <v>0</v>
      </c>
      <c r="J519" s="7">
        <v>0</v>
      </c>
      <c r="K519" s="7">
        <v>0</v>
      </c>
      <c r="L519" s="7">
        <v>0</v>
      </c>
      <c r="M519" s="7">
        <v>4.4979964692764396</v>
      </c>
      <c r="N519" s="7">
        <v>0</v>
      </c>
      <c r="O519" s="7">
        <v>0</v>
      </c>
      <c r="P519" s="7">
        <v>19.252794999999999</v>
      </c>
      <c r="Q519" s="7">
        <v>0</v>
      </c>
      <c r="R519" s="7">
        <v>0</v>
      </c>
      <c r="S519" s="7">
        <v>0</v>
      </c>
      <c r="T519" s="7">
        <v>0</v>
      </c>
      <c r="U519" s="7">
        <v>0</v>
      </c>
      <c r="V519" s="7">
        <v>0</v>
      </c>
      <c r="W519" s="7">
        <v>0</v>
      </c>
      <c r="X519" s="7">
        <v>12.67385</v>
      </c>
      <c r="Y519" s="7">
        <v>0</v>
      </c>
      <c r="Z519" s="7">
        <v>0</v>
      </c>
      <c r="AA519" s="1" t="s">
        <v>48</v>
      </c>
      <c r="AB519" s="1" t="str">
        <f t="shared" si="24"/>
        <v>Cataluña</v>
      </c>
      <c r="AC519" s="1" t="str">
        <f t="shared" si="22"/>
        <v>Badajoz-Cataluña-Girona-R11</v>
      </c>
      <c r="AD519" s="1" t="str">
        <f t="shared" si="23"/>
        <v xml:space="preserve">DJ - Metalurgia y fabricación de productos metálicos </v>
      </c>
    </row>
    <row r="520" spans="1:30" ht="14.4">
      <c r="A520" s="7" t="s">
        <v>20</v>
      </c>
      <c r="B520" s="7" t="s">
        <v>94</v>
      </c>
      <c r="C520" s="7" t="s">
        <v>96</v>
      </c>
      <c r="D520" s="7" t="s">
        <v>49</v>
      </c>
      <c r="E520" s="7">
        <v>0</v>
      </c>
      <c r="F520" s="7">
        <v>0</v>
      </c>
      <c r="G520" s="7">
        <v>0</v>
      </c>
      <c r="H520" s="7">
        <v>0</v>
      </c>
      <c r="I520" s="7">
        <v>0</v>
      </c>
      <c r="J520" s="7">
        <v>0</v>
      </c>
      <c r="K520" s="7">
        <v>0</v>
      </c>
      <c r="L520" s="7">
        <v>0</v>
      </c>
      <c r="M520" s="7">
        <v>0</v>
      </c>
      <c r="N520" s="7">
        <v>0</v>
      </c>
      <c r="O520" s="7">
        <v>0</v>
      </c>
      <c r="P520" s="7">
        <v>0</v>
      </c>
      <c r="Q520" s="7">
        <v>0</v>
      </c>
      <c r="R520" s="7">
        <v>0</v>
      </c>
      <c r="S520" s="7">
        <v>0</v>
      </c>
      <c r="T520" s="7">
        <v>0</v>
      </c>
      <c r="U520" s="7">
        <v>0</v>
      </c>
      <c r="V520" s="7">
        <v>0</v>
      </c>
      <c r="W520" s="7">
        <v>0</v>
      </c>
      <c r="X520" s="7">
        <v>0</v>
      </c>
      <c r="Y520" s="7">
        <v>0</v>
      </c>
      <c r="Z520" s="7">
        <v>0</v>
      </c>
      <c r="AA520" s="1" t="s">
        <v>50</v>
      </c>
      <c r="AB520" s="1" t="str">
        <f t="shared" si="24"/>
        <v>Cataluña</v>
      </c>
      <c r="AC520" s="1" t="str">
        <f t="shared" si="22"/>
        <v>Badajoz-Cataluña-Girona-R12</v>
      </c>
      <c r="AD520" s="1" t="str">
        <f t="shared" si="23"/>
        <v xml:space="preserve">DK - Fabricación de maquinaria y equipo mecánico </v>
      </c>
    </row>
    <row r="521" spans="1:30" ht="14.4">
      <c r="A521" s="7" t="s">
        <v>20</v>
      </c>
      <c r="B521" s="7" t="s">
        <v>94</v>
      </c>
      <c r="C521" s="7" t="s">
        <v>96</v>
      </c>
      <c r="D521" s="7" t="s">
        <v>51</v>
      </c>
      <c r="E521" s="7">
        <v>0</v>
      </c>
      <c r="F521" s="7">
        <v>0</v>
      </c>
      <c r="G521" s="7">
        <v>0</v>
      </c>
      <c r="H521" s="7">
        <v>0</v>
      </c>
      <c r="I521" s="7">
        <v>0</v>
      </c>
      <c r="J521" s="7">
        <v>0</v>
      </c>
      <c r="K521" s="7">
        <v>0</v>
      </c>
      <c r="L521" s="7">
        <v>0</v>
      </c>
      <c r="M521" s="7">
        <v>0</v>
      </c>
      <c r="N521" s="7">
        <v>0</v>
      </c>
      <c r="O521" s="7">
        <v>0</v>
      </c>
      <c r="P521" s="7">
        <v>0</v>
      </c>
      <c r="Q521" s="7">
        <v>0</v>
      </c>
      <c r="R521" s="7">
        <v>0</v>
      </c>
      <c r="S521" s="7">
        <v>0</v>
      </c>
      <c r="T521" s="7">
        <v>0</v>
      </c>
      <c r="U521" s="7">
        <v>0</v>
      </c>
      <c r="V521" s="7">
        <v>0</v>
      </c>
      <c r="W521" s="7">
        <v>0</v>
      </c>
      <c r="X521" s="7">
        <v>0</v>
      </c>
      <c r="Y521" s="7">
        <v>0</v>
      </c>
      <c r="Z521" s="7">
        <v>0</v>
      </c>
      <c r="AA521" s="1" t="s">
        <v>52</v>
      </c>
      <c r="AB521" s="1" t="str">
        <f t="shared" si="24"/>
        <v>Cataluña</v>
      </c>
      <c r="AC521" s="1" t="str">
        <f t="shared" si="22"/>
        <v>Badajoz-Cataluña-Girona-R13</v>
      </c>
      <c r="AD521" s="1" t="str">
        <f t="shared" si="23"/>
        <v xml:space="preserve">DL - Material y equipo eléctrico, electrónico y óptico </v>
      </c>
    </row>
    <row r="522" spans="1:30" ht="14.4">
      <c r="A522" s="7" t="s">
        <v>20</v>
      </c>
      <c r="B522" s="7" t="s">
        <v>94</v>
      </c>
      <c r="C522" s="7" t="s">
        <v>96</v>
      </c>
      <c r="D522" s="7" t="s">
        <v>53</v>
      </c>
      <c r="E522" s="7">
        <v>0</v>
      </c>
      <c r="F522" s="7">
        <v>0</v>
      </c>
      <c r="G522" s="7">
        <v>0</v>
      </c>
      <c r="H522" s="7">
        <v>0.18714247174687501</v>
      </c>
      <c r="I522" s="7">
        <v>0</v>
      </c>
      <c r="J522" s="7">
        <v>0</v>
      </c>
      <c r="K522" s="7">
        <v>0</v>
      </c>
      <c r="L522" s="7">
        <v>0</v>
      </c>
      <c r="M522" s="7">
        <v>0</v>
      </c>
      <c r="N522" s="7">
        <v>0</v>
      </c>
      <c r="O522" s="7">
        <v>0</v>
      </c>
      <c r="P522" s="7">
        <v>0</v>
      </c>
      <c r="Q522" s="7">
        <v>0</v>
      </c>
      <c r="R522" s="7">
        <v>0</v>
      </c>
      <c r="S522" s="7">
        <v>10.17243</v>
      </c>
      <c r="T522" s="7">
        <v>0</v>
      </c>
      <c r="U522" s="7">
        <v>0</v>
      </c>
      <c r="V522" s="7">
        <v>0</v>
      </c>
      <c r="W522" s="7">
        <v>0</v>
      </c>
      <c r="X522" s="7">
        <v>0</v>
      </c>
      <c r="Y522" s="7">
        <v>0</v>
      </c>
      <c r="Z522" s="7">
        <v>0</v>
      </c>
      <c r="AA522" s="1" t="s">
        <v>54</v>
      </c>
      <c r="AB522" s="1" t="str">
        <f t="shared" si="24"/>
        <v>Cataluña</v>
      </c>
      <c r="AC522" s="1" t="str">
        <f t="shared" si="22"/>
        <v>Badajoz-Cataluña-Girona-R14</v>
      </c>
      <c r="AD522" s="1" t="str">
        <f t="shared" si="23"/>
        <v xml:space="preserve">DM - Fabricación de material de transporte </v>
      </c>
    </row>
    <row r="523" spans="1:30" ht="14.4">
      <c r="A523" s="7" t="s">
        <v>20</v>
      </c>
      <c r="B523" s="7" t="s">
        <v>94</v>
      </c>
      <c r="C523" s="7" t="s">
        <v>96</v>
      </c>
      <c r="D523" s="7" t="s">
        <v>55</v>
      </c>
      <c r="E523" s="7">
        <v>9.7327437191597799</v>
      </c>
      <c r="F523" s="7">
        <v>0</v>
      </c>
      <c r="G523" s="7">
        <v>0</v>
      </c>
      <c r="H523" s="7">
        <v>0</v>
      </c>
      <c r="I523" s="7">
        <v>0</v>
      </c>
      <c r="J523" s="7">
        <v>0</v>
      </c>
      <c r="K523" s="7">
        <v>0</v>
      </c>
      <c r="L523" s="7">
        <v>0</v>
      </c>
      <c r="M523" s="7">
        <v>0</v>
      </c>
      <c r="N523" s="7">
        <v>0</v>
      </c>
      <c r="O523" s="7">
        <v>0</v>
      </c>
      <c r="P523" s="7">
        <v>3.8045399999999998</v>
      </c>
      <c r="Q523" s="7">
        <v>0</v>
      </c>
      <c r="R523" s="7">
        <v>0</v>
      </c>
      <c r="S523" s="7">
        <v>0</v>
      </c>
      <c r="T523" s="7">
        <v>0</v>
      </c>
      <c r="U523" s="7">
        <v>0</v>
      </c>
      <c r="V523" s="7">
        <v>0</v>
      </c>
      <c r="W523" s="7">
        <v>0</v>
      </c>
      <c r="X523" s="7">
        <v>0</v>
      </c>
      <c r="Y523" s="7">
        <v>0</v>
      </c>
      <c r="Z523" s="7">
        <v>0</v>
      </c>
      <c r="AA523" s="1" t="s">
        <v>56</v>
      </c>
      <c r="AB523" s="1" t="str">
        <f t="shared" si="24"/>
        <v>Cataluña</v>
      </c>
      <c r="AC523" s="1" t="str">
        <f t="shared" si="22"/>
        <v>Badajoz-Cataluña-Girona-R15</v>
      </c>
      <c r="AD523" s="1" t="str">
        <f t="shared" si="23"/>
        <v xml:space="preserve">DN - Industrias diversas </v>
      </c>
    </row>
    <row r="524" spans="1:30" ht="14.4">
      <c r="A524" s="7" t="s">
        <v>20</v>
      </c>
      <c r="B524" s="7" t="s">
        <v>94</v>
      </c>
      <c r="C524" s="7" t="s">
        <v>96</v>
      </c>
      <c r="D524" s="7" t="s">
        <v>57</v>
      </c>
      <c r="E524" s="7">
        <v>0</v>
      </c>
      <c r="F524" s="7">
        <v>0</v>
      </c>
      <c r="G524" s="7">
        <v>0</v>
      </c>
      <c r="H524" s="7">
        <v>0</v>
      </c>
      <c r="I524" s="7">
        <v>0</v>
      </c>
      <c r="J524" s="7">
        <v>0</v>
      </c>
      <c r="K524" s="7">
        <v>0</v>
      </c>
      <c r="L524" s="7">
        <v>0</v>
      </c>
      <c r="M524" s="7">
        <v>0</v>
      </c>
      <c r="N524" s="7">
        <v>0</v>
      </c>
      <c r="O524" s="7">
        <v>0</v>
      </c>
      <c r="P524" s="7">
        <v>0</v>
      </c>
      <c r="Q524" s="7">
        <v>0</v>
      </c>
      <c r="R524" s="7">
        <v>0</v>
      </c>
      <c r="S524" s="7">
        <v>0</v>
      </c>
      <c r="T524" s="7">
        <v>0</v>
      </c>
      <c r="U524" s="7">
        <v>0</v>
      </c>
      <c r="V524" s="7">
        <v>0</v>
      </c>
      <c r="W524" s="7">
        <v>0</v>
      </c>
      <c r="X524" s="7">
        <v>0</v>
      </c>
      <c r="Y524" s="7">
        <v>0</v>
      </c>
      <c r="Z524" s="7">
        <v>0</v>
      </c>
      <c r="AA524" s="1" t="s">
        <v>58</v>
      </c>
      <c r="AB524" s="1" t="str">
        <f t="shared" si="24"/>
        <v>Cataluña</v>
      </c>
      <c r="AC524" s="1" t="str">
        <f t="shared" si="22"/>
        <v>Badajoz-Cataluña-Girona-R16</v>
      </c>
      <c r="AD524" s="1" t="str">
        <f t="shared" si="23"/>
        <v xml:space="preserve">EE - Industria energética, distribución de energía, gas y agua </v>
      </c>
    </row>
    <row r="525" spans="1:30" ht="14.4">
      <c r="A525" s="7" t="s">
        <v>20</v>
      </c>
      <c r="B525" s="7" t="s">
        <v>94</v>
      </c>
      <c r="C525" s="7" t="s">
        <v>97</v>
      </c>
      <c r="D525" s="7" t="s">
        <v>23</v>
      </c>
      <c r="E525" s="7">
        <v>0</v>
      </c>
      <c r="F525" s="7">
        <v>15.462877903726399</v>
      </c>
      <c r="G525" s="7">
        <v>14.5406670784864</v>
      </c>
      <c r="H525" s="7">
        <v>0</v>
      </c>
      <c r="I525" s="7">
        <v>5.2327862021933198</v>
      </c>
      <c r="J525" s="7">
        <v>0</v>
      </c>
      <c r="K525" s="7">
        <v>19.468764548223</v>
      </c>
      <c r="L525" s="7">
        <v>17.1216826038813</v>
      </c>
      <c r="M525" s="7">
        <v>16.860865165241101</v>
      </c>
      <c r="N525" s="7">
        <v>10.127365883767199</v>
      </c>
      <c r="O525" s="7">
        <v>5.0250210498436898</v>
      </c>
      <c r="P525" s="7">
        <v>0</v>
      </c>
      <c r="Q525" s="7">
        <v>35.494059999999998</v>
      </c>
      <c r="R525" s="7">
        <v>34.89096</v>
      </c>
      <c r="S525" s="7">
        <v>0</v>
      </c>
      <c r="T525" s="7">
        <v>14.246914</v>
      </c>
      <c r="U525" s="7">
        <v>0</v>
      </c>
      <c r="V525" s="7">
        <v>53.812939999999998</v>
      </c>
      <c r="W525" s="7">
        <v>52.052661000000001</v>
      </c>
      <c r="X525" s="7">
        <v>19.874694000000002</v>
      </c>
      <c r="Y525" s="7">
        <v>31.562180999999999</v>
      </c>
      <c r="Z525" s="7">
        <v>11.881225000000001</v>
      </c>
      <c r="AA525" s="1" t="s">
        <v>24</v>
      </c>
      <c r="AB525" s="1" t="str">
        <f t="shared" si="24"/>
        <v>Cataluña</v>
      </c>
      <c r="AC525" s="1" t="str">
        <f t="shared" si="22"/>
        <v>Badajoz-Cataluña-Lleida-R1</v>
      </c>
      <c r="AD525" s="1" t="str">
        <f t="shared" si="23"/>
        <v xml:space="preserve">AA,BB - Agricultura, silvicultura y pesca </v>
      </c>
    </row>
    <row r="526" spans="1:30" ht="14.4">
      <c r="A526" s="7" t="s">
        <v>20</v>
      </c>
      <c r="B526" s="7" t="s">
        <v>94</v>
      </c>
      <c r="C526" s="7" t="s">
        <v>97</v>
      </c>
      <c r="D526" s="7" t="s">
        <v>26</v>
      </c>
      <c r="E526" s="7">
        <v>0</v>
      </c>
      <c r="F526" s="7">
        <v>0</v>
      </c>
      <c r="G526" s="7">
        <v>0</v>
      </c>
      <c r="H526" s="7">
        <v>0</v>
      </c>
      <c r="I526" s="7">
        <v>0</v>
      </c>
      <c r="J526" s="7">
        <v>0</v>
      </c>
      <c r="K526" s="7">
        <v>5.8730389118722899</v>
      </c>
      <c r="L526" s="7">
        <v>0</v>
      </c>
      <c r="M526" s="7">
        <v>0</v>
      </c>
      <c r="N526" s="7">
        <v>0</v>
      </c>
      <c r="O526" s="7">
        <v>31.376456528645502</v>
      </c>
      <c r="P526" s="7">
        <v>0</v>
      </c>
      <c r="Q526" s="7">
        <v>0</v>
      </c>
      <c r="R526" s="7">
        <v>0</v>
      </c>
      <c r="S526" s="7">
        <v>0</v>
      </c>
      <c r="T526" s="7">
        <v>0</v>
      </c>
      <c r="U526" s="7">
        <v>0</v>
      </c>
      <c r="V526" s="7">
        <v>14.190239999999999</v>
      </c>
      <c r="W526" s="7">
        <v>0</v>
      </c>
      <c r="X526" s="7">
        <v>0</v>
      </c>
      <c r="Y526" s="7">
        <v>0</v>
      </c>
      <c r="Z526" s="7">
        <v>12.3978</v>
      </c>
      <c r="AA526" s="1" t="s">
        <v>27</v>
      </c>
      <c r="AB526" s="1" t="str">
        <f t="shared" si="24"/>
        <v>Cataluña</v>
      </c>
      <c r="AC526" s="1" t="str">
        <f t="shared" ref="AC526:AC589" si="25">+A526&amp;"-"&amp;AB526&amp;"-"&amp;C526&amp;"-"&amp;AA526</f>
        <v>Badajoz-Cataluña-Lleida-R2</v>
      </c>
      <c r="AD526" s="1" t="str">
        <f t="shared" ref="AD526:AD589" si="26">+IF(D526=$D$13,$AI$1,IF(D526=$D$14,$AI$2,IF(D526=$D$15,$AI$3,IF(D526=$D$16,$AI$4,IF(D526=$D$17,$AI$5,IF(D526=$D$18,$AI$6,IF(D526=$D$19,$AI$7,IF(D526=$D$20,$AI$8,IF(D526=$D$21,$AI$9,IF(D526=$D$22,$AI$10,IF(D526=$D$23,$AI$11,IF(D526=$D$24,$AI$12,IF(D526=$D$25,$AI$13,IF(D526=$D$26,$AI$14,IF(D526=$D$27,$AI$15,$AI$16)))))))))))))))</f>
        <v xml:space="preserve">CA,CB, DF - I. extractivas, coquerías, refino y combustibles nucleares </v>
      </c>
    </row>
    <row r="527" spans="1:30" ht="14.4">
      <c r="A527" s="7" t="s">
        <v>20</v>
      </c>
      <c r="B527" s="7" t="s">
        <v>94</v>
      </c>
      <c r="C527" s="7" t="s">
        <v>97</v>
      </c>
      <c r="D527" s="7" t="s">
        <v>29</v>
      </c>
      <c r="E527" s="7">
        <v>0</v>
      </c>
      <c r="F527" s="7">
        <v>0</v>
      </c>
      <c r="G527" s="7">
        <v>0</v>
      </c>
      <c r="H527" s="7">
        <v>0</v>
      </c>
      <c r="I527" s="7">
        <v>0</v>
      </c>
      <c r="J527" s="7">
        <v>19.639008910571</v>
      </c>
      <c r="K527" s="7">
        <v>32.028050574439703</v>
      </c>
      <c r="L527" s="7">
        <v>0</v>
      </c>
      <c r="M527" s="7">
        <v>10.466726814365201</v>
      </c>
      <c r="N527" s="7">
        <v>9.3217755250088299</v>
      </c>
      <c r="O527" s="7">
        <v>0</v>
      </c>
      <c r="P527" s="7">
        <v>0</v>
      </c>
      <c r="Q527" s="7">
        <v>0</v>
      </c>
      <c r="R527" s="7">
        <v>0</v>
      </c>
      <c r="S527" s="7">
        <v>0</v>
      </c>
      <c r="T527" s="7">
        <v>0</v>
      </c>
      <c r="U527" s="7">
        <v>6.20167</v>
      </c>
      <c r="V527" s="7">
        <v>9.7421279999999992</v>
      </c>
      <c r="W527" s="7">
        <v>0</v>
      </c>
      <c r="X527" s="7">
        <v>4.276008</v>
      </c>
      <c r="Y527" s="7">
        <v>23.975429999999999</v>
      </c>
      <c r="Z527" s="7">
        <v>0</v>
      </c>
      <c r="AA527" s="1" t="s">
        <v>30</v>
      </c>
      <c r="AB527" s="1" t="str">
        <f t="shared" si="24"/>
        <v>Cataluña</v>
      </c>
      <c r="AC527" s="1" t="str">
        <f t="shared" si="25"/>
        <v>Badajoz-Cataluña-Lleida-R3</v>
      </c>
      <c r="AD527" s="1" t="str">
        <f t="shared" si="26"/>
        <v xml:space="preserve">DA - Industria Agroalimentaria </v>
      </c>
    </row>
    <row r="528" spans="1:30" ht="14.4">
      <c r="A528" s="7" t="s">
        <v>20</v>
      </c>
      <c r="B528" s="7" t="s">
        <v>94</v>
      </c>
      <c r="C528" s="7" t="s">
        <v>97</v>
      </c>
      <c r="D528" s="7" t="s">
        <v>32</v>
      </c>
      <c r="E528" s="7">
        <v>0</v>
      </c>
      <c r="F528" s="7">
        <v>0</v>
      </c>
      <c r="G528" s="7">
        <v>4.5435115052913602E-2</v>
      </c>
      <c r="H528" s="7">
        <v>0</v>
      </c>
      <c r="I528" s="7">
        <v>1.6184130974057299E-3</v>
      </c>
      <c r="J528" s="7">
        <v>0</v>
      </c>
      <c r="K528" s="7">
        <v>0</v>
      </c>
      <c r="L528" s="7">
        <v>0</v>
      </c>
      <c r="M528" s="7">
        <v>0</v>
      </c>
      <c r="N528" s="7">
        <v>0</v>
      </c>
      <c r="O528" s="7">
        <v>0</v>
      </c>
      <c r="P528" s="7">
        <v>0</v>
      </c>
      <c r="Q528" s="7">
        <v>0</v>
      </c>
      <c r="R528" s="7">
        <v>0</v>
      </c>
      <c r="S528" s="7">
        <v>0</v>
      </c>
      <c r="T528" s="7">
        <v>0</v>
      </c>
      <c r="U528" s="7">
        <v>0</v>
      </c>
      <c r="V528" s="7">
        <v>0</v>
      </c>
      <c r="W528" s="7">
        <v>0</v>
      </c>
      <c r="X528" s="7">
        <v>0</v>
      </c>
      <c r="Y528" s="7">
        <v>0</v>
      </c>
      <c r="Z528" s="7">
        <v>0</v>
      </c>
      <c r="AA528" s="1" t="s">
        <v>33</v>
      </c>
      <c r="AB528" s="1" t="str">
        <f t="shared" si="24"/>
        <v>Cataluña</v>
      </c>
      <c r="AC528" s="1" t="str">
        <f t="shared" si="25"/>
        <v>Badajoz-Cataluña-Lleida-R4</v>
      </c>
      <c r="AD528" s="1" t="str">
        <f t="shared" si="26"/>
        <v xml:space="preserve">DB - Industria textil y de la confección </v>
      </c>
    </row>
    <row r="529" spans="1:30" ht="14.4">
      <c r="A529" s="7" t="s">
        <v>20</v>
      </c>
      <c r="B529" s="7" t="s">
        <v>94</v>
      </c>
      <c r="C529" s="7" t="s">
        <v>97</v>
      </c>
      <c r="D529" s="7" t="s">
        <v>35</v>
      </c>
      <c r="E529" s="7">
        <v>0</v>
      </c>
      <c r="F529" s="7">
        <v>0</v>
      </c>
      <c r="G529" s="7">
        <v>0</v>
      </c>
      <c r="H529" s="7">
        <v>0</v>
      </c>
      <c r="I529" s="7">
        <v>0</v>
      </c>
      <c r="J529" s="7">
        <v>0</v>
      </c>
      <c r="K529" s="7">
        <v>0</v>
      </c>
      <c r="L529" s="7">
        <v>0</v>
      </c>
      <c r="M529" s="7">
        <v>0</v>
      </c>
      <c r="N529" s="7">
        <v>0</v>
      </c>
      <c r="O529" s="7">
        <v>0</v>
      </c>
      <c r="P529" s="7">
        <v>0</v>
      </c>
      <c r="Q529" s="7">
        <v>0</v>
      </c>
      <c r="R529" s="7">
        <v>0</v>
      </c>
      <c r="S529" s="7">
        <v>0</v>
      </c>
      <c r="T529" s="7">
        <v>0</v>
      </c>
      <c r="U529" s="7">
        <v>0</v>
      </c>
      <c r="V529" s="7">
        <v>0</v>
      </c>
      <c r="W529" s="7">
        <v>0</v>
      </c>
      <c r="X529" s="7">
        <v>0</v>
      </c>
      <c r="Y529" s="7">
        <v>0</v>
      </c>
      <c r="Z529" s="7">
        <v>0</v>
      </c>
      <c r="AA529" s="1" t="s">
        <v>36</v>
      </c>
      <c r="AB529" s="1" t="str">
        <f t="shared" si="24"/>
        <v>Cataluña</v>
      </c>
      <c r="AC529" s="1" t="str">
        <f t="shared" si="25"/>
        <v>Badajoz-Cataluña-Lleida-R5</v>
      </c>
      <c r="AD529" s="1" t="str">
        <f t="shared" si="26"/>
        <v xml:space="preserve">DC - Industria del cuero y calzado </v>
      </c>
    </row>
    <row r="530" spans="1:30" ht="14.4">
      <c r="A530" s="7" t="s">
        <v>20</v>
      </c>
      <c r="B530" s="7" t="s">
        <v>94</v>
      </c>
      <c r="C530" s="7" t="s">
        <v>97</v>
      </c>
      <c r="D530" s="7" t="s">
        <v>37</v>
      </c>
      <c r="E530" s="7">
        <v>0</v>
      </c>
      <c r="F530" s="7">
        <v>1.5195904680467101</v>
      </c>
      <c r="G530" s="7">
        <v>0</v>
      </c>
      <c r="H530" s="7">
        <v>0</v>
      </c>
      <c r="I530" s="7">
        <v>0</v>
      </c>
      <c r="J530" s="7">
        <v>0</v>
      </c>
      <c r="K530" s="7">
        <v>0</v>
      </c>
      <c r="L530" s="7">
        <v>0</v>
      </c>
      <c r="M530" s="7">
        <v>0</v>
      </c>
      <c r="N530" s="7">
        <v>0</v>
      </c>
      <c r="O530" s="7">
        <v>0</v>
      </c>
      <c r="P530" s="7">
        <v>0</v>
      </c>
      <c r="Q530" s="7">
        <v>2.03294</v>
      </c>
      <c r="R530" s="7">
        <v>0</v>
      </c>
      <c r="S530" s="7">
        <v>0</v>
      </c>
      <c r="T530" s="7">
        <v>0</v>
      </c>
      <c r="U530" s="7">
        <v>0</v>
      </c>
      <c r="V530" s="7">
        <v>0</v>
      </c>
      <c r="W530" s="7">
        <v>0</v>
      </c>
      <c r="X530" s="7">
        <v>0</v>
      </c>
      <c r="Y530" s="7">
        <v>0</v>
      </c>
      <c r="Z530" s="7">
        <v>0</v>
      </c>
      <c r="AA530" s="1" t="s">
        <v>38</v>
      </c>
      <c r="AB530" s="1" t="str">
        <f t="shared" si="24"/>
        <v>Cataluña</v>
      </c>
      <c r="AC530" s="1" t="str">
        <f t="shared" si="25"/>
        <v>Badajoz-Cataluña-Lleida-R6</v>
      </c>
      <c r="AD530" s="1" t="str">
        <f t="shared" si="26"/>
        <v xml:space="preserve">DD - Industria de la madera y el corcho </v>
      </c>
    </row>
    <row r="531" spans="1:30" ht="14.4">
      <c r="A531" s="7" t="s">
        <v>20</v>
      </c>
      <c r="B531" s="7" t="s">
        <v>94</v>
      </c>
      <c r="C531" s="7" t="s">
        <v>97</v>
      </c>
      <c r="D531" s="7" t="s">
        <v>39</v>
      </c>
      <c r="E531" s="7">
        <v>0</v>
      </c>
      <c r="F531" s="7">
        <v>0</v>
      </c>
      <c r="G531" s="7">
        <v>0</v>
      </c>
      <c r="H531" s="7">
        <v>0</v>
      </c>
      <c r="I531" s="7">
        <v>0</v>
      </c>
      <c r="J531" s="7">
        <v>0</v>
      </c>
      <c r="K531" s="7">
        <v>0</v>
      </c>
      <c r="L531" s="7">
        <v>0</v>
      </c>
      <c r="M531" s="7">
        <v>0</v>
      </c>
      <c r="N531" s="7">
        <v>0</v>
      </c>
      <c r="O531" s="7">
        <v>0</v>
      </c>
      <c r="P531" s="7">
        <v>0</v>
      </c>
      <c r="Q531" s="7">
        <v>0</v>
      </c>
      <c r="R531" s="7">
        <v>0</v>
      </c>
      <c r="S531" s="7">
        <v>0</v>
      </c>
      <c r="T531" s="7">
        <v>0</v>
      </c>
      <c r="U531" s="7">
        <v>0</v>
      </c>
      <c r="V531" s="7">
        <v>0</v>
      </c>
      <c r="W531" s="7">
        <v>0</v>
      </c>
      <c r="X531" s="7">
        <v>0</v>
      </c>
      <c r="Y531" s="7">
        <v>0</v>
      </c>
      <c r="Z531" s="7">
        <v>0</v>
      </c>
      <c r="AA531" s="1" t="s">
        <v>40</v>
      </c>
      <c r="AB531" s="1" t="str">
        <f t="shared" si="24"/>
        <v>Cataluña</v>
      </c>
      <c r="AC531" s="1" t="str">
        <f t="shared" si="25"/>
        <v>Badajoz-Cataluña-Lleida-R7</v>
      </c>
      <c r="AD531" s="1" t="str">
        <f t="shared" si="26"/>
        <v xml:space="preserve">DE - Industria del papel, edición y artes gráficas </v>
      </c>
    </row>
    <row r="532" spans="1:30" ht="14.4">
      <c r="A532" s="7" t="s">
        <v>20</v>
      </c>
      <c r="B532" s="7" t="s">
        <v>94</v>
      </c>
      <c r="C532" s="7" t="s">
        <v>97</v>
      </c>
      <c r="D532" s="7" t="s">
        <v>41</v>
      </c>
      <c r="E532" s="7">
        <v>0</v>
      </c>
      <c r="F532" s="7">
        <v>16.382877264313102</v>
      </c>
      <c r="G532" s="7">
        <v>0</v>
      </c>
      <c r="H532" s="7">
        <v>0</v>
      </c>
      <c r="I532" s="7">
        <v>0</v>
      </c>
      <c r="J532" s="7">
        <v>0</v>
      </c>
      <c r="K532" s="7">
        <v>0</v>
      </c>
      <c r="L532" s="7">
        <v>0</v>
      </c>
      <c r="M532" s="7">
        <v>0</v>
      </c>
      <c r="N532" s="7">
        <v>0</v>
      </c>
      <c r="O532" s="7">
        <v>0</v>
      </c>
      <c r="P532" s="7">
        <v>0</v>
      </c>
      <c r="Q532" s="7">
        <v>18.987175000000001</v>
      </c>
      <c r="R532" s="7">
        <v>0</v>
      </c>
      <c r="S532" s="7">
        <v>0</v>
      </c>
      <c r="T532" s="7">
        <v>0</v>
      </c>
      <c r="U532" s="7">
        <v>0</v>
      </c>
      <c r="V532" s="7">
        <v>0</v>
      </c>
      <c r="W532" s="7">
        <v>0</v>
      </c>
      <c r="X532" s="7">
        <v>0</v>
      </c>
      <c r="Y532" s="7">
        <v>0</v>
      </c>
      <c r="Z532" s="7">
        <v>0</v>
      </c>
      <c r="AA532" s="1" t="s">
        <v>42</v>
      </c>
      <c r="AB532" s="1" t="str">
        <f t="shared" si="24"/>
        <v>Cataluña</v>
      </c>
      <c r="AC532" s="1" t="str">
        <f t="shared" si="25"/>
        <v>Badajoz-Cataluña-Lleida-R8</v>
      </c>
      <c r="AD532" s="1" t="str">
        <f t="shared" si="26"/>
        <v xml:space="preserve">DG - Industria Química </v>
      </c>
    </row>
    <row r="533" spans="1:30" ht="14.4">
      <c r="A533" s="7" t="s">
        <v>20</v>
      </c>
      <c r="B533" s="7" t="s">
        <v>94</v>
      </c>
      <c r="C533" s="7" t="s">
        <v>97</v>
      </c>
      <c r="D533" s="7" t="s">
        <v>43</v>
      </c>
      <c r="E533" s="7">
        <v>0</v>
      </c>
      <c r="F533" s="7">
        <v>0</v>
      </c>
      <c r="G533" s="7">
        <v>0</v>
      </c>
      <c r="H533" s="7">
        <v>0</v>
      </c>
      <c r="I533" s="7">
        <v>0</v>
      </c>
      <c r="J533" s="7">
        <v>0</v>
      </c>
      <c r="K533" s="7">
        <v>0</v>
      </c>
      <c r="L533" s="7">
        <v>0</v>
      </c>
      <c r="M533" s="7">
        <v>0</v>
      </c>
      <c r="N533" s="7">
        <v>0.90018614489717297</v>
      </c>
      <c r="O533" s="7">
        <v>0</v>
      </c>
      <c r="P533" s="7">
        <v>0</v>
      </c>
      <c r="Q533" s="7">
        <v>0</v>
      </c>
      <c r="R533" s="7">
        <v>0</v>
      </c>
      <c r="S533" s="7">
        <v>0</v>
      </c>
      <c r="T533" s="7">
        <v>0</v>
      </c>
      <c r="U533" s="7">
        <v>0</v>
      </c>
      <c r="V533" s="7">
        <v>0</v>
      </c>
      <c r="W533" s="7">
        <v>0</v>
      </c>
      <c r="X533" s="7">
        <v>0</v>
      </c>
      <c r="Y533" s="7">
        <v>2.2911299999999999</v>
      </c>
      <c r="Z533" s="7">
        <v>0</v>
      </c>
      <c r="AA533" s="1" t="s">
        <v>44</v>
      </c>
      <c r="AB533" s="1" t="str">
        <f t="shared" si="24"/>
        <v>Cataluña</v>
      </c>
      <c r="AC533" s="1" t="str">
        <f t="shared" si="25"/>
        <v>Badajoz-Cataluña-Lleida-R9</v>
      </c>
      <c r="AD533" s="1" t="str">
        <f t="shared" si="26"/>
        <v xml:space="preserve">DH - Industria del caucho y materias plásticas </v>
      </c>
    </row>
    <row r="534" spans="1:30" ht="14.4">
      <c r="A534" s="7" t="s">
        <v>20</v>
      </c>
      <c r="B534" s="7" t="s">
        <v>94</v>
      </c>
      <c r="C534" s="7" t="s">
        <v>97</v>
      </c>
      <c r="D534" s="7" t="s">
        <v>45</v>
      </c>
      <c r="E534" s="7">
        <v>0</v>
      </c>
      <c r="F534" s="7">
        <v>0.764242754010789</v>
      </c>
      <c r="G534" s="7">
        <v>0</v>
      </c>
      <c r="H534" s="7">
        <v>0</v>
      </c>
      <c r="I534" s="7">
        <v>0</v>
      </c>
      <c r="J534" s="7">
        <v>0</v>
      </c>
      <c r="K534" s="7">
        <v>0</v>
      </c>
      <c r="L534" s="7">
        <v>0</v>
      </c>
      <c r="M534" s="7">
        <v>0</v>
      </c>
      <c r="N534" s="7">
        <v>0</v>
      </c>
      <c r="O534" s="7">
        <v>0</v>
      </c>
      <c r="P534" s="7">
        <v>0</v>
      </c>
      <c r="Q534" s="7">
        <v>36.995159999999998</v>
      </c>
      <c r="R534" s="7">
        <v>0</v>
      </c>
      <c r="S534" s="7">
        <v>0</v>
      </c>
      <c r="T534" s="7">
        <v>0</v>
      </c>
      <c r="U534" s="7">
        <v>0</v>
      </c>
      <c r="V534" s="7">
        <v>0</v>
      </c>
      <c r="W534" s="7">
        <v>0</v>
      </c>
      <c r="X534" s="7">
        <v>0</v>
      </c>
      <c r="Y534" s="7">
        <v>0</v>
      </c>
      <c r="Z534" s="7">
        <v>0</v>
      </c>
      <c r="AA534" s="1" t="s">
        <v>46</v>
      </c>
      <c r="AB534" s="1" t="str">
        <f t="shared" si="24"/>
        <v>Cataluña</v>
      </c>
      <c r="AC534" s="1" t="str">
        <f t="shared" si="25"/>
        <v>Badajoz-Cataluña-Lleida-R10</v>
      </c>
      <c r="AD534" s="1" t="str">
        <f t="shared" si="26"/>
        <v xml:space="preserve">DI - Industria de productos minerales no metálicos </v>
      </c>
    </row>
    <row r="535" spans="1:30" ht="14.4">
      <c r="A535" s="7" t="s">
        <v>20</v>
      </c>
      <c r="B535" s="7" t="s">
        <v>94</v>
      </c>
      <c r="C535" s="7" t="s">
        <v>97</v>
      </c>
      <c r="D535" s="7" t="s">
        <v>47</v>
      </c>
      <c r="E535" s="7">
        <v>0</v>
      </c>
      <c r="F535" s="7">
        <v>0</v>
      </c>
      <c r="G535" s="7">
        <v>0</v>
      </c>
      <c r="H535" s="7">
        <v>0</v>
      </c>
      <c r="I535" s="7">
        <v>0</v>
      </c>
      <c r="J535" s="7">
        <v>0</v>
      </c>
      <c r="K535" s="7">
        <v>0</v>
      </c>
      <c r="L535" s="7">
        <v>0</v>
      </c>
      <c r="M535" s="7">
        <v>0</v>
      </c>
      <c r="N535" s="7">
        <v>0</v>
      </c>
      <c r="O535" s="7">
        <v>0</v>
      </c>
      <c r="P535" s="7">
        <v>0</v>
      </c>
      <c r="Q535" s="7">
        <v>0</v>
      </c>
      <c r="R535" s="7">
        <v>0</v>
      </c>
      <c r="S535" s="7">
        <v>0</v>
      </c>
      <c r="T535" s="7">
        <v>0</v>
      </c>
      <c r="U535" s="7">
        <v>0</v>
      </c>
      <c r="V535" s="7">
        <v>0</v>
      </c>
      <c r="W535" s="7">
        <v>0</v>
      </c>
      <c r="X535" s="7">
        <v>0</v>
      </c>
      <c r="Y535" s="7">
        <v>0</v>
      </c>
      <c r="Z535" s="7">
        <v>0</v>
      </c>
      <c r="AA535" s="1" t="s">
        <v>48</v>
      </c>
      <c r="AB535" s="1" t="str">
        <f t="shared" si="24"/>
        <v>Cataluña</v>
      </c>
      <c r="AC535" s="1" t="str">
        <f t="shared" si="25"/>
        <v>Badajoz-Cataluña-Lleida-R11</v>
      </c>
      <c r="AD535" s="1" t="str">
        <f t="shared" si="26"/>
        <v xml:space="preserve">DJ - Metalurgia y fabricación de productos metálicos </v>
      </c>
    </row>
    <row r="536" spans="1:30" ht="14.4">
      <c r="A536" s="7" t="s">
        <v>20</v>
      </c>
      <c r="B536" s="7" t="s">
        <v>94</v>
      </c>
      <c r="C536" s="7" t="s">
        <v>97</v>
      </c>
      <c r="D536" s="7" t="s">
        <v>49</v>
      </c>
      <c r="E536" s="7">
        <v>0</v>
      </c>
      <c r="F536" s="7">
        <v>0</v>
      </c>
      <c r="G536" s="7">
        <v>0</v>
      </c>
      <c r="H536" s="7">
        <v>0</v>
      </c>
      <c r="I536" s="7">
        <v>0</v>
      </c>
      <c r="J536" s="7">
        <v>0</v>
      </c>
      <c r="K536" s="7">
        <v>0</v>
      </c>
      <c r="L536" s="7">
        <v>0</v>
      </c>
      <c r="M536" s="7">
        <v>0</v>
      </c>
      <c r="N536" s="7">
        <v>0</v>
      </c>
      <c r="O536" s="7">
        <v>0</v>
      </c>
      <c r="P536" s="7">
        <v>0</v>
      </c>
      <c r="Q536" s="7">
        <v>0</v>
      </c>
      <c r="R536" s="7">
        <v>0</v>
      </c>
      <c r="S536" s="7">
        <v>0</v>
      </c>
      <c r="T536" s="7">
        <v>0</v>
      </c>
      <c r="U536" s="7">
        <v>0</v>
      </c>
      <c r="V536" s="7">
        <v>0</v>
      </c>
      <c r="W536" s="7">
        <v>0</v>
      </c>
      <c r="X536" s="7">
        <v>0</v>
      </c>
      <c r="Y536" s="7">
        <v>0</v>
      </c>
      <c r="Z536" s="7">
        <v>0</v>
      </c>
      <c r="AA536" s="1" t="s">
        <v>50</v>
      </c>
      <c r="AB536" s="1" t="str">
        <f t="shared" si="24"/>
        <v>Cataluña</v>
      </c>
      <c r="AC536" s="1" t="str">
        <f t="shared" si="25"/>
        <v>Badajoz-Cataluña-Lleida-R12</v>
      </c>
      <c r="AD536" s="1" t="str">
        <f t="shared" si="26"/>
        <v xml:space="preserve">DK - Fabricación de maquinaria y equipo mecánico </v>
      </c>
    </row>
    <row r="537" spans="1:30" ht="14.4">
      <c r="A537" s="7" t="s">
        <v>20</v>
      </c>
      <c r="B537" s="7" t="s">
        <v>94</v>
      </c>
      <c r="C537" s="7" t="s">
        <v>97</v>
      </c>
      <c r="D537" s="7" t="s">
        <v>51</v>
      </c>
      <c r="E537" s="7">
        <v>0</v>
      </c>
      <c r="F537" s="7">
        <v>0</v>
      </c>
      <c r="G537" s="7">
        <v>0</v>
      </c>
      <c r="H537" s="7">
        <v>0</v>
      </c>
      <c r="I537" s="7">
        <v>0</v>
      </c>
      <c r="J537" s="7">
        <v>0</v>
      </c>
      <c r="K537" s="7">
        <v>0</v>
      </c>
      <c r="L537" s="7">
        <v>0</v>
      </c>
      <c r="M537" s="7">
        <v>0</v>
      </c>
      <c r="N537" s="7">
        <v>0</v>
      </c>
      <c r="O537" s="7">
        <v>0</v>
      </c>
      <c r="P537" s="7">
        <v>0</v>
      </c>
      <c r="Q537" s="7">
        <v>0</v>
      </c>
      <c r="R537" s="7">
        <v>0</v>
      </c>
      <c r="S537" s="7">
        <v>0</v>
      </c>
      <c r="T537" s="7">
        <v>0</v>
      </c>
      <c r="U537" s="7">
        <v>0</v>
      </c>
      <c r="V537" s="7">
        <v>0</v>
      </c>
      <c r="W537" s="7">
        <v>0</v>
      </c>
      <c r="X537" s="7">
        <v>0</v>
      </c>
      <c r="Y537" s="7">
        <v>0</v>
      </c>
      <c r="Z537" s="7">
        <v>0</v>
      </c>
      <c r="AA537" s="1" t="s">
        <v>52</v>
      </c>
      <c r="AB537" s="1" t="str">
        <f t="shared" si="24"/>
        <v>Cataluña</v>
      </c>
      <c r="AC537" s="1" t="str">
        <f t="shared" si="25"/>
        <v>Badajoz-Cataluña-Lleida-R13</v>
      </c>
      <c r="AD537" s="1" t="str">
        <f t="shared" si="26"/>
        <v xml:space="preserve">DL - Material y equipo eléctrico, electrónico y óptico </v>
      </c>
    </row>
    <row r="538" spans="1:30" ht="14.4">
      <c r="A538" s="7" t="s">
        <v>20</v>
      </c>
      <c r="B538" s="7" t="s">
        <v>94</v>
      </c>
      <c r="C538" s="7" t="s">
        <v>97</v>
      </c>
      <c r="D538" s="7" t="s">
        <v>53</v>
      </c>
      <c r="E538" s="7">
        <v>0</v>
      </c>
      <c r="F538" s="7">
        <v>0</v>
      </c>
      <c r="G538" s="7">
        <v>0</v>
      </c>
      <c r="H538" s="7">
        <v>0</v>
      </c>
      <c r="I538" s="7">
        <v>0</v>
      </c>
      <c r="J538" s="7">
        <v>0</v>
      </c>
      <c r="K538" s="7">
        <v>0</v>
      </c>
      <c r="L538" s="7">
        <v>0</v>
      </c>
      <c r="M538" s="7">
        <v>0</v>
      </c>
      <c r="N538" s="7">
        <v>0</v>
      </c>
      <c r="O538" s="7">
        <v>0</v>
      </c>
      <c r="P538" s="7">
        <v>0</v>
      </c>
      <c r="Q538" s="7">
        <v>0</v>
      </c>
      <c r="R538" s="7">
        <v>0</v>
      </c>
      <c r="S538" s="7">
        <v>0</v>
      </c>
      <c r="T538" s="7">
        <v>0</v>
      </c>
      <c r="U538" s="7">
        <v>0</v>
      </c>
      <c r="V538" s="7">
        <v>0</v>
      </c>
      <c r="W538" s="7">
        <v>0</v>
      </c>
      <c r="X538" s="7">
        <v>0</v>
      </c>
      <c r="Y538" s="7">
        <v>0</v>
      </c>
      <c r="Z538" s="7">
        <v>0</v>
      </c>
      <c r="AA538" s="1" t="s">
        <v>54</v>
      </c>
      <c r="AB538" s="1" t="str">
        <f t="shared" si="24"/>
        <v>Cataluña</v>
      </c>
      <c r="AC538" s="1" t="str">
        <f t="shared" si="25"/>
        <v>Badajoz-Cataluña-Lleida-R14</v>
      </c>
      <c r="AD538" s="1" t="str">
        <f t="shared" si="26"/>
        <v xml:space="preserve">DM - Fabricación de material de transporte </v>
      </c>
    </row>
    <row r="539" spans="1:30" ht="14.4">
      <c r="A539" s="7" t="s">
        <v>20</v>
      </c>
      <c r="B539" s="7" t="s">
        <v>94</v>
      </c>
      <c r="C539" s="7" t="s">
        <v>97</v>
      </c>
      <c r="D539" s="7" t="s">
        <v>55</v>
      </c>
      <c r="E539" s="7">
        <v>0</v>
      </c>
      <c r="F539" s="7">
        <v>0</v>
      </c>
      <c r="G539" s="7">
        <v>0</v>
      </c>
      <c r="H539" s="7">
        <v>0</v>
      </c>
      <c r="I539" s="7">
        <v>0</v>
      </c>
      <c r="J539" s="7">
        <v>0</v>
      </c>
      <c r="K539" s="7">
        <v>0</v>
      </c>
      <c r="L539" s="7">
        <v>0</v>
      </c>
      <c r="M539" s="7">
        <v>0</v>
      </c>
      <c r="N539" s="7">
        <v>0</v>
      </c>
      <c r="O539" s="7">
        <v>0</v>
      </c>
      <c r="P539" s="7">
        <v>0</v>
      </c>
      <c r="Q539" s="7">
        <v>0</v>
      </c>
      <c r="R539" s="7">
        <v>0</v>
      </c>
      <c r="S539" s="7">
        <v>0</v>
      </c>
      <c r="T539" s="7">
        <v>0</v>
      </c>
      <c r="U539" s="7">
        <v>0</v>
      </c>
      <c r="V539" s="7">
        <v>0</v>
      </c>
      <c r="W539" s="7">
        <v>0</v>
      </c>
      <c r="X539" s="7">
        <v>0</v>
      </c>
      <c r="Y539" s="7">
        <v>0</v>
      </c>
      <c r="Z539" s="7">
        <v>0</v>
      </c>
      <c r="AA539" s="1" t="s">
        <v>56</v>
      </c>
      <c r="AB539" s="1" t="str">
        <f t="shared" si="24"/>
        <v>Cataluña</v>
      </c>
      <c r="AC539" s="1" t="str">
        <f t="shared" si="25"/>
        <v>Badajoz-Cataluña-Lleida-R15</v>
      </c>
      <c r="AD539" s="1" t="str">
        <f t="shared" si="26"/>
        <v xml:space="preserve">DN - Industrias diversas </v>
      </c>
    </row>
    <row r="540" spans="1:30" ht="14.4">
      <c r="A540" s="7" t="s">
        <v>20</v>
      </c>
      <c r="B540" s="7" t="s">
        <v>94</v>
      </c>
      <c r="C540" s="7" t="s">
        <v>97</v>
      </c>
      <c r="D540" s="7" t="s">
        <v>57</v>
      </c>
      <c r="E540" s="7">
        <v>0</v>
      </c>
      <c r="F540" s="7">
        <v>0</v>
      </c>
      <c r="G540" s="7">
        <v>0</v>
      </c>
      <c r="H540" s="7">
        <v>0</v>
      </c>
      <c r="I540" s="7">
        <v>0</v>
      </c>
      <c r="J540" s="7">
        <v>0</v>
      </c>
      <c r="K540" s="7">
        <v>0</v>
      </c>
      <c r="L540" s="7">
        <v>0</v>
      </c>
      <c r="M540" s="7">
        <v>0</v>
      </c>
      <c r="N540" s="7">
        <v>0</v>
      </c>
      <c r="O540" s="7">
        <v>0</v>
      </c>
      <c r="P540" s="7">
        <v>0</v>
      </c>
      <c r="Q540" s="7">
        <v>0</v>
      </c>
      <c r="R540" s="7">
        <v>0</v>
      </c>
      <c r="S540" s="7">
        <v>0</v>
      </c>
      <c r="T540" s="7">
        <v>0</v>
      </c>
      <c r="U540" s="7">
        <v>0</v>
      </c>
      <c r="V540" s="7">
        <v>0</v>
      </c>
      <c r="W540" s="7">
        <v>0</v>
      </c>
      <c r="X540" s="7">
        <v>0</v>
      </c>
      <c r="Y540" s="7">
        <v>0</v>
      </c>
      <c r="Z540" s="7">
        <v>0</v>
      </c>
      <c r="AA540" s="1" t="s">
        <v>58</v>
      </c>
      <c r="AB540" s="1" t="str">
        <f t="shared" si="24"/>
        <v>Cataluña</v>
      </c>
      <c r="AC540" s="1" t="str">
        <f t="shared" si="25"/>
        <v>Badajoz-Cataluña-Lleida-R16</v>
      </c>
      <c r="AD540" s="1" t="str">
        <f t="shared" si="26"/>
        <v xml:space="preserve">EE - Industria energética, distribución de energía, gas y agua </v>
      </c>
    </row>
    <row r="541" spans="1:30" ht="14.4">
      <c r="A541" s="7" t="s">
        <v>20</v>
      </c>
      <c r="B541" s="7" t="s">
        <v>94</v>
      </c>
      <c r="C541" s="7" t="s">
        <v>98</v>
      </c>
      <c r="D541" s="7" t="s">
        <v>23</v>
      </c>
      <c r="E541" s="7">
        <v>2.4368233644279198</v>
      </c>
      <c r="F541" s="7">
        <v>18.298641075770501</v>
      </c>
      <c r="G541" s="7">
        <v>21.668376422608301</v>
      </c>
      <c r="H541" s="7">
        <v>3.67366846533195</v>
      </c>
      <c r="I541" s="7">
        <v>0</v>
      </c>
      <c r="J541" s="7">
        <v>5.8030199497905599</v>
      </c>
      <c r="K541" s="7">
        <v>0</v>
      </c>
      <c r="L541" s="7">
        <v>0</v>
      </c>
      <c r="M541" s="7">
        <v>0</v>
      </c>
      <c r="N541" s="7">
        <v>0</v>
      </c>
      <c r="O541" s="7">
        <v>0</v>
      </c>
      <c r="P541" s="7">
        <v>5.9489349999999996</v>
      </c>
      <c r="Q541" s="7">
        <v>57.728653000000001</v>
      </c>
      <c r="R541" s="7">
        <v>48.837138000000003</v>
      </c>
      <c r="S541" s="7">
        <v>17.712916</v>
      </c>
      <c r="T541" s="7">
        <v>0</v>
      </c>
      <c r="U541" s="7">
        <v>12.82344</v>
      </c>
      <c r="V541" s="7">
        <v>0</v>
      </c>
      <c r="W541" s="7">
        <v>0</v>
      </c>
      <c r="X541" s="7">
        <v>0</v>
      </c>
      <c r="Y541" s="7">
        <v>0</v>
      </c>
      <c r="Z541" s="7">
        <v>0</v>
      </c>
      <c r="AA541" s="1" t="s">
        <v>24</v>
      </c>
      <c r="AB541" s="1" t="str">
        <f t="shared" si="24"/>
        <v>Cataluña</v>
      </c>
      <c r="AC541" s="1" t="str">
        <f t="shared" si="25"/>
        <v>Badajoz-Cataluña-Tarragona-R1</v>
      </c>
      <c r="AD541" s="1" t="str">
        <f t="shared" si="26"/>
        <v xml:space="preserve">AA,BB - Agricultura, silvicultura y pesca </v>
      </c>
    </row>
    <row r="542" spans="1:30" ht="14.4">
      <c r="A542" s="7" t="s">
        <v>20</v>
      </c>
      <c r="B542" s="7" t="s">
        <v>94</v>
      </c>
      <c r="C542" s="7" t="s">
        <v>98</v>
      </c>
      <c r="D542" s="7" t="s">
        <v>26</v>
      </c>
      <c r="E542" s="7">
        <v>0</v>
      </c>
      <c r="F542" s="7">
        <v>0</v>
      </c>
      <c r="G542" s="7">
        <v>31.023379380451601</v>
      </c>
      <c r="H542" s="7">
        <v>0</v>
      </c>
      <c r="I542" s="7">
        <v>0</v>
      </c>
      <c r="J542" s="7">
        <v>0</v>
      </c>
      <c r="K542" s="7">
        <v>0</v>
      </c>
      <c r="L542" s="7">
        <v>0</v>
      </c>
      <c r="M542" s="7">
        <v>3.5386981029249802</v>
      </c>
      <c r="N542" s="7">
        <v>0</v>
      </c>
      <c r="O542" s="7">
        <v>0</v>
      </c>
      <c r="P542" s="7">
        <v>0</v>
      </c>
      <c r="Q542" s="7">
        <v>0</v>
      </c>
      <c r="R542" s="7">
        <v>18.057449999999999</v>
      </c>
      <c r="S542" s="7">
        <v>0</v>
      </c>
      <c r="T542" s="7">
        <v>0</v>
      </c>
      <c r="U542" s="7">
        <v>0</v>
      </c>
      <c r="V542" s="7">
        <v>0</v>
      </c>
      <c r="W542" s="7">
        <v>0</v>
      </c>
      <c r="X542" s="7">
        <v>12.4152</v>
      </c>
      <c r="Y542" s="7">
        <v>0</v>
      </c>
      <c r="Z542" s="7">
        <v>0</v>
      </c>
      <c r="AA542" s="1" t="s">
        <v>27</v>
      </c>
      <c r="AB542" s="1" t="str">
        <f t="shared" ref="AB542:AB605" si="27">IF(B542="Castilla-La Mancha","Castilla La Mancha",B542)</f>
        <v>Cataluña</v>
      </c>
      <c r="AC542" s="1" t="str">
        <f t="shared" si="25"/>
        <v>Badajoz-Cataluña-Tarragona-R2</v>
      </c>
      <c r="AD542" s="1" t="str">
        <f t="shared" si="26"/>
        <v xml:space="preserve">CA,CB, DF - I. extractivas, coquerías, refino y combustibles nucleares </v>
      </c>
    </row>
    <row r="543" spans="1:30" ht="14.4">
      <c r="A543" s="7" t="s">
        <v>20</v>
      </c>
      <c r="B543" s="7" t="s">
        <v>94</v>
      </c>
      <c r="C543" s="7" t="s">
        <v>98</v>
      </c>
      <c r="D543" s="7" t="s">
        <v>29</v>
      </c>
      <c r="E543" s="7">
        <v>0</v>
      </c>
      <c r="F543" s="7">
        <v>8.6645594660664003</v>
      </c>
      <c r="G543" s="7">
        <v>4.0573001617171699E-4</v>
      </c>
      <c r="H543" s="7">
        <v>3.9688791348487098</v>
      </c>
      <c r="I543" s="7">
        <v>35.062558317225097</v>
      </c>
      <c r="J543" s="7">
        <v>0</v>
      </c>
      <c r="K543" s="7">
        <v>0</v>
      </c>
      <c r="L543" s="7">
        <v>8.9960745356115197</v>
      </c>
      <c r="M543" s="7">
        <v>0</v>
      </c>
      <c r="N543" s="7">
        <v>0</v>
      </c>
      <c r="O543" s="7">
        <v>0</v>
      </c>
      <c r="P543" s="7">
        <v>0</v>
      </c>
      <c r="Q543" s="7">
        <v>18.565299</v>
      </c>
      <c r="R543" s="7">
        <v>1.0255370689538799E-3</v>
      </c>
      <c r="S543" s="7">
        <v>16.088951999999999</v>
      </c>
      <c r="T543" s="7">
        <v>13.941774000000001</v>
      </c>
      <c r="U543" s="7">
        <v>0</v>
      </c>
      <c r="V543" s="7">
        <v>0</v>
      </c>
      <c r="W543" s="7">
        <v>42.536783999999997</v>
      </c>
      <c r="X543" s="7">
        <v>0</v>
      </c>
      <c r="Y543" s="7">
        <v>0</v>
      </c>
      <c r="Z543" s="7">
        <v>0</v>
      </c>
      <c r="AA543" s="1" t="s">
        <v>30</v>
      </c>
      <c r="AB543" s="1" t="str">
        <f t="shared" si="27"/>
        <v>Cataluña</v>
      </c>
      <c r="AC543" s="1" t="str">
        <f t="shared" si="25"/>
        <v>Badajoz-Cataluña-Tarragona-R3</v>
      </c>
      <c r="AD543" s="1" t="str">
        <f t="shared" si="26"/>
        <v xml:space="preserve">DA - Industria Agroalimentaria </v>
      </c>
    </row>
    <row r="544" spans="1:30" ht="14.4">
      <c r="A544" s="7" t="s">
        <v>20</v>
      </c>
      <c r="B544" s="7" t="s">
        <v>94</v>
      </c>
      <c r="C544" s="7" t="s">
        <v>98</v>
      </c>
      <c r="D544" s="7" t="s">
        <v>32</v>
      </c>
      <c r="E544" s="7">
        <v>0</v>
      </c>
      <c r="F544" s="7">
        <v>0</v>
      </c>
      <c r="G544" s="7">
        <v>0.131440636708376</v>
      </c>
      <c r="H544" s="7">
        <v>1.7030667508227501E-2</v>
      </c>
      <c r="I544" s="7">
        <v>8.1773075866578195E-3</v>
      </c>
      <c r="J544" s="7">
        <v>0</v>
      </c>
      <c r="K544" s="7">
        <v>0</v>
      </c>
      <c r="L544" s="7">
        <v>0</v>
      </c>
      <c r="M544" s="7">
        <v>0</v>
      </c>
      <c r="N544" s="7">
        <v>0</v>
      </c>
      <c r="O544" s="7">
        <v>0</v>
      </c>
      <c r="P544" s="7">
        <v>0</v>
      </c>
      <c r="Q544" s="7">
        <v>0</v>
      </c>
      <c r="R544" s="7">
        <v>0</v>
      </c>
      <c r="S544" s="7">
        <v>0</v>
      </c>
      <c r="T544" s="7">
        <v>0</v>
      </c>
      <c r="U544" s="7">
        <v>0</v>
      </c>
      <c r="V544" s="7">
        <v>0</v>
      </c>
      <c r="W544" s="7">
        <v>0</v>
      </c>
      <c r="X544" s="7">
        <v>0</v>
      </c>
      <c r="Y544" s="7">
        <v>0</v>
      </c>
      <c r="Z544" s="7">
        <v>0</v>
      </c>
      <c r="AA544" s="1" t="s">
        <v>33</v>
      </c>
      <c r="AB544" s="1" t="str">
        <f t="shared" si="27"/>
        <v>Cataluña</v>
      </c>
      <c r="AC544" s="1" t="str">
        <f t="shared" si="25"/>
        <v>Badajoz-Cataluña-Tarragona-R4</v>
      </c>
      <c r="AD544" s="1" t="str">
        <f t="shared" si="26"/>
        <v xml:space="preserve">DB - Industria textil y de la confección </v>
      </c>
    </row>
    <row r="545" spans="1:30" ht="14.4">
      <c r="A545" s="7" t="s">
        <v>20</v>
      </c>
      <c r="B545" s="7" t="s">
        <v>94</v>
      </c>
      <c r="C545" s="7" t="s">
        <v>98</v>
      </c>
      <c r="D545" s="7" t="s">
        <v>35</v>
      </c>
      <c r="E545" s="7">
        <v>0</v>
      </c>
      <c r="F545" s="7">
        <v>0</v>
      </c>
      <c r="G545" s="7">
        <v>0</v>
      </c>
      <c r="H545" s="7">
        <v>0</v>
      </c>
      <c r="I545" s="7">
        <v>0</v>
      </c>
      <c r="J545" s="7">
        <v>0</v>
      </c>
      <c r="K545" s="7">
        <v>0</v>
      </c>
      <c r="L545" s="7">
        <v>0</v>
      </c>
      <c r="M545" s="7">
        <v>0</v>
      </c>
      <c r="N545" s="7">
        <v>0</v>
      </c>
      <c r="O545" s="7">
        <v>0</v>
      </c>
      <c r="P545" s="7">
        <v>0</v>
      </c>
      <c r="Q545" s="7">
        <v>0</v>
      </c>
      <c r="R545" s="7">
        <v>0</v>
      </c>
      <c r="S545" s="7">
        <v>0</v>
      </c>
      <c r="T545" s="7">
        <v>0</v>
      </c>
      <c r="U545" s="7">
        <v>0</v>
      </c>
      <c r="V545" s="7">
        <v>0</v>
      </c>
      <c r="W545" s="7">
        <v>0</v>
      </c>
      <c r="X545" s="7">
        <v>0</v>
      </c>
      <c r="Y545" s="7">
        <v>0</v>
      </c>
      <c r="Z545" s="7">
        <v>0</v>
      </c>
      <c r="AA545" s="1" t="s">
        <v>36</v>
      </c>
      <c r="AB545" s="1" t="str">
        <f t="shared" si="27"/>
        <v>Cataluña</v>
      </c>
      <c r="AC545" s="1" t="str">
        <f t="shared" si="25"/>
        <v>Badajoz-Cataluña-Tarragona-R5</v>
      </c>
      <c r="AD545" s="1" t="str">
        <f t="shared" si="26"/>
        <v xml:space="preserve">DC - Industria del cuero y calzado </v>
      </c>
    </row>
    <row r="546" spans="1:30" ht="14.4">
      <c r="A546" s="7" t="s">
        <v>20</v>
      </c>
      <c r="B546" s="7" t="s">
        <v>94</v>
      </c>
      <c r="C546" s="7" t="s">
        <v>98</v>
      </c>
      <c r="D546" s="7" t="s">
        <v>37</v>
      </c>
      <c r="E546" s="7">
        <v>0</v>
      </c>
      <c r="F546" s="7">
        <v>0</v>
      </c>
      <c r="G546" s="7">
        <v>0</v>
      </c>
      <c r="H546" s="7">
        <v>0</v>
      </c>
      <c r="I546" s="7">
        <v>0</v>
      </c>
      <c r="J546" s="7">
        <v>0</v>
      </c>
      <c r="K546" s="7">
        <v>0</v>
      </c>
      <c r="L546" s="7">
        <v>0</v>
      </c>
      <c r="M546" s="7">
        <v>0</v>
      </c>
      <c r="N546" s="7">
        <v>0</v>
      </c>
      <c r="O546" s="7">
        <v>0</v>
      </c>
      <c r="P546" s="7">
        <v>0</v>
      </c>
      <c r="Q546" s="7">
        <v>0</v>
      </c>
      <c r="R546" s="7">
        <v>0</v>
      </c>
      <c r="S546" s="7">
        <v>0</v>
      </c>
      <c r="T546" s="7">
        <v>0</v>
      </c>
      <c r="U546" s="7">
        <v>0</v>
      </c>
      <c r="V546" s="7">
        <v>0</v>
      </c>
      <c r="W546" s="7">
        <v>0</v>
      </c>
      <c r="X546" s="7">
        <v>0</v>
      </c>
      <c r="Y546" s="7">
        <v>0</v>
      </c>
      <c r="Z546" s="7">
        <v>0</v>
      </c>
      <c r="AA546" s="1" t="s">
        <v>38</v>
      </c>
      <c r="AB546" s="1" t="str">
        <f t="shared" si="27"/>
        <v>Cataluña</v>
      </c>
      <c r="AC546" s="1" t="str">
        <f t="shared" si="25"/>
        <v>Badajoz-Cataluña-Tarragona-R6</v>
      </c>
      <c r="AD546" s="1" t="str">
        <f t="shared" si="26"/>
        <v xml:space="preserve">DD - Industria de la madera y el corcho </v>
      </c>
    </row>
    <row r="547" spans="1:30" ht="14.4">
      <c r="A547" s="7" t="s">
        <v>20</v>
      </c>
      <c r="B547" s="7" t="s">
        <v>94</v>
      </c>
      <c r="C547" s="7" t="s">
        <v>98</v>
      </c>
      <c r="D547" s="7" t="s">
        <v>39</v>
      </c>
      <c r="E547" s="7">
        <v>0</v>
      </c>
      <c r="F547" s="7">
        <v>0</v>
      </c>
      <c r="G547" s="7">
        <v>2.53687289096276E-4</v>
      </c>
      <c r="H547" s="7">
        <v>0</v>
      </c>
      <c r="I547" s="7">
        <v>0</v>
      </c>
      <c r="J547" s="7">
        <v>0</v>
      </c>
      <c r="K547" s="7">
        <v>0</v>
      </c>
      <c r="L547" s="7">
        <v>0</v>
      </c>
      <c r="M547" s="7">
        <v>0</v>
      </c>
      <c r="N547" s="7">
        <v>0</v>
      </c>
      <c r="O547" s="7">
        <v>0</v>
      </c>
      <c r="P547" s="7">
        <v>0</v>
      </c>
      <c r="Q547" s="7">
        <v>0</v>
      </c>
      <c r="R547" s="7">
        <v>1.88384828492793E-4</v>
      </c>
      <c r="S547" s="7">
        <v>0</v>
      </c>
      <c r="T547" s="7">
        <v>0</v>
      </c>
      <c r="U547" s="7">
        <v>0</v>
      </c>
      <c r="V547" s="7">
        <v>0</v>
      </c>
      <c r="W547" s="7">
        <v>0</v>
      </c>
      <c r="X547" s="7">
        <v>0</v>
      </c>
      <c r="Y547" s="7">
        <v>0</v>
      </c>
      <c r="Z547" s="7">
        <v>0</v>
      </c>
      <c r="AA547" s="1" t="s">
        <v>40</v>
      </c>
      <c r="AB547" s="1" t="str">
        <f t="shared" si="27"/>
        <v>Cataluña</v>
      </c>
      <c r="AC547" s="1" t="str">
        <f t="shared" si="25"/>
        <v>Badajoz-Cataluña-Tarragona-R7</v>
      </c>
      <c r="AD547" s="1" t="str">
        <f t="shared" si="26"/>
        <v xml:space="preserve">DE - Industria del papel, edición y artes gráficas </v>
      </c>
    </row>
    <row r="548" spans="1:30" ht="14.4">
      <c r="A548" s="7" t="s">
        <v>20</v>
      </c>
      <c r="B548" s="7" t="s">
        <v>94</v>
      </c>
      <c r="C548" s="7" t="s">
        <v>98</v>
      </c>
      <c r="D548" s="7" t="s">
        <v>41</v>
      </c>
      <c r="E548" s="7">
        <v>0</v>
      </c>
      <c r="F548" s="7">
        <v>0</v>
      </c>
      <c r="G548" s="7">
        <v>3.30104862432247E-3</v>
      </c>
      <c r="H548" s="7">
        <v>0</v>
      </c>
      <c r="I548" s="7">
        <v>0</v>
      </c>
      <c r="J548" s="7">
        <v>0</v>
      </c>
      <c r="K548" s="7">
        <v>0</v>
      </c>
      <c r="L548" s="7">
        <v>0</v>
      </c>
      <c r="M548" s="7">
        <v>0</v>
      </c>
      <c r="N548" s="7">
        <v>0</v>
      </c>
      <c r="O548" s="7">
        <v>3.8119475602703199</v>
      </c>
      <c r="P548" s="7">
        <v>0</v>
      </c>
      <c r="Q548" s="7">
        <v>0</v>
      </c>
      <c r="R548" s="7">
        <v>2.5439067417857499E-3</v>
      </c>
      <c r="S548" s="7">
        <v>0</v>
      </c>
      <c r="T548" s="7">
        <v>0</v>
      </c>
      <c r="U548" s="7">
        <v>0</v>
      </c>
      <c r="V548" s="7">
        <v>0</v>
      </c>
      <c r="W548" s="7">
        <v>0</v>
      </c>
      <c r="X548" s="7">
        <v>0</v>
      </c>
      <c r="Y548" s="7">
        <v>0</v>
      </c>
      <c r="Z548" s="7">
        <v>9.1378029999999999</v>
      </c>
      <c r="AA548" s="1" t="s">
        <v>42</v>
      </c>
      <c r="AB548" s="1" t="str">
        <f t="shared" si="27"/>
        <v>Cataluña</v>
      </c>
      <c r="AC548" s="1" t="str">
        <f t="shared" si="25"/>
        <v>Badajoz-Cataluña-Tarragona-R8</v>
      </c>
      <c r="AD548" s="1" t="str">
        <f t="shared" si="26"/>
        <v xml:space="preserve">DG - Industria Química </v>
      </c>
    </row>
    <row r="549" spans="1:30" ht="14.4">
      <c r="A549" s="7" t="s">
        <v>20</v>
      </c>
      <c r="B549" s="7" t="s">
        <v>94</v>
      </c>
      <c r="C549" s="7" t="s">
        <v>98</v>
      </c>
      <c r="D549" s="7" t="s">
        <v>43</v>
      </c>
      <c r="E549" s="7">
        <v>0</v>
      </c>
      <c r="F549" s="7">
        <v>0</v>
      </c>
      <c r="G549" s="7">
        <v>0</v>
      </c>
      <c r="H549" s="7">
        <v>0</v>
      </c>
      <c r="I549" s="7">
        <v>0</v>
      </c>
      <c r="J549" s="7">
        <v>0</v>
      </c>
      <c r="K549" s="7">
        <v>0</v>
      </c>
      <c r="L549" s="7">
        <v>0</v>
      </c>
      <c r="M549" s="7">
        <v>0</v>
      </c>
      <c r="N549" s="7">
        <v>0</v>
      </c>
      <c r="O549" s="7">
        <v>0</v>
      </c>
      <c r="P549" s="7">
        <v>0</v>
      </c>
      <c r="Q549" s="7">
        <v>0</v>
      </c>
      <c r="R549" s="7">
        <v>0</v>
      </c>
      <c r="S549" s="7">
        <v>0</v>
      </c>
      <c r="T549" s="7">
        <v>0</v>
      </c>
      <c r="U549" s="7">
        <v>0</v>
      </c>
      <c r="V549" s="7">
        <v>0</v>
      </c>
      <c r="W549" s="7">
        <v>0</v>
      </c>
      <c r="X549" s="7">
        <v>0</v>
      </c>
      <c r="Y549" s="7">
        <v>0</v>
      </c>
      <c r="Z549" s="7">
        <v>0</v>
      </c>
      <c r="AA549" s="1" t="s">
        <v>44</v>
      </c>
      <c r="AB549" s="1" t="str">
        <f t="shared" si="27"/>
        <v>Cataluña</v>
      </c>
      <c r="AC549" s="1" t="str">
        <f t="shared" si="25"/>
        <v>Badajoz-Cataluña-Tarragona-R9</v>
      </c>
      <c r="AD549" s="1" t="str">
        <f t="shared" si="26"/>
        <v xml:space="preserve">DH - Industria del caucho y materias plásticas </v>
      </c>
    </row>
    <row r="550" spans="1:30" ht="14.4">
      <c r="A550" s="7" t="s">
        <v>20</v>
      </c>
      <c r="B550" s="7" t="s">
        <v>94</v>
      </c>
      <c r="C550" s="7" t="s">
        <v>98</v>
      </c>
      <c r="D550" s="7" t="s">
        <v>45</v>
      </c>
      <c r="E550" s="7">
        <v>0.72470402928514899</v>
      </c>
      <c r="F550" s="7">
        <v>0</v>
      </c>
      <c r="G550" s="7">
        <v>2.3461970199181498E-6</v>
      </c>
      <c r="H550" s="7">
        <v>0</v>
      </c>
      <c r="I550" s="7">
        <v>0</v>
      </c>
      <c r="J550" s="7">
        <v>0</v>
      </c>
      <c r="K550" s="7">
        <v>0</v>
      </c>
      <c r="L550" s="7">
        <v>0</v>
      </c>
      <c r="M550" s="7">
        <v>0.55865625547334896</v>
      </c>
      <c r="N550" s="7">
        <v>0</v>
      </c>
      <c r="O550" s="7">
        <v>7.5693414086296702</v>
      </c>
      <c r="P550" s="7">
        <v>16.023859999999999</v>
      </c>
      <c r="Q550" s="7">
        <v>0</v>
      </c>
      <c r="R550" s="7">
        <v>1.1376531667719301E-4</v>
      </c>
      <c r="S550" s="7">
        <v>0</v>
      </c>
      <c r="T550" s="7">
        <v>0</v>
      </c>
      <c r="U550" s="7">
        <v>0</v>
      </c>
      <c r="V550" s="7">
        <v>0</v>
      </c>
      <c r="W550" s="7">
        <v>0</v>
      </c>
      <c r="X550" s="7">
        <v>19.370339999999999</v>
      </c>
      <c r="Y550" s="7">
        <v>0</v>
      </c>
      <c r="Z550" s="7">
        <v>10.076140000000001</v>
      </c>
      <c r="AA550" s="1" t="s">
        <v>46</v>
      </c>
      <c r="AB550" s="1" t="str">
        <f t="shared" si="27"/>
        <v>Cataluña</v>
      </c>
      <c r="AC550" s="1" t="str">
        <f t="shared" si="25"/>
        <v>Badajoz-Cataluña-Tarragona-R10</v>
      </c>
      <c r="AD550" s="1" t="str">
        <f t="shared" si="26"/>
        <v xml:space="preserve">DI - Industria de productos minerales no metálicos </v>
      </c>
    </row>
    <row r="551" spans="1:30" ht="14.4">
      <c r="A551" s="7" t="s">
        <v>20</v>
      </c>
      <c r="B551" s="7" t="s">
        <v>94</v>
      </c>
      <c r="C551" s="7" t="s">
        <v>98</v>
      </c>
      <c r="D551" s="7" t="s">
        <v>47</v>
      </c>
      <c r="E551" s="7">
        <v>0</v>
      </c>
      <c r="F551" s="7">
        <v>0</v>
      </c>
      <c r="G551" s="7">
        <v>0</v>
      </c>
      <c r="H551" s="7">
        <v>0</v>
      </c>
      <c r="I551" s="7">
        <v>0</v>
      </c>
      <c r="J551" s="7">
        <v>0</v>
      </c>
      <c r="K551" s="7">
        <v>0</v>
      </c>
      <c r="L551" s="7">
        <v>0</v>
      </c>
      <c r="M551" s="7">
        <v>4.4979964692764396</v>
      </c>
      <c r="N551" s="7">
        <v>0</v>
      </c>
      <c r="O551" s="7">
        <v>0</v>
      </c>
      <c r="P551" s="7">
        <v>0</v>
      </c>
      <c r="Q551" s="7">
        <v>0</v>
      </c>
      <c r="R551" s="7">
        <v>0</v>
      </c>
      <c r="S551" s="7">
        <v>0</v>
      </c>
      <c r="T551" s="7">
        <v>0</v>
      </c>
      <c r="U551" s="7">
        <v>0</v>
      </c>
      <c r="V551" s="7">
        <v>0</v>
      </c>
      <c r="W551" s="7">
        <v>0</v>
      </c>
      <c r="X551" s="7">
        <v>12.67385</v>
      </c>
      <c r="Y551" s="7">
        <v>0</v>
      </c>
      <c r="Z551" s="7">
        <v>0</v>
      </c>
      <c r="AA551" s="1" t="s">
        <v>48</v>
      </c>
      <c r="AB551" s="1" t="str">
        <f t="shared" si="27"/>
        <v>Cataluña</v>
      </c>
      <c r="AC551" s="1" t="str">
        <f t="shared" si="25"/>
        <v>Badajoz-Cataluña-Tarragona-R11</v>
      </c>
      <c r="AD551" s="1" t="str">
        <f t="shared" si="26"/>
        <v xml:space="preserve">DJ - Metalurgia y fabricación de productos metálicos </v>
      </c>
    </row>
    <row r="552" spans="1:30" ht="14.4">
      <c r="A552" s="7" t="s">
        <v>20</v>
      </c>
      <c r="B552" s="7" t="s">
        <v>94</v>
      </c>
      <c r="C552" s="7" t="s">
        <v>98</v>
      </c>
      <c r="D552" s="7" t="s">
        <v>49</v>
      </c>
      <c r="E552" s="7">
        <v>11.168754684134001</v>
      </c>
      <c r="F552" s="7">
        <v>0</v>
      </c>
      <c r="G552" s="7">
        <v>0</v>
      </c>
      <c r="H552" s="7">
        <v>0</v>
      </c>
      <c r="I552" s="7">
        <v>0</v>
      </c>
      <c r="J552" s="7">
        <v>0</v>
      </c>
      <c r="K552" s="7">
        <v>0</v>
      </c>
      <c r="L552" s="7">
        <v>0</v>
      </c>
      <c r="M552" s="7">
        <v>0</v>
      </c>
      <c r="N552" s="7">
        <v>0</v>
      </c>
      <c r="O552" s="7">
        <v>0</v>
      </c>
      <c r="P552" s="7">
        <v>3.605369</v>
      </c>
      <c r="Q552" s="7">
        <v>0</v>
      </c>
      <c r="R552" s="7">
        <v>0</v>
      </c>
      <c r="S552" s="7">
        <v>0</v>
      </c>
      <c r="T552" s="7">
        <v>0</v>
      </c>
      <c r="U552" s="7">
        <v>0</v>
      </c>
      <c r="V552" s="7">
        <v>0</v>
      </c>
      <c r="W552" s="7">
        <v>0</v>
      </c>
      <c r="X552" s="7">
        <v>0</v>
      </c>
      <c r="Y552" s="7">
        <v>0</v>
      </c>
      <c r="Z552" s="7">
        <v>0</v>
      </c>
      <c r="AA552" s="1" t="s">
        <v>50</v>
      </c>
      <c r="AB552" s="1" t="str">
        <f t="shared" si="27"/>
        <v>Cataluña</v>
      </c>
      <c r="AC552" s="1" t="str">
        <f t="shared" si="25"/>
        <v>Badajoz-Cataluña-Tarragona-R12</v>
      </c>
      <c r="AD552" s="1" t="str">
        <f t="shared" si="26"/>
        <v xml:space="preserve">DK - Fabricación de maquinaria y equipo mecánico </v>
      </c>
    </row>
    <row r="553" spans="1:30" ht="14.4">
      <c r="A553" s="7" t="s">
        <v>20</v>
      </c>
      <c r="B553" s="7" t="s">
        <v>94</v>
      </c>
      <c r="C553" s="7" t="s">
        <v>98</v>
      </c>
      <c r="D553" s="7" t="s">
        <v>51</v>
      </c>
      <c r="E553" s="7">
        <v>0</v>
      </c>
      <c r="F553" s="7">
        <v>0</v>
      </c>
      <c r="G553" s="7">
        <v>4.3702577793527898E-6</v>
      </c>
      <c r="H553" s="7">
        <v>0</v>
      </c>
      <c r="I553" s="7">
        <v>0</v>
      </c>
      <c r="J553" s="7">
        <v>0</v>
      </c>
      <c r="K553" s="7">
        <v>0</v>
      </c>
      <c r="L553" s="7">
        <v>0</v>
      </c>
      <c r="M553" s="7">
        <v>0</v>
      </c>
      <c r="N553" s="7">
        <v>0</v>
      </c>
      <c r="O553" s="7">
        <v>0.75318297809939905</v>
      </c>
      <c r="P553" s="7">
        <v>0</v>
      </c>
      <c r="Q553" s="7">
        <v>0</v>
      </c>
      <c r="R553" s="7">
        <v>8.4060440903868596E-6</v>
      </c>
      <c r="S553" s="7">
        <v>0</v>
      </c>
      <c r="T553" s="7">
        <v>0</v>
      </c>
      <c r="U553" s="7">
        <v>0</v>
      </c>
      <c r="V553" s="7">
        <v>0</v>
      </c>
      <c r="W553" s="7">
        <v>0</v>
      </c>
      <c r="X553" s="7">
        <v>0</v>
      </c>
      <c r="Y553" s="7">
        <v>0</v>
      </c>
      <c r="Z553" s="7">
        <v>2.5190350000000001</v>
      </c>
      <c r="AA553" s="1" t="s">
        <v>52</v>
      </c>
      <c r="AB553" s="1" t="str">
        <f t="shared" si="27"/>
        <v>Cataluña</v>
      </c>
      <c r="AC553" s="1" t="str">
        <f t="shared" si="25"/>
        <v>Badajoz-Cataluña-Tarragona-R13</v>
      </c>
      <c r="AD553" s="1" t="str">
        <f t="shared" si="26"/>
        <v xml:space="preserve">DL - Material y equipo eléctrico, electrónico y óptico </v>
      </c>
    </row>
    <row r="554" spans="1:30" ht="14.4">
      <c r="A554" s="7" t="s">
        <v>20</v>
      </c>
      <c r="B554" s="7" t="s">
        <v>94</v>
      </c>
      <c r="C554" s="7" t="s">
        <v>98</v>
      </c>
      <c r="D554" s="7" t="s">
        <v>53</v>
      </c>
      <c r="E554" s="7">
        <v>0</v>
      </c>
      <c r="F554" s="7">
        <v>0</v>
      </c>
      <c r="G554" s="7">
        <v>0</v>
      </c>
      <c r="H554" s="7">
        <v>0</v>
      </c>
      <c r="I554" s="7">
        <v>0</v>
      </c>
      <c r="J554" s="7">
        <v>0</v>
      </c>
      <c r="K554" s="7">
        <v>0</v>
      </c>
      <c r="L554" s="7">
        <v>0</v>
      </c>
      <c r="M554" s="7">
        <v>0</v>
      </c>
      <c r="N554" s="7">
        <v>0</v>
      </c>
      <c r="O554" s="7">
        <v>0</v>
      </c>
      <c r="P554" s="7">
        <v>0</v>
      </c>
      <c r="Q554" s="7">
        <v>0</v>
      </c>
      <c r="R554" s="7">
        <v>0</v>
      </c>
      <c r="S554" s="7">
        <v>0</v>
      </c>
      <c r="T554" s="7">
        <v>0</v>
      </c>
      <c r="U554" s="7">
        <v>0</v>
      </c>
      <c r="V554" s="7">
        <v>0</v>
      </c>
      <c r="W554" s="7">
        <v>0</v>
      </c>
      <c r="X554" s="7">
        <v>0</v>
      </c>
      <c r="Y554" s="7">
        <v>0</v>
      </c>
      <c r="Z554" s="7">
        <v>0</v>
      </c>
      <c r="AA554" s="1" t="s">
        <v>54</v>
      </c>
      <c r="AB554" s="1" t="str">
        <f t="shared" si="27"/>
        <v>Cataluña</v>
      </c>
      <c r="AC554" s="1" t="str">
        <f t="shared" si="25"/>
        <v>Badajoz-Cataluña-Tarragona-R14</v>
      </c>
      <c r="AD554" s="1" t="str">
        <f t="shared" si="26"/>
        <v xml:space="preserve">DM - Fabricación de material de transporte </v>
      </c>
    </row>
    <row r="555" spans="1:30" ht="14.4">
      <c r="A555" s="7" t="s">
        <v>20</v>
      </c>
      <c r="B555" s="7" t="s">
        <v>94</v>
      </c>
      <c r="C555" s="7" t="s">
        <v>98</v>
      </c>
      <c r="D555" s="7" t="s">
        <v>55</v>
      </c>
      <c r="E555" s="7">
        <v>0</v>
      </c>
      <c r="F555" s="7">
        <v>0</v>
      </c>
      <c r="G555" s="7">
        <v>0</v>
      </c>
      <c r="H555" s="7">
        <v>0</v>
      </c>
      <c r="I555" s="7">
        <v>0</v>
      </c>
      <c r="J555" s="7">
        <v>0</v>
      </c>
      <c r="K555" s="7">
        <v>0</v>
      </c>
      <c r="L555" s="7">
        <v>0</v>
      </c>
      <c r="M555" s="7">
        <v>0</v>
      </c>
      <c r="N555" s="7">
        <v>0</v>
      </c>
      <c r="O555" s="7">
        <v>0</v>
      </c>
      <c r="P555" s="7">
        <v>0</v>
      </c>
      <c r="Q555" s="7">
        <v>0</v>
      </c>
      <c r="R555" s="7">
        <v>0</v>
      </c>
      <c r="S555" s="7">
        <v>0</v>
      </c>
      <c r="T555" s="7">
        <v>0</v>
      </c>
      <c r="U555" s="7">
        <v>0</v>
      </c>
      <c r="V555" s="7">
        <v>0</v>
      </c>
      <c r="W555" s="7">
        <v>0</v>
      </c>
      <c r="X555" s="7">
        <v>0</v>
      </c>
      <c r="Y555" s="7">
        <v>0</v>
      </c>
      <c r="Z555" s="7">
        <v>0</v>
      </c>
      <c r="AA555" s="1" t="s">
        <v>56</v>
      </c>
      <c r="AB555" s="1" t="str">
        <f t="shared" si="27"/>
        <v>Cataluña</v>
      </c>
      <c r="AC555" s="1" t="str">
        <f t="shared" si="25"/>
        <v>Badajoz-Cataluña-Tarragona-R15</v>
      </c>
      <c r="AD555" s="1" t="str">
        <f t="shared" si="26"/>
        <v xml:space="preserve">DN - Industrias diversas </v>
      </c>
    </row>
    <row r="556" spans="1:30" ht="14.4">
      <c r="A556" s="7" t="s">
        <v>20</v>
      </c>
      <c r="B556" s="7" t="s">
        <v>94</v>
      </c>
      <c r="C556" s="7" t="s">
        <v>98</v>
      </c>
      <c r="D556" s="7" t="s">
        <v>57</v>
      </c>
      <c r="E556" s="7">
        <v>0</v>
      </c>
      <c r="F556" s="7">
        <v>0</v>
      </c>
      <c r="G556" s="7">
        <v>0</v>
      </c>
      <c r="H556" s="7">
        <v>0</v>
      </c>
      <c r="I556" s="7">
        <v>0</v>
      </c>
      <c r="J556" s="7">
        <v>0</v>
      </c>
      <c r="K556" s="7">
        <v>0</v>
      </c>
      <c r="L556" s="7">
        <v>0</v>
      </c>
      <c r="M556" s="7">
        <v>0</v>
      </c>
      <c r="N556" s="7">
        <v>0</v>
      </c>
      <c r="O556" s="7">
        <v>0</v>
      </c>
      <c r="P556" s="7">
        <v>0</v>
      </c>
      <c r="Q556" s="7">
        <v>0</v>
      </c>
      <c r="R556" s="7">
        <v>0</v>
      </c>
      <c r="S556" s="7">
        <v>0</v>
      </c>
      <c r="T556" s="7">
        <v>0</v>
      </c>
      <c r="U556" s="7">
        <v>0</v>
      </c>
      <c r="V556" s="7">
        <v>0</v>
      </c>
      <c r="W556" s="7">
        <v>0</v>
      </c>
      <c r="X556" s="7">
        <v>0</v>
      </c>
      <c r="Y556" s="7">
        <v>0</v>
      </c>
      <c r="Z556" s="7">
        <v>0</v>
      </c>
      <c r="AA556" s="1" t="s">
        <v>58</v>
      </c>
      <c r="AB556" s="1" t="str">
        <f t="shared" si="27"/>
        <v>Cataluña</v>
      </c>
      <c r="AC556" s="1" t="str">
        <f t="shared" si="25"/>
        <v>Badajoz-Cataluña-Tarragona-R16</v>
      </c>
      <c r="AD556" s="1" t="str">
        <f t="shared" si="26"/>
        <v xml:space="preserve">EE - Industria energética, distribución de energía, gas y agua </v>
      </c>
    </row>
    <row r="557" spans="1:30" ht="14.4">
      <c r="A557" s="7" t="s">
        <v>20</v>
      </c>
      <c r="B557" s="7" t="s">
        <v>99</v>
      </c>
      <c r="C557" s="7" t="s">
        <v>100</v>
      </c>
      <c r="D557" s="7" t="s">
        <v>23</v>
      </c>
      <c r="E557" s="7">
        <v>5.9335432792851401</v>
      </c>
      <c r="F557" s="7">
        <v>4.7895292443861797</v>
      </c>
      <c r="G557" s="7">
        <v>10.1071283710793</v>
      </c>
      <c r="H557" s="7">
        <v>3.5808485218593802</v>
      </c>
      <c r="I557" s="7">
        <v>0</v>
      </c>
      <c r="J557" s="7">
        <v>10.557830192167501</v>
      </c>
      <c r="K557" s="7">
        <v>20.430072473077999</v>
      </c>
      <c r="L557" s="7">
        <v>0</v>
      </c>
      <c r="M557" s="7">
        <v>8.3623392785600696</v>
      </c>
      <c r="N557" s="7">
        <v>7.9463330503770404</v>
      </c>
      <c r="O557" s="7">
        <v>3.7651145589985799</v>
      </c>
      <c r="P557" s="7">
        <v>12.177216</v>
      </c>
      <c r="Q557" s="7">
        <v>10.994062</v>
      </c>
      <c r="R557" s="7">
        <v>11.890442</v>
      </c>
      <c r="S557" s="7">
        <v>16.088951999999999</v>
      </c>
      <c r="T557" s="7">
        <v>0</v>
      </c>
      <c r="U557" s="7">
        <v>8.5398720000000008</v>
      </c>
      <c r="V557" s="7">
        <v>22.265913999999999</v>
      </c>
      <c r="W557" s="7">
        <v>0</v>
      </c>
      <c r="X557" s="7">
        <v>13.572920999999999</v>
      </c>
      <c r="Y557" s="7">
        <v>17.734767999999999</v>
      </c>
      <c r="Z557" s="7">
        <v>10.48724</v>
      </c>
      <c r="AA557" s="1" t="s">
        <v>24</v>
      </c>
      <c r="AB557" s="1" t="str">
        <f t="shared" si="27"/>
        <v>Comunidad Valenciana</v>
      </c>
      <c r="AC557" s="1" t="str">
        <f t="shared" si="25"/>
        <v>Badajoz-Comunidad Valenciana-Alicante-R1</v>
      </c>
      <c r="AD557" s="1" t="str">
        <f t="shared" si="26"/>
        <v xml:space="preserve">AA,BB - Agricultura, silvicultura y pesca </v>
      </c>
    </row>
    <row r="558" spans="1:30" ht="14.4">
      <c r="A558" s="7" t="s">
        <v>20</v>
      </c>
      <c r="B558" s="7" t="s">
        <v>99</v>
      </c>
      <c r="C558" s="7" t="s">
        <v>100</v>
      </c>
      <c r="D558" s="7" t="s">
        <v>26</v>
      </c>
      <c r="E558" s="7">
        <v>0</v>
      </c>
      <c r="F558" s="7">
        <v>0</v>
      </c>
      <c r="G558" s="7">
        <v>0</v>
      </c>
      <c r="H558" s="7">
        <v>0</v>
      </c>
      <c r="I558" s="7">
        <v>0</v>
      </c>
      <c r="J558" s="7">
        <v>0</v>
      </c>
      <c r="K558" s="7">
        <v>0</v>
      </c>
      <c r="L558" s="7">
        <v>0</v>
      </c>
      <c r="M558" s="7">
        <v>0</v>
      </c>
      <c r="N558" s="7">
        <v>0</v>
      </c>
      <c r="O558" s="7">
        <v>0</v>
      </c>
      <c r="P558" s="7">
        <v>0</v>
      </c>
      <c r="Q558" s="7">
        <v>0</v>
      </c>
      <c r="R558" s="7">
        <v>0</v>
      </c>
      <c r="S558" s="7">
        <v>0</v>
      </c>
      <c r="T558" s="7">
        <v>0</v>
      </c>
      <c r="U558" s="7">
        <v>0</v>
      </c>
      <c r="V558" s="7">
        <v>0</v>
      </c>
      <c r="W558" s="7">
        <v>0</v>
      </c>
      <c r="X558" s="7">
        <v>0</v>
      </c>
      <c r="Y558" s="7">
        <v>0</v>
      </c>
      <c r="Z558" s="7">
        <v>0</v>
      </c>
      <c r="AA558" s="1" t="s">
        <v>27</v>
      </c>
      <c r="AB558" s="1" t="str">
        <f t="shared" si="27"/>
        <v>Comunidad Valenciana</v>
      </c>
      <c r="AC558" s="1" t="str">
        <f t="shared" si="25"/>
        <v>Badajoz-Comunidad Valenciana-Alicante-R2</v>
      </c>
      <c r="AD558" s="1" t="str">
        <f t="shared" si="26"/>
        <v xml:space="preserve">CA,CB, DF - I. extractivas, coquerías, refino y combustibles nucleares </v>
      </c>
    </row>
    <row r="559" spans="1:30" ht="14.4">
      <c r="A559" s="7" t="s">
        <v>20</v>
      </c>
      <c r="B559" s="7" t="s">
        <v>99</v>
      </c>
      <c r="C559" s="7" t="s">
        <v>100</v>
      </c>
      <c r="D559" s="7" t="s">
        <v>29</v>
      </c>
      <c r="E559" s="7">
        <v>37.447765635234397</v>
      </c>
      <c r="F559" s="7">
        <v>44.748298420342302</v>
      </c>
      <c r="G559" s="7">
        <v>27.255469349161501</v>
      </c>
      <c r="H559" s="7">
        <v>16.823080831585099</v>
      </c>
      <c r="I559" s="7">
        <v>7.5430383550831603</v>
      </c>
      <c r="J559" s="7">
        <v>37.027437280579598</v>
      </c>
      <c r="K559" s="7">
        <v>34.201786728301698</v>
      </c>
      <c r="L559" s="7">
        <v>40.5588552057106</v>
      </c>
      <c r="M559" s="7">
        <v>5.7181927649934501</v>
      </c>
      <c r="N559" s="7">
        <v>9.75298428058918</v>
      </c>
      <c r="O559" s="7">
        <v>0</v>
      </c>
      <c r="P559" s="7">
        <v>66.963936000000004</v>
      </c>
      <c r="Q559" s="7">
        <v>47.482498</v>
      </c>
      <c r="R559" s="7">
        <v>51.478000000000002</v>
      </c>
      <c r="S559" s="7">
        <v>58.903359999999999</v>
      </c>
      <c r="T559" s="7">
        <v>15.430999999999999</v>
      </c>
      <c r="U559" s="7">
        <v>59.885725000000001</v>
      </c>
      <c r="V559" s="7">
        <v>56.597831999999997</v>
      </c>
      <c r="W559" s="7">
        <v>92.799992000000003</v>
      </c>
      <c r="X559" s="7">
        <v>12.91356</v>
      </c>
      <c r="Y559" s="7">
        <v>23.970497000000002</v>
      </c>
      <c r="Z559" s="7">
        <v>0</v>
      </c>
      <c r="AA559" s="1" t="s">
        <v>30</v>
      </c>
      <c r="AB559" s="1" t="str">
        <f t="shared" si="27"/>
        <v>Comunidad Valenciana</v>
      </c>
      <c r="AC559" s="1" t="str">
        <f t="shared" si="25"/>
        <v>Badajoz-Comunidad Valenciana-Alicante-R3</v>
      </c>
      <c r="AD559" s="1" t="str">
        <f t="shared" si="26"/>
        <v xml:space="preserve">DA - Industria Agroalimentaria </v>
      </c>
    </row>
    <row r="560" spans="1:30" ht="14.4">
      <c r="A560" s="7" t="s">
        <v>20</v>
      </c>
      <c r="B560" s="7" t="s">
        <v>99</v>
      </c>
      <c r="C560" s="7" t="s">
        <v>100</v>
      </c>
      <c r="D560" s="7" t="s">
        <v>32</v>
      </c>
      <c r="E560" s="7">
        <v>0</v>
      </c>
      <c r="F560" s="7">
        <v>1.6373227755031299E-8</v>
      </c>
      <c r="G560" s="7">
        <v>0.177392804129613</v>
      </c>
      <c r="H560" s="7">
        <v>7.0034142366027202E-2</v>
      </c>
      <c r="I560" s="7">
        <v>2.3394349400882499E-2</v>
      </c>
      <c r="J560" s="7">
        <v>0</v>
      </c>
      <c r="K560" s="7">
        <v>0</v>
      </c>
      <c r="L560" s="7">
        <v>0</v>
      </c>
      <c r="M560" s="7">
        <v>0</v>
      </c>
      <c r="N560" s="7">
        <v>0</v>
      </c>
      <c r="O560" s="7">
        <v>0</v>
      </c>
      <c r="P560" s="7">
        <v>0</v>
      </c>
      <c r="Q560" s="7">
        <v>0</v>
      </c>
      <c r="R560" s="7">
        <v>0</v>
      </c>
      <c r="S560" s="7">
        <v>0</v>
      </c>
      <c r="T560" s="7">
        <v>0</v>
      </c>
      <c r="U560" s="7">
        <v>0</v>
      </c>
      <c r="V560" s="7">
        <v>0</v>
      </c>
      <c r="W560" s="7">
        <v>0</v>
      </c>
      <c r="X560" s="7">
        <v>0</v>
      </c>
      <c r="Y560" s="7">
        <v>0</v>
      </c>
      <c r="Z560" s="7">
        <v>0</v>
      </c>
      <c r="AA560" s="1" t="s">
        <v>33</v>
      </c>
      <c r="AB560" s="1" t="str">
        <f t="shared" si="27"/>
        <v>Comunidad Valenciana</v>
      </c>
      <c r="AC560" s="1" t="str">
        <f t="shared" si="25"/>
        <v>Badajoz-Comunidad Valenciana-Alicante-R4</v>
      </c>
      <c r="AD560" s="1" t="str">
        <f t="shared" si="26"/>
        <v xml:space="preserve">DB - Industria textil y de la confección </v>
      </c>
    </row>
    <row r="561" spans="1:30" ht="14.4">
      <c r="A561" s="7" t="s">
        <v>20</v>
      </c>
      <c r="B561" s="7" t="s">
        <v>99</v>
      </c>
      <c r="C561" s="7" t="s">
        <v>100</v>
      </c>
      <c r="D561" s="7" t="s">
        <v>35</v>
      </c>
      <c r="E561" s="7">
        <v>0</v>
      </c>
      <c r="F561" s="7">
        <v>0</v>
      </c>
      <c r="G561" s="7">
        <v>0</v>
      </c>
      <c r="H561" s="7">
        <v>0</v>
      </c>
      <c r="I561" s="7">
        <v>0</v>
      </c>
      <c r="J561" s="7">
        <v>0</v>
      </c>
      <c r="K561" s="7">
        <v>0</v>
      </c>
      <c r="L561" s="7">
        <v>0</v>
      </c>
      <c r="M561" s="7">
        <v>0</v>
      </c>
      <c r="N561" s="7">
        <v>0</v>
      </c>
      <c r="O561" s="7">
        <v>0</v>
      </c>
      <c r="P561" s="7">
        <v>0</v>
      </c>
      <c r="Q561" s="7">
        <v>0</v>
      </c>
      <c r="R561" s="7">
        <v>0</v>
      </c>
      <c r="S561" s="7">
        <v>0</v>
      </c>
      <c r="T561" s="7">
        <v>0</v>
      </c>
      <c r="U561" s="7">
        <v>0</v>
      </c>
      <c r="V561" s="7">
        <v>0</v>
      </c>
      <c r="W561" s="7">
        <v>0</v>
      </c>
      <c r="X561" s="7">
        <v>0</v>
      </c>
      <c r="Y561" s="7">
        <v>0</v>
      </c>
      <c r="Z561" s="7">
        <v>0</v>
      </c>
      <c r="AA561" s="1" t="s">
        <v>36</v>
      </c>
      <c r="AB561" s="1" t="str">
        <f t="shared" si="27"/>
        <v>Comunidad Valenciana</v>
      </c>
      <c r="AC561" s="1" t="str">
        <f t="shared" si="25"/>
        <v>Badajoz-Comunidad Valenciana-Alicante-R5</v>
      </c>
      <c r="AD561" s="1" t="str">
        <f t="shared" si="26"/>
        <v xml:space="preserve">DC - Industria del cuero y calzado </v>
      </c>
    </row>
    <row r="562" spans="1:30" ht="14.4">
      <c r="A562" s="7" t="s">
        <v>20</v>
      </c>
      <c r="B562" s="7" t="s">
        <v>99</v>
      </c>
      <c r="C562" s="7" t="s">
        <v>100</v>
      </c>
      <c r="D562" s="7" t="s">
        <v>37</v>
      </c>
      <c r="E562" s="7">
        <v>0</v>
      </c>
      <c r="F562" s="7">
        <v>11.354090192582101</v>
      </c>
      <c r="G562" s="7">
        <v>0</v>
      </c>
      <c r="H562" s="7">
        <v>0</v>
      </c>
      <c r="I562" s="7">
        <v>0</v>
      </c>
      <c r="J562" s="7">
        <v>0</v>
      </c>
      <c r="K562" s="7">
        <v>0</v>
      </c>
      <c r="L562" s="7">
        <v>0</v>
      </c>
      <c r="M562" s="7">
        <v>0</v>
      </c>
      <c r="N562" s="7">
        <v>0</v>
      </c>
      <c r="O562" s="7">
        <v>0</v>
      </c>
      <c r="P562" s="7">
        <v>0</v>
      </c>
      <c r="Q562" s="7">
        <v>15.18974</v>
      </c>
      <c r="R562" s="7">
        <v>0</v>
      </c>
      <c r="S562" s="7">
        <v>0</v>
      </c>
      <c r="T562" s="7">
        <v>0</v>
      </c>
      <c r="U562" s="7">
        <v>0</v>
      </c>
      <c r="V562" s="7">
        <v>0</v>
      </c>
      <c r="W562" s="7">
        <v>0</v>
      </c>
      <c r="X562" s="7">
        <v>0</v>
      </c>
      <c r="Y562" s="7">
        <v>0</v>
      </c>
      <c r="Z562" s="7">
        <v>0</v>
      </c>
      <c r="AA562" s="1" t="s">
        <v>38</v>
      </c>
      <c r="AB562" s="1" t="str">
        <f t="shared" si="27"/>
        <v>Comunidad Valenciana</v>
      </c>
      <c r="AC562" s="1" t="str">
        <f t="shared" si="25"/>
        <v>Badajoz-Comunidad Valenciana-Alicante-R6</v>
      </c>
      <c r="AD562" s="1" t="str">
        <f t="shared" si="26"/>
        <v xml:space="preserve">DD - Industria de la madera y el corcho </v>
      </c>
    </row>
    <row r="563" spans="1:30" ht="14.4">
      <c r="A563" s="7" t="s">
        <v>20</v>
      </c>
      <c r="B563" s="7" t="s">
        <v>99</v>
      </c>
      <c r="C563" s="7" t="s">
        <v>100</v>
      </c>
      <c r="D563" s="7" t="s">
        <v>39</v>
      </c>
      <c r="E563" s="7">
        <v>0</v>
      </c>
      <c r="F563" s="7">
        <v>0</v>
      </c>
      <c r="G563" s="7">
        <v>0</v>
      </c>
      <c r="H563" s="7">
        <v>0</v>
      </c>
      <c r="I563" s="7">
        <v>0</v>
      </c>
      <c r="J563" s="7">
        <v>0</v>
      </c>
      <c r="K563" s="7">
        <v>0</v>
      </c>
      <c r="L563" s="7">
        <v>0</v>
      </c>
      <c r="M563" s="7">
        <v>0</v>
      </c>
      <c r="N563" s="7">
        <v>0</v>
      </c>
      <c r="O563" s="7">
        <v>0</v>
      </c>
      <c r="P563" s="7">
        <v>0</v>
      </c>
      <c r="Q563" s="7">
        <v>0</v>
      </c>
      <c r="R563" s="7">
        <v>0</v>
      </c>
      <c r="S563" s="7">
        <v>0</v>
      </c>
      <c r="T563" s="7">
        <v>0</v>
      </c>
      <c r="U563" s="7">
        <v>0</v>
      </c>
      <c r="V563" s="7">
        <v>0</v>
      </c>
      <c r="W563" s="7">
        <v>0</v>
      </c>
      <c r="X563" s="7">
        <v>0</v>
      </c>
      <c r="Y563" s="7">
        <v>0</v>
      </c>
      <c r="Z563" s="7">
        <v>0</v>
      </c>
      <c r="AA563" s="1" t="s">
        <v>40</v>
      </c>
      <c r="AB563" s="1" t="str">
        <f t="shared" si="27"/>
        <v>Comunidad Valenciana</v>
      </c>
      <c r="AC563" s="1" t="str">
        <f t="shared" si="25"/>
        <v>Badajoz-Comunidad Valenciana-Alicante-R7</v>
      </c>
      <c r="AD563" s="1" t="str">
        <f t="shared" si="26"/>
        <v xml:space="preserve">DE - Industria del papel, edición y artes gráficas </v>
      </c>
    </row>
    <row r="564" spans="1:30" ht="14.4">
      <c r="A564" s="7" t="s">
        <v>20</v>
      </c>
      <c r="B564" s="7" t="s">
        <v>99</v>
      </c>
      <c r="C564" s="7" t="s">
        <v>100</v>
      </c>
      <c r="D564" s="7" t="s">
        <v>41</v>
      </c>
      <c r="E564" s="7">
        <v>88.515289233166399</v>
      </c>
      <c r="F564" s="7">
        <v>32.366609130387403</v>
      </c>
      <c r="G564" s="7">
        <v>16.3603845642157</v>
      </c>
      <c r="H564" s="7">
        <v>15.0490093233569</v>
      </c>
      <c r="I564" s="7">
        <v>0</v>
      </c>
      <c r="J564" s="7">
        <v>0</v>
      </c>
      <c r="K564" s="7">
        <v>0</v>
      </c>
      <c r="L564" s="7">
        <v>0</v>
      </c>
      <c r="M564" s="7">
        <v>0</v>
      </c>
      <c r="N564" s="7">
        <v>0</v>
      </c>
      <c r="O564" s="7">
        <v>0</v>
      </c>
      <c r="P564" s="7">
        <v>148.793688</v>
      </c>
      <c r="Q564" s="7">
        <v>18.476520000000001</v>
      </c>
      <c r="R564" s="7">
        <v>16.365407999999999</v>
      </c>
      <c r="S564" s="7">
        <v>16.467359999999999</v>
      </c>
      <c r="T564" s="7">
        <v>0</v>
      </c>
      <c r="U564" s="7">
        <v>0</v>
      </c>
      <c r="V564" s="7">
        <v>0</v>
      </c>
      <c r="W564" s="7">
        <v>0</v>
      </c>
      <c r="X564" s="7">
        <v>0</v>
      </c>
      <c r="Y564" s="7">
        <v>0</v>
      </c>
      <c r="Z564" s="7">
        <v>0</v>
      </c>
      <c r="AA564" s="1" t="s">
        <v>42</v>
      </c>
      <c r="AB564" s="1" t="str">
        <f t="shared" si="27"/>
        <v>Comunidad Valenciana</v>
      </c>
      <c r="AC564" s="1" t="str">
        <f t="shared" si="25"/>
        <v>Badajoz-Comunidad Valenciana-Alicante-R8</v>
      </c>
      <c r="AD564" s="1" t="str">
        <f t="shared" si="26"/>
        <v xml:space="preserve">DG - Industria Química </v>
      </c>
    </row>
    <row r="565" spans="1:30" ht="14.4">
      <c r="A565" s="7" t="s">
        <v>20</v>
      </c>
      <c r="B565" s="7" t="s">
        <v>99</v>
      </c>
      <c r="C565" s="7" t="s">
        <v>100</v>
      </c>
      <c r="D565" s="7" t="s">
        <v>43</v>
      </c>
      <c r="E565" s="7">
        <v>0</v>
      </c>
      <c r="F565" s="7">
        <v>0</v>
      </c>
      <c r="G565" s="7">
        <v>0</v>
      </c>
      <c r="H565" s="7">
        <v>0</v>
      </c>
      <c r="I565" s="7">
        <v>8.5505223485858508</v>
      </c>
      <c r="J565" s="7">
        <v>6.6922013320223703</v>
      </c>
      <c r="K565" s="7">
        <v>0</v>
      </c>
      <c r="L565" s="7">
        <v>0</v>
      </c>
      <c r="M565" s="7">
        <v>0</v>
      </c>
      <c r="N565" s="7">
        <v>0</v>
      </c>
      <c r="O565" s="7">
        <v>0</v>
      </c>
      <c r="P565" s="7">
        <v>0</v>
      </c>
      <c r="Q565" s="7">
        <v>0</v>
      </c>
      <c r="R565" s="7">
        <v>0</v>
      </c>
      <c r="S565" s="7">
        <v>0</v>
      </c>
      <c r="T565" s="7">
        <v>15.276669</v>
      </c>
      <c r="U565" s="7">
        <v>15.096071</v>
      </c>
      <c r="V565" s="7">
        <v>0</v>
      </c>
      <c r="W565" s="7">
        <v>0</v>
      </c>
      <c r="X565" s="7">
        <v>0</v>
      </c>
      <c r="Y565" s="7">
        <v>0</v>
      </c>
      <c r="Z565" s="7">
        <v>0</v>
      </c>
      <c r="AA565" s="1" t="s">
        <v>44</v>
      </c>
      <c r="AB565" s="1" t="str">
        <f t="shared" si="27"/>
        <v>Comunidad Valenciana</v>
      </c>
      <c r="AC565" s="1" t="str">
        <f t="shared" si="25"/>
        <v>Badajoz-Comunidad Valenciana-Alicante-R9</v>
      </c>
      <c r="AD565" s="1" t="str">
        <f t="shared" si="26"/>
        <v xml:space="preserve">DH - Industria del caucho y materias plásticas </v>
      </c>
    </row>
    <row r="566" spans="1:30" ht="14.4">
      <c r="A566" s="7" t="s">
        <v>20</v>
      </c>
      <c r="B566" s="7" t="s">
        <v>99</v>
      </c>
      <c r="C566" s="7" t="s">
        <v>100</v>
      </c>
      <c r="D566" s="7" t="s">
        <v>45</v>
      </c>
      <c r="E566" s="7">
        <v>0</v>
      </c>
      <c r="F566" s="7">
        <v>0.34187726925352402</v>
      </c>
      <c r="G566" s="7">
        <v>0</v>
      </c>
      <c r="H566" s="7">
        <v>0</v>
      </c>
      <c r="I566" s="7">
        <v>0</v>
      </c>
      <c r="J566" s="7">
        <v>0</v>
      </c>
      <c r="K566" s="7">
        <v>5.1060807138566897</v>
      </c>
      <c r="L566" s="7">
        <v>0.28639978439285801</v>
      </c>
      <c r="M566" s="7">
        <v>0</v>
      </c>
      <c r="N566" s="7">
        <v>0</v>
      </c>
      <c r="O566" s="7">
        <v>0</v>
      </c>
      <c r="P566" s="7">
        <v>0</v>
      </c>
      <c r="Q566" s="7">
        <v>16.549459200000001</v>
      </c>
      <c r="R566" s="7">
        <v>0</v>
      </c>
      <c r="S566" s="7">
        <v>0</v>
      </c>
      <c r="T566" s="7">
        <v>0</v>
      </c>
      <c r="U566" s="7">
        <v>0</v>
      </c>
      <c r="V566" s="7">
        <v>9.4843829999999993</v>
      </c>
      <c r="W566" s="7">
        <v>13.913568</v>
      </c>
      <c r="X566" s="7">
        <v>0</v>
      </c>
      <c r="Y566" s="7">
        <v>0</v>
      </c>
      <c r="Z566" s="7">
        <v>0</v>
      </c>
      <c r="AA566" s="1" t="s">
        <v>46</v>
      </c>
      <c r="AB566" s="1" t="str">
        <f t="shared" si="27"/>
        <v>Comunidad Valenciana</v>
      </c>
      <c r="AC566" s="1" t="str">
        <f t="shared" si="25"/>
        <v>Badajoz-Comunidad Valenciana-Alicante-R10</v>
      </c>
      <c r="AD566" s="1" t="str">
        <f t="shared" si="26"/>
        <v xml:space="preserve">DI - Industria de productos minerales no metálicos </v>
      </c>
    </row>
    <row r="567" spans="1:30" ht="14.4">
      <c r="A567" s="7" t="s">
        <v>20</v>
      </c>
      <c r="B567" s="7" t="s">
        <v>99</v>
      </c>
      <c r="C567" s="7" t="s">
        <v>100</v>
      </c>
      <c r="D567" s="7" t="s">
        <v>47</v>
      </c>
      <c r="E567" s="7">
        <v>0</v>
      </c>
      <c r="F567" s="7">
        <v>0</v>
      </c>
      <c r="G567" s="7">
        <v>7.0268058139299798</v>
      </c>
      <c r="H567" s="7">
        <v>0</v>
      </c>
      <c r="I567" s="7">
        <v>22.8617270444431</v>
      </c>
      <c r="J567" s="7">
        <v>0</v>
      </c>
      <c r="K567" s="7">
        <v>0</v>
      </c>
      <c r="L567" s="7">
        <v>0</v>
      </c>
      <c r="M567" s="7">
        <v>0</v>
      </c>
      <c r="N567" s="7">
        <v>0</v>
      </c>
      <c r="O567" s="7">
        <v>0</v>
      </c>
      <c r="P567" s="7">
        <v>0</v>
      </c>
      <c r="Q567" s="7">
        <v>0</v>
      </c>
      <c r="R567" s="7">
        <v>16.424568000000001</v>
      </c>
      <c r="S567" s="7">
        <v>0</v>
      </c>
      <c r="T567" s="7">
        <v>76.608957000000004</v>
      </c>
      <c r="U567" s="7">
        <v>0</v>
      </c>
      <c r="V567" s="7">
        <v>0</v>
      </c>
      <c r="W567" s="7">
        <v>0</v>
      </c>
      <c r="X567" s="7">
        <v>0</v>
      </c>
      <c r="Y567" s="7">
        <v>0</v>
      </c>
      <c r="Z567" s="7">
        <v>0</v>
      </c>
      <c r="AA567" s="1" t="s">
        <v>48</v>
      </c>
      <c r="AB567" s="1" t="str">
        <f t="shared" si="27"/>
        <v>Comunidad Valenciana</v>
      </c>
      <c r="AC567" s="1" t="str">
        <f t="shared" si="25"/>
        <v>Badajoz-Comunidad Valenciana-Alicante-R11</v>
      </c>
      <c r="AD567" s="1" t="str">
        <f t="shared" si="26"/>
        <v xml:space="preserve">DJ - Metalurgia y fabricación de productos metálicos </v>
      </c>
    </row>
    <row r="568" spans="1:30" ht="14.4">
      <c r="A568" s="7" t="s">
        <v>20</v>
      </c>
      <c r="B568" s="7" t="s">
        <v>99</v>
      </c>
      <c r="C568" s="7" t="s">
        <v>100</v>
      </c>
      <c r="D568" s="7" t="s">
        <v>49</v>
      </c>
      <c r="E568" s="7">
        <v>0</v>
      </c>
      <c r="F568" s="7">
        <v>0</v>
      </c>
      <c r="G568" s="7">
        <v>0</v>
      </c>
      <c r="H568" s="7">
        <v>0</v>
      </c>
      <c r="I568" s="7">
        <v>0</v>
      </c>
      <c r="J568" s="7">
        <v>0</v>
      </c>
      <c r="K568" s="7">
        <v>0</v>
      </c>
      <c r="L568" s="7">
        <v>0</v>
      </c>
      <c r="M568" s="7">
        <v>0</v>
      </c>
      <c r="N568" s="7">
        <v>0</v>
      </c>
      <c r="O568" s="7">
        <v>0</v>
      </c>
      <c r="P568" s="7">
        <v>0</v>
      </c>
      <c r="Q568" s="7">
        <v>0</v>
      </c>
      <c r="R568" s="7">
        <v>0</v>
      </c>
      <c r="S568" s="7">
        <v>0</v>
      </c>
      <c r="T568" s="7">
        <v>0</v>
      </c>
      <c r="U568" s="7">
        <v>0</v>
      </c>
      <c r="V568" s="7">
        <v>0</v>
      </c>
      <c r="W568" s="7">
        <v>0</v>
      </c>
      <c r="X568" s="7">
        <v>0</v>
      </c>
      <c r="Y568" s="7">
        <v>0</v>
      </c>
      <c r="Z568" s="7">
        <v>0</v>
      </c>
      <c r="AA568" s="1" t="s">
        <v>50</v>
      </c>
      <c r="AB568" s="1" t="str">
        <f t="shared" si="27"/>
        <v>Comunidad Valenciana</v>
      </c>
      <c r="AC568" s="1" t="str">
        <f t="shared" si="25"/>
        <v>Badajoz-Comunidad Valenciana-Alicante-R12</v>
      </c>
      <c r="AD568" s="1" t="str">
        <f t="shared" si="26"/>
        <v xml:space="preserve">DK - Fabricación de maquinaria y equipo mecánico </v>
      </c>
    </row>
    <row r="569" spans="1:30" ht="14.4">
      <c r="A569" s="7" t="s">
        <v>20</v>
      </c>
      <c r="B569" s="7" t="s">
        <v>99</v>
      </c>
      <c r="C569" s="7" t="s">
        <v>100</v>
      </c>
      <c r="D569" s="7" t="s">
        <v>51</v>
      </c>
      <c r="E569" s="7">
        <v>0</v>
      </c>
      <c r="F569" s="7">
        <v>0</v>
      </c>
      <c r="G569" s="7">
        <v>0</v>
      </c>
      <c r="H569" s="7">
        <v>0</v>
      </c>
      <c r="I569" s="7">
        <v>0</v>
      </c>
      <c r="J569" s="7">
        <v>0</v>
      </c>
      <c r="K569" s="7">
        <v>0</v>
      </c>
      <c r="L569" s="7">
        <v>0</v>
      </c>
      <c r="M569" s="7">
        <v>0</v>
      </c>
      <c r="N569" s="7">
        <v>0</v>
      </c>
      <c r="O569" s="7">
        <v>0</v>
      </c>
      <c r="P569" s="7">
        <v>0</v>
      </c>
      <c r="Q569" s="7">
        <v>0</v>
      </c>
      <c r="R569" s="7">
        <v>0</v>
      </c>
      <c r="S569" s="7">
        <v>0</v>
      </c>
      <c r="T569" s="7">
        <v>0</v>
      </c>
      <c r="U569" s="7">
        <v>0</v>
      </c>
      <c r="V569" s="7">
        <v>0</v>
      </c>
      <c r="W569" s="7">
        <v>0</v>
      </c>
      <c r="X569" s="7">
        <v>0</v>
      </c>
      <c r="Y569" s="7">
        <v>0</v>
      </c>
      <c r="Z569" s="7">
        <v>0</v>
      </c>
      <c r="AA569" s="1" t="s">
        <v>52</v>
      </c>
      <c r="AB569" s="1" t="str">
        <f t="shared" si="27"/>
        <v>Comunidad Valenciana</v>
      </c>
      <c r="AC569" s="1" t="str">
        <f t="shared" si="25"/>
        <v>Badajoz-Comunidad Valenciana-Alicante-R13</v>
      </c>
      <c r="AD569" s="1" t="str">
        <f t="shared" si="26"/>
        <v xml:space="preserve">DL - Material y equipo eléctrico, electrónico y óptico </v>
      </c>
    </row>
    <row r="570" spans="1:30" ht="14.4">
      <c r="A570" s="7" t="s">
        <v>20</v>
      </c>
      <c r="B570" s="7" t="s">
        <v>99</v>
      </c>
      <c r="C570" s="7" t="s">
        <v>100</v>
      </c>
      <c r="D570" s="7" t="s">
        <v>53</v>
      </c>
      <c r="E570" s="7">
        <v>0</v>
      </c>
      <c r="F570" s="7">
        <v>0</v>
      </c>
      <c r="G570" s="7">
        <v>0</v>
      </c>
      <c r="H570" s="7">
        <v>0</v>
      </c>
      <c r="I570" s="7">
        <v>0</v>
      </c>
      <c r="J570" s="7">
        <v>0</v>
      </c>
      <c r="K570" s="7">
        <v>0</v>
      </c>
      <c r="L570" s="7">
        <v>0</v>
      </c>
      <c r="M570" s="7">
        <v>0</v>
      </c>
      <c r="N570" s="7">
        <v>0</v>
      </c>
      <c r="O570" s="7">
        <v>0</v>
      </c>
      <c r="P570" s="7">
        <v>0</v>
      </c>
      <c r="Q570" s="7">
        <v>0</v>
      </c>
      <c r="R570" s="7">
        <v>0</v>
      </c>
      <c r="S570" s="7">
        <v>0</v>
      </c>
      <c r="T570" s="7">
        <v>0</v>
      </c>
      <c r="U570" s="7">
        <v>0</v>
      </c>
      <c r="V570" s="7">
        <v>0</v>
      </c>
      <c r="W570" s="7">
        <v>0</v>
      </c>
      <c r="X570" s="7">
        <v>0</v>
      </c>
      <c r="Y570" s="7">
        <v>0</v>
      </c>
      <c r="Z570" s="7">
        <v>0</v>
      </c>
      <c r="AA570" s="1" t="s">
        <v>54</v>
      </c>
      <c r="AB570" s="1" t="str">
        <f t="shared" si="27"/>
        <v>Comunidad Valenciana</v>
      </c>
      <c r="AC570" s="1" t="str">
        <f t="shared" si="25"/>
        <v>Badajoz-Comunidad Valenciana-Alicante-R14</v>
      </c>
      <c r="AD570" s="1" t="str">
        <f t="shared" si="26"/>
        <v xml:space="preserve">DM - Fabricación de material de transporte </v>
      </c>
    </row>
    <row r="571" spans="1:30" ht="14.4">
      <c r="A571" s="7" t="s">
        <v>20</v>
      </c>
      <c r="B571" s="7" t="s">
        <v>99</v>
      </c>
      <c r="C571" s="7" t="s">
        <v>100</v>
      </c>
      <c r="D571" s="7" t="s">
        <v>55</v>
      </c>
      <c r="E571" s="7">
        <v>0</v>
      </c>
      <c r="F571" s="7">
        <v>0</v>
      </c>
      <c r="G571" s="7">
        <v>0</v>
      </c>
      <c r="H571" s="7">
        <v>0</v>
      </c>
      <c r="I571" s="7">
        <v>0</v>
      </c>
      <c r="J571" s="7">
        <v>0</v>
      </c>
      <c r="K571" s="7">
        <v>0</v>
      </c>
      <c r="L571" s="7">
        <v>0</v>
      </c>
      <c r="M571" s="7">
        <v>0</v>
      </c>
      <c r="N571" s="7">
        <v>0</v>
      </c>
      <c r="O571" s="7">
        <v>0</v>
      </c>
      <c r="P571" s="7">
        <v>0</v>
      </c>
      <c r="Q571" s="7">
        <v>0</v>
      </c>
      <c r="R571" s="7">
        <v>0</v>
      </c>
      <c r="S571" s="7">
        <v>0</v>
      </c>
      <c r="T571" s="7">
        <v>0</v>
      </c>
      <c r="U571" s="7">
        <v>0</v>
      </c>
      <c r="V571" s="7">
        <v>0</v>
      </c>
      <c r="W571" s="7">
        <v>0</v>
      </c>
      <c r="X571" s="7">
        <v>0</v>
      </c>
      <c r="Y571" s="7">
        <v>0</v>
      </c>
      <c r="Z571" s="7">
        <v>0</v>
      </c>
      <c r="AA571" s="1" t="s">
        <v>56</v>
      </c>
      <c r="AB571" s="1" t="str">
        <f t="shared" si="27"/>
        <v>Comunidad Valenciana</v>
      </c>
      <c r="AC571" s="1" t="str">
        <f t="shared" si="25"/>
        <v>Badajoz-Comunidad Valenciana-Alicante-R15</v>
      </c>
      <c r="AD571" s="1" t="str">
        <f t="shared" si="26"/>
        <v xml:space="preserve">DN - Industrias diversas </v>
      </c>
    </row>
    <row r="572" spans="1:30" ht="14.4">
      <c r="A572" s="7" t="s">
        <v>20</v>
      </c>
      <c r="B572" s="7" t="s">
        <v>99</v>
      </c>
      <c r="C572" s="7" t="s">
        <v>100</v>
      </c>
      <c r="D572" s="7" t="s">
        <v>57</v>
      </c>
      <c r="E572" s="7">
        <v>0</v>
      </c>
      <c r="F572" s="7">
        <v>0</v>
      </c>
      <c r="G572" s="7">
        <v>0</v>
      </c>
      <c r="H572" s="7">
        <v>0</v>
      </c>
      <c r="I572" s="7">
        <v>0</v>
      </c>
      <c r="J572" s="7">
        <v>0</v>
      </c>
      <c r="K572" s="7">
        <v>0</v>
      </c>
      <c r="L572" s="7">
        <v>0</v>
      </c>
      <c r="M572" s="7">
        <v>0</v>
      </c>
      <c r="N572" s="7">
        <v>0</v>
      </c>
      <c r="O572" s="7">
        <v>0</v>
      </c>
      <c r="P572" s="7">
        <v>0</v>
      </c>
      <c r="Q572" s="7">
        <v>0</v>
      </c>
      <c r="R572" s="7">
        <v>0</v>
      </c>
      <c r="S572" s="7">
        <v>0</v>
      </c>
      <c r="T572" s="7">
        <v>0</v>
      </c>
      <c r="U572" s="7">
        <v>0</v>
      </c>
      <c r="V572" s="7">
        <v>0</v>
      </c>
      <c r="W572" s="7">
        <v>0</v>
      </c>
      <c r="X572" s="7">
        <v>0</v>
      </c>
      <c r="Y572" s="7">
        <v>0</v>
      </c>
      <c r="Z572" s="7">
        <v>0</v>
      </c>
      <c r="AA572" s="1" t="s">
        <v>58</v>
      </c>
      <c r="AB572" s="1" t="str">
        <f t="shared" si="27"/>
        <v>Comunidad Valenciana</v>
      </c>
      <c r="AC572" s="1" t="str">
        <f t="shared" si="25"/>
        <v>Badajoz-Comunidad Valenciana-Alicante-R16</v>
      </c>
      <c r="AD572" s="1" t="str">
        <f t="shared" si="26"/>
        <v xml:space="preserve">EE - Industria energética, distribución de energía, gas y agua </v>
      </c>
    </row>
    <row r="573" spans="1:30" ht="14.4">
      <c r="A573" s="7" t="s">
        <v>20</v>
      </c>
      <c r="B573" s="7" t="s">
        <v>99</v>
      </c>
      <c r="C573" s="7" t="s">
        <v>101</v>
      </c>
      <c r="D573" s="7" t="s">
        <v>23</v>
      </c>
      <c r="E573" s="7">
        <v>0</v>
      </c>
      <c r="F573" s="7">
        <v>0</v>
      </c>
      <c r="G573" s="7">
        <v>0</v>
      </c>
      <c r="H573" s="7">
        <v>0</v>
      </c>
      <c r="I573" s="7">
        <v>0</v>
      </c>
      <c r="J573" s="7">
        <v>0</v>
      </c>
      <c r="K573" s="7">
        <v>0</v>
      </c>
      <c r="L573" s="7">
        <v>2.82943362198978</v>
      </c>
      <c r="M573" s="7">
        <v>0</v>
      </c>
      <c r="N573" s="7">
        <v>1.33580827483361</v>
      </c>
      <c r="O573" s="7">
        <v>5.5119101886090496</v>
      </c>
      <c r="P573" s="7">
        <v>0</v>
      </c>
      <c r="Q573" s="7">
        <v>0</v>
      </c>
      <c r="R573" s="7">
        <v>0</v>
      </c>
      <c r="S573" s="7">
        <v>0</v>
      </c>
      <c r="T573" s="7">
        <v>0</v>
      </c>
      <c r="U573" s="7">
        <v>0</v>
      </c>
      <c r="V573" s="7">
        <v>0</v>
      </c>
      <c r="W573" s="7">
        <v>13.715688</v>
      </c>
      <c r="X573" s="7">
        <v>0</v>
      </c>
      <c r="Y573" s="7">
        <v>11.831338000000001</v>
      </c>
      <c r="Z573" s="7">
        <v>13.032432</v>
      </c>
      <c r="AA573" s="1" t="s">
        <v>24</v>
      </c>
      <c r="AB573" s="1" t="str">
        <f t="shared" si="27"/>
        <v>Comunidad Valenciana</v>
      </c>
      <c r="AC573" s="1" t="str">
        <f t="shared" si="25"/>
        <v>Badajoz-Comunidad Valenciana-Castellón-R1</v>
      </c>
      <c r="AD573" s="1" t="str">
        <f t="shared" si="26"/>
        <v xml:space="preserve">AA,BB - Agricultura, silvicultura y pesca </v>
      </c>
    </row>
    <row r="574" spans="1:30" ht="14.4">
      <c r="A574" s="7" t="s">
        <v>20</v>
      </c>
      <c r="B574" s="7" t="s">
        <v>99</v>
      </c>
      <c r="C574" s="7" t="s">
        <v>101</v>
      </c>
      <c r="D574" s="7" t="s">
        <v>26</v>
      </c>
      <c r="E574" s="7">
        <v>0</v>
      </c>
      <c r="F574" s="7">
        <v>0</v>
      </c>
      <c r="G574" s="7">
        <v>0</v>
      </c>
      <c r="H574" s="7">
        <v>0</v>
      </c>
      <c r="I574" s="7">
        <v>0</v>
      </c>
      <c r="J574" s="7">
        <v>0</v>
      </c>
      <c r="K574" s="7">
        <v>0</v>
      </c>
      <c r="L574" s="7">
        <v>0</v>
      </c>
      <c r="M574" s="7">
        <v>0</v>
      </c>
      <c r="N574" s="7">
        <v>0</v>
      </c>
      <c r="O574" s="7">
        <v>0</v>
      </c>
      <c r="P574" s="7">
        <v>0</v>
      </c>
      <c r="Q574" s="7">
        <v>0</v>
      </c>
      <c r="R574" s="7">
        <v>0</v>
      </c>
      <c r="S574" s="7">
        <v>0</v>
      </c>
      <c r="T574" s="7">
        <v>0</v>
      </c>
      <c r="U574" s="7">
        <v>0</v>
      </c>
      <c r="V574" s="7">
        <v>0</v>
      </c>
      <c r="W574" s="7">
        <v>0</v>
      </c>
      <c r="X574" s="7">
        <v>0</v>
      </c>
      <c r="Y574" s="7">
        <v>0</v>
      </c>
      <c r="Z574" s="7">
        <v>0</v>
      </c>
      <c r="AA574" s="1" t="s">
        <v>27</v>
      </c>
      <c r="AB574" s="1" t="str">
        <f t="shared" si="27"/>
        <v>Comunidad Valenciana</v>
      </c>
      <c r="AC574" s="1" t="str">
        <f t="shared" si="25"/>
        <v>Badajoz-Comunidad Valenciana-Castellón-R2</v>
      </c>
      <c r="AD574" s="1" t="str">
        <f t="shared" si="26"/>
        <v xml:space="preserve">CA,CB, DF - I. extractivas, coquerías, refino y combustibles nucleares </v>
      </c>
    </row>
    <row r="575" spans="1:30" ht="14.4">
      <c r="A575" s="7" t="s">
        <v>20</v>
      </c>
      <c r="B575" s="7" t="s">
        <v>99</v>
      </c>
      <c r="C575" s="7" t="s">
        <v>101</v>
      </c>
      <c r="D575" s="7" t="s">
        <v>29</v>
      </c>
      <c r="E575" s="7">
        <v>0</v>
      </c>
      <c r="F575" s="7">
        <v>16.1353827265329</v>
      </c>
      <c r="G575" s="7">
        <v>0</v>
      </c>
      <c r="H575" s="7">
        <v>0</v>
      </c>
      <c r="I575" s="7">
        <v>0</v>
      </c>
      <c r="J575" s="7">
        <v>5.6285749693086302</v>
      </c>
      <c r="K575" s="7">
        <v>0</v>
      </c>
      <c r="L575" s="7">
        <v>0</v>
      </c>
      <c r="M575" s="7">
        <v>0</v>
      </c>
      <c r="N575" s="7">
        <v>7.5277869915217304</v>
      </c>
      <c r="O575" s="7">
        <v>0</v>
      </c>
      <c r="P575" s="7">
        <v>0</v>
      </c>
      <c r="Q575" s="7">
        <v>16.795570000000001</v>
      </c>
      <c r="R575" s="7">
        <v>0</v>
      </c>
      <c r="S575" s="7">
        <v>0</v>
      </c>
      <c r="T575" s="7">
        <v>0</v>
      </c>
      <c r="U575" s="7">
        <v>7.4065200000000004</v>
      </c>
      <c r="V575" s="7">
        <v>0</v>
      </c>
      <c r="W575" s="7">
        <v>0</v>
      </c>
      <c r="X575" s="7">
        <v>0</v>
      </c>
      <c r="Y575" s="7">
        <v>25.36861</v>
      </c>
      <c r="Z575" s="7">
        <v>0</v>
      </c>
      <c r="AA575" s="1" t="s">
        <v>30</v>
      </c>
      <c r="AB575" s="1" t="str">
        <f t="shared" si="27"/>
        <v>Comunidad Valenciana</v>
      </c>
      <c r="AC575" s="1" t="str">
        <f t="shared" si="25"/>
        <v>Badajoz-Comunidad Valenciana-Castellón-R3</v>
      </c>
      <c r="AD575" s="1" t="str">
        <f t="shared" si="26"/>
        <v xml:space="preserve">DA - Industria Agroalimentaria </v>
      </c>
    </row>
    <row r="576" spans="1:30" ht="14.4">
      <c r="A576" s="7" t="s">
        <v>20</v>
      </c>
      <c r="B576" s="7" t="s">
        <v>99</v>
      </c>
      <c r="C576" s="7" t="s">
        <v>101</v>
      </c>
      <c r="D576" s="7" t="s">
        <v>32</v>
      </c>
      <c r="E576" s="7">
        <v>0</v>
      </c>
      <c r="F576" s="7">
        <v>3.1434130442200502E-8</v>
      </c>
      <c r="G576" s="7">
        <v>0</v>
      </c>
      <c r="H576" s="7">
        <v>0</v>
      </c>
      <c r="I576" s="7">
        <v>9.85155829115387E-3</v>
      </c>
      <c r="J576" s="7">
        <v>0</v>
      </c>
      <c r="K576" s="7">
        <v>0</v>
      </c>
      <c r="L576" s="7">
        <v>0</v>
      </c>
      <c r="M576" s="7">
        <v>0</v>
      </c>
      <c r="N576" s="7">
        <v>0</v>
      </c>
      <c r="O576" s="7">
        <v>0</v>
      </c>
      <c r="P576" s="7">
        <v>0</v>
      </c>
      <c r="Q576" s="7">
        <v>0</v>
      </c>
      <c r="R576" s="7">
        <v>0</v>
      </c>
      <c r="S576" s="7">
        <v>0</v>
      </c>
      <c r="T576" s="7">
        <v>0</v>
      </c>
      <c r="U576" s="7">
        <v>0</v>
      </c>
      <c r="V576" s="7">
        <v>0</v>
      </c>
      <c r="W576" s="7">
        <v>0</v>
      </c>
      <c r="X576" s="7">
        <v>0</v>
      </c>
      <c r="Y576" s="7">
        <v>0</v>
      </c>
      <c r="Z576" s="7">
        <v>0</v>
      </c>
      <c r="AA576" s="1" t="s">
        <v>33</v>
      </c>
      <c r="AB576" s="1" t="str">
        <f t="shared" si="27"/>
        <v>Comunidad Valenciana</v>
      </c>
      <c r="AC576" s="1" t="str">
        <f t="shared" si="25"/>
        <v>Badajoz-Comunidad Valenciana-Castellón-R4</v>
      </c>
      <c r="AD576" s="1" t="str">
        <f t="shared" si="26"/>
        <v xml:space="preserve">DB - Industria textil y de la confección </v>
      </c>
    </row>
    <row r="577" spans="1:30" ht="14.4">
      <c r="A577" s="7" t="s">
        <v>20</v>
      </c>
      <c r="B577" s="7" t="s">
        <v>99</v>
      </c>
      <c r="C577" s="7" t="s">
        <v>101</v>
      </c>
      <c r="D577" s="7" t="s">
        <v>35</v>
      </c>
      <c r="E577" s="7">
        <v>0</v>
      </c>
      <c r="F577" s="7">
        <v>0</v>
      </c>
      <c r="G577" s="7">
        <v>0</v>
      </c>
      <c r="H577" s="7">
        <v>0</v>
      </c>
      <c r="I577" s="7">
        <v>0</v>
      </c>
      <c r="J577" s="7">
        <v>0</v>
      </c>
      <c r="K577" s="7">
        <v>0</v>
      </c>
      <c r="L577" s="7">
        <v>0</v>
      </c>
      <c r="M577" s="7">
        <v>0</v>
      </c>
      <c r="N577" s="7">
        <v>0</v>
      </c>
      <c r="O577" s="7">
        <v>0</v>
      </c>
      <c r="P577" s="7">
        <v>0</v>
      </c>
      <c r="Q577" s="7">
        <v>0</v>
      </c>
      <c r="R577" s="7">
        <v>0</v>
      </c>
      <c r="S577" s="7">
        <v>0</v>
      </c>
      <c r="T577" s="7">
        <v>0</v>
      </c>
      <c r="U577" s="7">
        <v>0</v>
      </c>
      <c r="V577" s="7">
        <v>0</v>
      </c>
      <c r="W577" s="7">
        <v>0</v>
      </c>
      <c r="X577" s="7">
        <v>0</v>
      </c>
      <c r="Y577" s="7">
        <v>0</v>
      </c>
      <c r="Z577" s="7">
        <v>0</v>
      </c>
      <c r="AA577" s="1" t="s">
        <v>36</v>
      </c>
      <c r="AB577" s="1" t="str">
        <f t="shared" si="27"/>
        <v>Comunidad Valenciana</v>
      </c>
      <c r="AC577" s="1" t="str">
        <f t="shared" si="25"/>
        <v>Badajoz-Comunidad Valenciana-Castellón-R5</v>
      </c>
      <c r="AD577" s="1" t="str">
        <f t="shared" si="26"/>
        <v xml:space="preserve">DC - Industria del cuero y calzado </v>
      </c>
    </row>
    <row r="578" spans="1:30" ht="14.4">
      <c r="A578" s="7" t="s">
        <v>20</v>
      </c>
      <c r="B578" s="7" t="s">
        <v>99</v>
      </c>
      <c r="C578" s="7" t="s">
        <v>101</v>
      </c>
      <c r="D578" s="7" t="s">
        <v>37</v>
      </c>
      <c r="E578" s="7">
        <v>0</v>
      </c>
      <c r="F578" s="7">
        <v>0</v>
      </c>
      <c r="G578" s="7">
        <v>0</v>
      </c>
      <c r="H578" s="7">
        <v>0</v>
      </c>
      <c r="I578" s="7">
        <v>0</v>
      </c>
      <c r="J578" s="7">
        <v>0</v>
      </c>
      <c r="K578" s="7">
        <v>0</v>
      </c>
      <c r="L578" s="7">
        <v>0</v>
      </c>
      <c r="M578" s="7">
        <v>0</v>
      </c>
      <c r="N578" s="7">
        <v>0</v>
      </c>
      <c r="O578" s="7">
        <v>0</v>
      </c>
      <c r="P578" s="7">
        <v>0</v>
      </c>
      <c r="Q578" s="7">
        <v>0</v>
      </c>
      <c r="R578" s="7">
        <v>0</v>
      </c>
      <c r="S578" s="7">
        <v>0</v>
      </c>
      <c r="T578" s="7">
        <v>0</v>
      </c>
      <c r="U578" s="7">
        <v>0</v>
      </c>
      <c r="V578" s="7">
        <v>0</v>
      </c>
      <c r="W578" s="7">
        <v>0</v>
      </c>
      <c r="X578" s="7">
        <v>0</v>
      </c>
      <c r="Y578" s="7">
        <v>0</v>
      </c>
      <c r="Z578" s="7">
        <v>0</v>
      </c>
      <c r="AA578" s="1" t="s">
        <v>38</v>
      </c>
      <c r="AB578" s="1" t="str">
        <f t="shared" si="27"/>
        <v>Comunidad Valenciana</v>
      </c>
      <c r="AC578" s="1" t="str">
        <f t="shared" si="25"/>
        <v>Badajoz-Comunidad Valenciana-Castellón-R6</v>
      </c>
      <c r="AD578" s="1" t="str">
        <f t="shared" si="26"/>
        <v xml:space="preserve">DD - Industria de la madera y el corcho </v>
      </c>
    </row>
    <row r="579" spans="1:30" ht="14.4">
      <c r="A579" s="7" t="s">
        <v>20</v>
      </c>
      <c r="B579" s="7" t="s">
        <v>99</v>
      </c>
      <c r="C579" s="7" t="s">
        <v>101</v>
      </c>
      <c r="D579" s="7" t="s">
        <v>39</v>
      </c>
      <c r="E579" s="7">
        <v>0</v>
      </c>
      <c r="F579" s="7">
        <v>0</v>
      </c>
      <c r="G579" s="7">
        <v>0</v>
      </c>
      <c r="H579" s="7">
        <v>0</v>
      </c>
      <c r="I579" s="7">
        <v>0</v>
      </c>
      <c r="J579" s="7">
        <v>0</v>
      </c>
      <c r="K579" s="7">
        <v>0</v>
      </c>
      <c r="L579" s="7">
        <v>0</v>
      </c>
      <c r="M579" s="7">
        <v>0</v>
      </c>
      <c r="N579" s="7">
        <v>0</v>
      </c>
      <c r="O579" s="7">
        <v>0</v>
      </c>
      <c r="P579" s="7">
        <v>0</v>
      </c>
      <c r="Q579" s="7">
        <v>0</v>
      </c>
      <c r="R579" s="7">
        <v>0</v>
      </c>
      <c r="S579" s="7">
        <v>0</v>
      </c>
      <c r="T579" s="7">
        <v>0</v>
      </c>
      <c r="U579" s="7">
        <v>0</v>
      </c>
      <c r="V579" s="7">
        <v>0</v>
      </c>
      <c r="W579" s="7">
        <v>0</v>
      </c>
      <c r="X579" s="7">
        <v>0</v>
      </c>
      <c r="Y579" s="7">
        <v>0</v>
      </c>
      <c r="Z579" s="7">
        <v>0</v>
      </c>
      <c r="AA579" s="1" t="s">
        <v>40</v>
      </c>
      <c r="AB579" s="1" t="str">
        <f t="shared" si="27"/>
        <v>Comunidad Valenciana</v>
      </c>
      <c r="AC579" s="1" t="str">
        <f t="shared" si="25"/>
        <v>Badajoz-Comunidad Valenciana-Castellón-R7</v>
      </c>
      <c r="AD579" s="1" t="str">
        <f t="shared" si="26"/>
        <v xml:space="preserve">DE - Industria del papel, edición y artes gráficas </v>
      </c>
    </row>
    <row r="580" spans="1:30" ht="14.4">
      <c r="A580" s="7" t="s">
        <v>20</v>
      </c>
      <c r="B580" s="7" t="s">
        <v>99</v>
      </c>
      <c r="C580" s="7" t="s">
        <v>101</v>
      </c>
      <c r="D580" s="7" t="s">
        <v>41</v>
      </c>
      <c r="E580" s="7">
        <v>0</v>
      </c>
      <c r="F580" s="7">
        <v>0</v>
      </c>
      <c r="G580" s="7">
        <v>0</v>
      </c>
      <c r="H580" s="7">
        <v>0</v>
      </c>
      <c r="I580" s="7">
        <v>2.83130213197148</v>
      </c>
      <c r="J580" s="7">
        <v>0</v>
      </c>
      <c r="K580" s="7">
        <v>0</v>
      </c>
      <c r="L580" s="7">
        <v>0</v>
      </c>
      <c r="M580" s="7">
        <v>0</v>
      </c>
      <c r="N580" s="7">
        <v>0</v>
      </c>
      <c r="O580" s="7">
        <v>0</v>
      </c>
      <c r="P580" s="7">
        <v>0</v>
      </c>
      <c r="Q580" s="7">
        <v>0</v>
      </c>
      <c r="R580" s="7">
        <v>0</v>
      </c>
      <c r="S580" s="7">
        <v>0</v>
      </c>
      <c r="T580" s="7">
        <v>17.883293999999999</v>
      </c>
      <c r="U580" s="7">
        <v>0</v>
      </c>
      <c r="V580" s="7">
        <v>0</v>
      </c>
      <c r="W580" s="7">
        <v>0</v>
      </c>
      <c r="X580" s="7">
        <v>0</v>
      </c>
      <c r="Y580" s="7">
        <v>0</v>
      </c>
      <c r="Z580" s="7">
        <v>0</v>
      </c>
      <c r="AA580" s="1" t="s">
        <v>42</v>
      </c>
      <c r="AB580" s="1" t="str">
        <f t="shared" si="27"/>
        <v>Comunidad Valenciana</v>
      </c>
      <c r="AC580" s="1" t="str">
        <f t="shared" si="25"/>
        <v>Badajoz-Comunidad Valenciana-Castellón-R8</v>
      </c>
      <c r="AD580" s="1" t="str">
        <f t="shared" si="26"/>
        <v xml:space="preserve">DG - Industria Química </v>
      </c>
    </row>
    <row r="581" spans="1:30" ht="14.4">
      <c r="A581" s="7" t="s">
        <v>20</v>
      </c>
      <c r="B581" s="7" t="s">
        <v>99</v>
      </c>
      <c r="C581" s="7" t="s">
        <v>101</v>
      </c>
      <c r="D581" s="7" t="s">
        <v>43</v>
      </c>
      <c r="E581" s="7">
        <v>0</v>
      </c>
      <c r="F581" s="7">
        <v>0</v>
      </c>
      <c r="G581" s="7">
        <v>0</v>
      </c>
      <c r="H581" s="7">
        <v>0</v>
      </c>
      <c r="I581" s="7">
        <v>0</v>
      </c>
      <c r="J581" s="7">
        <v>0</v>
      </c>
      <c r="K581" s="7">
        <v>0</v>
      </c>
      <c r="L581" s="7">
        <v>0</v>
      </c>
      <c r="M581" s="7">
        <v>0</v>
      </c>
      <c r="N581" s="7">
        <v>0</v>
      </c>
      <c r="O581" s="7">
        <v>0</v>
      </c>
      <c r="P581" s="7">
        <v>0</v>
      </c>
      <c r="Q581" s="7">
        <v>0</v>
      </c>
      <c r="R581" s="7">
        <v>0</v>
      </c>
      <c r="S581" s="7">
        <v>0</v>
      </c>
      <c r="T581" s="7">
        <v>0</v>
      </c>
      <c r="U581" s="7">
        <v>0</v>
      </c>
      <c r="V581" s="7">
        <v>0</v>
      </c>
      <c r="W581" s="7">
        <v>0</v>
      </c>
      <c r="X581" s="7">
        <v>0</v>
      </c>
      <c r="Y581" s="7">
        <v>0</v>
      </c>
      <c r="Z581" s="7">
        <v>0</v>
      </c>
      <c r="AA581" s="1" t="s">
        <v>44</v>
      </c>
      <c r="AB581" s="1" t="str">
        <f t="shared" si="27"/>
        <v>Comunidad Valenciana</v>
      </c>
      <c r="AC581" s="1" t="str">
        <f t="shared" si="25"/>
        <v>Badajoz-Comunidad Valenciana-Castellón-R9</v>
      </c>
      <c r="AD581" s="1" t="str">
        <f t="shared" si="26"/>
        <v xml:space="preserve">DH - Industria del caucho y materias plásticas </v>
      </c>
    </row>
    <row r="582" spans="1:30" ht="14.4">
      <c r="A582" s="7" t="s">
        <v>20</v>
      </c>
      <c r="B582" s="7" t="s">
        <v>99</v>
      </c>
      <c r="C582" s="7" t="s">
        <v>101</v>
      </c>
      <c r="D582" s="7" t="s">
        <v>45</v>
      </c>
      <c r="E582" s="7">
        <v>0</v>
      </c>
      <c r="F582" s="7">
        <v>0</v>
      </c>
      <c r="G582" s="7">
        <v>0</v>
      </c>
      <c r="H582" s="7">
        <v>0</v>
      </c>
      <c r="I582" s="7">
        <v>0</v>
      </c>
      <c r="J582" s="7">
        <v>0.19112405264062199</v>
      </c>
      <c r="K582" s="7">
        <v>0</v>
      </c>
      <c r="L582" s="7">
        <v>0</v>
      </c>
      <c r="M582" s="7">
        <v>0</v>
      </c>
      <c r="N582" s="7">
        <v>0</v>
      </c>
      <c r="O582" s="7">
        <v>0</v>
      </c>
      <c r="P582" s="7">
        <v>0</v>
      </c>
      <c r="Q582" s="7">
        <v>0</v>
      </c>
      <c r="R582" s="7">
        <v>0</v>
      </c>
      <c r="S582" s="7">
        <v>0</v>
      </c>
      <c r="T582" s="7">
        <v>0</v>
      </c>
      <c r="U582" s="7">
        <v>4.3960840000000001</v>
      </c>
      <c r="V582" s="7">
        <v>0</v>
      </c>
      <c r="W582" s="7">
        <v>0</v>
      </c>
      <c r="X582" s="7">
        <v>0</v>
      </c>
      <c r="Y582" s="7">
        <v>0</v>
      </c>
      <c r="Z582" s="7">
        <v>0</v>
      </c>
      <c r="AA582" s="1" t="s">
        <v>46</v>
      </c>
      <c r="AB582" s="1" t="str">
        <f t="shared" si="27"/>
        <v>Comunidad Valenciana</v>
      </c>
      <c r="AC582" s="1" t="str">
        <f t="shared" si="25"/>
        <v>Badajoz-Comunidad Valenciana-Castellón-R10</v>
      </c>
      <c r="AD582" s="1" t="str">
        <f t="shared" si="26"/>
        <v xml:space="preserve">DI - Industria de productos minerales no metálicos </v>
      </c>
    </row>
    <row r="583" spans="1:30" ht="14.4">
      <c r="A583" s="7" t="s">
        <v>20</v>
      </c>
      <c r="B583" s="7" t="s">
        <v>99</v>
      </c>
      <c r="C583" s="7" t="s">
        <v>101</v>
      </c>
      <c r="D583" s="7" t="s">
        <v>47</v>
      </c>
      <c r="E583" s="7">
        <v>0</v>
      </c>
      <c r="F583" s="7">
        <v>42.465234884173199</v>
      </c>
      <c r="G583" s="7">
        <v>0</v>
      </c>
      <c r="H583" s="7">
        <v>0</v>
      </c>
      <c r="I583" s="7">
        <v>13.3209692462503</v>
      </c>
      <c r="J583" s="7">
        <v>62.5751620417646</v>
      </c>
      <c r="K583" s="7">
        <v>5.4663488753746199</v>
      </c>
      <c r="L583" s="7">
        <v>31.383748939144901</v>
      </c>
      <c r="M583" s="7">
        <v>4.8405687013886203</v>
      </c>
      <c r="N583" s="7">
        <v>0</v>
      </c>
      <c r="O583" s="7">
        <v>0</v>
      </c>
      <c r="P583" s="7">
        <v>0</v>
      </c>
      <c r="Q583" s="7">
        <v>37.135224000000001</v>
      </c>
      <c r="R583" s="7">
        <v>0</v>
      </c>
      <c r="S583" s="7">
        <v>0</v>
      </c>
      <c r="T583" s="7">
        <v>30.243721000000001</v>
      </c>
      <c r="U583" s="7">
        <v>44.178429999999999</v>
      </c>
      <c r="V583" s="7">
        <v>13.657752</v>
      </c>
      <c r="W583" s="7">
        <v>55.410851999999998</v>
      </c>
      <c r="X583" s="7">
        <v>13.639104</v>
      </c>
      <c r="Y583" s="7">
        <v>0</v>
      </c>
      <c r="Z583" s="7">
        <v>0</v>
      </c>
      <c r="AA583" s="1" t="s">
        <v>48</v>
      </c>
      <c r="AB583" s="1" t="str">
        <f t="shared" si="27"/>
        <v>Comunidad Valenciana</v>
      </c>
      <c r="AC583" s="1" t="str">
        <f t="shared" si="25"/>
        <v>Badajoz-Comunidad Valenciana-Castellón-R11</v>
      </c>
      <c r="AD583" s="1" t="str">
        <f t="shared" si="26"/>
        <v xml:space="preserve">DJ - Metalurgia y fabricación de productos metálicos </v>
      </c>
    </row>
    <row r="584" spans="1:30" ht="14.4">
      <c r="A584" s="7" t="s">
        <v>20</v>
      </c>
      <c r="B584" s="7" t="s">
        <v>99</v>
      </c>
      <c r="C584" s="7" t="s">
        <v>101</v>
      </c>
      <c r="D584" s="7" t="s">
        <v>49</v>
      </c>
      <c r="E584" s="7">
        <v>0</v>
      </c>
      <c r="F584" s="7">
        <v>0</v>
      </c>
      <c r="G584" s="7">
        <v>0</v>
      </c>
      <c r="H584" s="7">
        <v>0</v>
      </c>
      <c r="I584" s="7">
        <v>0</v>
      </c>
      <c r="J584" s="7">
        <v>0</v>
      </c>
      <c r="K584" s="7">
        <v>0</v>
      </c>
      <c r="L584" s="7">
        <v>0</v>
      </c>
      <c r="M584" s="7">
        <v>0</v>
      </c>
      <c r="N584" s="7">
        <v>0</v>
      </c>
      <c r="O584" s="7">
        <v>0</v>
      </c>
      <c r="P584" s="7">
        <v>0</v>
      </c>
      <c r="Q584" s="7">
        <v>0</v>
      </c>
      <c r="R584" s="7">
        <v>0</v>
      </c>
      <c r="S584" s="7">
        <v>0</v>
      </c>
      <c r="T584" s="7">
        <v>0</v>
      </c>
      <c r="U584" s="7">
        <v>0</v>
      </c>
      <c r="V584" s="7">
        <v>0</v>
      </c>
      <c r="W584" s="7">
        <v>0</v>
      </c>
      <c r="X584" s="7">
        <v>0</v>
      </c>
      <c r="Y584" s="7">
        <v>0</v>
      </c>
      <c r="Z584" s="7">
        <v>0</v>
      </c>
      <c r="AA584" s="1" t="s">
        <v>50</v>
      </c>
      <c r="AB584" s="1" t="str">
        <f t="shared" si="27"/>
        <v>Comunidad Valenciana</v>
      </c>
      <c r="AC584" s="1" t="str">
        <f t="shared" si="25"/>
        <v>Badajoz-Comunidad Valenciana-Castellón-R12</v>
      </c>
      <c r="AD584" s="1" t="str">
        <f t="shared" si="26"/>
        <v xml:space="preserve">DK - Fabricación de maquinaria y equipo mecánico </v>
      </c>
    </row>
    <row r="585" spans="1:30" ht="14.4">
      <c r="A585" s="7" t="s">
        <v>20</v>
      </c>
      <c r="B585" s="7" t="s">
        <v>99</v>
      </c>
      <c r="C585" s="7" t="s">
        <v>101</v>
      </c>
      <c r="D585" s="7" t="s">
        <v>51</v>
      </c>
      <c r="E585" s="7">
        <v>0</v>
      </c>
      <c r="F585" s="7">
        <v>0</v>
      </c>
      <c r="G585" s="7">
        <v>0</v>
      </c>
      <c r="H585" s="7">
        <v>0</v>
      </c>
      <c r="I585" s="7">
        <v>0</v>
      </c>
      <c r="J585" s="7">
        <v>0</v>
      </c>
      <c r="K585" s="7">
        <v>0</v>
      </c>
      <c r="L585" s="7">
        <v>0</v>
      </c>
      <c r="M585" s="7">
        <v>0</v>
      </c>
      <c r="N585" s="7">
        <v>0</v>
      </c>
      <c r="O585" s="7">
        <v>0</v>
      </c>
      <c r="P585" s="7">
        <v>0</v>
      </c>
      <c r="Q585" s="7">
        <v>0</v>
      </c>
      <c r="R585" s="7">
        <v>0</v>
      </c>
      <c r="S585" s="7">
        <v>0</v>
      </c>
      <c r="T585" s="7">
        <v>0</v>
      </c>
      <c r="U585" s="7">
        <v>0</v>
      </c>
      <c r="V585" s="7">
        <v>0</v>
      </c>
      <c r="W585" s="7">
        <v>0</v>
      </c>
      <c r="X585" s="7">
        <v>0</v>
      </c>
      <c r="Y585" s="7">
        <v>0</v>
      </c>
      <c r="Z585" s="7">
        <v>0</v>
      </c>
      <c r="AA585" s="1" t="s">
        <v>52</v>
      </c>
      <c r="AB585" s="1" t="str">
        <f t="shared" si="27"/>
        <v>Comunidad Valenciana</v>
      </c>
      <c r="AC585" s="1" t="str">
        <f t="shared" si="25"/>
        <v>Badajoz-Comunidad Valenciana-Castellón-R13</v>
      </c>
      <c r="AD585" s="1" t="str">
        <f t="shared" si="26"/>
        <v xml:space="preserve">DL - Material y equipo eléctrico, electrónico y óptico </v>
      </c>
    </row>
    <row r="586" spans="1:30" ht="14.4">
      <c r="A586" s="7" t="s">
        <v>20</v>
      </c>
      <c r="B586" s="7" t="s">
        <v>99</v>
      </c>
      <c r="C586" s="7" t="s">
        <v>101</v>
      </c>
      <c r="D586" s="7" t="s">
        <v>53</v>
      </c>
      <c r="E586" s="7">
        <v>0</v>
      </c>
      <c r="F586" s="7">
        <v>0</v>
      </c>
      <c r="G586" s="7">
        <v>0</v>
      </c>
      <c r="H586" s="7">
        <v>0</v>
      </c>
      <c r="I586" s="7">
        <v>0</v>
      </c>
      <c r="J586" s="7">
        <v>0</v>
      </c>
      <c r="K586" s="7">
        <v>0</v>
      </c>
      <c r="L586" s="7">
        <v>0</v>
      </c>
      <c r="M586" s="7">
        <v>0</v>
      </c>
      <c r="N586" s="7">
        <v>0</v>
      </c>
      <c r="O586" s="7">
        <v>0</v>
      </c>
      <c r="P586" s="7">
        <v>0</v>
      </c>
      <c r="Q586" s="7">
        <v>0</v>
      </c>
      <c r="R586" s="7">
        <v>0</v>
      </c>
      <c r="S586" s="7">
        <v>0</v>
      </c>
      <c r="T586" s="7">
        <v>0</v>
      </c>
      <c r="U586" s="7">
        <v>0</v>
      </c>
      <c r="V586" s="7">
        <v>0</v>
      </c>
      <c r="W586" s="7">
        <v>0</v>
      </c>
      <c r="X586" s="7">
        <v>0</v>
      </c>
      <c r="Y586" s="7">
        <v>0</v>
      </c>
      <c r="Z586" s="7">
        <v>0</v>
      </c>
      <c r="AA586" s="1" t="s">
        <v>54</v>
      </c>
      <c r="AB586" s="1" t="str">
        <f t="shared" si="27"/>
        <v>Comunidad Valenciana</v>
      </c>
      <c r="AC586" s="1" t="str">
        <f t="shared" si="25"/>
        <v>Badajoz-Comunidad Valenciana-Castellón-R14</v>
      </c>
      <c r="AD586" s="1" t="str">
        <f t="shared" si="26"/>
        <v xml:space="preserve">DM - Fabricación de material de transporte </v>
      </c>
    </row>
    <row r="587" spans="1:30" ht="14.4">
      <c r="A587" s="7" t="s">
        <v>20</v>
      </c>
      <c r="B587" s="7" t="s">
        <v>99</v>
      </c>
      <c r="C587" s="7" t="s">
        <v>101</v>
      </c>
      <c r="D587" s="7" t="s">
        <v>55</v>
      </c>
      <c r="E587" s="7">
        <v>0</v>
      </c>
      <c r="F587" s="7">
        <v>0</v>
      </c>
      <c r="G587" s="7">
        <v>0</v>
      </c>
      <c r="H587" s="7">
        <v>0</v>
      </c>
      <c r="I587" s="7">
        <v>0</v>
      </c>
      <c r="J587" s="7">
        <v>0</v>
      </c>
      <c r="K587" s="7">
        <v>0</v>
      </c>
      <c r="L587" s="7">
        <v>0</v>
      </c>
      <c r="M587" s="7">
        <v>0</v>
      </c>
      <c r="N587" s="7">
        <v>0</v>
      </c>
      <c r="O587" s="7">
        <v>0</v>
      </c>
      <c r="P587" s="7">
        <v>0</v>
      </c>
      <c r="Q587" s="7">
        <v>0</v>
      </c>
      <c r="R587" s="7">
        <v>0</v>
      </c>
      <c r="S587" s="7">
        <v>0</v>
      </c>
      <c r="T587" s="7">
        <v>0</v>
      </c>
      <c r="U587" s="7">
        <v>0</v>
      </c>
      <c r="V587" s="7">
        <v>0</v>
      </c>
      <c r="W587" s="7">
        <v>0</v>
      </c>
      <c r="X587" s="7">
        <v>0</v>
      </c>
      <c r="Y587" s="7">
        <v>0</v>
      </c>
      <c r="Z587" s="7">
        <v>0</v>
      </c>
      <c r="AA587" s="1" t="s">
        <v>56</v>
      </c>
      <c r="AB587" s="1" t="str">
        <f t="shared" si="27"/>
        <v>Comunidad Valenciana</v>
      </c>
      <c r="AC587" s="1" t="str">
        <f t="shared" si="25"/>
        <v>Badajoz-Comunidad Valenciana-Castellón-R15</v>
      </c>
      <c r="AD587" s="1" t="str">
        <f t="shared" si="26"/>
        <v xml:space="preserve">DN - Industrias diversas </v>
      </c>
    </row>
    <row r="588" spans="1:30" ht="14.4">
      <c r="A588" s="7" t="s">
        <v>20</v>
      </c>
      <c r="B588" s="7" t="s">
        <v>99</v>
      </c>
      <c r="C588" s="7" t="s">
        <v>101</v>
      </c>
      <c r="D588" s="7" t="s">
        <v>57</v>
      </c>
      <c r="E588" s="7">
        <v>0</v>
      </c>
      <c r="F588" s="7">
        <v>0</v>
      </c>
      <c r="G588" s="7">
        <v>0</v>
      </c>
      <c r="H588" s="7">
        <v>0</v>
      </c>
      <c r="I588" s="7">
        <v>0</v>
      </c>
      <c r="J588" s="7">
        <v>0</v>
      </c>
      <c r="K588" s="7">
        <v>0</v>
      </c>
      <c r="L588" s="7">
        <v>0</v>
      </c>
      <c r="M588" s="7">
        <v>0</v>
      </c>
      <c r="N588" s="7">
        <v>0</v>
      </c>
      <c r="O588" s="7">
        <v>0</v>
      </c>
      <c r="P588" s="7">
        <v>0</v>
      </c>
      <c r="Q588" s="7">
        <v>0</v>
      </c>
      <c r="R588" s="7">
        <v>0</v>
      </c>
      <c r="S588" s="7">
        <v>0</v>
      </c>
      <c r="T588" s="7">
        <v>0</v>
      </c>
      <c r="U588" s="7">
        <v>0</v>
      </c>
      <c r="V588" s="7">
        <v>0</v>
      </c>
      <c r="W588" s="7">
        <v>0</v>
      </c>
      <c r="X588" s="7">
        <v>0</v>
      </c>
      <c r="Y588" s="7">
        <v>0</v>
      </c>
      <c r="Z588" s="7">
        <v>0</v>
      </c>
      <c r="AA588" s="1" t="s">
        <v>58</v>
      </c>
      <c r="AB588" s="1" t="str">
        <f t="shared" si="27"/>
        <v>Comunidad Valenciana</v>
      </c>
      <c r="AC588" s="1" t="str">
        <f t="shared" si="25"/>
        <v>Badajoz-Comunidad Valenciana-Castellón-R16</v>
      </c>
      <c r="AD588" s="1" t="str">
        <f t="shared" si="26"/>
        <v xml:space="preserve">EE - Industria energética, distribución de energía, gas y agua </v>
      </c>
    </row>
    <row r="589" spans="1:30" ht="14.4">
      <c r="A589" s="7" t="s">
        <v>20</v>
      </c>
      <c r="B589" s="7" t="s">
        <v>99</v>
      </c>
      <c r="C589" s="7" t="s">
        <v>102</v>
      </c>
      <c r="D589" s="7" t="s">
        <v>23</v>
      </c>
      <c r="E589" s="7">
        <v>33.757136994448501</v>
      </c>
      <c r="F589" s="7">
        <v>42.992562972612198</v>
      </c>
      <c r="G589" s="7">
        <v>39.469531487073901</v>
      </c>
      <c r="H589" s="7">
        <v>22.264310310961601</v>
      </c>
      <c r="I589" s="7">
        <v>18.015958752123201</v>
      </c>
      <c r="J589" s="7">
        <v>19.724336621723801</v>
      </c>
      <c r="K589" s="7">
        <v>14.210683758858099</v>
      </c>
      <c r="L589" s="7">
        <v>12.2682593134136</v>
      </c>
      <c r="M589" s="7">
        <v>17.547633387593201</v>
      </c>
      <c r="N589" s="7">
        <v>19.5044098419874</v>
      </c>
      <c r="O589" s="7">
        <v>45.321751182652903</v>
      </c>
      <c r="P589" s="7">
        <v>74.779024000000007</v>
      </c>
      <c r="Q589" s="7">
        <v>93.034173999999993</v>
      </c>
      <c r="R589" s="7">
        <v>101.79538100000001</v>
      </c>
      <c r="S589" s="7">
        <v>79.709067000000005</v>
      </c>
      <c r="T589" s="7">
        <v>27.961139899999999</v>
      </c>
      <c r="U589" s="7">
        <v>55.154780000000002</v>
      </c>
      <c r="V589" s="7">
        <v>73.475770999999995</v>
      </c>
      <c r="W589" s="7">
        <v>44.910406999999999</v>
      </c>
      <c r="X589" s="7">
        <v>100.620761</v>
      </c>
      <c r="Y589" s="7">
        <v>73.751397999999995</v>
      </c>
      <c r="Z589" s="7">
        <v>230.87778700000001</v>
      </c>
      <c r="AA589" s="1" t="s">
        <v>24</v>
      </c>
      <c r="AB589" s="1" t="str">
        <f t="shared" si="27"/>
        <v>Comunidad Valenciana</v>
      </c>
      <c r="AC589" s="1" t="str">
        <f t="shared" si="25"/>
        <v>Badajoz-Comunidad Valenciana-Valencia-R1</v>
      </c>
      <c r="AD589" s="1" t="str">
        <f t="shared" si="26"/>
        <v xml:space="preserve">AA,BB - Agricultura, silvicultura y pesca </v>
      </c>
    </row>
    <row r="590" spans="1:30" ht="14.4">
      <c r="A590" s="7" t="s">
        <v>20</v>
      </c>
      <c r="B590" s="7" t="s">
        <v>99</v>
      </c>
      <c r="C590" s="7" t="s">
        <v>102</v>
      </c>
      <c r="D590" s="7" t="s">
        <v>26</v>
      </c>
      <c r="E590" s="7">
        <v>0</v>
      </c>
      <c r="F590" s="7">
        <v>0</v>
      </c>
      <c r="G590" s="7">
        <v>0</v>
      </c>
      <c r="H590" s="7">
        <v>0.37550805616072203</v>
      </c>
      <c r="I590" s="7">
        <v>0</v>
      </c>
      <c r="J590" s="7">
        <v>4.9361125137347903</v>
      </c>
      <c r="K590" s="7">
        <v>0</v>
      </c>
      <c r="L590" s="7">
        <v>0</v>
      </c>
      <c r="M590" s="7">
        <v>1.7693490514624901</v>
      </c>
      <c r="N590" s="7">
        <v>0</v>
      </c>
      <c r="O590" s="7">
        <v>0</v>
      </c>
      <c r="P590" s="7">
        <v>0</v>
      </c>
      <c r="Q590" s="7">
        <v>0</v>
      </c>
      <c r="R590" s="7">
        <v>0</v>
      </c>
      <c r="S590" s="7">
        <v>4.7944050000000002</v>
      </c>
      <c r="T590" s="7">
        <v>0</v>
      </c>
      <c r="U590" s="7">
        <v>6.4057224000000001</v>
      </c>
      <c r="V590" s="7">
        <v>0</v>
      </c>
      <c r="W590" s="7">
        <v>0</v>
      </c>
      <c r="X590" s="7">
        <v>6.2076000000000002</v>
      </c>
      <c r="Y590" s="7">
        <v>0</v>
      </c>
      <c r="Z590" s="7">
        <v>0</v>
      </c>
      <c r="AA590" s="1" t="s">
        <v>27</v>
      </c>
      <c r="AB590" s="1" t="str">
        <f t="shared" si="27"/>
        <v>Comunidad Valenciana</v>
      </c>
      <c r="AC590" s="1" t="str">
        <f t="shared" ref="AC590:AC653" si="28">+A590&amp;"-"&amp;AB590&amp;"-"&amp;C590&amp;"-"&amp;AA590</f>
        <v>Badajoz-Comunidad Valenciana-Valencia-R2</v>
      </c>
      <c r="AD590" s="1" t="str">
        <f t="shared" ref="AD590:AD653" si="29">+IF(D590=$D$13,$AI$1,IF(D590=$D$14,$AI$2,IF(D590=$D$15,$AI$3,IF(D590=$D$16,$AI$4,IF(D590=$D$17,$AI$5,IF(D590=$D$18,$AI$6,IF(D590=$D$19,$AI$7,IF(D590=$D$20,$AI$8,IF(D590=$D$21,$AI$9,IF(D590=$D$22,$AI$10,IF(D590=$D$23,$AI$11,IF(D590=$D$24,$AI$12,IF(D590=$D$25,$AI$13,IF(D590=$D$26,$AI$14,IF(D590=$D$27,$AI$15,$AI$16)))))))))))))))</f>
        <v xml:space="preserve">CA,CB, DF - I. extractivas, coquerías, refino y combustibles nucleares </v>
      </c>
    </row>
    <row r="591" spans="1:30" ht="14.4">
      <c r="A591" s="7" t="s">
        <v>20</v>
      </c>
      <c r="B591" s="7" t="s">
        <v>99</v>
      </c>
      <c r="C591" s="7" t="s">
        <v>102</v>
      </c>
      <c r="D591" s="7" t="s">
        <v>29</v>
      </c>
      <c r="E591" s="7">
        <v>15.971004947298599</v>
      </c>
      <c r="F591" s="7">
        <v>40.259847019190403</v>
      </c>
      <c r="G591" s="7">
        <v>31.287194599093802</v>
      </c>
      <c r="H591" s="7">
        <v>15.2480290468757</v>
      </c>
      <c r="I591" s="7">
        <v>32.550852412883799</v>
      </c>
      <c r="J591" s="7">
        <v>73.563199747836194</v>
      </c>
      <c r="K591" s="7">
        <v>51.987403033863004</v>
      </c>
      <c r="L591" s="7">
        <v>94.7124993936023</v>
      </c>
      <c r="M591" s="7">
        <v>16.292357893049601</v>
      </c>
      <c r="N591" s="7">
        <v>59.050364137803001</v>
      </c>
      <c r="O591" s="7">
        <v>65.659718389336703</v>
      </c>
      <c r="P591" s="7">
        <v>17.320024149999998</v>
      </c>
      <c r="Q591" s="7">
        <v>67.670862150000005</v>
      </c>
      <c r="R591" s="7">
        <v>59.092807499999999</v>
      </c>
      <c r="S591" s="7">
        <v>65.768788999999998</v>
      </c>
      <c r="T591" s="7">
        <v>63.979342000000003</v>
      </c>
      <c r="U591" s="7">
        <v>120.96887855</v>
      </c>
      <c r="V591" s="7">
        <v>99.089312250000006</v>
      </c>
      <c r="W591" s="7">
        <v>209.373356</v>
      </c>
      <c r="X591" s="7">
        <v>44.114047999999997</v>
      </c>
      <c r="Y591" s="7">
        <v>116.25309415</v>
      </c>
      <c r="Z591" s="7">
        <v>97.364762600000006</v>
      </c>
      <c r="AA591" s="1" t="s">
        <v>30</v>
      </c>
      <c r="AB591" s="1" t="str">
        <f t="shared" si="27"/>
        <v>Comunidad Valenciana</v>
      </c>
      <c r="AC591" s="1" t="str">
        <f t="shared" si="28"/>
        <v>Badajoz-Comunidad Valenciana-Valencia-R3</v>
      </c>
      <c r="AD591" s="1" t="str">
        <f t="shared" si="29"/>
        <v xml:space="preserve">DA - Industria Agroalimentaria </v>
      </c>
    </row>
    <row r="592" spans="1:30" ht="14.4">
      <c r="A592" s="7" t="s">
        <v>20</v>
      </c>
      <c r="B592" s="7" t="s">
        <v>99</v>
      </c>
      <c r="C592" s="7" t="s">
        <v>102</v>
      </c>
      <c r="D592" s="7" t="s">
        <v>32</v>
      </c>
      <c r="E592" s="7">
        <v>0</v>
      </c>
      <c r="F592" s="7">
        <v>7.07616783412866E-8</v>
      </c>
      <c r="G592" s="7">
        <v>0.563156508930028</v>
      </c>
      <c r="H592" s="7">
        <v>0.121613215442697</v>
      </c>
      <c r="I592" s="7">
        <v>1.77559878601578E-2</v>
      </c>
      <c r="J592" s="7">
        <v>0</v>
      </c>
      <c r="K592" s="7">
        <v>0</v>
      </c>
      <c r="L592" s="7">
        <v>0</v>
      </c>
      <c r="M592" s="7">
        <v>0</v>
      </c>
      <c r="N592" s="7">
        <v>0</v>
      </c>
      <c r="O592" s="7">
        <v>0</v>
      </c>
      <c r="P592" s="7">
        <v>0</v>
      </c>
      <c r="Q592" s="7">
        <v>0</v>
      </c>
      <c r="R592" s="7">
        <v>0</v>
      </c>
      <c r="S592" s="7">
        <v>0</v>
      </c>
      <c r="T592" s="7">
        <v>0</v>
      </c>
      <c r="U592" s="7">
        <v>0</v>
      </c>
      <c r="V592" s="7">
        <v>0</v>
      </c>
      <c r="W592" s="7">
        <v>0</v>
      </c>
      <c r="X592" s="7">
        <v>0</v>
      </c>
      <c r="Y592" s="7">
        <v>0</v>
      </c>
      <c r="Z592" s="7">
        <v>0</v>
      </c>
      <c r="AA592" s="1" t="s">
        <v>33</v>
      </c>
      <c r="AB592" s="1" t="str">
        <f t="shared" si="27"/>
        <v>Comunidad Valenciana</v>
      </c>
      <c r="AC592" s="1" t="str">
        <f t="shared" si="28"/>
        <v>Badajoz-Comunidad Valenciana-Valencia-R4</v>
      </c>
      <c r="AD592" s="1" t="str">
        <f t="shared" si="29"/>
        <v xml:space="preserve">DB - Industria textil y de la confección </v>
      </c>
    </row>
    <row r="593" spans="1:30" ht="14.4">
      <c r="A593" s="7" t="s">
        <v>20</v>
      </c>
      <c r="B593" s="7" t="s">
        <v>99</v>
      </c>
      <c r="C593" s="7" t="s">
        <v>102</v>
      </c>
      <c r="D593" s="7" t="s">
        <v>35</v>
      </c>
      <c r="E593" s="7">
        <v>0</v>
      </c>
      <c r="F593" s="7">
        <v>0</v>
      </c>
      <c r="G593" s="7">
        <v>0</v>
      </c>
      <c r="H593" s="7">
        <v>0</v>
      </c>
      <c r="I593" s="7">
        <v>0</v>
      </c>
      <c r="J593" s="7">
        <v>0</v>
      </c>
      <c r="K593" s="7">
        <v>0</v>
      </c>
      <c r="L593" s="7">
        <v>0</v>
      </c>
      <c r="M593" s="7">
        <v>0</v>
      </c>
      <c r="N593" s="7">
        <v>0</v>
      </c>
      <c r="O593" s="7">
        <v>0</v>
      </c>
      <c r="P593" s="7">
        <v>0</v>
      </c>
      <c r="Q593" s="7">
        <v>0</v>
      </c>
      <c r="R593" s="7">
        <v>0</v>
      </c>
      <c r="S593" s="7">
        <v>0</v>
      </c>
      <c r="T593" s="7">
        <v>0</v>
      </c>
      <c r="U593" s="7">
        <v>0</v>
      </c>
      <c r="V593" s="7">
        <v>0</v>
      </c>
      <c r="W593" s="7">
        <v>0</v>
      </c>
      <c r="X593" s="7">
        <v>0</v>
      </c>
      <c r="Y593" s="7">
        <v>0</v>
      </c>
      <c r="Z593" s="7">
        <v>0</v>
      </c>
      <c r="AA593" s="1" t="s">
        <v>36</v>
      </c>
      <c r="AB593" s="1" t="str">
        <f t="shared" si="27"/>
        <v>Comunidad Valenciana</v>
      </c>
      <c r="AC593" s="1" t="str">
        <f t="shared" si="28"/>
        <v>Badajoz-Comunidad Valenciana-Valencia-R5</v>
      </c>
      <c r="AD593" s="1" t="str">
        <f t="shared" si="29"/>
        <v xml:space="preserve">DC - Industria del cuero y calzado </v>
      </c>
    </row>
    <row r="594" spans="1:30" ht="14.4">
      <c r="A594" s="7" t="s">
        <v>20</v>
      </c>
      <c r="B594" s="7" t="s">
        <v>99</v>
      </c>
      <c r="C594" s="7" t="s">
        <v>102</v>
      </c>
      <c r="D594" s="7" t="s">
        <v>37</v>
      </c>
      <c r="E594" s="7">
        <v>0</v>
      </c>
      <c r="F594" s="7">
        <v>0</v>
      </c>
      <c r="G594" s="7">
        <v>0</v>
      </c>
      <c r="H594" s="7">
        <v>0</v>
      </c>
      <c r="I594" s="7">
        <v>0</v>
      </c>
      <c r="J594" s="7">
        <v>0</v>
      </c>
      <c r="K594" s="7">
        <v>0</v>
      </c>
      <c r="L594" s="7">
        <v>0</v>
      </c>
      <c r="M594" s="7">
        <v>0</v>
      </c>
      <c r="N594" s="7">
        <v>0</v>
      </c>
      <c r="O594" s="7">
        <v>0</v>
      </c>
      <c r="P594" s="7">
        <v>0</v>
      </c>
      <c r="Q594" s="7">
        <v>0</v>
      </c>
      <c r="R594" s="7">
        <v>0</v>
      </c>
      <c r="S594" s="7">
        <v>0</v>
      </c>
      <c r="T594" s="7">
        <v>0</v>
      </c>
      <c r="U594" s="7">
        <v>0</v>
      </c>
      <c r="V594" s="7">
        <v>0</v>
      </c>
      <c r="W594" s="7">
        <v>0</v>
      </c>
      <c r="X594" s="7">
        <v>0</v>
      </c>
      <c r="Y594" s="7">
        <v>0</v>
      </c>
      <c r="Z594" s="7">
        <v>0</v>
      </c>
      <c r="AA594" s="1" t="s">
        <v>38</v>
      </c>
      <c r="AB594" s="1" t="str">
        <f t="shared" si="27"/>
        <v>Comunidad Valenciana</v>
      </c>
      <c r="AC594" s="1" t="str">
        <f t="shared" si="28"/>
        <v>Badajoz-Comunidad Valenciana-Valencia-R6</v>
      </c>
      <c r="AD594" s="1" t="str">
        <f t="shared" si="29"/>
        <v xml:space="preserve">DD - Industria de la madera y el corcho </v>
      </c>
    </row>
    <row r="595" spans="1:30" ht="14.4">
      <c r="A595" s="7" t="s">
        <v>20</v>
      </c>
      <c r="B595" s="7" t="s">
        <v>99</v>
      </c>
      <c r="C595" s="7" t="s">
        <v>102</v>
      </c>
      <c r="D595" s="7" t="s">
        <v>39</v>
      </c>
      <c r="E595" s="7">
        <v>0</v>
      </c>
      <c r="F595" s="7">
        <v>0</v>
      </c>
      <c r="G595" s="7">
        <v>0</v>
      </c>
      <c r="H595" s="7">
        <v>0</v>
      </c>
      <c r="I595" s="7">
        <v>0</v>
      </c>
      <c r="J595" s="7">
        <v>0</v>
      </c>
      <c r="K595" s="7">
        <v>0</v>
      </c>
      <c r="L595" s="7">
        <v>2.3302457765084998</v>
      </c>
      <c r="M595" s="7">
        <v>0</v>
      </c>
      <c r="N595" s="7">
        <v>0</v>
      </c>
      <c r="O595" s="7">
        <v>0</v>
      </c>
      <c r="P595" s="7">
        <v>0</v>
      </c>
      <c r="Q595" s="7">
        <v>0</v>
      </c>
      <c r="R595" s="7">
        <v>0</v>
      </c>
      <c r="S595" s="7">
        <v>0</v>
      </c>
      <c r="T595" s="7">
        <v>0</v>
      </c>
      <c r="U595" s="7">
        <v>0</v>
      </c>
      <c r="V595" s="7">
        <v>0</v>
      </c>
      <c r="W595" s="7">
        <v>11.781252</v>
      </c>
      <c r="X595" s="7">
        <v>0</v>
      </c>
      <c r="Y595" s="7">
        <v>0</v>
      </c>
      <c r="Z595" s="7">
        <v>0</v>
      </c>
      <c r="AA595" s="1" t="s">
        <v>40</v>
      </c>
      <c r="AB595" s="1" t="str">
        <f t="shared" si="27"/>
        <v>Comunidad Valenciana</v>
      </c>
      <c r="AC595" s="1" t="str">
        <f t="shared" si="28"/>
        <v>Badajoz-Comunidad Valenciana-Valencia-R7</v>
      </c>
      <c r="AD595" s="1" t="str">
        <f t="shared" si="29"/>
        <v xml:space="preserve">DE - Industria del papel, edición y artes gráficas </v>
      </c>
    </row>
    <row r="596" spans="1:30" ht="14.4">
      <c r="A596" s="7" t="s">
        <v>20</v>
      </c>
      <c r="B596" s="7" t="s">
        <v>99</v>
      </c>
      <c r="C596" s="7" t="s">
        <v>102</v>
      </c>
      <c r="D596" s="7" t="s">
        <v>41</v>
      </c>
      <c r="E596" s="7">
        <v>0</v>
      </c>
      <c r="F596" s="7">
        <v>0</v>
      </c>
      <c r="G596" s="7">
        <v>0</v>
      </c>
      <c r="H596" s="7">
        <v>7.5245046616784697</v>
      </c>
      <c r="I596" s="7">
        <v>10.9762047448971</v>
      </c>
      <c r="J596" s="7">
        <v>0</v>
      </c>
      <c r="K596" s="7">
        <v>0</v>
      </c>
      <c r="L596" s="7">
        <v>0</v>
      </c>
      <c r="M596" s="7">
        <v>0</v>
      </c>
      <c r="N596" s="7">
        <v>0</v>
      </c>
      <c r="O596" s="7">
        <v>0</v>
      </c>
      <c r="P596" s="7">
        <v>0</v>
      </c>
      <c r="Q596" s="7">
        <v>0</v>
      </c>
      <c r="R596" s="7">
        <v>0</v>
      </c>
      <c r="S596" s="7">
        <v>8.2336799999999997</v>
      </c>
      <c r="T596" s="7">
        <v>14.843544</v>
      </c>
      <c r="U596" s="7">
        <v>0</v>
      </c>
      <c r="V596" s="7">
        <v>0</v>
      </c>
      <c r="W596" s="7">
        <v>0</v>
      </c>
      <c r="X596" s="7">
        <v>0</v>
      </c>
      <c r="Y596" s="7">
        <v>0</v>
      </c>
      <c r="Z596" s="7">
        <v>0</v>
      </c>
      <c r="AA596" s="1" t="s">
        <v>42</v>
      </c>
      <c r="AB596" s="1" t="str">
        <f t="shared" si="27"/>
        <v>Comunidad Valenciana</v>
      </c>
      <c r="AC596" s="1" t="str">
        <f t="shared" si="28"/>
        <v>Badajoz-Comunidad Valenciana-Valencia-R8</v>
      </c>
      <c r="AD596" s="1" t="str">
        <f t="shared" si="29"/>
        <v xml:space="preserve">DG - Industria Química </v>
      </c>
    </row>
    <row r="597" spans="1:30" ht="14.4">
      <c r="A597" s="7" t="s">
        <v>20</v>
      </c>
      <c r="B597" s="7" t="s">
        <v>99</v>
      </c>
      <c r="C597" s="7" t="s">
        <v>102</v>
      </c>
      <c r="D597" s="7" t="s">
        <v>43</v>
      </c>
      <c r="E597" s="7">
        <v>0</v>
      </c>
      <c r="F597" s="7">
        <v>9.8939086601926398</v>
      </c>
      <c r="G597" s="7">
        <v>0</v>
      </c>
      <c r="H597" s="7">
        <v>0</v>
      </c>
      <c r="I597" s="7">
        <v>0</v>
      </c>
      <c r="J597" s="7">
        <v>0</v>
      </c>
      <c r="K597" s="7">
        <v>7.4516192478257404</v>
      </c>
      <c r="L597" s="7">
        <v>6.7325809557451102</v>
      </c>
      <c r="M597" s="7">
        <v>0.68034988815717801</v>
      </c>
      <c r="N597" s="7">
        <v>0</v>
      </c>
      <c r="O597" s="7">
        <v>0</v>
      </c>
      <c r="P597" s="7">
        <v>0</v>
      </c>
      <c r="Q597" s="7">
        <v>11.697044999999999</v>
      </c>
      <c r="R597" s="7">
        <v>0</v>
      </c>
      <c r="S597" s="7">
        <v>0</v>
      </c>
      <c r="T597" s="7">
        <v>0</v>
      </c>
      <c r="U597" s="7">
        <v>0</v>
      </c>
      <c r="V597" s="7">
        <v>14.780927999999999</v>
      </c>
      <c r="W597" s="7">
        <v>12.754104</v>
      </c>
      <c r="X597" s="7">
        <v>2.2731840000000001</v>
      </c>
      <c r="Y597" s="7">
        <v>0</v>
      </c>
      <c r="Z597" s="7">
        <v>0</v>
      </c>
      <c r="AA597" s="1" t="s">
        <v>44</v>
      </c>
      <c r="AB597" s="1" t="str">
        <f t="shared" si="27"/>
        <v>Comunidad Valenciana</v>
      </c>
      <c r="AC597" s="1" t="str">
        <f t="shared" si="28"/>
        <v>Badajoz-Comunidad Valenciana-Valencia-R9</v>
      </c>
      <c r="AD597" s="1" t="str">
        <f t="shared" si="29"/>
        <v xml:space="preserve">DH - Industria del caucho y materias plásticas </v>
      </c>
    </row>
    <row r="598" spans="1:30" ht="14.4">
      <c r="A598" s="7" t="s">
        <v>20</v>
      </c>
      <c r="B598" s="7" t="s">
        <v>99</v>
      </c>
      <c r="C598" s="7" t="s">
        <v>102</v>
      </c>
      <c r="D598" s="7" t="s">
        <v>45</v>
      </c>
      <c r="E598" s="7">
        <v>11.771988732063599</v>
      </c>
      <c r="F598" s="7">
        <v>0</v>
      </c>
      <c r="G598" s="7">
        <v>0</v>
      </c>
      <c r="H598" s="7">
        <v>3.4185894867396001</v>
      </c>
      <c r="I598" s="7">
        <v>12.541236531407399</v>
      </c>
      <c r="J598" s="7">
        <v>23.207622857673801</v>
      </c>
      <c r="K598" s="7">
        <v>0</v>
      </c>
      <c r="L598" s="7">
        <v>11.5011956070941</v>
      </c>
      <c r="M598" s="7">
        <v>11.182081769109301</v>
      </c>
      <c r="N598" s="7">
        <v>13.2279347891537</v>
      </c>
      <c r="O598" s="7">
        <v>10.9793180471681</v>
      </c>
      <c r="P598" s="7">
        <v>11.928900000000001</v>
      </c>
      <c r="Q598" s="7">
        <v>0</v>
      </c>
      <c r="R598" s="7">
        <v>0</v>
      </c>
      <c r="S598" s="7">
        <v>10.110239999999999</v>
      </c>
      <c r="T598" s="7">
        <v>26.2118161</v>
      </c>
      <c r="U598" s="7">
        <v>50.627254000000001</v>
      </c>
      <c r="V598" s="7">
        <v>0</v>
      </c>
      <c r="W598" s="7">
        <v>24.755019999999998</v>
      </c>
      <c r="X598" s="7">
        <v>17.212379299999998</v>
      </c>
      <c r="Y598" s="7">
        <v>21.244807000000002</v>
      </c>
      <c r="Z598" s="7">
        <v>24.8564276</v>
      </c>
      <c r="AA598" s="1" t="s">
        <v>46</v>
      </c>
      <c r="AB598" s="1" t="str">
        <f t="shared" si="27"/>
        <v>Comunidad Valenciana</v>
      </c>
      <c r="AC598" s="1" t="str">
        <f t="shared" si="28"/>
        <v>Badajoz-Comunidad Valenciana-Valencia-R10</v>
      </c>
      <c r="AD598" s="1" t="str">
        <f t="shared" si="29"/>
        <v xml:space="preserve">DI - Industria de productos minerales no metálicos </v>
      </c>
    </row>
    <row r="599" spans="1:30" ht="14.4">
      <c r="A599" s="7" t="s">
        <v>20</v>
      </c>
      <c r="B599" s="7" t="s">
        <v>99</v>
      </c>
      <c r="C599" s="7" t="s">
        <v>102</v>
      </c>
      <c r="D599" s="7" t="s">
        <v>47</v>
      </c>
      <c r="E599" s="7">
        <v>54.074020511266497</v>
      </c>
      <c r="F599" s="7">
        <v>66.100369694401394</v>
      </c>
      <c r="G599" s="7">
        <v>31.153456368451401</v>
      </c>
      <c r="H599" s="7">
        <v>7.2164851721474204</v>
      </c>
      <c r="I599" s="7">
        <v>0</v>
      </c>
      <c r="J599" s="7">
        <v>9.9882781528303504</v>
      </c>
      <c r="K599" s="7">
        <v>5.3195429056969799</v>
      </c>
      <c r="L599" s="7">
        <v>5.2090206244378896</v>
      </c>
      <c r="M599" s="7">
        <v>0</v>
      </c>
      <c r="N599" s="7">
        <v>0.28997571951201201</v>
      </c>
      <c r="O599" s="7">
        <v>0</v>
      </c>
      <c r="P599" s="7">
        <v>156.40707459999999</v>
      </c>
      <c r="Q599" s="7">
        <v>84.694288999999998</v>
      </c>
      <c r="R599" s="7">
        <v>89.336109100000002</v>
      </c>
      <c r="S599" s="7">
        <v>16.459800000000001</v>
      </c>
      <c r="T599" s="7">
        <v>0</v>
      </c>
      <c r="U599" s="7">
        <v>44.381008999999999</v>
      </c>
      <c r="V599" s="7">
        <v>14.780927999999999</v>
      </c>
      <c r="W599" s="7">
        <v>14.435326999999999</v>
      </c>
      <c r="X599" s="7">
        <v>0</v>
      </c>
      <c r="Y599" s="7">
        <v>8.1341838000000006</v>
      </c>
      <c r="Z599" s="7">
        <v>0</v>
      </c>
      <c r="AA599" s="1" t="s">
        <v>48</v>
      </c>
      <c r="AB599" s="1" t="str">
        <f t="shared" si="27"/>
        <v>Comunidad Valenciana</v>
      </c>
      <c r="AC599" s="1" t="str">
        <f t="shared" si="28"/>
        <v>Badajoz-Comunidad Valenciana-Valencia-R11</v>
      </c>
      <c r="AD599" s="1" t="str">
        <f t="shared" si="29"/>
        <v xml:space="preserve">DJ - Metalurgia y fabricación de productos metálicos </v>
      </c>
    </row>
    <row r="600" spans="1:30" ht="14.4">
      <c r="A600" s="7" t="s">
        <v>20</v>
      </c>
      <c r="B600" s="7" t="s">
        <v>99</v>
      </c>
      <c r="C600" s="7" t="s">
        <v>102</v>
      </c>
      <c r="D600" s="7" t="s">
        <v>49</v>
      </c>
      <c r="E600" s="7">
        <v>0</v>
      </c>
      <c r="F600" s="7">
        <v>0</v>
      </c>
      <c r="G600" s="7">
        <v>0</v>
      </c>
      <c r="H600" s="7">
        <v>0</v>
      </c>
      <c r="I600" s="7">
        <v>0</v>
      </c>
      <c r="J600" s="7">
        <v>0</v>
      </c>
      <c r="K600" s="7">
        <v>0</v>
      </c>
      <c r="L600" s="7">
        <v>0</v>
      </c>
      <c r="M600" s="7">
        <v>0</v>
      </c>
      <c r="N600" s="7">
        <v>0</v>
      </c>
      <c r="O600" s="7">
        <v>0</v>
      </c>
      <c r="P600" s="7">
        <v>0</v>
      </c>
      <c r="Q600" s="7">
        <v>0</v>
      </c>
      <c r="R600" s="7">
        <v>0</v>
      </c>
      <c r="S600" s="7">
        <v>0</v>
      </c>
      <c r="T600" s="7">
        <v>0</v>
      </c>
      <c r="U600" s="7">
        <v>0</v>
      </c>
      <c r="V600" s="7">
        <v>0</v>
      </c>
      <c r="W600" s="7">
        <v>0</v>
      </c>
      <c r="X600" s="7">
        <v>0</v>
      </c>
      <c r="Y600" s="7">
        <v>0</v>
      </c>
      <c r="Z600" s="7">
        <v>0</v>
      </c>
      <c r="AA600" s="1" t="s">
        <v>50</v>
      </c>
      <c r="AB600" s="1" t="str">
        <f t="shared" si="27"/>
        <v>Comunidad Valenciana</v>
      </c>
      <c r="AC600" s="1" t="str">
        <f t="shared" si="28"/>
        <v>Badajoz-Comunidad Valenciana-Valencia-R12</v>
      </c>
      <c r="AD600" s="1" t="str">
        <f t="shared" si="29"/>
        <v xml:space="preserve">DK - Fabricación de maquinaria y equipo mecánico </v>
      </c>
    </row>
    <row r="601" spans="1:30" ht="14.4">
      <c r="A601" s="7" t="s">
        <v>20</v>
      </c>
      <c r="B601" s="7" t="s">
        <v>99</v>
      </c>
      <c r="C601" s="7" t="s">
        <v>102</v>
      </c>
      <c r="D601" s="7" t="s">
        <v>51</v>
      </c>
      <c r="E601" s="7">
        <v>0</v>
      </c>
      <c r="F601" s="7">
        <v>0</v>
      </c>
      <c r="G601" s="7">
        <v>0</v>
      </c>
      <c r="H601" s="7">
        <v>0</v>
      </c>
      <c r="I601" s="7">
        <v>0</v>
      </c>
      <c r="J601" s="7">
        <v>0</v>
      </c>
      <c r="K601" s="7">
        <v>0</v>
      </c>
      <c r="L601" s="7">
        <v>0</v>
      </c>
      <c r="M601" s="7">
        <v>0</v>
      </c>
      <c r="N601" s="7">
        <v>0</v>
      </c>
      <c r="O601" s="7">
        <v>2.1089123386783202</v>
      </c>
      <c r="P601" s="7">
        <v>0</v>
      </c>
      <c r="Q601" s="7">
        <v>0</v>
      </c>
      <c r="R601" s="7">
        <v>0</v>
      </c>
      <c r="S601" s="7">
        <v>0</v>
      </c>
      <c r="T601" s="7">
        <v>0</v>
      </c>
      <c r="U601" s="7">
        <v>0</v>
      </c>
      <c r="V601" s="7">
        <v>0</v>
      </c>
      <c r="W601" s="7">
        <v>0</v>
      </c>
      <c r="X601" s="7">
        <v>0</v>
      </c>
      <c r="Y601" s="7">
        <v>0</v>
      </c>
      <c r="Z601" s="7">
        <v>7.0532979999999998</v>
      </c>
      <c r="AA601" s="1" t="s">
        <v>52</v>
      </c>
      <c r="AB601" s="1" t="str">
        <f t="shared" si="27"/>
        <v>Comunidad Valenciana</v>
      </c>
      <c r="AC601" s="1" t="str">
        <f t="shared" si="28"/>
        <v>Badajoz-Comunidad Valenciana-Valencia-R13</v>
      </c>
      <c r="AD601" s="1" t="str">
        <f t="shared" si="29"/>
        <v xml:space="preserve">DL - Material y equipo eléctrico, electrónico y óptico </v>
      </c>
    </row>
    <row r="602" spans="1:30" ht="14.4">
      <c r="A602" s="7" t="s">
        <v>20</v>
      </c>
      <c r="B602" s="7" t="s">
        <v>99</v>
      </c>
      <c r="C602" s="7" t="s">
        <v>102</v>
      </c>
      <c r="D602" s="7" t="s">
        <v>53</v>
      </c>
      <c r="E602" s="7">
        <v>0</v>
      </c>
      <c r="F602" s="7">
        <v>0.110631895151747</v>
      </c>
      <c r="G602" s="7">
        <v>0.13418579465116701</v>
      </c>
      <c r="H602" s="7">
        <v>0</v>
      </c>
      <c r="I602" s="7">
        <v>0</v>
      </c>
      <c r="J602" s="7">
        <v>0</v>
      </c>
      <c r="K602" s="7">
        <v>0</v>
      </c>
      <c r="L602" s="7">
        <v>0</v>
      </c>
      <c r="M602" s="7">
        <v>0</v>
      </c>
      <c r="N602" s="7">
        <v>9.7680276683707004E-2</v>
      </c>
      <c r="O602" s="7">
        <v>0</v>
      </c>
      <c r="P602" s="7">
        <v>0</v>
      </c>
      <c r="Q602" s="7">
        <v>0.98156555000000001</v>
      </c>
      <c r="R602" s="7">
        <v>16.365407999999999</v>
      </c>
      <c r="S602" s="7">
        <v>0</v>
      </c>
      <c r="T602" s="7">
        <v>0</v>
      </c>
      <c r="U602" s="7">
        <v>0</v>
      </c>
      <c r="V602" s="7">
        <v>0</v>
      </c>
      <c r="W602" s="7">
        <v>0</v>
      </c>
      <c r="X602" s="7">
        <v>0</v>
      </c>
      <c r="Y602" s="7">
        <v>2.249784</v>
      </c>
      <c r="Z602" s="7">
        <v>0</v>
      </c>
      <c r="AA602" s="1" t="s">
        <v>54</v>
      </c>
      <c r="AB602" s="1" t="str">
        <f t="shared" si="27"/>
        <v>Comunidad Valenciana</v>
      </c>
      <c r="AC602" s="1" t="str">
        <f t="shared" si="28"/>
        <v>Badajoz-Comunidad Valenciana-Valencia-R14</v>
      </c>
      <c r="AD602" s="1" t="str">
        <f t="shared" si="29"/>
        <v xml:space="preserve">DM - Fabricación de material de transporte </v>
      </c>
    </row>
    <row r="603" spans="1:30" ht="14.4">
      <c r="A603" s="7" t="s">
        <v>20</v>
      </c>
      <c r="B603" s="7" t="s">
        <v>99</v>
      </c>
      <c r="C603" s="7" t="s">
        <v>102</v>
      </c>
      <c r="D603" s="7" t="s">
        <v>55</v>
      </c>
      <c r="E603" s="7">
        <v>0</v>
      </c>
      <c r="F603" s="7">
        <v>0</v>
      </c>
      <c r="G603" s="7">
        <v>1.9700460705101399</v>
      </c>
      <c r="H603" s="7">
        <v>0</v>
      </c>
      <c r="I603" s="7">
        <v>0</v>
      </c>
      <c r="J603" s="7">
        <v>8.9318227188373793</v>
      </c>
      <c r="K603" s="7">
        <v>0</v>
      </c>
      <c r="L603" s="7">
        <v>0</v>
      </c>
      <c r="M603" s="7">
        <v>0</v>
      </c>
      <c r="N603" s="7">
        <v>0</v>
      </c>
      <c r="O603" s="7">
        <v>0</v>
      </c>
      <c r="P603" s="7">
        <v>0</v>
      </c>
      <c r="Q603" s="7">
        <v>0</v>
      </c>
      <c r="R603" s="7">
        <v>2.8671199999999999</v>
      </c>
      <c r="S603" s="7">
        <v>0</v>
      </c>
      <c r="T603" s="7">
        <v>0</v>
      </c>
      <c r="U603" s="7">
        <v>4.2699439999999997</v>
      </c>
      <c r="V603" s="7">
        <v>0</v>
      </c>
      <c r="W603" s="7">
        <v>0</v>
      </c>
      <c r="X603" s="7">
        <v>0</v>
      </c>
      <c r="Y603" s="7">
        <v>0</v>
      </c>
      <c r="Z603" s="7">
        <v>0</v>
      </c>
      <c r="AA603" s="1" t="s">
        <v>56</v>
      </c>
      <c r="AB603" s="1" t="str">
        <f t="shared" si="27"/>
        <v>Comunidad Valenciana</v>
      </c>
      <c r="AC603" s="1" t="str">
        <f t="shared" si="28"/>
        <v>Badajoz-Comunidad Valenciana-Valencia-R15</v>
      </c>
      <c r="AD603" s="1" t="str">
        <f t="shared" si="29"/>
        <v xml:space="preserve">DN - Industrias diversas </v>
      </c>
    </row>
    <row r="604" spans="1:30" ht="14.4">
      <c r="A604" s="7" t="s">
        <v>20</v>
      </c>
      <c r="B604" s="7" t="s">
        <v>99</v>
      </c>
      <c r="C604" s="7" t="s">
        <v>102</v>
      </c>
      <c r="D604" s="7" t="s">
        <v>57</v>
      </c>
      <c r="E604" s="7">
        <v>0</v>
      </c>
      <c r="F604" s="7">
        <v>0</v>
      </c>
      <c r="G604" s="7">
        <v>0</v>
      </c>
      <c r="H604" s="7">
        <v>0</v>
      </c>
      <c r="I604" s="7">
        <v>0</v>
      </c>
      <c r="J604" s="7">
        <v>0</v>
      </c>
      <c r="K604" s="7">
        <v>0</v>
      </c>
      <c r="L604" s="7">
        <v>0</v>
      </c>
      <c r="M604" s="7">
        <v>0</v>
      </c>
      <c r="N604" s="7">
        <v>0</v>
      </c>
      <c r="O604" s="7">
        <v>0</v>
      </c>
      <c r="P604" s="7">
        <v>0</v>
      </c>
      <c r="Q604" s="7">
        <v>0</v>
      </c>
      <c r="R604" s="7">
        <v>0</v>
      </c>
      <c r="S604" s="7">
        <v>0</v>
      </c>
      <c r="T604" s="7">
        <v>0</v>
      </c>
      <c r="U604" s="7">
        <v>0</v>
      </c>
      <c r="V604" s="7">
        <v>0</v>
      </c>
      <c r="W604" s="7">
        <v>0</v>
      </c>
      <c r="X604" s="7">
        <v>0</v>
      </c>
      <c r="Y604" s="7">
        <v>0</v>
      </c>
      <c r="Z604" s="7">
        <v>0</v>
      </c>
      <c r="AA604" s="1" t="s">
        <v>58</v>
      </c>
      <c r="AB604" s="1" t="str">
        <f t="shared" si="27"/>
        <v>Comunidad Valenciana</v>
      </c>
      <c r="AC604" s="1" t="str">
        <f t="shared" si="28"/>
        <v>Badajoz-Comunidad Valenciana-Valencia-R16</v>
      </c>
      <c r="AD604" s="1" t="str">
        <f t="shared" si="29"/>
        <v xml:space="preserve">EE - Industria energética, distribución de energía, gas y agua </v>
      </c>
    </row>
    <row r="605" spans="1:30" ht="14.4">
      <c r="A605" s="7" t="s">
        <v>20</v>
      </c>
      <c r="B605" s="7" t="s">
        <v>103</v>
      </c>
      <c r="C605" s="7" t="s">
        <v>20</v>
      </c>
      <c r="D605" s="7" t="s">
        <v>23</v>
      </c>
      <c r="E605" s="7">
        <v>1236.7846070273499</v>
      </c>
      <c r="F605" s="7">
        <v>1173.7264543018</v>
      </c>
      <c r="G605" s="7">
        <v>1037.6757405625401</v>
      </c>
      <c r="H605" s="7">
        <v>567.82587509448797</v>
      </c>
      <c r="I605" s="7">
        <v>670.85135699949103</v>
      </c>
      <c r="J605" s="7">
        <v>1165.5749038973699</v>
      </c>
      <c r="K605" s="7">
        <v>730.13190727693097</v>
      </c>
      <c r="L605" s="7">
        <v>805.587420853195</v>
      </c>
      <c r="M605" s="7">
        <v>434.69185988969099</v>
      </c>
      <c r="N605" s="7">
        <v>534.63779095392795</v>
      </c>
      <c r="O605" s="7">
        <v>452.754976179896</v>
      </c>
      <c r="P605" s="7">
        <v>2441.6038589999998</v>
      </c>
      <c r="Q605" s="7">
        <v>2474.8215100000002</v>
      </c>
      <c r="R605" s="7">
        <v>2075.963538</v>
      </c>
      <c r="S605" s="7">
        <v>1293.9403239999999</v>
      </c>
      <c r="T605" s="7">
        <v>1739.5044330000001</v>
      </c>
      <c r="U605" s="7">
        <v>2524.421613</v>
      </c>
      <c r="V605" s="7">
        <v>1991.596358</v>
      </c>
      <c r="W605" s="7">
        <v>1360.5625319999999</v>
      </c>
      <c r="X605" s="7">
        <v>1428.9295179999999</v>
      </c>
      <c r="Y605" s="7">
        <v>1958.8895540000001</v>
      </c>
      <c r="Z605" s="7">
        <v>1314.9915249999999</v>
      </c>
      <c r="AA605" s="1" t="s">
        <v>24</v>
      </c>
      <c r="AB605" s="1" t="str">
        <f t="shared" si="27"/>
        <v>Extremadura</v>
      </c>
      <c r="AC605" s="1" t="str">
        <f t="shared" si="28"/>
        <v>Badajoz-Extremadura-Badajoz-R1</v>
      </c>
      <c r="AD605" s="1" t="str">
        <f t="shared" si="29"/>
        <v xml:space="preserve">AA,BB - Agricultura, silvicultura y pesca </v>
      </c>
    </row>
    <row r="606" spans="1:30" ht="14.4">
      <c r="A606" s="7" t="s">
        <v>20</v>
      </c>
      <c r="B606" s="7" t="s">
        <v>103</v>
      </c>
      <c r="C606" s="7" t="s">
        <v>20</v>
      </c>
      <c r="D606" s="7" t="s">
        <v>26</v>
      </c>
      <c r="E606" s="7">
        <v>608.27974796918602</v>
      </c>
      <c r="F606" s="7">
        <v>516.37517362805102</v>
      </c>
      <c r="G606" s="7">
        <v>128.337947453433</v>
      </c>
      <c r="H606" s="7">
        <v>284.16095586961501</v>
      </c>
      <c r="I606" s="7">
        <v>222.09557073183299</v>
      </c>
      <c r="J606" s="7">
        <v>273.230679123573</v>
      </c>
      <c r="K606" s="7">
        <v>212.50950978693899</v>
      </c>
      <c r="L606" s="7">
        <v>144.235931423072</v>
      </c>
      <c r="M606" s="7">
        <v>219.04653299544</v>
      </c>
      <c r="N606" s="7">
        <v>181.08417001117701</v>
      </c>
      <c r="O606" s="7">
        <v>197.27813209563101</v>
      </c>
      <c r="P606" s="7">
        <v>4499.397688</v>
      </c>
      <c r="Q606" s="7">
        <v>4224.6572980000001</v>
      </c>
      <c r="R606" s="7">
        <v>1720.148095</v>
      </c>
      <c r="S606" s="7">
        <v>2549.717208</v>
      </c>
      <c r="T606" s="7">
        <v>2788.0006969999999</v>
      </c>
      <c r="U606" s="7">
        <v>1721.9132790000001</v>
      </c>
      <c r="V606" s="7">
        <v>1902.568957</v>
      </c>
      <c r="W606" s="7">
        <v>614.076233</v>
      </c>
      <c r="X606" s="7">
        <v>1439.283212</v>
      </c>
      <c r="Y606" s="7">
        <v>1732.6433219999999</v>
      </c>
      <c r="Z606" s="7">
        <v>3414.8569640000001</v>
      </c>
      <c r="AA606" s="1" t="s">
        <v>27</v>
      </c>
      <c r="AB606" s="1" t="str">
        <f t="shared" ref="AB606:AB669" si="30">IF(B606="Castilla-La Mancha","Castilla La Mancha",B606)</f>
        <v>Extremadura</v>
      </c>
      <c r="AC606" s="1" t="str">
        <f t="shared" si="28"/>
        <v>Badajoz-Extremadura-Badajoz-R2</v>
      </c>
      <c r="AD606" s="1" t="str">
        <f t="shared" si="29"/>
        <v xml:space="preserve">CA,CB, DF - I. extractivas, coquerías, refino y combustibles nucleares </v>
      </c>
    </row>
    <row r="607" spans="1:30" ht="14.4">
      <c r="A607" s="7" t="s">
        <v>20</v>
      </c>
      <c r="B607" s="7" t="s">
        <v>103</v>
      </c>
      <c r="C607" s="7" t="s">
        <v>20</v>
      </c>
      <c r="D607" s="7" t="s">
        <v>29</v>
      </c>
      <c r="E607" s="7">
        <v>806.75416412652999</v>
      </c>
      <c r="F607" s="7">
        <v>911.74504329287299</v>
      </c>
      <c r="G607" s="7">
        <v>498.98907147156899</v>
      </c>
      <c r="H607" s="7">
        <v>694.04890721627498</v>
      </c>
      <c r="I607" s="7">
        <v>676.91413717054195</v>
      </c>
      <c r="J607" s="7">
        <v>629.95673224751204</v>
      </c>
      <c r="K607" s="7">
        <v>710.83383903144795</v>
      </c>
      <c r="L607" s="7">
        <v>599.53325954055504</v>
      </c>
      <c r="M607" s="7">
        <v>498.44456564631702</v>
      </c>
      <c r="N607" s="7">
        <v>465.90903087115299</v>
      </c>
      <c r="O607" s="7">
        <v>358.81615819536597</v>
      </c>
      <c r="P607" s="7">
        <v>1952.9001579999999</v>
      </c>
      <c r="Q607" s="7">
        <v>2523.4132140000002</v>
      </c>
      <c r="R607" s="7">
        <v>1565.9248749999999</v>
      </c>
      <c r="S607" s="7">
        <v>1320.2084990000001</v>
      </c>
      <c r="T607" s="7">
        <v>1234.554719</v>
      </c>
      <c r="U607" s="7">
        <v>1781.210167</v>
      </c>
      <c r="V607" s="7">
        <v>1115.5882449999999</v>
      </c>
      <c r="W607" s="7">
        <v>1042.25838</v>
      </c>
      <c r="X607" s="7">
        <v>1642.718402</v>
      </c>
      <c r="Y607" s="7">
        <v>719.68199700000002</v>
      </c>
      <c r="Z607" s="7">
        <v>818.60178299999995</v>
      </c>
      <c r="AA607" s="1" t="s">
        <v>30</v>
      </c>
      <c r="AB607" s="1" t="str">
        <f t="shared" si="30"/>
        <v>Extremadura</v>
      </c>
      <c r="AC607" s="1" t="str">
        <f t="shared" si="28"/>
        <v>Badajoz-Extremadura-Badajoz-R3</v>
      </c>
      <c r="AD607" s="1" t="str">
        <f t="shared" si="29"/>
        <v xml:space="preserve">DA - Industria Agroalimentaria </v>
      </c>
    </row>
    <row r="608" spans="1:30" ht="14.4">
      <c r="A608" s="7" t="s">
        <v>20</v>
      </c>
      <c r="B608" s="7" t="s">
        <v>103</v>
      </c>
      <c r="C608" s="7" t="s">
        <v>20</v>
      </c>
      <c r="D608" s="7" t="s">
        <v>32</v>
      </c>
      <c r="E608" s="7">
        <v>2.1005463337289498</v>
      </c>
      <c r="F608" s="7">
        <v>1.59152531561142E-7</v>
      </c>
      <c r="G608" s="7">
        <v>1.93705442785742</v>
      </c>
      <c r="H608" s="7">
        <v>1.0816271714252199</v>
      </c>
      <c r="I608" s="7">
        <v>0.159594098835111</v>
      </c>
      <c r="J608" s="7">
        <v>1.37005805272874E-8</v>
      </c>
      <c r="K608" s="7">
        <v>2.6344224172758999</v>
      </c>
      <c r="L608" s="7">
        <v>1.3531772693345001</v>
      </c>
      <c r="M608" s="7">
        <v>4.1767546523570402</v>
      </c>
      <c r="N608" s="7">
        <v>4.5561854984529999</v>
      </c>
      <c r="O608" s="7">
        <v>5.4681599048379299</v>
      </c>
      <c r="P608" s="7">
        <v>2.0397470000000002</v>
      </c>
      <c r="Q608" s="7">
        <v>0</v>
      </c>
      <c r="R608" s="7">
        <v>4.3006799999999998</v>
      </c>
      <c r="S608" s="7">
        <v>4.2323729999999999</v>
      </c>
      <c r="T608" s="7">
        <v>2.3284120000000001</v>
      </c>
      <c r="U608" s="7">
        <v>0</v>
      </c>
      <c r="V608" s="7">
        <v>1.030119</v>
      </c>
      <c r="W608" s="7">
        <v>6.1158299999999999</v>
      </c>
      <c r="X608" s="7">
        <v>0</v>
      </c>
      <c r="Y608" s="7">
        <v>7.7847099999999996</v>
      </c>
      <c r="Z608" s="7">
        <v>0</v>
      </c>
      <c r="AA608" s="1" t="s">
        <v>33</v>
      </c>
      <c r="AB608" s="1" t="str">
        <f t="shared" si="30"/>
        <v>Extremadura</v>
      </c>
      <c r="AC608" s="1" t="str">
        <f t="shared" si="28"/>
        <v>Badajoz-Extremadura-Badajoz-R4</v>
      </c>
      <c r="AD608" s="1" t="str">
        <f t="shared" si="29"/>
        <v xml:space="preserve">DB - Industria textil y de la confección </v>
      </c>
    </row>
    <row r="609" spans="1:30" ht="14.4">
      <c r="A609" s="7" t="s">
        <v>20</v>
      </c>
      <c r="B609" s="7" t="s">
        <v>103</v>
      </c>
      <c r="C609" s="7" t="s">
        <v>20</v>
      </c>
      <c r="D609" s="7" t="s">
        <v>35</v>
      </c>
      <c r="E609" s="7">
        <v>1.04963372636166</v>
      </c>
      <c r="F609" s="7">
        <v>2.8270320458826199</v>
      </c>
      <c r="G609" s="7">
        <v>4.4336621879613301E-4</v>
      </c>
      <c r="H609" s="7">
        <v>3.2952630969931103E-4</v>
      </c>
      <c r="I609" s="7">
        <v>1.8276074981436401</v>
      </c>
      <c r="J609" s="7">
        <v>2.7210224336922302</v>
      </c>
      <c r="K609" s="7">
        <v>1.8706281980220101</v>
      </c>
      <c r="L609" s="7">
        <v>2.3448303519867602</v>
      </c>
      <c r="M609" s="7">
        <v>2.47932939066262E-4</v>
      </c>
      <c r="N609" s="7">
        <v>4.6742872989955499E-8</v>
      </c>
      <c r="O609" s="7">
        <v>3.0505667851019502E-4</v>
      </c>
      <c r="P609" s="7">
        <v>0</v>
      </c>
      <c r="Q609" s="7">
        <v>4.5322050000000003</v>
      </c>
      <c r="R609" s="7">
        <v>0</v>
      </c>
      <c r="S609" s="7">
        <v>0</v>
      </c>
      <c r="T609" s="7">
        <v>2.47296</v>
      </c>
      <c r="U609" s="7">
        <v>47.327472</v>
      </c>
      <c r="V609" s="7">
        <v>14.542536</v>
      </c>
      <c r="W609" s="7">
        <v>0</v>
      </c>
      <c r="X609" s="7">
        <v>0</v>
      </c>
      <c r="Y609" s="7">
        <v>0</v>
      </c>
      <c r="Z609" s="7">
        <v>0</v>
      </c>
      <c r="AA609" s="1" t="s">
        <v>36</v>
      </c>
      <c r="AB609" s="1" t="str">
        <f t="shared" si="30"/>
        <v>Extremadura</v>
      </c>
      <c r="AC609" s="1" t="str">
        <f t="shared" si="28"/>
        <v>Badajoz-Extremadura-Badajoz-R5</v>
      </c>
      <c r="AD609" s="1" t="str">
        <f t="shared" si="29"/>
        <v xml:space="preserve">DC - Industria del cuero y calzado </v>
      </c>
    </row>
    <row r="610" spans="1:30" ht="14.4">
      <c r="A610" s="7" t="s">
        <v>20</v>
      </c>
      <c r="B610" s="7" t="s">
        <v>103</v>
      </c>
      <c r="C610" s="7" t="s">
        <v>20</v>
      </c>
      <c r="D610" s="7" t="s">
        <v>37</v>
      </c>
      <c r="E610" s="7">
        <v>70.987202559414399</v>
      </c>
      <c r="F610" s="7">
        <v>90.545595936367604</v>
      </c>
      <c r="G610" s="7">
        <v>68.234395243137598</v>
      </c>
      <c r="H610" s="7">
        <v>9.7622640934497795</v>
      </c>
      <c r="I610" s="7">
        <v>31.492606020305502</v>
      </c>
      <c r="J610" s="7">
        <v>68.452214247559198</v>
      </c>
      <c r="K610" s="7">
        <v>55.949414114968</v>
      </c>
      <c r="L610" s="7">
        <v>61.047366375390098</v>
      </c>
      <c r="M610" s="7">
        <v>49.432253540612699</v>
      </c>
      <c r="N610" s="7">
        <v>50.087796399037799</v>
      </c>
      <c r="O610" s="7">
        <v>36.209999555954802</v>
      </c>
      <c r="P610" s="7">
        <v>42.549075000000002</v>
      </c>
      <c r="Q610" s="7">
        <v>124.874622</v>
      </c>
      <c r="R610" s="7">
        <v>68.252032</v>
      </c>
      <c r="S610" s="7">
        <v>3.0424890000000002</v>
      </c>
      <c r="T610" s="7">
        <v>54.375886000000001</v>
      </c>
      <c r="U610" s="7">
        <v>42.569389999999999</v>
      </c>
      <c r="V610" s="7">
        <v>15.815008000000001</v>
      </c>
      <c r="W610" s="7">
        <v>102.621201</v>
      </c>
      <c r="X610" s="7">
        <v>16.279166</v>
      </c>
      <c r="Y610" s="7">
        <v>219.814412</v>
      </c>
      <c r="Z610" s="7">
        <v>13.401579999999999</v>
      </c>
      <c r="AA610" s="1" t="s">
        <v>38</v>
      </c>
      <c r="AB610" s="1" t="str">
        <f t="shared" si="30"/>
        <v>Extremadura</v>
      </c>
      <c r="AC610" s="1" t="str">
        <f t="shared" si="28"/>
        <v>Badajoz-Extremadura-Badajoz-R6</v>
      </c>
      <c r="AD610" s="1" t="str">
        <f t="shared" si="29"/>
        <v xml:space="preserve">DD - Industria de la madera y el corcho </v>
      </c>
    </row>
    <row r="611" spans="1:30" ht="14.4">
      <c r="A611" s="7" t="s">
        <v>20</v>
      </c>
      <c r="B611" s="7" t="s">
        <v>103</v>
      </c>
      <c r="C611" s="7" t="s">
        <v>20</v>
      </c>
      <c r="D611" s="7" t="s">
        <v>39</v>
      </c>
      <c r="E611" s="7">
        <v>30.309364425356499</v>
      </c>
      <c r="F611" s="7">
        <v>29.602644147169201</v>
      </c>
      <c r="G611" s="7">
        <v>27.075632206054301</v>
      </c>
      <c r="H611" s="7">
        <v>24.310111249245701</v>
      </c>
      <c r="I611" s="7">
        <v>26.123778336838701</v>
      </c>
      <c r="J611" s="7">
        <v>13.815277379587901</v>
      </c>
      <c r="K611" s="7">
        <v>24.964660722791599</v>
      </c>
      <c r="L611" s="7">
        <v>12.626987061289601</v>
      </c>
      <c r="M611" s="7">
        <v>23.4309443161046</v>
      </c>
      <c r="N611" s="7">
        <v>20.208027441681899</v>
      </c>
      <c r="O611" s="7">
        <v>15.8452391694382</v>
      </c>
      <c r="P611" s="7">
        <v>2.4170349999999998</v>
      </c>
      <c r="Q611" s="7">
        <v>4.1848429999999999</v>
      </c>
      <c r="R611" s="7">
        <v>8.6039300000000001</v>
      </c>
      <c r="S611" s="7">
        <v>0.228215</v>
      </c>
      <c r="T611" s="7">
        <v>0</v>
      </c>
      <c r="U611" s="7">
        <v>20.191403000000001</v>
      </c>
      <c r="V611" s="7">
        <v>9.7421279999999992</v>
      </c>
      <c r="W611" s="7">
        <v>10.518841</v>
      </c>
      <c r="X611" s="7">
        <v>0</v>
      </c>
      <c r="Y611" s="7">
        <v>16.880223999999998</v>
      </c>
      <c r="Z611" s="7">
        <v>0</v>
      </c>
      <c r="AA611" s="1" t="s">
        <v>40</v>
      </c>
      <c r="AB611" s="1" t="str">
        <f t="shared" si="30"/>
        <v>Extremadura</v>
      </c>
      <c r="AC611" s="1" t="str">
        <f t="shared" si="28"/>
        <v>Badajoz-Extremadura-Badajoz-R7</v>
      </c>
      <c r="AD611" s="1" t="str">
        <f t="shared" si="29"/>
        <v xml:space="preserve">DE - Industria del papel, edición y artes gráficas </v>
      </c>
    </row>
    <row r="612" spans="1:30" ht="14.4">
      <c r="A612" s="7" t="s">
        <v>20</v>
      </c>
      <c r="B612" s="7" t="s">
        <v>103</v>
      </c>
      <c r="C612" s="7" t="s">
        <v>20</v>
      </c>
      <c r="D612" s="7" t="s">
        <v>41</v>
      </c>
      <c r="E612" s="7">
        <v>122.073627498598</v>
      </c>
      <c r="F612" s="7">
        <v>132.22412277561099</v>
      </c>
      <c r="G612" s="7">
        <v>77.354758915992505</v>
      </c>
      <c r="H612" s="7">
        <v>79.861895426197506</v>
      </c>
      <c r="I612" s="7">
        <v>83.100955654375994</v>
      </c>
      <c r="J612" s="7">
        <v>71.755286611027003</v>
      </c>
      <c r="K612" s="7">
        <v>52.913536990764797</v>
      </c>
      <c r="L612" s="7">
        <v>23.420055158263501</v>
      </c>
      <c r="M612" s="7">
        <v>46.006968833703098</v>
      </c>
      <c r="N612" s="7">
        <v>45.608837307127502</v>
      </c>
      <c r="O612" s="7">
        <v>16.988597244409402</v>
      </c>
      <c r="P612" s="7">
        <v>183.177583</v>
      </c>
      <c r="Q612" s="7">
        <v>208.196663</v>
      </c>
      <c r="R612" s="7">
        <v>173.944489</v>
      </c>
      <c r="S612" s="7">
        <v>202.33709899999999</v>
      </c>
      <c r="T612" s="7">
        <v>325.77934099999999</v>
      </c>
      <c r="U612" s="7">
        <v>159.57150300000001</v>
      </c>
      <c r="V612" s="7">
        <v>188.579409</v>
      </c>
      <c r="W612" s="7">
        <v>137.161565</v>
      </c>
      <c r="X612" s="7">
        <v>229.32741799999999</v>
      </c>
      <c r="Y612" s="7">
        <v>209.27893599999999</v>
      </c>
      <c r="Z612" s="7">
        <v>152.98533599999999</v>
      </c>
      <c r="AA612" s="1" t="s">
        <v>42</v>
      </c>
      <c r="AB612" s="1" t="str">
        <f t="shared" si="30"/>
        <v>Extremadura</v>
      </c>
      <c r="AC612" s="1" t="str">
        <f t="shared" si="28"/>
        <v>Badajoz-Extremadura-Badajoz-R8</v>
      </c>
      <c r="AD612" s="1" t="str">
        <f t="shared" si="29"/>
        <v xml:space="preserve">DG - Industria Química </v>
      </c>
    </row>
    <row r="613" spans="1:30" ht="14.4">
      <c r="A613" s="7" t="s">
        <v>20</v>
      </c>
      <c r="B613" s="7" t="s">
        <v>103</v>
      </c>
      <c r="C613" s="7" t="s">
        <v>20</v>
      </c>
      <c r="D613" s="7" t="s">
        <v>43</v>
      </c>
      <c r="E613" s="7">
        <v>9.1739182450065808</v>
      </c>
      <c r="F613" s="7">
        <v>14.163875674127301</v>
      </c>
      <c r="G613" s="7">
        <v>8.7178876267940293</v>
      </c>
      <c r="H613" s="7">
        <v>11.1408955307708</v>
      </c>
      <c r="I613" s="7">
        <v>11.3287853013454</v>
      </c>
      <c r="J613" s="7">
        <v>9.6339727516486704</v>
      </c>
      <c r="K613" s="7">
        <v>3.9656512017225101</v>
      </c>
      <c r="L613" s="7">
        <v>2.24362188157856</v>
      </c>
      <c r="M613" s="7">
        <v>1.0105157069734201</v>
      </c>
      <c r="N613" s="7">
        <v>5.5932763850222598</v>
      </c>
      <c r="O613" s="7">
        <v>4.3611737002943496</v>
      </c>
      <c r="P613" s="7">
        <v>38.629188999999997</v>
      </c>
      <c r="Q613" s="7">
        <v>9.5334909999999997</v>
      </c>
      <c r="R613" s="7">
        <v>16.676143</v>
      </c>
      <c r="S613" s="7">
        <v>3.6106590000000001</v>
      </c>
      <c r="T613" s="7">
        <v>34.798212999999997</v>
      </c>
      <c r="U613" s="7">
        <v>35.382728999999998</v>
      </c>
      <c r="V613" s="7">
        <v>21.892416000000001</v>
      </c>
      <c r="W613" s="7">
        <v>2.4114149999999999</v>
      </c>
      <c r="X613" s="7">
        <v>4.0657969999999999</v>
      </c>
      <c r="Y613" s="7">
        <v>6.3695149999999998</v>
      </c>
      <c r="Z613" s="7">
        <v>53.669815</v>
      </c>
      <c r="AA613" s="1" t="s">
        <v>44</v>
      </c>
      <c r="AB613" s="1" t="str">
        <f t="shared" si="30"/>
        <v>Extremadura</v>
      </c>
      <c r="AC613" s="1" t="str">
        <f t="shared" si="28"/>
        <v>Badajoz-Extremadura-Badajoz-R9</v>
      </c>
      <c r="AD613" s="1" t="str">
        <f t="shared" si="29"/>
        <v xml:space="preserve">DH - Industria del caucho y materias plásticas </v>
      </c>
    </row>
    <row r="614" spans="1:30" ht="14.4">
      <c r="A614" s="7" t="s">
        <v>20</v>
      </c>
      <c r="B614" s="7" t="s">
        <v>103</v>
      </c>
      <c r="C614" s="7" t="s">
        <v>20</v>
      </c>
      <c r="D614" s="7" t="s">
        <v>45</v>
      </c>
      <c r="E614" s="7">
        <v>115.997261847622</v>
      </c>
      <c r="F614" s="7">
        <v>61.136738261098003</v>
      </c>
      <c r="G614" s="7">
        <v>58.209294591892899</v>
      </c>
      <c r="H614" s="7">
        <v>49.4243466607183</v>
      </c>
      <c r="I614" s="7">
        <v>64.914258911190402</v>
      </c>
      <c r="J614" s="7">
        <v>86.672947627682106</v>
      </c>
      <c r="K614" s="7">
        <v>64.434853408445306</v>
      </c>
      <c r="L614" s="7">
        <v>49.448011383314103</v>
      </c>
      <c r="M614" s="7">
        <v>65.951739474447393</v>
      </c>
      <c r="N614" s="7">
        <v>45.719462214458503</v>
      </c>
      <c r="O614" s="7">
        <v>36.389331804394899</v>
      </c>
      <c r="P614" s="7">
        <v>1029.55069</v>
      </c>
      <c r="Q614" s="7">
        <v>1163.732082</v>
      </c>
      <c r="R614" s="7">
        <v>1448.6441050000001</v>
      </c>
      <c r="S614" s="7">
        <v>1125.4733470000001</v>
      </c>
      <c r="T614" s="7">
        <v>856.12296000000003</v>
      </c>
      <c r="U614" s="7">
        <v>930.49578799999995</v>
      </c>
      <c r="V614" s="7">
        <v>824.02916300000004</v>
      </c>
      <c r="W614" s="7">
        <v>873.61845900000003</v>
      </c>
      <c r="X614" s="7">
        <v>603.93508499999996</v>
      </c>
      <c r="Y614" s="7">
        <v>947.37746900000104</v>
      </c>
      <c r="Z614" s="7">
        <v>790.93566199999998</v>
      </c>
      <c r="AA614" s="1" t="s">
        <v>46</v>
      </c>
      <c r="AB614" s="1" t="str">
        <f t="shared" si="30"/>
        <v>Extremadura</v>
      </c>
      <c r="AC614" s="1" t="str">
        <f t="shared" si="28"/>
        <v>Badajoz-Extremadura-Badajoz-R10</v>
      </c>
      <c r="AD614" s="1" t="str">
        <f t="shared" si="29"/>
        <v xml:space="preserve">DI - Industria de productos minerales no metálicos </v>
      </c>
    </row>
    <row r="615" spans="1:30" ht="14.4">
      <c r="A615" s="7" t="s">
        <v>20</v>
      </c>
      <c r="B615" s="7" t="s">
        <v>103</v>
      </c>
      <c r="C615" s="7" t="s">
        <v>20</v>
      </c>
      <c r="D615" s="7" t="s">
        <v>47</v>
      </c>
      <c r="E615" s="7">
        <v>269.28854314832699</v>
      </c>
      <c r="F615" s="7">
        <v>344.24510540706802</v>
      </c>
      <c r="G615" s="7">
        <v>220.81487247601601</v>
      </c>
      <c r="H615" s="7">
        <v>203.21139121130801</v>
      </c>
      <c r="I615" s="7">
        <v>168.95423490865701</v>
      </c>
      <c r="J615" s="7">
        <v>167.227415965278</v>
      </c>
      <c r="K615" s="7">
        <v>109.81954448349499</v>
      </c>
      <c r="L615" s="7">
        <v>64.428964328081094</v>
      </c>
      <c r="M615" s="7">
        <v>126.89571188532901</v>
      </c>
      <c r="N615" s="7">
        <v>148.059737393663</v>
      </c>
      <c r="O615" s="7">
        <v>65.608355901366195</v>
      </c>
      <c r="P615" s="7">
        <v>130.27337700000001</v>
      </c>
      <c r="Q615" s="7">
        <v>72.435424999999995</v>
      </c>
      <c r="R615" s="7">
        <v>136.709586</v>
      </c>
      <c r="S615" s="7">
        <v>230.12522200000001</v>
      </c>
      <c r="T615" s="7">
        <v>130.196831</v>
      </c>
      <c r="U615" s="7">
        <v>179.56025399999999</v>
      </c>
      <c r="V615" s="7">
        <v>267.29893199999998</v>
      </c>
      <c r="W615" s="7">
        <v>118.14699899999999</v>
      </c>
      <c r="X615" s="7">
        <v>487.38838900000002</v>
      </c>
      <c r="Y615" s="7">
        <v>131.95967200000001</v>
      </c>
      <c r="Z615" s="7">
        <v>111.56464200000001</v>
      </c>
      <c r="AA615" s="1" t="s">
        <v>48</v>
      </c>
      <c r="AB615" s="1" t="str">
        <f t="shared" si="30"/>
        <v>Extremadura</v>
      </c>
      <c r="AC615" s="1" t="str">
        <f t="shared" si="28"/>
        <v>Badajoz-Extremadura-Badajoz-R11</v>
      </c>
      <c r="AD615" s="1" t="str">
        <f t="shared" si="29"/>
        <v xml:space="preserve">DJ - Metalurgia y fabricación de productos metálicos </v>
      </c>
    </row>
    <row r="616" spans="1:30" ht="14.4">
      <c r="A616" s="7" t="s">
        <v>20</v>
      </c>
      <c r="B616" s="7" t="s">
        <v>103</v>
      </c>
      <c r="C616" s="7" t="s">
        <v>20</v>
      </c>
      <c r="D616" s="7" t="s">
        <v>49</v>
      </c>
      <c r="E616" s="7">
        <v>33.868835549454701</v>
      </c>
      <c r="F616" s="7">
        <v>53.125621057940798</v>
      </c>
      <c r="G616" s="7">
        <v>38.219073963416498</v>
      </c>
      <c r="H616" s="7">
        <v>23.968741947101101</v>
      </c>
      <c r="I616" s="7">
        <v>30.151525515440198</v>
      </c>
      <c r="J616" s="7">
        <v>19.3733767607416</v>
      </c>
      <c r="K616" s="7">
        <v>25.670189662834701</v>
      </c>
      <c r="L616" s="7">
        <v>11.227917827367801</v>
      </c>
      <c r="M616" s="7">
        <v>10.8962132361632</v>
      </c>
      <c r="N616" s="7">
        <v>9.7084357808618904</v>
      </c>
      <c r="O616" s="7">
        <v>11.331356523063</v>
      </c>
      <c r="P616" s="7">
        <v>91.589055999999999</v>
      </c>
      <c r="Q616" s="7">
        <v>62.906495999999997</v>
      </c>
      <c r="R616" s="7">
        <v>56.904843999999997</v>
      </c>
      <c r="S616" s="7">
        <v>28.597548</v>
      </c>
      <c r="T616" s="7">
        <v>69.716342999999995</v>
      </c>
      <c r="U616" s="7">
        <v>52.350487999999999</v>
      </c>
      <c r="V616" s="7">
        <v>28.070309000000002</v>
      </c>
      <c r="W616" s="7">
        <v>71.795856999999998</v>
      </c>
      <c r="X616" s="7">
        <v>19.499248000000001</v>
      </c>
      <c r="Y616" s="7">
        <v>35.203890999999999</v>
      </c>
      <c r="Z616" s="7">
        <v>13.522128</v>
      </c>
      <c r="AA616" s="1" t="s">
        <v>50</v>
      </c>
      <c r="AB616" s="1" t="str">
        <f t="shared" si="30"/>
        <v>Extremadura</v>
      </c>
      <c r="AC616" s="1" t="str">
        <f t="shared" si="28"/>
        <v>Badajoz-Extremadura-Badajoz-R12</v>
      </c>
      <c r="AD616" s="1" t="str">
        <f t="shared" si="29"/>
        <v xml:space="preserve">DK - Fabricación de maquinaria y equipo mecánico </v>
      </c>
    </row>
    <row r="617" spans="1:30" ht="14.4">
      <c r="A617" s="7" t="s">
        <v>20</v>
      </c>
      <c r="B617" s="7" t="s">
        <v>103</v>
      </c>
      <c r="C617" s="7" t="s">
        <v>20</v>
      </c>
      <c r="D617" s="7" t="s">
        <v>51</v>
      </c>
      <c r="E617" s="7">
        <v>15.3223856861743</v>
      </c>
      <c r="F617" s="7">
        <v>7.75129821938362</v>
      </c>
      <c r="G617" s="7">
        <v>12.3851580953568</v>
      </c>
      <c r="H617" s="7">
        <v>6.6750925963633803</v>
      </c>
      <c r="I617" s="7">
        <v>7.3079249159666899</v>
      </c>
      <c r="J617" s="7">
        <v>7.7160990548031396</v>
      </c>
      <c r="K617" s="7">
        <v>10.7411573663239</v>
      </c>
      <c r="L617" s="7">
        <v>7.9101543356867197</v>
      </c>
      <c r="M617" s="7">
        <v>5.4480573596713402</v>
      </c>
      <c r="N617" s="7">
        <v>2.70070889446216</v>
      </c>
      <c r="O617" s="7">
        <v>4.5118122910443104</v>
      </c>
      <c r="P617" s="7">
        <v>3.9561950000000001</v>
      </c>
      <c r="Q617" s="7">
        <v>4.0327929999999999</v>
      </c>
      <c r="R617" s="7">
        <v>6.1067580000000001</v>
      </c>
      <c r="S617" s="7">
        <v>18.786909000000001</v>
      </c>
      <c r="T617" s="7">
        <v>17.41892</v>
      </c>
      <c r="U617" s="7">
        <v>19.283442999999998</v>
      </c>
      <c r="V617" s="7">
        <v>0</v>
      </c>
      <c r="W617" s="7">
        <v>13.974095999999999</v>
      </c>
      <c r="X617" s="7">
        <v>31.696187999999999</v>
      </c>
      <c r="Y617" s="7">
        <v>8.0870929999999994</v>
      </c>
      <c r="Z617" s="7">
        <v>1.600571</v>
      </c>
      <c r="AA617" s="1" t="s">
        <v>52</v>
      </c>
      <c r="AB617" s="1" t="str">
        <f t="shared" si="30"/>
        <v>Extremadura</v>
      </c>
      <c r="AC617" s="1" t="str">
        <f t="shared" si="28"/>
        <v>Badajoz-Extremadura-Badajoz-R13</v>
      </c>
      <c r="AD617" s="1" t="str">
        <f t="shared" si="29"/>
        <v xml:space="preserve">DL - Material y equipo eléctrico, electrónico y óptico </v>
      </c>
    </row>
    <row r="618" spans="1:30" ht="14.4">
      <c r="A618" s="7" t="s">
        <v>20</v>
      </c>
      <c r="B618" s="7" t="s">
        <v>103</v>
      </c>
      <c r="C618" s="7" t="s">
        <v>20</v>
      </c>
      <c r="D618" s="7" t="s">
        <v>53</v>
      </c>
      <c r="E618" s="7">
        <v>0.65556524316565801</v>
      </c>
      <c r="F618" s="7">
        <v>2.24723350596821</v>
      </c>
      <c r="G618" s="7">
        <v>0.84492284761177205</v>
      </c>
      <c r="H618" s="7">
        <v>1.2919322082837501</v>
      </c>
      <c r="I618" s="7">
        <v>4.7218231710197696</v>
      </c>
      <c r="J618" s="7">
        <v>3.8956509042421401</v>
      </c>
      <c r="K618" s="7">
        <v>2.0421395241637401</v>
      </c>
      <c r="L618" s="7">
        <v>3.71955726589422</v>
      </c>
      <c r="M618" s="7">
        <v>3.6511357711672701</v>
      </c>
      <c r="N618" s="7">
        <v>2.5231369926092699</v>
      </c>
      <c r="O618" s="7">
        <v>0</v>
      </c>
      <c r="P618" s="7">
        <v>28.185110999999999</v>
      </c>
      <c r="Q618" s="7">
        <v>24.289773</v>
      </c>
      <c r="R618" s="7">
        <v>8.5993549999999992</v>
      </c>
      <c r="S618" s="7">
        <v>37.507407000000001</v>
      </c>
      <c r="T618" s="7">
        <v>15.03314</v>
      </c>
      <c r="U618" s="7">
        <v>50.015369999999997</v>
      </c>
      <c r="V618" s="7">
        <v>14.057551999999999</v>
      </c>
      <c r="W618" s="7">
        <v>14.009836</v>
      </c>
      <c r="X618" s="7">
        <v>9.0655529999999995</v>
      </c>
      <c r="Y618" s="7">
        <v>4.2324999999999999</v>
      </c>
      <c r="Z618" s="7">
        <v>0</v>
      </c>
      <c r="AA618" s="1" t="s">
        <v>54</v>
      </c>
      <c r="AB618" s="1" t="str">
        <f t="shared" si="30"/>
        <v>Extremadura</v>
      </c>
      <c r="AC618" s="1" t="str">
        <f t="shared" si="28"/>
        <v>Badajoz-Extremadura-Badajoz-R14</v>
      </c>
      <c r="AD618" s="1" t="str">
        <f t="shared" si="29"/>
        <v xml:space="preserve">DM - Fabricación de material de transporte </v>
      </c>
    </row>
    <row r="619" spans="1:30" ht="14.4">
      <c r="A619" s="7" t="s">
        <v>20</v>
      </c>
      <c r="B619" s="7" t="s">
        <v>103</v>
      </c>
      <c r="C619" s="7" t="s">
        <v>20</v>
      </c>
      <c r="D619" s="7" t="s">
        <v>55</v>
      </c>
      <c r="E619" s="7">
        <v>12.1440956403013</v>
      </c>
      <c r="F619" s="7">
        <v>16.598545315078699</v>
      </c>
      <c r="G619" s="7">
        <v>9.3137409987792097</v>
      </c>
      <c r="H619" s="7">
        <v>5.3717413212484697</v>
      </c>
      <c r="I619" s="7">
        <v>14.3847683832662</v>
      </c>
      <c r="J619" s="7">
        <v>6.8304690949296099</v>
      </c>
      <c r="K619" s="7">
        <v>16.374967104427899</v>
      </c>
      <c r="L619" s="7">
        <v>15.7575131805652</v>
      </c>
      <c r="M619" s="7">
        <v>14.168984635841401</v>
      </c>
      <c r="N619" s="7">
        <v>7.2035104044974103</v>
      </c>
      <c r="O619" s="7">
        <v>8.6887312288297505</v>
      </c>
      <c r="P619" s="7">
        <v>17.047523999999999</v>
      </c>
      <c r="Q619" s="7">
        <v>3.7569680000000001</v>
      </c>
      <c r="R619" s="7">
        <v>25.997682000000001</v>
      </c>
      <c r="S619" s="7">
        <v>1.9758420000000001</v>
      </c>
      <c r="T619" s="7">
        <v>6.7087779999999997</v>
      </c>
      <c r="U619" s="7">
        <v>12.789723</v>
      </c>
      <c r="V619" s="7">
        <v>13.544222</v>
      </c>
      <c r="W619" s="7">
        <v>11.210279999999999</v>
      </c>
      <c r="X619" s="7">
        <v>11.603526</v>
      </c>
      <c r="Y619" s="7">
        <v>0.84206800000000004</v>
      </c>
      <c r="Z619" s="7">
        <v>14.603883</v>
      </c>
      <c r="AA619" s="1" t="s">
        <v>56</v>
      </c>
      <c r="AB619" s="1" t="str">
        <f t="shared" si="30"/>
        <v>Extremadura</v>
      </c>
      <c r="AC619" s="1" t="str">
        <f t="shared" si="28"/>
        <v>Badajoz-Extremadura-Badajoz-R15</v>
      </c>
      <c r="AD619" s="1" t="str">
        <f t="shared" si="29"/>
        <v xml:space="preserve">DN - Industrias diversas </v>
      </c>
    </row>
    <row r="620" spans="1:30" ht="14.4">
      <c r="A620" s="7" t="s">
        <v>20</v>
      </c>
      <c r="B620" s="7" t="s">
        <v>103</v>
      </c>
      <c r="C620" s="7" t="s">
        <v>20</v>
      </c>
      <c r="D620" s="7" t="s">
        <v>57</v>
      </c>
      <c r="E620" s="7">
        <v>952.16769851645097</v>
      </c>
      <c r="F620" s="7">
        <v>745.30031657610903</v>
      </c>
      <c r="G620" s="7">
        <v>551.82089633855696</v>
      </c>
      <c r="H620" s="7">
        <v>670.08588037473896</v>
      </c>
      <c r="I620" s="7">
        <v>619.371401394229</v>
      </c>
      <c r="J620" s="7">
        <v>537.09811450687005</v>
      </c>
      <c r="K620" s="7">
        <v>557.80281265464396</v>
      </c>
      <c r="L620" s="7">
        <v>533.25406558604095</v>
      </c>
      <c r="M620" s="7">
        <v>1579.82730688322</v>
      </c>
      <c r="N620" s="7">
        <v>1458.1043219021401</v>
      </c>
      <c r="O620" s="7">
        <v>1492.9445365584299</v>
      </c>
      <c r="P620" s="7">
        <v>0</v>
      </c>
      <c r="Q620" s="7">
        <v>0</v>
      </c>
      <c r="R620" s="7">
        <v>0</v>
      </c>
      <c r="S620" s="7">
        <v>0</v>
      </c>
      <c r="T620" s="7">
        <v>0</v>
      </c>
      <c r="U620" s="7">
        <v>0</v>
      </c>
      <c r="V620" s="7">
        <v>0</v>
      </c>
      <c r="W620" s="7">
        <v>0</v>
      </c>
      <c r="X620" s="7">
        <v>0</v>
      </c>
      <c r="Y620" s="7">
        <v>0</v>
      </c>
      <c r="Z620" s="7">
        <v>0</v>
      </c>
      <c r="AA620" s="1" t="s">
        <v>58</v>
      </c>
      <c r="AB620" s="1" t="str">
        <f t="shared" si="30"/>
        <v>Extremadura</v>
      </c>
      <c r="AC620" s="1" t="str">
        <f t="shared" si="28"/>
        <v>Badajoz-Extremadura-Badajoz-R16</v>
      </c>
      <c r="AD620" s="1" t="str">
        <f t="shared" si="29"/>
        <v xml:space="preserve">EE - Industria energética, distribución de energía, gas y agua </v>
      </c>
    </row>
    <row r="621" spans="1:30" ht="14.4">
      <c r="A621" s="7" t="s">
        <v>20</v>
      </c>
      <c r="B621" s="7" t="s">
        <v>103</v>
      </c>
      <c r="C621" s="7" t="s">
        <v>104</v>
      </c>
      <c r="D621" s="7" t="s">
        <v>23</v>
      </c>
      <c r="E621" s="7">
        <v>71.217302106526105</v>
      </c>
      <c r="F621" s="7">
        <v>115.64180147320999</v>
      </c>
      <c r="G621" s="7">
        <v>141.202613413395</v>
      </c>
      <c r="H621" s="7">
        <v>99.328827042274597</v>
      </c>
      <c r="I621" s="7">
        <v>40.483260793677999</v>
      </c>
      <c r="J621" s="7">
        <v>36.095165427980398</v>
      </c>
      <c r="K621" s="7">
        <v>148.50606366135199</v>
      </c>
      <c r="L621" s="7">
        <v>168.86528942108799</v>
      </c>
      <c r="M621" s="7">
        <v>211.78472163846601</v>
      </c>
      <c r="N621" s="7">
        <v>43.881654083432402</v>
      </c>
      <c r="O621" s="7">
        <v>128.632186192386</v>
      </c>
      <c r="P621" s="7">
        <v>113.19826999999999</v>
      </c>
      <c r="Q621" s="7">
        <v>348.666427</v>
      </c>
      <c r="R621" s="7">
        <v>337.30757599999998</v>
      </c>
      <c r="S621" s="7">
        <v>156.140694</v>
      </c>
      <c r="T621" s="7">
        <v>361.01900799999999</v>
      </c>
      <c r="U621" s="7">
        <v>168.11668700000001</v>
      </c>
      <c r="V621" s="7">
        <v>204.10174599999999</v>
      </c>
      <c r="W621" s="7">
        <v>210.003027</v>
      </c>
      <c r="X621" s="7">
        <v>553.90008899999998</v>
      </c>
      <c r="Y621" s="7">
        <v>133.087692</v>
      </c>
      <c r="Z621" s="7">
        <v>319.52652999999998</v>
      </c>
      <c r="AA621" s="1" t="s">
        <v>24</v>
      </c>
      <c r="AB621" s="1" t="str">
        <f t="shared" si="30"/>
        <v>Extremadura</v>
      </c>
      <c r="AC621" s="1" t="str">
        <f t="shared" si="28"/>
        <v>Badajoz-Extremadura-Cáceres-R1</v>
      </c>
      <c r="AD621" s="1" t="str">
        <f t="shared" si="29"/>
        <v xml:space="preserve">AA,BB - Agricultura, silvicultura y pesca </v>
      </c>
    </row>
    <row r="622" spans="1:30" ht="14.4">
      <c r="A622" s="7" t="s">
        <v>20</v>
      </c>
      <c r="B622" s="7" t="s">
        <v>103</v>
      </c>
      <c r="C622" s="7" t="s">
        <v>104</v>
      </c>
      <c r="D622" s="7" t="s">
        <v>26</v>
      </c>
      <c r="E622" s="7">
        <v>16.792699109901601</v>
      </c>
      <c r="F622" s="7">
        <v>80.890109607424904</v>
      </c>
      <c r="G622" s="7">
        <v>102.36902467839499</v>
      </c>
      <c r="H622" s="7">
        <v>43.789940550360498</v>
      </c>
      <c r="I622" s="7">
        <v>19.863302825932902</v>
      </c>
      <c r="J622" s="7">
        <v>1.53559645882188</v>
      </c>
      <c r="K622" s="7">
        <v>1.10905377297786</v>
      </c>
      <c r="L622" s="7">
        <v>8.9795015294022509</v>
      </c>
      <c r="M622" s="7">
        <v>59.2941192474876</v>
      </c>
      <c r="N622" s="7">
        <v>43.180470257107302</v>
      </c>
      <c r="O622" s="7">
        <v>61.8363311005916</v>
      </c>
      <c r="P622" s="7">
        <v>481.85646500000001</v>
      </c>
      <c r="Q622" s="7">
        <v>167.32006799999999</v>
      </c>
      <c r="R622" s="7">
        <v>603.35631699999999</v>
      </c>
      <c r="S622" s="7">
        <v>541.61579400000005</v>
      </c>
      <c r="T622" s="7">
        <v>194.796435</v>
      </c>
      <c r="U622" s="7">
        <v>46.43177</v>
      </c>
      <c r="V622" s="7">
        <v>38.253135999999998</v>
      </c>
      <c r="W622" s="7">
        <v>120.27103099999999</v>
      </c>
      <c r="X622" s="7">
        <v>157.47748999999999</v>
      </c>
      <c r="Y622" s="7">
        <v>648.88521000000003</v>
      </c>
      <c r="Z622" s="7">
        <v>316.09777800000001</v>
      </c>
      <c r="AA622" s="1" t="s">
        <v>27</v>
      </c>
      <c r="AB622" s="1" t="str">
        <f t="shared" si="30"/>
        <v>Extremadura</v>
      </c>
      <c r="AC622" s="1" t="str">
        <f t="shared" si="28"/>
        <v>Badajoz-Extremadura-Cáceres-R2</v>
      </c>
      <c r="AD622" s="1" t="str">
        <f t="shared" si="29"/>
        <v xml:space="preserve">CA,CB, DF - I. extractivas, coquerías, refino y combustibles nucleares </v>
      </c>
    </row>
    <row r="623" spans="1:30" ht="14.4">
      <c r="A623" s="7" t="s">
        <v>20</v>
      </c>
      <c r="B623" s="7" t="s">
        <v>103</v>
      </c>
      <c r="C623" s="7" t="s">
        <v>104</v>
      </c>
      <c r="D623" s="7" t="s">
        <v>29</v>
      </c>
      <c r="E623" s="7">
        <v>238.65075420021401</v>
      </c>
      <c r="F623" s="7">
        <v>81.505086619832895</v>
      </c>
      <c r="G623" s="7">
        <v>245.86518572558899</v>
      </c>
      <c r="H623" s="7">
        <v>51.962306730908203</v>
      </c>
      <c r="I623" s="7">
        <v>105.70591615681199</v>
      </c>
      <c r="J623" s="7">
        <v>229.10265511689701</v>
      </c>
      <c r="K623" s="7">
        <v>178.56390759265301</v>
      </c>
      <c r="L623" s="7">
        <v>93.407723815066902</v>
      </c>
      <c r="M623" s="7">
        <v>94.398045497327104</v>
      </c>
      <c r="N623" s="7">
        <v>116.09640771648</v>
      </c>
      <c r="O623" s="7">
        <v>86.790627973295699</v>
      </c>
      <c r="P623" s="7">
        <v>354.09723400000001</v>
      </c>
      <c r="Q623" s="7">
        <v>321.38230499999997</v>
      </c>
      <c r="R623" s="7">
        <v>304.18854599999997</v>
      </c>
      <c r="S623" s="7">
        <v>175.916616</v>
      </c>
      <c r="T623" s="7">
        <v>165.18171000000001</v>
      </c>
      <c r="U623" s="7">
        <v>251.885606</v>
      </c>
      <c r="V623" s="7">
        <v>149.15030100000001</v>
      </c>
      <c r="W623" s="7">
        <v>177.473747</v>
      </c>
      <c r="X623" s="7">
        <v>261.568333</v>
      </c>
      <c r="Y623" s="7">
        <v>119.978195</v>
      </c>
      <c r="Z623" s="7">
        <v>187.124233</v>
      </c>
      <c r="AA623" s="1" t="s">
        <v>30</v>
      </c>
      <c r="AB623" s="1" t="str">
        <f t="shared" si="30"/>
        <v>Extremadura</v>
      </c>
      <c r="AC623" s="1" t="str">
        <f t="shared" si="28"/>
        <v>Badajoz-Extremadura-Cáceres-R3</v>
      </c>
      <c r="AD623" s="1" t="str">
        <f t="shared" si="29"/>
        <v xml:space="preserve">DA - Industria Agroalimentaria </v>
      </c>
    </row>
    <row r="624" spans="1:30" ht="14.4">
      <c r="A624" s="7" t="s">
        <v>20</v>
      </c>
      <c r="B624" s="7" t="s">
        <v>103</v>
      </c>
      <c r="C624" s="7" t="s">
        <v>104</v>
      </c>
      <c r="D624" s="7" t="s">
        <v>32</v>
      </c>
      <c r="E624" s="7">
        <v>0</v>
      </c>
      <c r="F624" s="7">
        <v>1.4735057071000299E-8</v>
      </c>
      <c r="G624" s="7">
        <v>1.7613844816783301E-8</v>
      </c>
      <c r="H624" s="7">
        <v>0</v>
      </c>
      <c r="I624" s="7">
        <v>0</v>
      </c>
      <c r="J624" s="7">
        <v>0</v>
      </c>
      <c r="K624" s="7">
        <v>0</v>
      </c>
      <c r="L624" s="7">
        <v>0</v>
      </c>
      <c r="M624" s="7">
        <v>0</v>
      </c>
      <c r="N624" s="7">
        <v>0</v>
      </c>
      <c r="O624" s="7">
        <v>0</v>
      </c>
      <c r="P624" s="7">
        <v>0</v>
      </c>
      <c r="Q624" s="7">
        <v>0</v>
      </c>
      <c r="R624" s="7">
        <v>0</v>
      </c>
      <c r="S624" s="7">
        <v>0</v>
      </c>
      <c r="T624" s="7">
        <v>0</v>
      </c>
      <c r="U624" s="7">
        <v>0</v>
      </c>
      <c r="V624" s="7">
        <v>0</v>
      </c>
      <c r="W624" s="7">
        <v>0</v>
      </c>
      <c r="X624" s="7">
        <v>0</v>
      </c>
      <c r="Y624" s="7">
        <v>0</v>
      </c>
      <c r="Z624" s="7">
        <v>0</v>
      </c>
      <c r="AA624" s="1" t="s">
        <v>33</v>
      </c>
      <c r="AB624" s="1" t="str">
        <f t="shared" si="30"/>
        <v>Extremadura</v>
      </c>
      <c r="AC624" s="1" t="str">
        <f t="shared" si="28"/>
        <v>Badajoz-Extremadura-Cáceres-R4</v>
      </c>
      <c r="AD624" s="1" t="str">
        <f t="shared" si="29"/>
        <v xml:space="preserve">DB - Industria textil y de la confección </v>
      </c>
    </row>
    <row r="625" spans="1:30" ht="14.4">
      <c r="A625" s="7" t="s">
        <v>20</v>
      </c>
      <c r="B625" s="7" t="s">
        <v>103</v>
      </c>
      <c r="C625" s="7" t="s">
        <v>104</v>
      </c>
      <c r="D625" s="7" t="s">
        <v>35</v>
      </c>
      <c r="E625" s="7">
        <v>0</v>
      </c>
      <c r="F625" s="7">
        <v>0</v>
      </c>
      <c r="G625" s="7">
        <v>0</v>
      </c>
      <c r="H625" s="7">
        <v>0</v>
      </c>
      <c r="I625" s="7">
        <v>0</v>
      </c>
      <c r="J625" s="7">
        <v>0</v>
      </c>
      <c r="K625" s="7">
        <v>0</v>
      </c>
      <c r="L625" s="7">
        <v>0</v>
      </c>
      <c r="M625" s="7">
        <v>0</v>
      </c>
      <c r="N625" s="7">
        <v>5.3804550070591199E-2</v>
      </c>
      <c r="O625" s="7">
        <v>0</v>
      </c>
      <c r="P625" s="7">
        <v>0</v>
      </c>
      <c r="Q625" s="7">
        <v>0</v>
      </c>
      <c r="R625" s="7">
        <v>0</v>
      </c>
      <c r="S625" s="7">
        <v>0</v>
      </c>
      <c r="T625" s="7">
        <v>0</v>
      </c>
      <c r="U625" s="7">
        <v>0</v>
      </c>
      <c r="V625" s="7">
        <v>0</v>
      </c>
      <c r="W625" s="7">
        <v>0</v>
      </c>
      <c r="X625" s="7">
        <v>0</v>
      </c>
      <c r="Y625" s="7">
        <v>8.5273000000000002E-2</v>
      </c>
      <c r="Z625" s="7">
        <v>0</v>
      </c>
      <c r="AA625" s="1" t="s">
        <v>36</v>
      </c>
      <c r="AB625" s="1" t="str">
        <f t="shared" si="30"/>
        <v>Extremadura</v>
      </c>
      <c r="AC625" s="1" t="str">
        <f t="shared" si="28"/>
        <v>Badajoz-Extremadura-Cáceres-R5</v>
      </c>
      <c r="AD625" s="1" t="str">
        <f t="shared" si="29"/>
        <v xml:space="preserve">DC - Industria del cuero y calzado </v>
      </c>
    </row>
    <row r="626" spans="1:30" ht="14.4">
      <c r="A626" s="7" t="s">
        <v>20</v>
      </c>
      <c r="B626" s="7" t="s">
        <v>103</v>
      </c>
      <c r="C626" s="7" t="s">
        <v>104</v>
      </c>
      <c r="D626" s="7" t="s">
        <v>37</v>
      </c>
      <c r="E626" s="7">
        <v>27.045918007469201</v>
      </c>
      <c r="F626" s="7">
        <v>1.8371287530190199</v>
      </c>
      <c r="G626" s="7">
        <v>3.1546156166668999</v>
      </c>
      <c r="H626" s="7">
        <v>56.800006586331499</v>
      </c>
      <c r="I626" s="7">
        <v>43.517560665631898</v>
      </c>
      <c r="J626" s="7">
        <v>2.4425666231292298</v>
      </c>
      <c r="K626" s="7">
        <v>14.3119802496772</v>
      </c>
      <c r="L626" s="7">
        <v>1.04547418160856</v>
      </c>
      <c r="M626" s="7">
        <v>9.3945679069404999</v>
      </c>
      <c r="N626" s="7">
        <v>1.2208562467008</v>
      </c>
      <c r="O626" s="7">
        <v>3.3608050414705399</v>
      </c>
      <c r="P626" s="7">
        <v>16.211074</v>
      </c>
      <c r="Q626" s="7">
        <v>2.533649</v>
      </c>
      <c r="R626" s="7">
        <v>3.1554310000000001</v>
      </c>
      <c r="S626" s="7">
        <v>17.702183999999999</v>
      </c>
      <c r="T626" s="7">
        <v>75.138459999999995</v>
      </c>
      <c r="U626" s="7">
        <v>1.5189950000000001</v>
      </c>
      <c r="V626" s="7">
        <v>4.0455129999999997</v>
      </c>
      <c r="W626" s="7">
        <v>1.757452</v>
      </c>
      <c r="X626" s="7">
        <v>3.093845</v>
      </c>
      <c r="Y626" s="7">
        <v>5.3578279999999996</v>
      </c>
      <c r="Z626" s="7">
        <v>1.2438579999999999</v>
      </c>
      <c r="AA626" s="1" t="s">
        <v>38</v>
      </c>
      <c r="AB626" s="1" t="str">
        <f t="shared" si="30"/>
        <v>Extremadura</v>
      </c>
      <c r="AC626" s="1" t="str">
        <f t="shared" si="28"/>
        <v>Badajoz-Extremadura-Cáceres-R6</v>
      </c>
      <c r="AD626" s="1" t="str">
        <f t="shared" si="29"/>
        <v xml:space="preserve">DD - Industria de la madera y el corcho </v>
      </c>
    </row>
    <row r="627" spans="1:30" ht="14.4">
      <c r="A627" s="7" t="s">
        <v>20</v>
      </c>
      <c r="B627" s="7" t="s">
        <v>103</v>
      </c>
      <c r="C627" s="7" t="s">
        <v>104</v>
      </c>
      <c r="D627" s="7" t="s">
        <v>39</v>
      </c>
      <c r="E627" s="7">
        <v>0</v>
      </c>
      <c r="F627" s="7">
        <v>0</v>
      </c>
      <c r="G627" s="7">
        <v>0</v>
      </c>
      <c r="H627" s="7">
        <v>0</v>
      </c>
      <c r="I627" s="7">
        <v>0</v>
      </c>
      <c r="J627" s="7">
        <v>10.8773134870295</v>
      </c>
      <c r="K627" s="7">
        <v>0</v>
      </c>
      <c r="L627" s="7">
        <v>9.6612329475063206</v>
      </c>
      <c r="M627" s="7">
        <v>0</v>
      </c>
      <c r="N627" s="7">
        <v>0</v>
      </c>
      <c r="O627" s="7">
        <v>0</v>
      </c>
      <c r="P627" s="7">
        <v>0</v>
      </c>
      <c r="Q627" s="7">
        <v>0</v>
      </c>
      <c r="R627" s="7">
        <v>0</v>
      </c>
      <c r="S627" s="7">
        <v>0</v>
      </c>
      <c r="T627" s="7">
        <v>0</v>
      </c>
      <c r="U627" s="7">
        <v>15.897489</v>
      </c>
      <c r="V627" s="7">
        <v>0</v>
      </c>
      <c r="W627" s="7">
        <v>17.498449000000001</v>
      </c>
      <c r="X627" s="7">
        <v>0</v>
      </c>
      <c r="Y627" s="7">
        <v>0</v>
      </c>
      <c r="Z627" s="7">
        <v>0</v>
      </c>
      <c r="AA627" s="1" t="s">
        <v>40</v>
      </c>
      <c r="AB627" s="1" t="str">
        <f t="shared" si="30"/>
        <v>Extremadura</v>
      </c>
      <c r="AC627" s="1" t="str">
        <f t="shared" si="28"/>
        <v>Badajoz-Extremadura-Cáceres-R7</v>
      </c>
      <c r="AD627" s="1" t="str">
        <f t="shared" si="29"/>
        <v xml:space="preserve">DE - Industria del papel, edición y artes gráficas </v>
      </c>
    </row>
    <row r="628" spans="1:30" ht="14.4">
      <c r="A628" s="7" t="s">
        <v>20</v>
      </c>
      <c r="B628" s="7" t="s">
        <v>103</v>
      </c>
      <c r="C628" s="7" t="s">
        <v>104</v>
      </c>
      <c r="D628" s="7" t="s">
        <v>41</v>
      </c>
      <c r="E628" s="7">
        <v>10.797739410009701</v>
      </c>
      <c r="F628" s="7">
        <v>18.838897886902799</v>
      </c>
      <c r="G628" s="7">
        <v>38.953979050684197</v>
      </c>
      <c r="H628" s="7">
        <v>19.553424928257499</v>
      </c>
      <c r="I628" s="7">
        <v>8.9221329025268705</v>
      </c>
      <c r="J628" s="7">
        <v>16.3199412541158</v>
      </c>
      <c r="K628" s="7">
        <v>5.6758880134440899</v>
      </c>
      <c r="L628" s="7">
        <v>27.283643619677299</v>
      </c>
      <c r="M628" s="7">
        <v>13.8032213189956</v>
      </c>
      <c r="N628" s="7">
        <v>5.6555788189604197</v>
      </c>
      <c r="O628" s="7">
        <v>2.9762011792168899</v>
      </c>
      <c r="P628" s="7">
        <v>14.666271</v>
      </c>
      <c r="Q628" s="7">
        <v>22.458683000000001</v>
      </c>
      <c r="R628" s="7">
        <v>94.470350999999994</v>
      </c>
      <c r="S628" s="7">
        <v>41.381709999999998</v>
      </c>
      <c r="T628" s="7">
        <v>25.451025000000001</v>
      </c>
      <c r="U628" s="7">
        <v>60.424503000000001</v>
      </c>
      <c r="V628" s="7">
        <v>27.893526999999999</v>
      </c>
      <c r="W628" s="7">
        <v>168.762989</v>
      </c>
      <c r="X628" s="7">
        <v>43.640109000000002</v>
      </c>
      <c r="Y628" s="7">
        <v>13.939235999999999</v>
      </c>
      <c r="Z628" s="7">
        <v>21.401073</v>
      </c>
      <c r="AA628" s="1" t="s">
        <v>42</v>
      </c>
      <c r="AB628" s="1" t="str">
        <f t="shared" si="30"/>
        <v>Extremadura</v>
      </c>
      <c r="AC628" s="1" t="str">
        <f t="shared" si="28"/>
        <v>Badajoz-Extremadura-Cáceres-R8</v>
      </c>
      <c r="AD628" s="1" t="str">
        <f t="shared" si="29"/>
        <v xml:space="preserve">DG - Industria Química </v>
      </c>
    </row>
    <row r="629" spans="1:30" ht="14.4">
      <c r="A629" s="7" t="s">
        <v>20</v>
      </c>
      <c r="B629" s="7" t="s">
        <v>103</v>
      </c>
      <c r="C629" s="7" t="s">
        <v>104</v>
      </c>
      <c r="D629" s="7" t="s">
        <v>43</v>
      </c>
      <c r="E629" s="7">
        <v>2.4845284019329501</v>
      </c>
      <c r="F629" s="7">
        <v>0</v>
      </c>
      <c r="G629" s="7">
        <v>1.4206072335598801</v>
      </c>
      <c r="H629" s="7">
        <v>0</v>
      </c>
      <c r="I629" s="7">
        <v>0</v>
      </c>
      <c r="J629" s="7">
        <v>0</v>
      </c>
      <c r="K629" s="7">
        <v>0.89798211625760305</v>
      </c>
      <c r="L629" s="7">
        <v>5.28990347696634</v>
      </c>
      <c r="M629" s="7">
        <v>4.6766471774576601</v>
      </c>
      <c r="N629" s="7">
        <v>0.73703042733572999</v>
      </c>
      <c r="O629" s="7">
        <v>0.17237990544569501</v>
      </c>
      <c r="P629" s="7">
        <v>9.9651549999999993</v>
      </c>
      <c r="Q629" s="7">
        <v>0</v>
      </c>
      <c r="R629" s="7">
        <v>2.7174299999999998</v>
      </c>
      <c r="S629" s="7">
        <v>0</v>
      </c>
      <c r="T629" s="7">
        <v>0</v>
      </c>
      <c r="U629" s="7">
        <v>0</v>
      </c>
      <c r="V629" s="7">
        <v>4.957319</v>
      </c>
      <c r="W629" s="7">
        <v>5.6855180000000001</v>
      </c>
      <c r="X629" s="7">
        <v>18.81643</v>
      </c>
      <c r="Y629" s="7">
        <v>0.83931599999999995</v>
      </c>
      <c r="Z629" s="7">
        <v>2.1213549999999999</v>
      </c>
      <c r="AA629" s="1" t="s">
        <v>44</v>
      </c>
      <c r="AB629" s="1" t="str">
        <f t="shared" si="30"/>
        <v>Extremadura</v>
      </c>
      <c r="AC629" s="1" t="str">
        <f t="shared" si="28"/>
        <v>Badajoz-Extremadura-Cáceres-R9</v>
      </c>
      <c r="AD629" s="1" t="str">
        <f t="shared" si="29"/>
        <v xml:space="preserve">DH - Industria del caucho y materias plásticas </v>
      </c>
    </row>
    <row r="630" spans="1:30" ht="14.4">
      <c r="A630" s="7" t="s">
        <v>20</v>
      </c>
      <c r="B630" s="7" t="s">
        <v>103</v>
      </c>
      <c r="C630" s="7" t="s">
        <v>104</v>
      </c>
      <c r="D630" s="7" t="s">
        <v>45</v>
      </c>
      <c r="E630" s="7">
        <v>9.9304009425510493</v>
      </c>
      <c r="F630" s="7">
        <v>7.60755885734069</v>
      </c>
      <c r="G630" s="7">
        <v>19.911683020271798</v>
      </c>
      <c r="H630" s="7">
        <v>5.6708431778191599</v>
      </c>
      <c r="I630" s="7">
        <v>13.167881895427699</v>
      </c>
      <c r="J630" s="7">
        <v>1.7477605421353299</v>
      </c>
      <c r="K630" s="7">
        <v>9.8769011076341098</v>
      </c>
      <c r="L630" s="7">
        <v>22.639199702842902</v>
      </c>
      <c r="M630" s="7">
        <v>3.3511691379687201</v>
      </c>
      <c r="N630" s="7">
        <v>4.1671411049753102</v>
      </c>
      <c r="O630" s="7">
        <v>5.91575420159778</v>
      </c>
      <c r="P630" s="7">
        <v>185.306656</v>
      </c>
      <c r="Q630" s="7">
        <v>130.05425199999999</v>
      </c>
      <c r="R630" s="7">
        <v>504.41872699999999</v>
      </c>
      <c r="S630" s="7">
        <v>160.92449999999999</v>
      </c>
      <c r="T630" s="7">
        <v>166.10260199999999</v>
      </c>
      <c r="U630" s="7">
        <v>18.814615</v>
      </c>
      <c r="V630" s="7">
        <v>143.38683399999999</v>
      </c>
      <c r="W630" s="7">
        <v>229.700885</v>
      </c>
      <c r="X630" s="7">
        <v>27.531880000000001</v>
      </c>
      <c r="Y630" s="7">
        <v>75.963949</v>
      </c>
      <c r="Z630" s="7">
        <v>134.042822</v>
      </c>
      <c r="AA630" s="1" t="s">
        <v>46</v>
      </c>
      <c r="AB630" s="1" t="str">
        <f t="shared" si="30"/>
        <v>Extremadura</v>
      </c>
      <c r="AC630" s="1" t="str">
        <f t="shared" si="28"/>
        <v>Badajoz-Extremadura-Cáceres-R10</v>
      </c>
      <c r="AD630" s="1" t="str">
        <f t="shared" si="29"/>
        <v xml:space="preserve">DI - Industria de productos minerales no metálicos </v>
      </c>
    </row>
    <row r="631" spans="1:30" ht="14.4">
      <c r="A631" s="7" t="s">
        <v>20</v>
      </c>
      <c r="B631" s="7" t="s">
        <v>103</v>
      </c>
      <c r="C631" s="7" t="s">
        <v>104</v>
      </c>
      <c r="D631" s="7" t="s">
        <v>47</v>
      </c>
      <c r="E631" s="7">
        <v>90.984219155702803</v>
      </c>
      <c r="F631" s="7">
        <v>9.2227234432156209</v>
      </c>
      <c r="G631" s="7">
        <v>85.553034437437901</v>
      </c>
      <c r="H631" s="7">
        <v>0.68115774679937502</v>
      </c>
      <c r="I631" s="7">
        <v>45.144907838645899</v>
      </c>
      <c r="J631" s="7">
        <v>82.2544905458995</v>
      </c>
      <c r="K631" s="7">
        <v>74.113275587683702</v>
      </c>
      <c r="L631" s="7">
        <v>79.6812463260664</v>
      </c>
      <c r="M631" s="7">
        <v>16.125470828058202</v>
      </c>
      <c r="N631" s="7">
        <v>33.049089973389599</v>
      </c>
      <c r="O631" s="7">
        <v>38.018842484775497</v>
      </c>
      <c r="P631" s="7">
        <v>45.558869999999999</v>
      </c>
      <c r="Q631" s="7">
        <v>3.1141329999999998</v>
      </c>
      <c r="R631" s="7">
        <v>20.657062</v>
      </c>
      <c r="S631" s="7">
        <v>0.95197799999999999</v>
      </c>
      <c r="T631" s="7">
        <v>18.967801999999999</v>
      </c>
      <c r="U631" s="7">
        <v>45.113182999999999</v>
      </c>
      <c r="V631" s="7">
        <v>101.851223</v>
      </c>
      <c r="W631" s="7">
        <v>52.888224999999998</v>
      </c>
      <c r="X631" s="7">
        <v>36.276873999999999</v>
      </c>
      <c r="Y631" s="7">
        <v>18.362359999999999</v>
      </c>
      <c r="Z631" s="7">
        <v>25.770216000000001</v>
      </c>
      <c r="AA631" s="1" t="s">
        <v>48</v>
      </c>
      <c r="AB631" s="1" t="str">
        <f t="shared" si="30"/>
        <v>Extremadura</v>
      </c>
      <c r="AC631" s="1" t="str">
        <f t="shared" si="28"/>
        <v>Badajoz-Extremadura-Cáceres-R11</v>
      </c>
      <c r="AD631" s="1" t="str">
        <f t="shared" si="29"/>
        <v xml:space="preserve">DJ - Metalurgia y fabricación de productos metálicos </v>
      </c>
    </row>
    <row r="632" spans="1:30" ht="14.4">
      <c r="A632" s="7" t="s">
        <v>20</v>
      </c>
      <c r="B632" s="7" t="s">
        <v>103</v>
      </c>
      <c r="C632" s="7" t="s">
        <v>104</v>
      </c>
      <c r="D632" s="7" t="s">
        <v>49</v>
      </c>
      <c r="E632" s="7">
        <v>12.071444518243499</v>
      </c>
      <c r="F632" s="7">
        <v>2.1930927154363902</v>
      </c>
      <c r="G632" s="7">
        <v>0</v>
      </c>
      <c r="H632" s="7">
        <v>0</v>
      </c>
      <c r="I632" s="7">
        <v>0.14981345274670199</v>
      </c>
      <c r="J632" s="7">
        <v>5.7293824631760604</v>
      </c>
      <c r="K632" s="7">
        <v>1.5546373929463999</v>
      </c>
      <c r="L632" s="7">
        <v>0</v>
      </c>
      <c r="M632" s="7">
        <v>0</v>
      </c>
      <c r="N632" s="7">
        <v>0.97540766565621595</v>
      </c>
      <c r="O632" s="7">
        <v>3.1390627481956401</v>
      </c>
      <c r="P632" s="7">
        <v>23.387249000000001</v>
      </c>
      <c r="Q632" s="7">
        <v>2.7238039999999999</v>
      </c>
      <c r="R632" s="7">
        <v>0</v>
      </c>
      <c r="S632" s="7">
        <v>0</v>
      </c>
      <c r="T632" s="7">
        <v>0.37075000000000002</v>
      </c>
      <c r="U632" s="7">
        <v>17.910696999999999</v>
      </c>
      <c r="V632" s="7">
        <v>1.746256</v>
      </c>
      <c r="W632" s="7">
        <v>0</v>
      </c>
      <c r="X632" s="7">
        <v>0</v>
      </c>
      <c r="Y632" s="7">
        <v>3.5369389999999998</v>
      </c>
      <c r="Z632" s="7">
        <v>3.7459600000000002</v>
      </c>
      <c r="AA632" s="1" t="s">
        <v>50</v>
      </c>
      <c r="AB632" s="1" t="str">
        <f t="shared" si="30"/>
        <v>Extremadura</v>
      </c>
      <c r="AC632" s="1" t="str">
        <f t="shared" si="28"/>
        <v>Badajoz-Extremadura-Cáceres-R12</v>
      </c>
      <c r="AD632" s="1" t="str">
        <f t="shared" si="29"/>
        <v xml:space="preserve">DK - Fabricación de maquinaria y equipo mecánico </v>
      </c>
    </row>
    <row r="633" spans="1:30" ht="14.4">
      <c r="A633" s="7" t="s">
        <v>20</v>
      </c>
      <c r="B633" s="7" t="s">
        <v>103</v>
      </c>
      <c r="C633" s="7" t="s">
        <v>104</v>
      </c>
      <c r="D633" s="7" t="s">
        <v>51</v>
      </c>
      <c r="E633" s="7">
        <v>0</v>
      </c>
      <c r="F633" s="7">
        <v>6.2255710694764401</v>
      </c>
      <c r="G633" s="7">
        <v>0</v>
      </c>
      <c r="H633" s="7">
        <v>0.59743203084025998</v>
      </c>
      <c r="I633" s="7">
        <v>0</v>
      </c>
      <c r="J633" s="7">
        <v>1.29332101913391</v>
      </c>
      <c r="K633" s="7">
        <v>0</v>
      </c>
      <c r="L633" s="7">
        <v>0</v>
      </c>
      <c r="M633" s="7">
        <v>0.56767025279064098</v>
      </c>
      <c r="N633" s="7">
        <v>0.71919448198948799</v>
      </c>
      <c r="O633" s="7">
        <v>0</v>
      </c>
      <c r="P633" s="7">
        <v>0</v>
      </c>
      <c r="Q633" s="7">
        <v>3.238998</v>
      </c>
      <c r="R633" s="7">
        <v>0</v>
      </c>
      <c r="S633" s="7">
        <v>1.68146</v>
      </c>
      <c r="T633" s="7">
        <v>0</v>
      </c>
      <c r="U633" s="7">
        <v>3.2321620000000002</v>
      </c>
      <c r="V633" s="7">
        <v>0</v>
      </c>
      <c r="W633" s="7">
        <v>0</v>
      </c>
      <c r="X633" s="7">
        <v>3.3026420000000001</v>
      </c>
      <c r="Y633" s="7">
        <v>2.1535799999999998</v>
      </c>
      <c r="Z633" s="7">
        <v>0</v>
      </c>
      <c r="AA633" s="1" t="s">
        <v>52</v>
      </c>
      <c r="AB633" s="1" t="str">
        <f t="shared" si="30"/>
        <v>Extremadura</v>
      </c>
      <c r="AC633" s="1" t="str">
        <f t="shared" si="28"/>
        <v>Badajoz-Extremadura-Cáceres-R13</v>
      </c>
      <c r="AD633" s="1" t="str">
        <f t="shared" si="29"/>
        <v xml:space="preserve">DL - Material y equipo eléctrico, electrónico y óptico </v>
      </c>
    </row>
    <row r="634" spans="1:30" ht="14.4">
      <c r="A634" s="7" t="s">
        <v>20</v>
      </c>
      <c r="B634" s="7" t="s">
        <v>103</v>
      </c>
      <c r="C634" s="7" t="s">
        <v>104</v>
      </c>
      <c r="D634" s="7" t="s">
        <v>53</v>
      </c>
      <c r="E634" s="7">
        <v>7.1481287292994605E-2</v>
      </c>
      <c r="F634" s="7">
        <v>0</v>
      </c>
      <c r="G634" s="7">
        <v>0.787901015787002</v>
      </c>
      <c r="H634" s="7">
        <v>0.64654272601106599</v>
      </c>
      <c r="I634" s="7">
        <v>0.54549474714151402</v>
      </c>
      <c r="J634" s="7">
        <v>0.83515610404013896</v>
      </c>
      <c r="K634" s="7">
        <v>8.1060618127776804E-2</v>
      </c>
      <c r="L634" s="7">
        <v>0.64425981645379904</v>
      </c>
      <c r="M634" s="7">
        <v>0</v>
      </c>
      <c r="N634" s="7">
        <v>0</v>
      </c>
      <c r="O634" s="7">
        <v>0</v>
      </c>
      <c r="P634" s="7">
        <v>3.0732379999999999</v>
      </c>
      <c r="Q634" s="7">
        <v>0</v>
      </c>
      <c r="R634" s="7">
        <v>8.0190049999999999</v>
      </c>
      <c r="S634" s="7">
        <v>18.770444000000001</v>
      </c>
      <c r="T634" s="7">
        <v>1.736723</v>
      </c>
      <c r="U634" s="7">
        <v>10.722378000000001</v>
      </c>
      <c r="V634" s="7">
        <v>0.55800000000000005</v>
      </c>
      <c r="W634" s="7">
        <v>2.4266260000000002</v>
      </c>
      <c r="X634" s="7">
        <v>0</v>
      </c>
      <c r="Y634" s="7">
        <v>0</v>
      </c>
      <c r="Z634" s="7">
        <v>0</v>
      </c>
      <c r="AA634" s="1" t="s">
        <v>54</v>
      </c>
      <c r="AB634" s="1" t="str">
        <f t="shared" si="30"/>
        <v>Extremadura</v>
      </c>
      <c r="AC634" s="1" t="str">
        <f t="shared" si="28"/>
        <v>Badajoz-Extremadura-Cáceres-R14</v>
      </c>
      <c r="AD634" s="1" t="str">
        <f t="shared" si="29"/>
        <v xml:space="preserve">DM - Fabricación de material de transporte </v>
      </c>
    </row>
    <row r="635" spans="1:30" ht="14.4">
      <c r="A635" s="7" t="s">
        <v>20</v>
      </c>
      <c r="B635" s="7" t="s">
        <v>103</v>
      </c>
      <c r="C635" s="7" t="s">
        <v>104</v>
      </c>
      <c r="D635" s="7" t="s">
        <v>55</v>
      </c>
      <c r="E635" s="7">
        <v>1.4164642206058899</v>
      </c>
      <c r="F635" s="7">
        <v>0</v>
      </c>
      <c r="G635" s="7">
        <v>0.19634179211675701</v>
      </c>
      <c r="H635" s="7">
        <v>5.2928715453608204</v>
      </c>
      <c r="I635" s="7">
        <v>0</v>
      </c>
      <c r="J635" s="7">
        <v>7.2162109717165501</v>
      </c>
      <c r="K635" s="7">
        <v>3.70158218915528</v>
      </c>
      <c r="L635" s="7">
        <v>0</v>
      </c>
      <c r="M635" s="7">
        <v>0.94345259728970998</v>
      </c>
      <c r="N635" s="7">
        <v>7.5636910574505603</v>
      </c>
      <c r="O635" s="7">
        <v>1.757783309803</v>
      </c>
      <c r="P635" s="7">
        <v>2.6964429999999999</v>
      </c>
      <c r="Q635" s="7">
        <v>0</v>
      </c>
      <c r="R635" s="7">
        <v>0.88698999999999995</v>
      </c>
      <c r="S635" s="7">
        <v>1.9468319999999999</v>
      </c>
      <c r="T635" s="7">
        <v>0</v>
      </c>
      <c r="U635" s="7">
        <v>17.341746000000001</v>
      </c>
      <c r="V635" s="7">
        <v>3.2867310000000001</v>
      </c>
      <c r="W635" s="7">
        <v>0</v>
      </c>
      <c r="X635" s="7">
        <v>1.2291030000000001</v>
      </c>
      <c r="Y635" s="7">
        <v>0.88417199999999996</v>
      </c>
      <c r="Z635" s="7">
        <v>3.245565</v>
      </c>
      <c r="AA635" s="1" t="s">
        <v>56</v>
      </c>
      <c r="AB635" s="1" t="str">
        <f t="shared" si="30"/>
        <v>Extremadura</v>
      </c>
      <c r="AC635" s="1" t="str">
        <f t="shared" si="28"/>
        <v>Badajoz-Extremadura-Cáceres-R15</v>
      </c>
      <c r="AD635" s="1" t="str">
        <f t="shared" si="29"/>
        <v xml:space="preserve">DN - Industrias diversas </v>
      </c>
    </row>
    <row r="636" spans="1:30" ht="14.4">
      <c r="A636" s="7" t="s">
        <v>20</v>
      </c>
      <c r="B636" s="7" t="s">
        <v>103</v>
      </c>
      <c r="C636" s="7" t="s">
        <v>104</v>
      </c>
      <c r="D636" s="7" t="s">
        <v>57</v>
      </c>
      <c r="E636" s="7">
        <v>0</v>
      </c>
      <c r="F636" s="7">
        <v>0</v>
      </c>
      <c r="G636" s="7">
        <v>0</v>
      </c>
      <c r="H636" s="7">
        <v>0</v>
      </c>
      <c r="I636" s="7">
        <v>0</v>
      </c>
      <c r="J636" s="7">
        <v>0</v>
      </c>
      <c r="K636" s="7">
        <v>0</v>
      </c>
      <c r="L636" s="7">
        <v>0</v>
      </c>
      <c r="M636" s="7">
        <v>0</v>
      </c>
      <c r="N636" s="7">
        <v>0</v>
      </c>
      <c r="O636" s="7">
        <v>0</v>
      </c>
      <c r="P636" s="7">
        <v>0</v>
      </c>
      <c r="Q636" s="7">
        <v>0</v>
      </c>
      <c r="R636" s="7">
        <v>0</v>
      </c>
      <c r="S636" s="7">
        <v>0</v>
      </c>
      <c r="T636" s="7">
        <v>0</v>
      </c>
      <c r="U636" s="7">
        <v>0</v>
      </c>
      <c r="V636" s="7">
        <v>0</v>
      </c>
      <c r="W636" s="7">
        <v>0</v>
      </c>
      <c r="X636" s="7">
        <v>0</v>
      </c>
      <c r="Y636" s="7">
        <v>0</v>
      </c>
      <c r="Z636" s="7">
        <v>0</v>
      </c>
      <c r="AA636" s="1" t="s">
        <v>58</v>
      </c>
      <c r="AB636" s="1" t="str">
        <f t="shared" si="30"/>
        <v>Extremadura</v>
      </c>
      <c r="AC636" s="1" t="str">
        <f t="shared" si="28"/>
        <v>Badajoz-Extremadura-Cáceres-R16</v>
      </c>
      <c r="AD636" s="1" t="str">
        <f t="shared" si="29"/>
        <v xml:space="preserve">EE - Industria energética, distribución de energía, gas y agua </v>
      </c>
    </row>
    <row r="637" spans="1:30" ht="14.4">
      <c r="A637" s="7" t="s">
        <v>20</v>
      </c>
      <c r="B637" s="7" t="s">
        <v>105</v>
      </c>
      <c r="C637" s="7" t="s">
        <v>106</v>
      </c>
      <c r="D637" s="7" t="s">
        <v>23</v>
      </c>
      <c r="E637" s="7">
        <v>0</v>
      </c>
      <c r="F637" s="7">
        <v>0</v>
      </c>
      <c r="G637" s="7">
        <v>0</v>
      </c>
      <c r="H637" s="7">
        <v>0</v>
      </c>
      <c r="I637" s="7">
        <v>0</v>
      </c>
      <c r="J637" s="7">
        <v>0</v>
      </c>
      <c r="K637" s="7">
        <v>0</v>
      </c>
      <c r="L637" s="7">
        <v>2.4219719253913001</v>
      </c>
      <c r="M637" s="7">
        <v>0</v>
      </c>
      <c r="N637" s="7">
        <v>7.6469270533736404</v>
      </c>
      <c r="O637" s="7">
        <v>0</v>
      </c>
      <c r="P637" s="7">
        <v>0</v>
      </c>
      <c r="Q637" s="7">
        <v>0</v>
      </c>
      <c r="R637" s="7">
        <v>0</v>
      </c>
      <c r="S637" s="7">
        <v>0</v>
      </c>
      <c r="T637" s="7">
        <v>0</v>
      </c>
      <c r="U637" s="7">
        <v>0</v>
      </c>
      <c r="V637" s="7">
        <v>0</v>
      </c>
      <c r="W637" s="7">
        <v>13.715688</v>
      </c>
      <c r="X637" s="7">
        <v>0</v>
      </c>
      <c r="Y637" s="7">
        <v>13.581799999999999</v>
      </c>
      <c r="Z637" s="7">
        <v>0</v>
      </c>
      <c r="AA637" s="1" t="s">
        <v>24</v>
      </c>
      <c r="AB637" s="1" t="str">
        <f t="shared" si="30"/>
        <v>Galicia</v>
      </c>
      <c r="AC637" s="1" t="str">
        <f t="shared" si="28"/>
        <v>Badajoz-Galicia-A Coruña-R1</v>
      </c>
      <c r="AD637" s="1" t="str">
        <f t="shared" si="29"/>
        <v xml:space="preserve">AA,BB - Agricultura, silvicultura y pesca </v>
      </c>
    </row>
    <row r="638" spans="1:30" ht="14.4">
      <c r="A638" s="7" t="s">
        <v>20</v>
      </c>
      <c r="B638" s="7" t="s">
        <v>105</v>
      </c>
      <c r="C638" s="7" t="s">
        <v>106</v>
      </c>
      <c r="D638" s="7" t="s">
        <v>26</v>
      </c>
      <c r="E638" s="7">
        <v>0</v>
      </c>
      <c r="F638" s="7">
        <v>0</v>
      </c>
      <c r="G638" s="7">
        <v>0</v>
      </c>
      <c r="H638" s="7">
        <v>0</v>
      </c>
      <c r="I638" s="7">
        <v>0</v>
      </c>
      <c r="J638" s="7">
        <v>0</v>
      </c>
      <c r="K638" s="7">
        <v>0</v>
      </c>
      <c r="L638" s="7">
        <v>0</v>
      </c>
      <c r="M638" s="7">
        <v>0</v>
      </c>
      <c r="N638" s="7">
        <v>0</v>
      </c>
      <c r="O638" s="7">
        <v>0</v>
      </c>
      <c r="P638" s="7">
        <v>0</v>
      </c>
      <c r="Q638" s="7">
        <v>0</v>
      </c>
      <c r="R638" s="7">
        <v>0</v>
      </c>
      <c r="S638" s="7">
        <v>0</v>
      </c>
      <c r="T638" s="7">
        <v>0</v>
      </c>
      <c r="U638" s="7">
        <v>0</v>
      </c>
      <c r="V638" s="7">
        <v>0</v>
      </c>
      <c r="W638" s="7">
        <v>0</v>
      </c>
      <c r="X638" s="7">
        <v>0</v>
      </c>
      <c r="Y638" s="7">
        <v>0</v>
      </c>
      <c r="Z638" s="7">
        <v>0</v>
      </c>
      <c r="AA638" s="1" t="s">
        <v>27</v>
      </c>
      <c r="AB638" s="1" t="str">
        <f t="shared" si="30"/>
        <v>Galicia</v>
      </c>
      <c r="AC638" s="1" t="str">
        <f t="shared" si="28"/>
        <v>Badajoz-Galicia-A Coruña-R2</v>
      </c>
      <c r="AD638" s="1" t="str">
        <f t="shared" si="29"/>
        <v xml:space="preserve">CA,CB, DF - I. extractivas, coquerías, refino y combustibles nucleares </v>
      </c>
    </row>
    <row r="639" spans="1:30" ht="14.4">
      <c r="A639" s="7" t="s">
        <v>20</v>
      </c>
      <c r="B639" s="7" t="s">
        <v>105</v>
      </c>
      <c r="C639" s="7" t="s">
        <v>106</v>
      </c>
      <c r="D639" s="7" t="s">
        <v>29</v>
      </c>
      <c r="E639" s="7">
        <v>0</v>
      </c>
      <c r="F639" s="7">
        <v>0</v>
      </c>
      <c r="G639" s="7">
        <v>13.525107410644001</v>
      </c>
      <c r="H639" s="7">
        <v>6.7294290395183998</v>
      </c>
      <c r="I639" s="7">
        <v>4.1838699587911297</v>
      </c>
      <c r="J639" s="7">
        <v>33.534657241934198</v>
      </c>
      <c r="K639" s="7">
        <v>8.5740702068474199</v>
      </c>
      <c r="L639" s="7">
        <v>6.0810176568421301</v>
      </c>
      <c r="M639" s="7">
        <v>3.7131902627415498</v>
      </c>
      <c r="N639" s="7">
        <v>0</v>
      </c>
      <c r="O639" s="7">
        <v>10.1040552106275</v>
      </c>
      <c r="P639" s="7">
        <v>0</v>
      </c>
      <c r="Q639" s="7">
        <v>0</v>
      </c>
      <c r="R639" s="7">
        <v>35.444667000000003</v>
      </c>
      <c r="S639" s="7">
        <v>45.808360999999998</v>
      </c>
      <c r="T639" s="7">
        <v>18.931441</v>
      </c>
      <c r="U639" s="7">
        <v>23.088766</v>
      </c>
      <c r="V639" s="7">
        <v>13.760756000000001</v>
      </c>
      <c r="W639" s="7">
        <v>13.913568</v>
      </c>
      <c r="X639" s="7">
        <v>17.261334999999999</v>
      </c>
      <c r="Y639" s="7">
        <v>0</v>
      </c>
      <c r="Z639" s="7">
        <v>18.521587</v>
      </c>
      <c r="AA639" s="1" t="s">
        <v>30</v>
      </c>
      <c r="AB639" s="1" t="str">
        <f t="shared" si="30"/>
        <v>Galicia</v>
      </c>
      <c r="AC639" s="1" t="str">
        <f t="shared" si="28"/>
        <v>Badajoz-Galicia-A Coruña-R3</v>
      </c>
      <c r="AD639" s="1" t="str">
        <f t="shared" si="29"/>
        <v xml:space="preserve">DA - Industria Agroalimentaria </v>
      </c>
    </row>
    <row r="640" spans="1:30" ht="14.4">
      <c r="A640" s="7" t="s">
        <v>20</v>
      </c>
      <c r="B640" s="7" t="s">
        <v>105</v>
      </c>
      <c r="C640" s="7" t="s">
        <v>106</v>
      </c>
      <c r="D640" s="7" t="s">
        <v>32</v>
      </c>
      <c r="E640" s="7">
        <v>0</v>
      </c>
      <c r="F640" s="7">
        <v>0</v>
      </c>
      <c r="G640" s="7">
        <v>4.4495007478540002E-2</v>
      </c>
      <c r="H640" s="7">
        <v>6.5046945543807896E-2</v>
      </c>
      <c r="I640" s="7">
        <v>7.4027731699243997E-3</v>
      </c>
      <c r="J640" s="7">
        <v>0</v>
      </c>
      <c r="K640" s="7">
        <v>0</v>
      </c>
      <c r="L640" s="7">
        <v>0</v>
      </c>
      <c r="M640" s="7">
        <v>0</v>
      </c>
      <c r="N640" s="7">
        <v>0</v>
      </c>
      <c r="O640" s="7">
        <v>0</v>
      </c>
      <c r="P640" s="7">
        <v>0</v>
      </c>
      <c r="Q640" s="7">
        <v>0</v>
      </c>
      <c r="R640" s="7">
        <v>0</v>
      </c>
      <c r="S640" s="7">
        <v>0</v>
      </c>
      <c r="T640" s="7">
        <v>0</v>
      </c>
      <c r="U640" s="7">
        <v>0</v>
      </c>
      <c r="V640" s="7">
        <v>0</v>
      </c>
      <c r="W640" s="7">
        <v>0</v>
      </c>
      <c r="X640" s="7">
        <v>0</v>
      </c>
      <c r="Y640" s="7">
        <v>0</v>
      </c>
      <c r="Z640" s="7">
        <v>0</v>
      </c>
      <c r="AA640" s="1" t="s">
        <v>33</v>
      </c>
      <c r="AB640" s="1" t="str">
        <f t="shared" si="30"/>
        <v>Galicia</v>
      </c>
      <c r="AC640" s="1" t="str">
        <f t="shared" si="28"/>
        <v>Badajoz-Galicia-A Coruña-R4</v>
      </c>
      <c r="AD640" s="1" t="str">
        <f t="shared" si="29"/>
        <v xml:space="preserve">DB - Industria textil y de la confección </v>
      </c>
    </row>
    <row r="641" spans="1:30" ht="14.4">
      <c r="A641" s="7" t="s">
        <v>20</v>
      </c>
      <c r="B641" s="7" t="s">
        <v>105</v>
      </c>
      <c r="C641" s="7" t="s">
        <v>106</v>
      </c>
      <c r="D641" s="7" t="s">
        <v>35</v>
      </c>
      <c r="E641" s="7">
        <v>0</v>
      </c>
      <c r="F641" s="7">
        <v>0</v>
      </c>
      <c r="G641" s="7">
        <v>0</v>
      </c>
      <c r="H641" s="7">
        <v>0</v>
      </c>
      <c r="I641" s="7">
        <v>0</v>
      </c>
      <c r="J641" s="7">
        <v>0</v>
      </c>
      <c r="K641" s="7">
        <v>0</v>
      </c>
      <c r="L641" s="7">
        <v>0</v>
      </c>
      <c r="M641" s="7">
        <v>0</v>
      </c>
      <c r="N641" s="7">
        <v>0</v>
      </c>
      <c r="O641" s="7">
        <v>0</v>
      </c>
      <c r="P641" s="7">
        <v>0</v>
      </c>
      <c r="Q641" s="7">
        <v>0</v>
      </c>
      <c r="R641" s="7">
        <v>0</v>
      </c>
      <c r="S641" s="7">
        <v>0</v>
      </c>
      <c r="T641" s="7">
        <v>0</v>
      </c>
      <c r="U641" s="7">
        <v>0</v>
      </c>
      <c r="V641" s="7">
        <v>0</v>
      </c>
      <c r="W641" s="7">
        <v>0</v>
      </c>
      <c r="X641" s="7">
        <v>0</v>
      </c>
      <c r="Y641" s="7">
        <v>0</v>
      </c>
      <c r="Z641" s="7">
        <v>0</v>
      </c>
      <c r="AA641" s="1" t="s">
        <v>36</v>
      </c>
      <c r="AB641" s="1" t="str">
        <f t="shared" si="30"/>
        <v>Galicia</v>
      </c>
      <c r="AC641" s="1" t="str">
        <f t="shared" si="28"/>
        <v>Badajoz-Galicia-A Coruña-R5</v>
      </c>
      <c r="AD641" s="1" t="str">
        <f t="shared" si="29"/>
        <v xml:space="preserve">DC - Industria del cuero y calzado </v>
      </c>
    </row>
    <row r="642" spans="1:30" ht="14.4">
      <c r="A642" s="7" t="s">
        <v>20</v>
      </c>
      <c r="B642" s="7" t="s">
        <v>105</v>
      </c>
      <c r="C642" s="7" t="s">
        <v>106</v>
      </c>
      <c r="D642" s="7" t="s">
        <v>37</v>
      </c>
      <c r="E642" s="7">
        <v>0</v>
      </c>
      <c r="F642" s="7">
        <v>0</v>
      </c>
      <c r="G642" s="7">
        <v>0</v>
      </c>
      <c r="H642" s="7">
        <v>0</v>
      </c>
      <c r="I642" s="7">
        <v>0</v>
      </c>
      <c r="J642" s="7">
        <v>0</v>
      </c>
      <c r="K642" s="7">
        <v>0</v>
      </c>
      <c r="L642" s="7">
        <v>0</v>
      </c>
      <c r="M642" s="7">
        <v>0</v>
      </c>
      <c r="N642" s="7">
        <v>0</v>
      </c>
      <c r="O642" s="7">
        <v>0</v>
      </c>
      <c r="P642" s="7">
        <v>0</v>
      </c>
      <c r="Q642" s="7">
        <v>0</v>
      </c>
      <c r="R642" s="7">
        <v>0</v>
      </c>
      <c r="S642" s="7">
        <v>0</v>
      </c>
      <c r="T642" s="7">
        <v>0</v>
      </c>
      <c r="U642" s="7">
        <v>0</v>
      </c>
      <c r="V642" s="7">
        <v>0</v>
      </c>
      <c r="W642" s="7">
        <v>0</v>
      </c>
      <c r="X642" s="7">
        <v>0</v>
      </c>
      <c r="Y642" s="7">
        <v>0</v>
      </c>
      <c r="Z642" s="7">
        <v>0</v>
      </c>
      <c r="AA642" s="1" t="s">
        <v>38</v>
      </c>
      <c r="AB642" s="1" t="str">
        <f t="shared" si="30"/>
        <v>Galicia</v>
      </c>
      <c r="AC642" s="1" t="str">
        <f t="shared" si="28"/>
        <v>Badajoz-Galicia-A Coruña-R6</v>
      </c>
      <c r="AD642" s="1" t="str">
        <f t="shared" si="29"/>
        <v xml:space="preserve">DD - Industria de la madera y el corcho </v>
      </c>
    </row>
    <row r="643" spans="1:30" ht="14.4">
      <c r="A643" s="7" t="s">
        <v>20</v>
      </c>
      <c r="B643" s="7" t="s">
        <v>105</v>
      </c>
      <c r="C643" s="7" t="s">
        <v>106</v>
      </c>
      <c r="D643" s="7" t="s">
        <v>39</v>
      </c>
      <c r="E643" s="7">
        <v>0</v>
      </c>
      <c r="F643" s="7">
        <v>0</v>
      </c>
      <c r="G643" s="7">
        <v>0</v>
      </c>
      <c r="H643" s="7">
        <v>0</v>
      </c>
      <c r="I643" s="7">
        <v>0</v>
      </c>
      <c r="J643" s="7">
        <v>0</v>
      </c>
      <c r="K643" s="7">
        <v>0</v>
      </c>
      <c r="L643" s="7">
        <v>0</v>
      </c>
      <c r="M643" s="7">
        <v>0</v>
      </c>
      <c r="N643" s="7">
        <v>0</v>
      </c>
      <c r="O643" s="7">
        <v>0</v>
      </c>
      <c r="P643" s="7">
        <v>0</v>
      </c>
      <c r="Q643" s="7">
        <v>0</v>
      </c>
      <c r="R643" s="7">
        <v>0</v>
      </c>
      <c r="S643" s="7">
        <v>0</v>
      </c>
      <c r="T643" s="7">
        <v>0</v>
      </c>
      <c r="U643" s="7">
        <v>0</v>
      </c>
      <c r="V643" s="7">
        <v>0</v>
      </c>
      <c r="W643" s="7">
        <v>0</v>
      </c>
      <c r="X643" s="7">
        <v>0</v>
      </c>
      <c r="Y643" s="7">
        <v>0</v>
      </c>
      <c r="Z643" s="7">
        <v>0</v>
      </c>
      <c r="AA643" s="1" t="s">
        <v>40</v>
      </c>
      <c r="AB643" s="1" t="str">
        <f t="shared" si="30"/>
        <v>Galicia</v>
      </c>
      <c r="AC643" s="1" t="str">
        <f t="shared" si="28"/>
        <v>Badajoz-Galicia-A Coruña-R7</v>
      </c>
      <c r="AD643" s="1" t="str">
        <f t="shared" si="29"/>
        <v xml:space="preserve">DE - Industria del papel, edición y artes gráficas </v>
      </c>
    </row>
    <row r="644" spans="1:30" ht="14.4">
      <c r="A644" s="7" t="s">
        <v>20</v>
      </c>
      <c r="B644" s="7" t="s">
        <v>105</v>
      </c>
      <c r="C644" s="7" t="s">
        <v>106</v>
      </c>
      <c r="D644" s="7" t="s">
        <v>41</v>
      </c>
      <c r="E644" s="7">
        <v>0</v>
      </c>
      <c r="F644" s="7">
        <v>0</v>
      </c>
      <c r="G644" s="7">
        <v>0</v>
      </c>
      <c r="H644" s="7">
        <v>0</v>
      </c>
      <c r="I644" s="7">
        <v>0</v>
      </c>
      <c r="J644" s="7">
        <v>0</v>
      </c>
      <c r="K644" s="7">
        <v>0</v>
      </c>
      <c r="L644" s="7">
        <v>0</v>
      </c>
      <c r="M644" s="7">
        <v>0</v>
      </c>
      <c r="N644" s="7">
        <v>7.5548661784623397</v>
      </c>
      <c r="O644" s="7">
        <v>0</v>
      </c>
      <c r="P644" s="7">
        <v>0</v>
      </c>
      <c r="Q644" s="7">
        <v>0</v>
      </c>
      <c r="R644" s="7">
        <v>0</v>
      </c>
      <c r="S644" s="7">
        <v>0</v>
      </c>
      <c r="T644" s="7">
        <v>0</v>
      </c>
      <c r="U644" s="7">
        <v>0</v>
      </c>
      <c r="V644" s="7">
        <v>0</v>
      </c>
      <c r="W644" s="7">
        <v>0</v>
      </c>
      <c r="X644" s="7">
        <v>0</v>
      </c>
      <c r="Y644" s="7">
        <v>11.360951999999999</v>
      </c>
      <c r="Z644" s="7">
        <v>0</v>
      </c>
      <c r="AA644" s="1" t="s">
        <v>42</v>
      </c>
      <c r="AB644" s="1" t="str">
        <f t="shared" si="30"/>
        <v>Galicia</v>
      </c>
      <c r="AC644" s="1" t="str">
        <f t="shared" si="28"/>
        <v>Badajoz-Galicia-A Coruña-R8</v>
      </c>
      <c r="AD644" s="1" t="str">
        <f t="shared" si="29"/>
        <v xml:space="preserve">DG - Industria Química </v>
      </c>
    </row>
    <row r="645" spans="1:30" ht="14.4">
      <c r="A645" s="7" t="s">
        <v>20</v>
      </c>
      <c r="B645" s="7" t="s">
        <v>105</v>
      </c>
      <c r="C645" s="7" t="s">
        <v>106</v>
      </c>
      <c r="D645" s="7" t="s">
        <v>43</v>
      </c>
      <c r="E645" s="7">
        <v>0</v>
      </c>
      <c r="F645" s="7">
        <v>0</v>
      </c>
      <c r="G645" s="7">
        <v>0</v>
      </c>
      <c r="H645" s="7">
        <v>0</v>
      </c>
      <c r="I645" s="7">
        <v>7.21764350865487</v>
      </c>
      <c r="J645" s="7">
        <v>0</v>
      </c>
      <c r="K645" s="7">
        <v>0</v>
      </c>
      <c r="L645" s="7">
        <v>0</v>
      </c>
      <c r="M645" s="7">
        <v>0</v>
      </c>
      <c r="N645" s="7">
        <v>0</v>
      </c>
      <c r="O645" s="7">
        <v>0</v>
      </c>
      <c r="P645" s="7">
        <v>0</v>
      </c>
      <c r="Q645" s="7">
        <v>0</v>
      </c>
      <c r="R645" s="7">
        <v>0</v>
      </c>
      <c r="S645" s="7">
        <v>0</v>
      </c>
      <c r="T645" s="7">
        <v>12.895300000000001</v>
      </c>
      <c r="U645" s="7">
        <v>0</v>
      </c>
      <c r="V645" s="7">
        <v>0</v>
      </c>
      <c r="W645" s="7">
        <v>0</v>
      </c>
      <c r="X645" s="7">
        <v>0</v>
      </c>
      <c r="Y645" s="7">
        <v>0</v>
      </c>
      <c r="Z645" s="7">
        <v>0</v>
      </c>
      <c r="AA645" s="1" t="s">
        <v>44</v>
      </c>
      <c r="AB645" s="1" t="str">
        <f t="shared" si="30"/>
        <v>Galicia</v>
      </c>
      <c r="AC645" s="1" t="str">
        <f t="shared" si="28"/>
        <v>Badajoz-Galicia-A Coruña-R9</v>
      </c>
      <c r="AD645" s="1" t="str">
        <f t="shared" si="29"/>
        <v xml:space="preserve">DH - Industria del caucho y materias plásticas </v>
      </c>
    </row>
    <row r="646" spans="1:30" ht="14.4">
      <c r="A646" s="7" t="s">
        <v>20</v>
      </c>
      <c r="B646" s="7" t="s">
        <v>105</v>
      </c>
      <c r="C646" s="7" t="s">
        <v>106</v>
      </c>
      <c r="D646" s="7" t="s">
        <v>45</v>
      </c>
      <c r="E646" s="7">
        <v>18.348351041266199</v>
      </c>
      <c r="F646" s="7">
        <v>28.285442871671201</v>
      </c>
      <c r="G646" s="7">
        <v>4.0067494224925797</v>
      </c>
      <c r="H646" s="7">
        <v>11.035647873916499</v>
      </c>
      <c r="I646" s="7">
        <v>10.0316765064513</v>
      </c>
      <c r="J646" s="7">
        <v>23.349572466660199</v>
      </c>
      <c r="K646" s="7">
        <v>0</v>
      </c>
      <c r="L646" s="7">
        <v>3.8693326595802402</v>
      </c>
      <c r="M646" s="7">
        <v>0</v>
      </c>
      <c r="N646" s="7">
        <v>0</v>
      </c>
      <c r="O646" s="7">
        <v>0</v>
      </c>
      <c r="P646" s="7">
        <v>18.592919999999999</v>
      </c>
      <c r="Q646" s="7">
        <v>61.626430999999997</v>
      </c>
      <c r="R646" s="7">
        <v>12.649190000000001</v>
      </c>
      <c r="S646" s="7">
        <v>15.418578999999999</v>
      </c>
      <c r="T646" s="7">
        <v>11.955653999999999</v>
      </c>
      <c r="U646" s="7">
        <v>50.936915999999997</v>
      </c>
      <c r="V646" s="7">
        <v>0</v>
      </c>
      <c r="W646" s="7">
        <v>8.3283000000000005</v>
      </c>
      <c r="X646" s="7">
        <v>0</v>
      </c>
      <c r="Y646" s="7">
        <v>0</v>
      </c>
      <c r="Z646" s="7">
        <v>0</v>
      </c>
      <c r="AA646" s="1" t="s">
        <v>46</v>
      </c>
      <c r="AB646" s="1" t="str">
        <f t="shared" si="30"/>
        <v>Galicia</v>
      </c>
      <c r="AC646" s="1" t="str">
        <f t="shared" si="28"/>
        <v>Badajoz-Galicia-A Coruña-R10</v>
      </c>
      <c r="AD646" s="1" t="str">
        <f t="shared" si="29"/>
        <v xml:space="preserve">DI - Industria de productos minerales no metálicos </v>
      </c>
    </row>
    <row r="647" spans="1:30" ht="14.4">
      <c r="A647" s="7" t="s">
        <v>20</v>
      </c>
      <c r="B647" s="7" t="s">
        <v>105</v>
      </c>
      <c r="C647" s="7" t="s">
        <v>106</v>
      </c>
      <c r="D647" s="7" t="s">
        <v>47</v>
      </c>
      <c r="E647" s="7">
        <v>0</v>
      </c>
      <c r="F647" s="7">
        <v>0</v>
      </c>
      <c r="G647" s="7">
        <v>0</v>
      </c>
      <c r="H647" s="7">
        <v>7.2197997098636497</v>
      </c>
      <c r="I647" s="7">
        <v>0</v>
      </c>
      <c r="J647" s="7">
        <v>0</v>
      </c>
      <c r="K647" s="7">
        <v>0</v>
      </c>
      <c r="L647" s="7">
        <v>0</v>
      </c>
      <c r="M647" s="7">
        <v>1.5394874013591999</v>
      </c>
      <c r="N647" s="7">
        <v>0</v>
      </c>
      <c r="O647" s="7">
        <v>1.5547849324252301</v>
      </c>
      <c r="P647" s="7">
        <v>0</v>
      </c>
      <c r="Q647" s="7">
        <v>0</v>
      </c>
      <c r="R647" s="7">
        <v>0</v>
      </c>
      <c r="S647" s="7">
        <v>16.467359999999999</v>
      </c>
      <c r="T647" s="7">
        <v>0</v>
      </c>
      <c r="U647" s="7">
        <v>0</v>
      </c>
      <c r="V647" s="7">
        <v>0</v>
      </c>
      <c r="W647" s="7">
        <v>0</v>
      </c>
      <c r="X647" s="7">
        <v>1.18187</v>
      </c>
      <c r="Y647" s="7">
        <v>0</v>
      </c>
      <c r="Z647" s="7">
        <v>13.086734</v>
      </c>
      <c r="AA647" s="1" t="s">
        <v>48</v>
      </c>
      <c r="AB647" s="1" t="str">
        <f t="shared" si="30"/>
        <v>Galicia</v>
      </c>
      <c r="AC647" s="1" t="str">
        <f t="shared" si="28"/>
        <v>Badajoz-Galicia-A Coruña-R11</v>
      </c>
      <c r="AD647" s="1" t="str">
        <f t="shared" si="29"/>
        <v xml:space="preserve">DJ - Metalurgia y fabricación de productos metálicos </v>
      </c>
    </row>
    <row r="648" spans="1:30" ht="14.4">
      <c r="A648" s="7" t="s">
        <v>20</v>
      </c>
      <c r="B648" s="7" t="s">
        <v>105</v>
      </c>
      <c r="C648" s="7" t="s">
        <v>106</v>
      </c>
      <c r="D648" s="7" t="s">
        <v>49</v>
      </c>
      <c r="E648" s="7">
        <v>0</v>
      </c>
      <c r="F648" s="7">
        <v>0</v>
      </c>
      <c r="G648" s="7">
        <v>0</v>
      </c>
      <c r="H648" s="7">
        <v>0</v>
      </c>
      <c r="I648" s="7">
        <v>0</v>
      </c>
      <c r="J648" s="7">
        <v>0</v>
      </c>
      <c r="K648" s="7">
        <v>0</v>
      </c>
      <c r="L648" s="7">
        <v>0</v>
      </c>
      <c r="M648" s="7">
        <v>0</v>
      </c>
      <c r="N648" s="7">
        <v>0</v>
      </c>
      <c r="O648" s="7">
        <v>0</v>
      </c>
      <c r="P648" s="7">
        <v>0</v>
      </c>
      <c r="Q648" s="7">
        <v>0</v>
      </c>
      <c r="R648" s="7">
        <v>0</v>
      </c>
      <c r="S648" s="7">
        <v>0</v>
      </c>
      <c r="T648" s="7">
        <v>0</v>
      </c>
      <c r="U648" s="7">
        <v>0</v>
      </c>
      <c r="V648" s="7">
        <v>0</v>
      </c>
      <c r="W648" s="7">
        <v>0</v>
      </c>
      <c r="X648" s="7">
        <v>0</v>
      </c>
      <c r="Y648" s="7">
        <v>0</v>
      </c>
      <c r="Z648" s="7">
        <v>0</v>
      </c>
      <c r="AA648" s="1" t="s">
        <v>50</v>
      </c>
      <c r="AB648" s="1" t="str">
        <f t="shared" si="30"/>
        <v>Galicia</v>
      </c>
      <c r="AC648" s="1" t="str">
        <f t="shared" si="28"/>
        <v>Badajoz-Galicia-A Coruña-R12</v>
      </c>
      <c r="AD648" s="1" t="str">
        <f t="shared" si="29"/>
        <v xml:space="preserve">DK - Fabricación de maquinaria y equipo mecánico </v>
      </c>
    </row>
    <row r="649" spans="1:30" ht="14.4">
      <c r="A649" s="7" t="s">
        <v>20</v>
      </c>
      <c r="B649" s="7" t="s">
        <v>105</v>
      </c>
      <c r="C649" s="7" t="s">
        <v>106</v>
      </c>
      <c r="D649" s="7" t="s">
        <v>51</v>
      </c>
      <c r="E649" s="7">
        <v>0</v>
      </c>
      <c r="F649" s="7">
        <v>0</v>
      </c>
      <c r="G649" s="7">
        <v>0</v>
      </c>
      <c r="H649" s="7">
        <v>0</v>
      </c>
      <c r="I649" s="7">
        <v>0</v>
      </c>
      <c r="J649" s="7">
        <v>0</v>
      </c>
      <c r="K649" s="7">
        <v>0</v>
      </c>
      <c r="L649" s="7">
        <v>0</v>
      </c>
      <c r="M649" s="7">
        <v>0</v>
      </c>
      <c r="N649" s="7">
        <v>0</v>
      </c>
      <c r="O649" s="7">
        <v>0</v>
      </c>
      <c r="P649" s="7">
        <v>0</v>
      </c>
      <c r="Q649" s="7">
        <v>0</v>
      </c>
      <c r="R649" s="7">
        <v>0</v>
      </c>
      <c r="S649" s="7">
        <v>0</v>
      </c>
      <c r="T649" s="7">
        <v>0</v>
      </c>
      <c r="U649" s="7">
        <v>0</v>
      </c>
      <c r="V649" s="7">
        <v>0</v>
      </c>
      <c r="W649" s="7">
        <v>0</v>
      </c>
      <c r="X649" s="7">
        <v>0</v>
      </c>
      <c r="Y649" s="7">
        <v>0</v>
      </c>
      <c r="Z649" s="7">
        <v>0</v>
      </c>
      <c r="AA649" s="1" t="s">
        <v>52</v>
      </c>
      <c r="AB649" s="1" t="str">
        <f t="shared" si="30"/>
        <v>Galicia</v>
      </c>
      <c r="AC649" s="1" t="str">
        <f t="shared" si="28"/>
        <v>Badajoz-Galicia-A Coruña-R13</v>
      </c>
      <c r="AD649" s="1" t="str">
        <f t="shared" si="29"/>
        <v xml:space="preserve">DL - Material y equipo eléctrico, electrónico y óptico </v>
      </c>
    </row>
    <row r="650" spans="1:30" ht="14.4">
      <c r="A650" s="7" t="s">
        <v>20</v>
      </c>
      <c r="B650" s="7" t="s">
        <v>105</v>
      </c>
      <c r="C650" s="7" t="s">
        <v>106</v>
      </c>
      <c r="D650" s="7" t="s">
        <v>53</v>
      </c>
      <c r="E650" s="7">
        <v>0</v>
      </c>
      <c r="F650" s="7">
        <v>0</v>
      </c>
      <c r="G650" s="7">
        <v>0</v>
      </c>
      <c r="H650" s="7">
        <v>0</v>
      </c>
      <c r="I650" s="7">
        <v>0</v>
      </c>
      <c r="J650" s="7">
        <v>0</v>
      </c>
      <c r="K650" s="7">
        <v>0</v>
      </c>
      <c r="L650" s="7">
        <v>0</v>
      </c>
      <c r="M650" s="7">
        <v>0</v>
      </c>
      <c r="N650" s="7">
        <v>0</v>
      </c>
      <c r="O650" s="7">
        <v>0</v>
      </c>
      <c r="P650" s="7">
        <v>0</v>
      </c>
      <c r="Q650" s="7">
        <v>0</v>
      </c>
      <c r="R650" s="7">
        <v>0</v>
      </c>
      <c r="S650" s="7">
        <v>0</v>
      </c>
      <c r="T650" s="7">
        <v>0</v>
      </c>
      <c r="U650" s="7">
        <v>0</v>
      </c>
      <c r="V650" s="7">
        <v>0</v>
      </c>
      <c r="W650" s="7">
        <v>0</v>
      </c>
      <c r="X650" s="7">
        <v>0</v>
      </c>
      <c r="Y650" s="7">
        <v>0</v>
      </c>
      <c r="Z650" s="7">
        <v>0</v>
      </c>
      <c r="AA650" s="1" t="s">
        <v>54</v>
      </c>
      <c r="AB650" s="1" t="str">
        <f t="shared" si="30"/>
        <v>Galicia</v>
      </c>
      <c r="AC650" s="1" t="str">
        <f t="shared" si="28"/>
        <v>Badajoz-Galicia-A Coruña-R14</v>
      </c>
      <c r="AD650" s="1" t="str">
        <f t="shared" si="29"/>
        <v xml:space="preserve">DM - Fabricación de material de transporte </v>
      </c>
    </row>
    <row r="651" spans="1:30" ht="14.4">
      <c r="A651" s="7" t="s">
        <v>20</v>
      </c>
      <c r="B651" s="7" t="s">
        <v>105</v>
      </c>
      <c r="C651" s="7" t="s">
        <v>106</v>
      </c>
      <c r="D651" s="7" t="s">
        <v>55</v>
      </c>
      <c r="E651" s="7">
        <v>9.7059978219990697</v>
      </c>
      <c r="F651" s="7">
        <v>0</v>
      </c>
      <c r="G651" s="7">
        <v>0</v>
      </c>
      <c r="H651" s="7">
        <v>0</v>
      </c>
      <c r="I651" s="7">
        <v>0</v>
      </c>
      <c r="J651" s="7">
        <v>0</v>
      </c>
      <c r="K651" s="7">
        <v>0</v>
      </c>
      <c r="L651" s="7">
        <v>0</v>
      </c>
      <c r="M651" s="7">
        <v>0</v>
      </c>
      <c r="N651" s="7">
        <v>0</v>
      </c>
      <c r="O651" s="7">
        <v>0</v>
      </c>
      <c r="P651" s="7">
        <v>3.7940849999999999</v>
      </c>
      <c r="Q651" s="7">
        <v>0</v>
      </c>
      <c r="R651" s="7">
        <v>0</v>
      </c>
      <c r="S651" s="7">
        <v>0</v>
      </c>
      <c r="T651" s="7">
        <v>0</v>
      </c>
      <c r="U651" s="7">
        <v>0</v>
      </c>
      <c r="V651" s="7">
        <v>0</v>
      </c>
      <c r="W651" s="7">
        <v>0</v>
      </c>
      <c r="X651" s="7">
        <v>0</v>
      </c>
      <c r="Y651" s="7">
        <v>0</v>
      </c>
      <c r="Z651" s="7">
        <v>0</v>
      </c>
      <c r="AA651" s="1" t="s">
        <v>56</v>
      </c>
      <c r="AB651" s="1" t="str">
        <f t="shared" si="30"/>
        <v>Galicia</v>
      </c>
      <c r="AC651" s="1" t="str">
        <f t="shared" si="28"/>
        <v>Badajoz-Galicia-A Coruña-R15</v>
      </c>
      <c r="AD651" s="1" t="str">
        <f t="shared" si="29"/>
        <v xml:space="preserve">DN - Industrias diversas </v>
      </c>
    </row>
    <row r="652" spans="1:30" ht="14.4">
      <c r="A652" s="7" t="s">
        <v>20</v>
      </c>
      <c r="B652" s="7" t="s">
        <v>105</v>
      </c>
      <c r="C652" s="7" t="s">
        <v>106</v>
      </c>
      <c r="D652" s="7" t="s">
        <v>57</v>
      </c>
      <c r="E652" s="7">
        <v>0</v>
      </c>
      <c r="F652" s="7">
        <v>0</v>
      </c>
      <c r="G652" s="7">
        <v>0</v>
      </c>
      <c r="H652" s="7">
        <v>0</v>
      </c>
      <c r="I652" s="7">
        <v>0</v>
      </c>
      <c r="J652" s="7">
        <v>0</v>
      </c>
      <c r="K652" s="7">
        <v>0</v>
      </c>
      <c r="L652" s="7">
        <v>0</v>
      </c>
      <c r="M652" s="7">
        <v>0</v>
      </c>
      <c r="N652" s="7">
        <v>0</v>
      </c>
      <c r="O652" s="7">
        <v>0</v>
      </c>
      <c r="P652" s="7">
        <v>0</v>
      </c>
      <c r="Q652" s="7">
        <v>0</v>
      </c>
      <c r="R652" s="7">
        <v>0</v>
      </c>
      <c r="S652" s="7">
        <v>0</v>
      </c>
      <c r="T652" s="7">
        <v>0</v>
      </c>
      <c r="U652" s="7">
        <v>0</v>
      </c>
      <c r="V652" s="7">
        <v>0</v>
      </c>
      <c r="W652" s="7">
        <v>0</v>
      </c>
      <c r="X652" s="7">
        <v>0</v>
      </c>
      <c r="Y652" s="7">
        <v>0</v>
      </c>
      <c r="Z652" s="7">
        <v>0</v>
      </c>
      <c r="AA652" s="1" t="s">
        <v>58</v>
      </c>
      <c r="AB652" s="1" t="str">
        <f t="shared" si="30"/>
        <v>Galicia</v>
      </c>
      <c r="AC652" s="1" t="str">
        <f t="shared" si="28"/>
        <v>Badajoz-Galicia-A Coruña-R16</v>
      </c>
      <c r="AD652" s="1" t="str">
        <f t="shared" si="29"/>
        <v xml:space="preserve">EE - Industria energética, distribución de energía, gas y agua </v>
      </c>
    </row>
    <row r="653" spans="1:30" ht="14.4">
      <c r="A653" s="7" t="s">
        <v>20</v>
      </c>
      <c r="B653" s="7" t="s">
        <v>105</v>
      </c>
      <c r="C653" s="7" t="s">
        <v>107</v>
      </c>
      <c r="D653" s="7" t="s">
        <v>23</v>
      </c>
      <c r="E653" s="7">
        <v>0</v>
      </c>
      <c r="F653" s="7">
        <v>0</v>
      </c>
      <c r="G653" s="7">
        <v>0</v>
      </c>
      <c r="H653" s="7">
        <v>0</v>
      </c>
      <c r="I653" s="7">
        <v>0</v>
      </c>
      <c r="J653" s="7">
        <v>0</v>
      </c>
      <c r="K653" s="7">
        <v>0</v>
      </c>
      <c r="L653" s="7">
        <v>0</v>
      </c>
      <c r="M653" s="7">
        <v>0</v>
      </c>
      <c r="N653" s="7">
        <v>0</v>
      </c>
      <c r="O653" s="7">
        <v>0</v>
      </c>
      <c r="P653" s="7">
        <v>0</v>
      </c>
      <c r="Q653" s="7">
        <v>0</v>
      </c>
      <c r="R653" s="7">
        <v>0</v>
      </c>
      <c r="S653" s="7">
        <v>0</v>
      </c>
      <c r="T653" s="7">
        <v>0</v>
      </c>
      <c r="U653" s="7">
        <v>0</v>
      </c>
      <c r="V653" s="7">
        <v>0</v>
      </c>
      <c r="W653" s="7">
        <v>0</v>
      </c>
      <c r="X653" s="7">
        <v>0</v>
      </c>
      <c r="Y653" s="7">
        <v>0</v>
      </c>
      <c r="Z653" s="7">
        <v>0</v>
      </c>
      <c r="AA653" s="1" t="s">
        <v>24</v>
      </c>
      <c r="AB653" s="1" t="str">
        <f t="shared" si="30"/>
        <v>Galicia</v>
      </c>
      <c r="AC653" s="1" t="str">
        <f t="shared" si="28"/>
        <v>Badajoz-Galicia-Lugo-R1</v>
      </c>
      <c r="AD653" s="1" t="str">
        <f t="shared" si="29"/>
        <v xml:space="preserve">AA,BB - Agricultura, silvicultura y pesca </v>
      </c>
    </row>
    <row r="654" spans="1:30" ht="14.4">
      <c r="A654" s="7" t="s">
        <v>20</v>
      </c>
      <c r="B654" s="7" t="s">
        <v>105</v>
      </c>
      <c r="C654" s="7" t="s">
        <v>107</v>
      </c>
      <c r="D654" s="7" t="s">
        <v>26</v>
      </c>
      <c r="E654" s="7">
        <v>0</v>
      </c>
      <c r="F654" s="7">
        <v>0</v>
      </c>
      <c r="G654" s="7">
        <v>0</v>
      </c>
      <c r="H654" s="7">
        <v>0</v>
      </c>
      <c r="I654" s="7">
        <v>0</v>
      </c>
      <c r="J654" s="7">
        <v>0</v>
      </c>
      <c r="K654" s="7">
        <v>0</v>
      </c>
      <c r="L654" s="7">
        <v>0</v>
      </c>
      <c r="M654" s="7">
        <v>3.5493299878674001</v>
      </c>
      <c r="N654" s="7">
        <v>0</v>
      </c>
      <c r="O654" s="7">
        <v>0</v>
      </c>
      <c r="P654" s="7">
        <v>0</v>
      </c>
      <c r="Q654" s="7">
        <v>0</v>
      </c>
      <c r="R654" s="7">
        <v>0</v>
      </c>
      <c r="S654" s="7">
        <v>0</v>
      </c>
      <c r="T654" s="7">
        <v>0</v>
      </c>
      <c r="U654" s="7">
        <v>0</v>
      </c>
      <c r="V654" s="7">
        <v>0</v>
      </c>
      <c r="W654" s="7">
        <v>0</v>
      </c>
      <c r="X654" s="7">
        <v>12.452501</v>
      </c>
      <c r="Y654" s="7">
        <v>0</v>
      </c>
      <c r="Z654" s="7">
        <v>0</v>
      </c>
      <c r="AA654" s="1" t="s">
        <v>27</v>
      </c>
      <c r="AB654" s="1" t="str">
        <f t="shared" si="30"/>
        <v>Galicia</v>
      </c>
      <c r="AC654" s="1" t="str">
        <f t="shared" ref="AC654:AC717" si="31">+A654&amp;"-"&amp;AB654&amp;"-"&amp;C654&amp;"-"&amp;AA654</f>
        <v>Badajoz-Galicia-Lugo-R2</v>
      </c>
      <c r="AD654" s="1" t="str">
        <f t="shared" ref="AD654:AD717" si="32">+IF(D654=$D$13,$AI$1,IF(D654=$D$14,$AI$2,IF(D654=$D$15,$AI$3,IF(D654=$D$16,$AI$4,IF(D654=$D$17,$AI$5,IF(D654=$D$18,$AI$6,IF(D654=$D$19,$AI$7,IF(D654=$D$20,$AI$8,IF(D654=$D$21,$AI$9,IF(D654=$D$22,$AI$10,IF(D654=$D$23,$AI$11,IF(D654=$D$24,$AI$12,IF(D654=$D$25,$AI$13,IF(D654=$D$26,$AI$14,IF(D654=$D$27,$AI$15,$AI$16)))))))))))))))</f>
        <v xml:space="preserve">CA,CB, DF - I. extractivas, coquerías, refino y combustibles nucleares </v>
      </c>
    </row>
    <row r="655" spans="1:30" ht="14.4">
      <c r="A655" s="7" t="s">
        <v>20</v>
      </c>
      <c r="B655" s="7" t="s">
        <v>105</v>
      </c>
      <c r="C655" s="7" t="s">
        <v>107</v>
      </c>
      <c r="D655" s="7" t="s">
        <v>29</v>
      </c>
      <c r="E655" s="7">
        <v>0</v>
      </c>
      <c r="F655" s="7">
        <v>0</v>
      </c>
      <c r="G655" s="7">
        <v>0</v>
      </c>
      <c r="H655" s="7">
        <v>0</v>
      </c>
      <c r="I655" s="7">
        <v>0</v>
      </c>
      <c r="J655" s="7">
        <v>0</v>
      </c>
      <c r="K655" s="7">
        <v>0</v>
      </c>
      <c r="L655" s="7">
        <v>0</v>
      </c>
      <c r="M655" s="7">
        <v>0</v>
      </c>
      <c r="N655" s="7">
        <v>0</v>
      </c>
      <c r="O655" s="7">
        <v>6.2967571850082802</v>
      </c>
      <c r="P655" s="7">
        <v>0</v>
      </c>
      <c r="Q655" s="7">
        <v>0</v>
      </c>
      <c r="R655" s="7">
        <v>0</v>
      </c>
      <c r="S655" s="7">
        <v>0</v>
      </c>
      <c r="T655" s="7">
        <v>0</v>
      </c>
      <c r="U655" s="7">
        <v>0</v>
      </c>
      <c r="V655" s="7">
        <v>0</v>
      </c>
      <c r="W655" s="7">
        <v>0</v>
      </c>
      <c r="X655" s="7">
        <v>0</v>
      </c>
      <c r="Y655" s="7">
        <v>0</v>
      </c>
      <c r="Z655" s="7">
        <v>11.542488000000001</v>
      </c>
      <c r="AA655" s="1" t="s">
        <v>30</v>
      </c>
      <c r="AB655" s="1" t="str">
        <f t="shared" si="30"/>
        <v>Galicia</v>
      </c>
      <c r="AC655" s="1" t="str">
        <f t="shared" si="31"/>
        <v>Badajoz-Galicia-Lugo-R3</v>
      </c>
      <c r="AD655" s="1" t="str">
        <f t="shared" si="32"/>
        <v xml:space="preserve">DA - Industria Agroalimentaria </v>
      </c>
    </row>
    <row r="656" spans="1:30" ht="14.4">
      <c r="A656" s="7" t="s">
        <v>20</v>
      </c>
      <c r="B656" s="7" t="s">
        <v>105</v>
      </c>
      <c r="C656" s="7" t="s">
        <v>107</v>
      </c>
      <c r="D656" s="7" t="s">
        <v>32</v>
      </c>
      <c r="E656" s="7">
        <v>0</v>
      </c>
      <c r="F656" s="7">
        <v>0</v>
      </c>
      <c r="G656" s="7">
        <v>0</v>
      </c>
      <c r="H656" s="7">
        <v>0</v>
      </c>
      <c r="I656" s="7">
        <v>0</v>
      </c>
      <c r="J656" s="7">
        <v>0</v>
      </c>
      <c r="K656" s="7">
        <v>0</v>
      </c>
      <c r="L656" s="7">
        <v>0</v>
      </c>
      <c r="M656" s="7">
        <v>0</v>
      </c>
      <c r="N656" s="7">
        <v>0</v>
      </c>
      <c r="O656" s="7">
        <v>0</v>
      </c>
      <c r="P656" s="7">
        <v>0</v>
      </c>
      <c r="Q656" s="7">
        <v>0</v>
      </c>
      <c r="R656" s="7">
        <v>0</v>
      </c>
      <c r="S656" s="7">
        <v>0</v>
      </c>
      <c r="T656" s="7">
        <v>0</v>
      </c>
      <c r="U656" s="7">
        <v>0</v>
      </c>
      <c r="V656" s="7">
        <v>0</v>
      </c>
      <c r="W656" s="7">
        <v>0</v>
      </c>
      <c r="X656" s="7">
        <v>0</v>
      </c>
      <c r="Y656" s="7">
        <v>0</v>
      </c>
      <c r="Z656" s="7">
        <v>0</v>
      </c>
      <c r="AA656" s="1" t="s">
        <v>33</v>
      </c>
      <c r="AB656" s="1" t="str">
        <f t="shared" si="30"/>
        <v>Galicia</v>
      </c>
      <c r="AC656" s="1" t="str">
        <f t="shared" si="31"/>
        <v>Badajoz-Galicia-Lugo-R4</v>
      </c>
      <c r="AD656" s="1" t="str">
        <f t="shared" si="32"/>
        <v xml:space="preserve">DB - Industria textil y de la confección </v>
      </c>
    </row>
    <row r="657" spans="1:30" ht="14.4">
      <c r="A657" s="7" t="s">
        <v>20</v>
      </c>
      <c r="B657" s="7" t="s">
        <v>105</v>
      </c>
      <c r="C657" s="7" t="s">
        <v>107</v>
      </c>
      <c r="D657" s="7" t="s">
        <v>35</v>
      </c>
      <c r="E657" s="7">
        <v>0</v>
      </c>
      <c r="F657" s="7">
        <v>0</v>
      </c>
      <c r="G657" s="7">
        <v>0</v>
      </c>
      <c r="H657" s="7">
        <v>0</v>
      </c>
      <c r="I657" s="7">
        <v>0</v>
      </c>
      <c r="J657" s="7">
        <v>0</v>
      </c>
      <c r="K657" s="7">
        <v>0</v>
      </c>
      <c r="L657" s="7">
        <v>0</v>
      </c>
      <c r="M657" s="7">
        <v>0</v>
      </c>
      <c r="N657" s="7">
        <v>0</v>
      </c>
      <c r="O657" s="7">
        <v>0</v>
      </c>
      <c r="P657" s="7">
        <v>0</v>
      </c>
      <c r="Q657" s="7">
        <v>0</v>
      </c>
      <c r="R657" s="7">
        <v>0</v>
      </c>
      <c r="S657" s="7">
        <v>0</v>
      </c>
      <c r="T657" s="7">
        <v>0</v>
      </c>
      <c r="U657" s="7">
        <v>0</v>
      </c>
      <c r="V657" s="7">
        <v>0</v>
      </c>
      <c r="W657" s="7">
        <v>0</v>
      </c>
      <c r="X657" s="7">
        <v>0</v>
      </c>
      <c r="Y657" s="7">
        <v>0</v>
      </c>
      <c r="Z657" s="7">
        <v>0</v>
      </c>
      <c r="AA657" s="1" t="s">
        <v>36</v>
      </c>
      <c r="AB657" s="1" t="str">
        <f t="shared" si="30"/>
        <v>Galicia</v>
      </c>
      <c r="AC657" s="1" t="str">
        <f t="shared" si="31"/>
        <v>Badajoz-Galicia-Lugo-R5</v>
      </c>
      <c r="AD657" s="1" t="str">
        <f t="shared" si="32"/>
        <v xml:space="preserve">DC - Industria del cuero y calzado </v>
      </c>
    </row>
    <row r="658" spans="1:30" ht="14.4">
      <c r="A658" s="7" t="s">
        <v>20</v>
      </c>
      <c r="B658" s="7" t="s">
        <v>105</v>
      </c>
      <c r="C658" s="7" t="s">
        <v>107</v>
      </c>
      <c r="D658" s="7" t="s">
        <v>37</v>
      </c>
      <c r="E658" s="7">
        <v>0</v>
      </c>
      <c r="F658" s="7">
        <v>0</v>
      </c>
      <c r="G658" s="7">
        <v>0</v>
      </c>
      <c r="H658" s="7">
        <v>0</v>
      </c>
      <c r="I658" s="7">
        <v>0</v>
      </c>
      <c r="J658" s="7">
        <v>0</v>
      </c>
      <c r="K658" s="7">
        <v>0</v>
      </c>
      <c r="L658" s="7">
        <v>0</v>
      </c>
      <c r="M658" s="7">
        <v>0</v>
      </c>
      <c r="N658" s="7">
        <v>0</v>
      </c>
      <c r="O658" s="7">
        <v>0</v>
      </c>
      <c r="P658" s="7">
        <v>0</v>
      </c>
      <c r="Q658" s="7">
        <v>0</v>
      </c>
      <c r="R658" s="7">
        <v>0</v>
      </c>
      <c r="S658" s="7">
        <v>0</v>
      </c>
      <c r="T658" s="7">
        <v>0</v>
      </c>
      <c r="U658" s="7">
        <v>0</v>
      </c>
      <c r="V658" s="7">
        <v>0</v>
      </c>
      <c r="W658" s="7">
        <v>0</v>
      </c>
      <c r="X658" s="7">
        <v>0</v>
      </c>
      <c r="Y658" s="7">
        <v>0</v>
      </c>
      <c r="Z658" s="7">
        <v>0</v>
      </c>
      <c r="AA658" s="1" t="s">
        <v>38</v>
      </c>
      <c r="AB658" s="1" t="str">
        <f t="shared" si="30"/>
        <v>Galicia</v>
      </c>
      <c r="AC658" s="1" t="str">
        <f t="shared" si="31"/>
        <v>Badajoz-Galicia-Lugo-R6</v>
      </c>
      <c r="AD658" s="1" t="str">
        <f t="shared" si="32"/>
        <v xml:space="preserve">DD - Industria de la madera y el corcho </v>
      </c>
    </row>
    <row r="659" spans="1:30" ht="14.4">
      <c r="A659" s="7" t="s">
        <v>20</v>
      </c>
      <c r="B659" s="7" t="s">
        <v>105</v>
      </c>
      <c r="C659" s="7" t="s">
        <v>107</v>
      </c>
      <c r="D659" s="7" t="s">
        <v>39</v>
      </c>
      <c r="E659" s="7">
        <v>0</v>
      </c>
      <c r="F659" s="7">
        <v>0</v>
      </c>
      <c r="G659" s="7">
        <v>0</v>
      </c>
      <c r="H659" s="7">
        <v>0</v>
      </c>
      <c r="I659" s="7">
        <v>0</v>
      </c>
      <c r="J659" s="7">
        <v>0</v>
      </c>
      <c r="K659" s="7">
        <v>0</v>
      </c>
      <c r="L659" s="7">
        <v>0</v>
      </c>
      <c r="M659" s="7">
        <v>0</v>
      </c>
      <c r="N659" s="7">
        <v>0</v>
      </c>
      <c r="O659" s="7">
        <v>0</v>
      </c>
      <c r="P659" s="7">
        <v>0</v>
      </c>
      <c r="Q659" s="7">
        <v>0</v>
      </c>
      <c r="R659" s="7">
        <v>0</v>
      </c>
      <c r="S659" s="7">
        <v>0</v>
      </c>
      <c r="T659" s="7">
        <v>0</v>
      </c>
      <c r="U659" s="7">
        <v>0</v>
      </c>
      <c r="V659" s="7">
        <v>0</v>
      </c>
      <c r="W659" s="7">
        <v>0</v>
      </c>
      <c r="X659" s="7">
        <v>0</v>
      </c>
      <c r="Y659" s="7">
        <v>0</v>
      </c>
      <c r="Z659" s="7">
        <v>0</v>
      </c>
      <c r="AA659" s="1" t="s">
        <v>40</v>
      </c>
      <c r="AB659" s="1" t="str">
        <f t="shared" si="30"/>
        <v>Galicia</v>
      </c>
      <c r="AC659" s="1" t="str">
        <f t="shared" si="31"/>
        <v>Badajoz-Galicia-Lugo-R7</v>
      </c>
      <c r="AD659" s="1" t="str">
        <f t="shared" si="32"/>
        <v xml:space="preserve">DE - Industria del papel, edición y artes gráficas </v>
      </c>
    </row>
    <row r="660" spans="1:30" ht="14.4">
      <c r="A660" s="7" t="s">
        <v>20</v>
      </c>
      <c r="B660" s="7" t="s">
        <v>105</v>
      </c>
      <c r="C660" s="7" t="s">
        <v>107</v>
      </c>
      <c r="D660" s="7" t="s">
        <v>41</v>
      </c>
      <c r="E660" s="7">
        <v>0</v>
      </c>
      <c r="F660" s="7">
        <v>0</v>
      </c>
      <c r="G660" s="7">
        <v>0</v>
      </c>
      <c r="H660" s="7">
        <v>0</v>
      </c>
      <c r="I660" s="7">
        <v>0</v>
      </c>
      <c r="J660" s="7">
        <v>0</v>
      </c>
      <c r="K660" s="7">
        <v>0</v>
      </c>
      <c r="L660" s="7">
        <v>0</v>
      </c>
      <c r="M660" s="7">
        <v>0</v>
      </c>
      <c r="N660" s="7">
        <v>0</v>
      </c>
      <c r="O660" s="7">
        <v>0</v>
      </c>
      <c r="P660" s="7">
        <v>0</v>
      </c>
      <c r="Q660" s="7">
        <v>0</v>
      </c>
      <c r="R660" s="7">
        <v>0</v>
      </c>
      <c r="S660" s="7">
        <v>0</v>
      </c>
      <c r="T660" s="7">
        <v>0</v>
      </c>
      <c r="U660" s="7">
        <v>0</v>
      </c>
      <c r="V660" s="7">
        <v>0</v>
      </c>
      <c r="W660" s="7">
        <v>0</v>
      </c>
      <c r="X660" s="7">
        <v>0</v>
      </c>
      <c r="Y660" s="7">
        <v>0</v>
      </c>
      <c r="Z660" s="7">
        <v>0</v>
      </c>
      <c r="AA660" s="1" t="s">
        <v>42</v>
      </c>
      <c r="AB660" s="1" t="str">
        <f t="shared" si="30"/>
        <v>Galicia</v>
      </c>
      <c r="AC660" s="1" t="str">
        <f t="shared" si="31"/>
        <v>Badajoz-Galicia-Lugo-R8</v>
      </c>
      <c r="AD660" s="1" t="str">
        <f t="shared" si="32"/>
        <v xml:space="preserve">DG - Industria Química </v>
      </c>
    </row>
    <row r="661" spans="1:30" ht="14.4">
      <c r="A661" s="7" t="s">
        <v>20</v>
      </c>
      <c r="B661" s="7" t="s">
        <v>105</v>
      </c>
      <c r="C661" s="7" t="s">
        <v>107</v>
      </c>
      <c r="D661" s="7" t="s">
        <v>43</v>
      </c>
      <c r="E661" s="7">
        <v>0</v>
      </c>
      <c r="F661" s="7">
        <v>0</v>
      </c>
      <c r="G661" s="7">
        <v>0</v>
      </c>
      <c r="H661" s="7">
        <v>0</v>
      </c>
      <c r="I661" s="7">
        <v>0</v>
      </c>
      <c r="J661" s="7">
        <v>0</v>
      </c>
      <c r="K661" s="7">
        <v>0</v>
      </c>
      <c r="L661" s="7">
        <v>0</v>
      </c>
      <c r="M661" s="7">
        <v>0</v>
      </c>
      <c r="N661" s="7">
        <v>0</v>
      </c>
      <c r="O661" s="7">
        <v>0</v>
      </c>
      <c r="P661" s="7">
        <v>0</v>
      </c>
      <c r="Q661" s="7">
        <v>0</v>
      </c>
      <c r="R661" s="7">
        <v>0</v>
      </c>
      <c r="S661" s="7">
        <v>0</v>
      </c>
      <c r="T661" s="7">
        <v>0</v>
      </c>
      <c r="U661" s="7">
        <v>0</v>
      </c>
      <c r="V661" s="7">
        <v>0</v>
      </c>
      <c r="W661" s="7">
        <v>0</v>
      </c>
      <c r="X661" s="7">
        <v>0</v>
      </c>
      <c r="Y661" s="7">
        <v>0</v>
      </c>
      <c r="Z661" s="7">
        <v>0</v>
      </c>
      <c r="AA661" s="1" t="s">
        <v>44</v>
      </c>
      <c r="AB661" s="1" t="str">
        <f t="shared" si="30"/>
        <v>Galicia</v>
      </c>
      <c r="AC661" s="1" t="str">
        <f t="shared" si="31"/>
        <v>Badajoz-Galicia-Lugo-R9</v>
      </c>
      <c r="AD661" s="1" t="str">
        <f t="shared" si="32"/>
        <v xml:space="preserve">DH - Industria del caucho y materias plásticas </v>
      </c>
    </row>
    <row r="662" spans="1:30" ht="14.4">
      <c r="A662" s="7" t="s">
        <v>20</v>
      </c>
      <c r="B662" s="7" t="s">
        <v>105</v>
      </c>
      <c r="C662" s="7" t="s">
        <v>107</v>
      </c>
      <c r="D662" s="7" t="s">
        <v>45</v>
      </c>
      <c r="E662" s="7">
        <v>0</v>
      </c>
      <c r="F662" s="7">
        <v>0</v>
      </c>
      <c r="G662" s="7">
        <v>0</v>
      </c>
      <c r="H662" s="7">
        <v>0</v>
      </c>
      <c r="I662" s="7">
        <v>0</v>
      </c>
      <c r="J662" s="7">
        <v>0</v>
      </c>
      <c r="K662" s="7">
        <v>0</v>
      </c>
      <c r="L662" s="7">
        <v>0</v>
      </c>
      <c r="M662" s="7">
        <v>0</v>
      </c>
      <c r="N662" s="7">
        <v>0</v>
      </c>
      <c r="O662" s="7">
        <v>0</v>
      </c>
      <c r="P662" s="7">
        <v>0</v>
      </c>
      <c r="Q662" s="7">
        <v>0</v>
      </c>
      <c r="R662" s="7">
        <v>0</v>
      </c>
      <c r="S662" s="7">
        <v>0</v>
      </c>
      <c r="T662" s="7">
        <v>0</v>
      </c>
      <c r="U662" s="7">
        <v>0</v>
      </c>
      <c r="V662" s="7">
        <v>0</v>
      </c>
      <c r="W662" s="7">
        <v>0</v>
      </c>
      <c r="X662" s="7">
        <v>0</v>
      </c>
      <c r="Y662" s="7">
        <v>0</v>
      </c>
      <c r="Z662" s="7">
        <v>0</v>
      </c>
      <c r="AA662" s="1" t="s">
        <v>46</v>
      </c>
      <c r="AB662" s="1" t="str">
        <f t="shared" si="30"/>
        <v>Galicia</v>
      </c>
      <c r="AC662" s="1" t="str">
        <f t="shared" si="31"/>
        <v>Badajoz-Galicia-Lugo-R10</v>
      </c>
      <c r="AD662" s="1" t="str">
        <f t="shared" si="32"/>
        <v xml:space="preserve">DI - Industria de productos minerales no metálicos </v>
      </c>
    </row>
    <row r="663" spans="1:30" ht="14.4">
      <c r="A663" s="7" t="s">
        <v>20</v>
      </c>
      <c r="B663" s="7" t="s">
        <v>105</v>
      </c>
      <c r="C663" s="7" t="s">
        <v>107</v>
      </c>
      <c r="D663" s="7" t="s">
        <v>47</v>
      </c>
      <c r="E663" s="7">
        <v>0</v>
      </c>
      <c r="F663" s="7">
        <v>0</v>
      </c>
      <c r="G663" s="7">
        <v>0</v>
      </c>
      <c r="H663" s="7">
        <v>0</v>
      </c>
      <c r="I663" s="7">
        <v>0</v>
      </c>
      <c r="J663" s="7">
        <v>0</v>
      </c>
      <c r="K663" s="7">
        <v>0</v>
      </c>
      <c r="L663" s="7">
        <v>0</v>
      </c>
      <c r="M663" s="7">
        <v>0.76974370067960196</v>
      </c>
      <c r="N663" s="7">
        <v>0</v>
      </c>
      <c r="O663" s="7">
        <v>0</v>
      </c>
      <c r="P663" s="7">
        <v>0</v>
      </c>
      <c r="Q663" s="7">
        <v>0</v>
      </c>
      <c r="R663" s="7">
        <v>0</v>
      </c>
      <c r="S663" s="7">
        <v>0</v>
      </c>
      <c r="T663" s="7">
        <v>0</v>
      </c>
      <c r="U663" s="7">
        <v>0</v>
      </c>
      <c r="V663" s="7">
        <v>0</v>
      </c>
      <c r="W663" s="7">
        <v>0</v>
      </c>
      <c r="X663" s="7">
        <v>0.59093499999999999</v>
      </c>
      <c r="Y663" s="7">
        <v>0</v>
      </c>
      <c r="Z663" s="7">
        <v>0</v>
      </c>
      <c r="AA663" s="1" t="s">
        <v>48</v>
      </c>
      <c r="AB663" s="1" t="str">
        <f t="shared" si="30"/>
        <v>Galicia</v>
      </c>
      <c r="AC663" s="1" t="str">
        <f t="shared" si="31"/>
        <v>Badajoz-Galicia-Lugo-R11</v>
      </c>
      <c r="AD663" s="1" t="str">
        <f t="shared" si="32"/>
        <v xml:space="preserve">DJ - Metalurgia y fabricación de productos metálicos </v>
      </c>
    </row>
    <row r="664" spans="1:30" ht="14.4">
      <c r="A664" s="7" t="s">
        <v>20</v>
      </c>
      <c r="B664" s="7" t="s">
        <v>105</v>
      </c>
      <c r="C664" s="7" t="s">
        <v>107</v>
      </c>
      <c r="D664" s="7" t="s">
        <v>49</v>
      </c>
      <c r="E664" s="7">
        <v>0</v>
      </c>
      <c r="F664" s="7">
        <v>0</v>
      </c>
      <c r="G664" s="7">
        <v>0</v>
      </c>
      <c r="H664" s="7">
        <v>0</v>
      </c>
      <c r="I664" s="7">
        <v>0</v>
      </c>
      <c r="J664" s="7">
        <v>0</v>
      </c>
      <c r="K664" s="7">
        <v>0</v>
      </c>
      <c r="L664" s="7">
        <v>0</v>
      </c>
      <c r="M664" s="7">
        <v>0</v>
      </c>
      <c r="N664" s="7">
        <v>0</v>
      </c>
      <c r="O664" s="7">
        <v>0</v>
      </c>
      <c r="P664" s="7">
        <v>0</v>
      </c>
      <c r="Q664" s="7">
        <v>0</v>
      </c>
      <c r="R664" s="7">
        <v>0</v>
      </c>
      <c r="S664" s="7">
        <v>0</v>
      </c>
      <c r="T664" s="7">
        <v>0</v>
      </c>
      <c r="U664" s="7">
        <v>0</v>
      </c>
      <c r="V664" s="7">
        <v>0</v>
      </c>
      <c r="W664" s="7">
        <v>0</v>
      </c>
      <c r="X664" s="7">
        <v>0</v>
      </c>
      <c r="Y664" s="7">
        <v>0</v>
      </c>
      <c r="Z664" s="7">
        <v>0</v>
      </c>
      <c r="AA664" s="1" t="s">
        <v>50</v>
      </c>
      <c r="AB664" s="1" t="str">
        <f t="shared" si="30"/>
        <v>Galicia</v>
      </c>
      <c r="AC664" s="1" t="str">
        <f t="shared" si="31"/>
        <v>Badajoz-Galicia-Lugo-R12</v>
      </c>
      <c r="AD664" s="1" t="str">
        <f t="shared" si="32"/>
        <v xml:space="preserve">DK - Fabricación de maquinaria y equipo mecánico </v>
      </c>
    </row>
    <row r="665" spans="1:30" ht="14.4">
      <c r="A665" s="7" t="s">
        <v>20</v>
      </c>
      <c r="B665" s="7" t="s">
        <v>105</v>
      </c>
      <c r="C665" s="7" t="s">
        <v>107</v>
      </c>
      <c r="D665" s="7" t="s">
        <v>51</v>
      </c>
      <c r="E665" s="7">
        <v>0</v>
      </c>
      <c r="F665" s="7">
        <v>0</v>
      </c>
      <c r="G665" s="7">
        <v>0</v>
      </c>
      <c r="H665" s="7">
        <v>0</v>
      </c>
      <c r="I665" s="7">
        <v>0</v>
      </c>
      <c r="J665" s="7">
        <v>0</v>
      </c>
      <c r="K665" s="7">
        <v>0</v>
      </c>
      <c r="L665" s="7">
        <v>0</v>
      </c>
      <c r="M665" s="7">
        <v>0</v>
      </c>
      <c r="N665" s="7">
        <v>0</v>
      </c>
      <c r="O665" s="7">
        <v>0</v>
      </c>
      <c r="P665" s="7">
        <v>0</v>
      </c>
      <c r="Q665" s="7">
        <v>0</v>
      </c>
      <c r="R665" s="7">
        <v>0</v>
      </c>
      <c r="S665" s="7">
        <v>0</v>
      </c>
      <c r="T665" s="7">
        <v>0</v>
      </c>
      <c r="U665" s="7">
        <v>0</v>
      </c>
      <c r="V665" s="7">
        <v>0</v>
      </c>
      <c r="W665" s="7">
        <v>0</v>
      </c>
      <c r="X665" s="7">
        <v>0</v>
      </c>
      <c r="Y665" s="7">
        <v>0</v>
      </c>
      <c r="Z665" s="7">
        <v>0</v>
      </c>
      <c r="AA665" s="1" t="s">
        <v>52</v>
      </c>
      <c r="AB665" s="1" t="str">
        <f t="shared" si="30"/>
        <v>Galicia</v>
      </c>
      <c r="AC665" s="1" t="str">
        <f t="shared" si="31"/>
        <v>Badajoz-Galicia-Lugo-R13</v>
      </c>
      <c r="AD665" s="1" t="str">
        <f t="shared" si="32"/>
        <v xml:space="preserve">DL - Material y equipo eléctrico, electrónico y óptico </v>
      </c>
    </row>
    <row r="666" spans="1:30" ht="14.4">
      <c r="A666" s="7" t="s">
        <v>20</v>
      </c>
      <c r="B666" s="7" t="s">
        <v>105</v>
      </c>
      <c r="C666" s="7" t="s">
        <v>107</v>
      </c>
      <c r="D666" s="7" t="s">
        <v>53</v>
      </c>
      <c r="E666" s="7">
        <v>0</v>
      </c>
      <c r="F666" s="7">
        <v>0</v>
      </c>
      <c r="G666" s="7">
        <v>0</v>
      </c>
      <c r="H666" s="7">
        <v>0</v>
      </c>
      <c r="I666" s="7">
        <v>0</v>
      </c>
      <c r="J666" s="7">
        <v>0</v>
      </c>
      <c r="K666" s="7">
        <v>0</v>
      </c>
      <c r="L666" s="7">
        <v>0</v>
      </c>
      <c r="M666" s="7">
        <v>0</v>
      </c>
      <c r="N666" s="7">
        <v>0</v>
      </c>
      <c r="O666" s="7">
        <v>0</v>
      </c>
      <c r="P666" s="7">
        <v>0</v>
      </c>
      <c r="Q666" s="7">
        <v>0</v>
      </c>
      <c r="R666" s="7">
        <v>0</v>
      </c>
      <c r="S666" s="7">
        <v>0</v>
      </c>
      <c r="T666" s="7">
        <v>0</v>
      </c>
      <c r="U666" s="7">
        <v>0</v>
      </c>
      <c r="V666" s="7">
        <v>0</v>
      </c>
      <c r="W666" s="7">
        <v>0</v>
      </c>
      <c r="X666" s="7">
        <v>0</v>
      </c>
      <c r="Y666" s="7">
        <v>0</v>
      </c>
      <c r="Z666" s="7">
        <v>0</v>
      </c>
      <c r="AA666" s="1" t="s">
        <v>54</v>
      </c>
      <c r="AB666" s="1" t="str">
        <f t="shared" si="30"/>
        <v>Galicia</v>
      </c>
      <c r="AC666" s="1" t="str">
        <f t="shared" si="31"/>
        <v>Badajoz-Galicia-Lugo-R14</v>
      </c>
      <c r="AD666" s="1" t="str">
        <f t="shared" si="32"/>
        <v xml:space="preserve">DM - Fabricación de material de transporte </v>
      </c>
    </row>
    <row r="667" spans="1:30" ht="14.4">
      <c r="A667" s="7" t="s">
        <v>20</v>
      </c>
      <c r="B667" s="7" t="s">
        <v>105</v>
      </c>
      <c r="C667" s="7" t="s">
        <v>107</v>
      </c>
      <c r="D667" s="7" t="s">
        <v>55</v>
      </c>
      <c r="E667" s="7">
        <v>0</v>
      </c>
      <c r="F667" s="7">
        <v>0</v>
      </c>
      <c r="G667" s="7">
        <v>0</v>
      </c>
      <c r="H667" s="7">
        <v>0</v>
      </c>
      <c r="I667" s="7">
        <v>0</v>
      </c>
      <c r="J667" s="7">
        <v>0</v>
      </c>
      <c r="K667" s="7">
        <v>0</v>
      </c>
      <c r="L667" s="7">
        <v>0</v>
      </c>
      <c r="M667" s="7">
        <v>0</v>
      </c>
      <c r="N667" s="7">
        <v>0</v>
      </c>
      <c r="O667" s="7">
        <v>0</v>
      </c>
      <c r="P667" s="7">
        <v>0</v>
      </c>
      <c r="Q667" s="7">
        <v>0</v>
      </c>
      <c r="R667" s="7">
        <v>0</v>
      </c>
      <c r="S667" s="7">
        <v>0</v>
      </c>
      <c r="T667" s="7">
        <v>0</v>
      </c>
      <c r="U667" s="7">
        <v>0</v>
      </c>
      <c r="V667" s="7">
        <v>0</v>
      </c>
      <c r="W667" s="7">
        <v>0</v>
      </c>
      <c r="X667" s="7">
        <v>0</v>
      </c>
      <c r="Y667" s="7">
        <v>0</v>
      </c>
      <c r="Z667" s="7">
        <v>0</v>
      </c>
      <c r="AA667" s="1" t="s">
        <v>56</v>
      </c>
      <c r="AB667" s="1" t="str">
        <f t="shared" si="30"/>
        <v>Galicia</v>
      </c>
      <c r="AC667" s="1" t="str">
        <f t="shared" si="31"/>
        <v>Badajoz-Galicia-Lugo-R15</v>
      </c>
      <c r="AD667" s="1" t="str">
        <f t="shared" si="32"/>
        <v xml:space="preserve">DN - Industrias diversas </v>
      </c>
    </row>
    <row r="668" spans="1:30" ht="14.4">
      <c r="A668" s="7" t="s">
        <v>20</v>
      </c>
      <c r="B668" s="7" t="s">
        <v>105</v>
      </c>
      <c r="C668" s="7" t="s">
        <v>107</v>
      </c>
      <c r="D668" s="7" t="s">
        <v>57</v>
      </c>
      <c r="E668" s="7">
        <v>0</v>
      </c>
      <c r="F668" s="7">
        <v>0</v>
      </c>
      <c r="G668" s="7">
        <v>0</v>
      </c>
      <c r="H668" s="7">
        <v>0</v>
      </c>
      <c r="I668" s="7">
        <v>0</v>
      </c>
      <c r="J668" s="7">
        <v>0</v>
      </c>
      <c r="K668" s="7">
        <v>0</v>
      </c>
      <c r="L668" s="7">
        <v>0</v>
      </c>
      <c r="M668" s="7">
        <v>0</v>
      </c>
      <c r="N668" s="7">
        <v>0</v>
      </c>
      <c r="O668" s="7">
        <v>0</v>
      </c>
      <c r="P668" s="7">
        <v>0</v>
      </c>
      <c r="Q668" s="7">
        <v>0</v>
      </c>
      <c r="R668" s="7">
        <v>0</v>
      </c>
      <c r="S668" s="7">
        <v>0</v>
      </c>
      <c r="T668" s="7">
        <v>0</v>
      </c>
      <c r="U668" s="7">
        <v>0</v>
      </c>
      <c r="V668" s="7">
        <v>0</v>
      </c>
      <c r="W668" s="7">
        <v>0</v>
      </c>
      <c r="X668" s="7">
        <v>0</v>
      </c>
      <c r="Y668" s="7">
        <v>0</v>
      </c>
      <c r="Z668" s="7">
        <v>0</v>
      </c>
      <c r="AA668" s="1" t="s">
        <v>58</v>
      </c>
      <c r="AB668" s="1" t="str">
        <f t="shared" si="30"/>
        <v>Galicia</v>
      </c>
      <c r="AC668" s="1" t="str">
        <f t="shared" si="31"/>
        <v>Badajoz-Galicia-Lugo-R16</v>
      </c>
      <c r="AD668" s="1" t="str">
        <f t="shared" si="32"/>
        <v xml:space="preserve">EE - Industria energética, distribución de energía, gas y agua </v>
      </c>
    </row>
    <row r="669" spans="1:30" ht="14.4">
      <c r="A669" s="7" t="s">
        <v>20</v>
      </c>
      <c r="B669" s="7" t="s">
        <v>105</v>
      </c>
      <c r="C669" s="7" t="s">
        <v>108</v>
      </c>
      <c r="D669" s="7" t="s">
        <v>23</v>
      </c>
      <c r="E669" s="7">
        <v>0</v>
      </c>
      <c r="F669" s="7">
        <v>0</v>
      </c>
      <c r="G669" s="7">
        <v>0</v>
      </c>
      <c r="H669" s="7">
        <v>0</v>
      </c>
      <c r="I669" s="7">
        <v>0</v>
      </c>
      <c r="J669" s="7">
        <v>0</v>
      </c>
      <c r="K669" s="7">
        <v>0</v>
      </c>
      <c r="L669" s="7">
        <v>0</v>
      </c>
      <c r="M669" s="7">
        <v>0</v>
      </c>
      <c r="N669" s="7">
        <v>0</v>
      </c>
      <c r="O669" s="7">
        <v>0</v>
      </c>
      <c r="P669" s="7">
        <v>0</v>
      </c>
      <c r="Q669" s="7">
        <v>0</v>
      </c>
      <c r="R669" s="7">
        <v>0</v>
      </c>
      <c r="S669" s="7">
        <v>0</v>
      </c>
      <c r="T669" s="7">
        <v>0</v>
      </c>
      <c r="U669" s="7">
        <v>0</v>
      </c>
      <c r="V669" s="7">
        <v>0</v>
      </c>
      <c r="W669" s="7">
        <v>0</v>
      </c>
      <c r="X669" s="7">
        <v>0</v>
      </c>
      <c r="Y669" s="7">
        <v>0</v>
      </c>
      <c r="Z669" s="7">
        <v>0</v>
      </c>
      <c r="AA669" s="1" t="s">
        <v>24</v>
      </c>
      <c r="AB669" s="1" t="str">
        <f t="shared" si="30"/>
        <v>Galicia</v>
      </c>
      <c r="AC669" s="1" t="str">
        <f t="shared" si="31"/>
        <v>Badajoz-Galicia-Ourense-R1</v>
      </c>
      <c r="AD669" s="1" t="str">
        <f t="shared" si="32"/>
        <v xml:space="preserve">AA,BB - Agricultura, silvicultura y pesca </v>
      </c>
    </row>
    <row r="670" spans="1:30" ht="14.4">
      <c r="A670" s="7" t="s">
        <v>20</v>
      </c>
      <c r="B670" s="7" t="s">
        <v>105</v>
      </c>
      <c r="C670" s="7" t="s">
        <v>108</v>
      </c>
      <c r="D670" s="7" t="s">
        <v>26</v>
      </c>
      <c r="E670" s="7">
        <v>0</v>
      </c>
      <c r="F670" s="7">
        <v>0</v>
      </c>
      <c r="G670" s="7">
        <v>0</v>
      </c>
      <c r="H670" s="7">
        <v>0</v>
      </c>
      <c r="I670" s="7">
        <v>0</v>
      </c>
      <c r="J670" s="7">
        <v>0</v>
      </c>
      <c r="K670" s="7">
        <v>0</v>
      </c>
      <c r="L670" s="7">
        <v>0</v>
      </c>
      <c r="M670" s="7">
        <v>0</v>
      </c>
      <c r="N670" s="7">
        <v>0</v>
      </c>
      <c r="O670" s="7">
        <v>0</v>
      </c>
      <c r="P670" s="7">
        <v>0</v>
      </c>
      <c r="Q670" s="7">
        <v>0</v>
      </c>
      <c r="R670" s="7">
        <v>0</v>
      </c>
      <c r="S670" s="7">
        <v>0</v>
      </c>
      <c r="T670" s="7">
        <v>0</v>
      </c>
      <c r="U670" s="7">
        <v>0</v>
      </c>
      <c r="V670" s="7">
        <v>0</v>
      </c>
      <c r="W670" s="7">
        <v>0</v>
      </c>
      <c r="X670" s="7">
        <v>0</v>
      </c>
      <c r="Y670" s="7">
        <v>0</v>
      </c>
      <c r="Z670" s="7">
        <v>0</v>
      </c>
      <c r="AA670" s="1" t="s">
        <v>27</v>
      </c>
      <c r="AB670" s="1" t="str">
        <f t="shared" ref="AB670:AB733" si="33">IF(B670="Castilla-La Mancha","Castilla La Mancha",B670)</f>
        <v>Galicia</v>
      </c>
      <c r="AC670" s="1" t="str">
        <f t="shared" si="31"/>
        <v>Badajoz-Galicia-Ourense-R2</v>
      </c>
      <c r="AD670" s="1" t="str">
        <f t="shared" si="32"/>
        <v xml:space="preserve">CA,CB, DF - I. extractivas, coquerías, refino y combustibles nucleares </v>
      </c>
    </row>
    <row r="671" spans="1:30" ht="14.4">
      <c r="A671" s="7" t="s">
        <v>20</v>
      </c>
      <c r="B671" s="7" t="s">
        <v>105</v>
      </c>
      <c r="C671" s="7" t="s">
        <v>108</v>
      </c>
      <c r="D671" s="7" t="s">
        <v>29</v>
      </c>
      <c r="E671" s="7">
        <v>0</v>
      </c>
      <c r="F671" s="7">
        <v>25.7306309526356</v>
      </c>
      <c r="G671" s="7">
        <v>0.51531180193595705</v>
      </c>
      <c r="H671" s="7">
        <v>4.3495759268862901</v>
      </c>
      <c r="I671" s="7">
        <v>0</v>
      </c>
      <c r="J671" s="7">
        <v>0</v>
      </c>
      <c r="K671" s="7">
        <v>0</v>
      </c>
      <c r="L671" s="7">
        <v>0</v>
      </c>
      <c r="M671" s="7">
        <v>0</v>
      </c>
      <c r="N671" s="7">
        <v>10.1446004786886</v>
      </c>
      <c r="O671" s="7">
        <v>3.8136218675827398</v>
      </c>
      <c r="P671" s="7">
        <v>0</v>
      </c>
      <c r="Q671" s="7">
        <v>18.552696000000001</v>
      </c>
      <c r="R671" s="7">
        <v>2.0034480000000001</v>
      </c>
      <c r="S671" s="7">
        <v>17.632211999999999</v>
      </c>
      <c r="T671" s="7">
        <v>0</v>
      </c>
      <c r="U671" s="7">
        <v>0</v>
      </c>
      <c r="V671" s="7">
        <v>0</v>
      </c>
      <c r="W671" s="7">
        <v>0</v>
      </c>
      <c r="X671" s="7">
        <v>0</v>
      </c>
      <c r="Y671" s="7">
        <v>27.172839</v>
      </c>
      <c r="Z671" s="7">
        <v>14.389977</v>
      </c>
      <c r="AA671" s="1" t="s">
        <v>30</v>
      </c>
      <c r="AB671" s="1" t="str">
        <f t="shared" si="33"/>
        <v>Galicia</v>
      </c>
      <c r="AC671" s="1" t="str">
        <f t="shared" si="31"/>
        <v>Badajoz-Galicia-Ourense-R3</v>
      </c>
      <c r="AD671" s="1" t="str">
        <f t="shared" si="32"/>
        <v xml:space="preserve">DA - Industria Agroalimentaria </v>
      </c>
    </row>
    <row r="672" spans="1:30" ht="14.4">
      <c r="A672" s="7" t="s">
        <v>20</v>
      </c>
      <c r="B672" s="7" t="s">
        <v>105</v>
      </c>
      <c r="C672" s="7" t="s">
        <v>108</v>
      </c>
      <c r="D672" s="7" t="s">
        <v>32</v>
      </c>
      <c r="E672" s="7">
        <v>0</v>
      </c>
      <c r="F672" s="7">
        <v>0</v>
      </c>
      <c r="G672" s="7">
        <v>0.15990879286100801</v>
      </c>
      <c r="H672" s="7">
        <v>1.1555459497795E-2</v>
      </c>
      <c r="I672" s="7">
        <v>0</v>
      </c>
      <c r="J672" s="7">
        <v>0</v>
      </c>
      <c r="K672" s="7">
        <v>0</v>
      </c>
      <c r="L672" s="7">
        <v>0</v>
      </c>
      <c r="M672" s="7">
        <v>0</v>
      </c>
      <c r="N672" s="7">
        <v>0</v>
      </c>
      <c r="O672" s="7">
        <v>0</v>
      </c>
      <c r="P672" s="7">
        <v>0</v>
      </c>
      <c r="Q672" s="7">
        <v>0</v>
      </c>
      <c r="R672" s="7">
        <v>0</v>
      </c>
      <c r="S672" s="7">
        <v>0</v>
      </c>
      <c r="T672" s="7">
        <v>0</v>
      </c>
      <c r="U672" s="7">
        <v>0</v>
      </c>
      <c r="V672" s="7">
        <v>0</v>
      </c>
      <c r="W672" s="7">
        <v>0</v>
      </c>
      <c r="X672" s="7">
        <v>0</v>
      </c>
      <c r="Y672" s="7">
        <v>0</v>
      </c>
      <c r="Z672" s="7">
        <v>0</v>
      </c>
      <c r="AA672" s="1" t="s">
        <v>33</v>
      </c>
      <c r="AB672" s="1" t="str">
        <f t="shared" si="33"/>
        <v>Galicia</v>
      </c>
      <c r="AC672" s="1" t="str">
        <f t="shared" si="31"/>
        <v>Badajoz-Galicia-Ourense-R4</v>
      </c>
      <c r="AD672" s="1" t="str">
        <f t="shared" si="32"/>
        <v xml:space="preserve">DB - Industria textil y de la confección </v>
      </c>
    </row>
    <row r="673" spans="1:30" ht="14.4">
      <c r="A673" s="7" t="s">
        <v>20</v>
      </c>
      <c r="B673" s="7" t="s">
        <v>105</v>
      </c>
      <c r="C673" s="7" t="s">
        <v>108</v>
      </c>
      <c r="D673" s="7" t="s">
        <v>35</v>
      </c>
      <c r="E673" s="7">
        <v>0</v>
      </c>
      <c r="F673" s="7">
        <v>0</v>
      </c>
      <c r="G673" s="7">
        <v>0</v>
      </c>
      <c r="H673" s="7">
        <v>0</v>
      </c>
      <c r="I673" s="7">
        <v>0</v>
      </c>
      <c r="J673" s="7">
        <v>0</v>
      </c>
      <c r="K673" s="7">
        <v>0</v>
      </c>
      <c r="L673" s="7">
        <v>0</v>
      </c>
      <c r="M673" s="7">
        <v>0</v>
      </c>
      <c r="N673" s="7">
        <v>0</v>
      </c>
      <c r="O673" s="7">
        <v>0</v>
      </c>
      <c r="P673" s="7">
        <v>0</v>
      </c>
      <c r="Q673" s="7">
        <v>0</v>
      </c>
      <c r="R673" s="7">
        <v>0</v>
      </c>
      <c r="S673" s="7">
        <v>0</v>
      </c>
      <c r="T673" s="7">
        <v>0</v>
      </c>
      <c r="U673" s="7">
        <v>0</v>
      </c>
      <c r="V673" s="7">
        <v>0</v>
      </c>
      <c r="W673" s="7">
        <v>0</v>
      </c>
      <c r="X673" s="7">
        <v>0</v>
      </c>
      <c r="Y673" s="7">
        <v>0</v>
      </c>
      <c r="Z673" s="7">
        <v>0</v>
      </c>
      <c r="AA673" s="1" t="s">
        <v>36</v>
      </c>
      <c r="AB673" s="1" t="str">
        <f t="shared" si="33"/>
        <v>Galicia</v>
      </c>
      <c r="AC673" s="1" t="str">
        <f t="shared" si="31"/>
        <v>Badajoz-Galicia-Ourense-R5</v>
      </c>
      <c r="AD673" s="1" t="str">
        <f t="shared" si="32"/>
        <v xml:space="preserve">DC - Industria del cuero y calzado </v>
      </c>
    </row>
    <row r="674" spans="1:30" ht="14.4">
      <c r="A674" s="7" t="s">
        <v>20</v>
      </c>
      <c r="B674" s="7" t="s">
        <v>105</v>
      </c>
      <c r="C674" s="7" t="s">
        <v>108</v>
      </c>
      <c r="D674" s="7" t="s">
        <v>37</v>
      </c>
      <c r="E674" s="7">
        <v>0</v>
      </c>
      <c r="F674" s="7">
        <v>0</v>
      </c>
      <c r="G674" s="7">
        <v>0</v>
      </c>
      <c r="H674" s="7">
        <v>0</v>
      </c>
      <c r="I674" s="7">
        <v>0</v>
      </c>
      <c r="J674" s="7">
        <v>0</v>
      </c>
      <c r="K674" s="7">
        <v>0</v>
      </c>
      <c r="L674" s="7">
        <v>0</v>
      </c>
      <c r="M674" s="7">
        <v>0</v>
      </c>
      <c r="N674" s="7">
        <v>0</v>
      </c>
      <c r="O674" s="7">
        <v>0</v>
      </c>
      <c r="P674" s="7">
        <v>0</v>
      </c>
      <c r="Q674" s="7">
        <v>0</v>
      </c>
      <c r="R674" s="7">
        <v>0</v>
      </c>
      <c r="S674" s="7">
        <v>0</v>
      </c>
      <c r="T674" s="7">
        <v>0</v>
      </c>
      <c r="U674" s="7">
        <v>0</v>
      </c>
      <c r="V674" s="7">
        <v>0</v>
      </c>
      <c r="W674" s="7">
        <v>0</v>
      </c>
      <c r="X674" s="7">
        <v>0</v>
      </c>
      <c r="Y674" s="7">
        <v>0</v>
      </c>
      <c r="Z674" s="7">
        <v>0</v>
      </c>
      <c r="AA674" s="1" t="s">
        <v>38</v>
      </c>
      <c r="AB674" s="1" t="str">
        <f t="shared" si="33"/>
        <v>Galicia</v>
      </c>
      <c r="AC674" s="1" t="str">
        <f t="shared" si="31"/>
        <v>Badajoz-Galicia-Ourense-R6</v>
      </c>
      <c r="AD674" s="1" t="str">
        <f t="shared" si="32"/>
        <v xml:space="preserve">DD - Industria de la madera y el corcho </v>
      </c>
    </row>
    <row r="675" spans="1:30" ht="14.4">
      <c r="A675" s="7" t="s">
        <v>20</v>
      </c>
      <c r="B675" s="7" t="s">
        <v>105</v>
      </c>
      <c r="C675" s="7" t="s">
        <v>108</v>
      </c>
      <c r="D675" s="7" t="s">
        <v>39</v>
      </c>
      <c r="E675" s="7">
        <v>0</v>
      </c>
      <c r="F675" s="7">
        <v>0</v>
      </c>
      <c r="G675" s="7">
        <v>0</v>
      </c>
      <c r="H675" s="7">
        <v>0</v>
      </c>
      <c r="I675" s="7">
        <v>0</v>
      </c>
      <c r="J675" s="7">
        <v>0</v>
      </c>
      <c r="K675" s="7">
        <v>0</v>
      </c>
      <c r="L675" s="7">
        <v>0</v>
      </c>
      <c r="M675" s="7">
        <v>0</v>
      </c>
      <c r="N675" s="7">
        <v>0</v>
      </c>
      <c r="O675" s="7">
        <v>0</v>
      </c>
      <c r="P675" s="7">
        <v>0</v>
      </c>
      <c r="Q675" s="7">
        <v>0</v>
      </c>
      <c r="R675" s="7">
        <v>0</v>
      </c>
      <c r="S675" s="7">
        <v>0</v>
      </c>
      <c r="T675" s="7">
        <v>0</v>
      </c>
      <c r="U675" s="7">
        <v>0</v>
      </c>
      <c r="V675" s="7">
        <v>0</v>
      </c>
      <c r="W675" s="7">
        <v>0</v>
      </c>
      <c r="X675" s="7">
        <v>0</v>
      </c>
      <c r="Y675" s="7">
        <v>0</v>
      </c>
      <c r="Z675" s="7">
        <v>0</v>
      </c>
      <c r="AA675" s="1" t="s">
        <v>40</v>
      </c>
      <c r="AB675" s="1" t="str">
        <f t="shared" si="33"/>
        <v>Galicia</v>
      </c>
      <c r="AC675" s="1" t="str">
        <f t="shared" si="31"/>
        <v>Badajoz-Galicia-Ourense-R7</v>
      </c>
      <c r="AD675" s="1" t="str">
        <f t="shared" si="32"/>
        <v xml:space="preserve">DE - Industria del papel, edición y artes gráficas </v>
      </c>
    </row>
    <row r="676" spans="1:30" ht="14.4">
      <c r="A676" s="7" t="s">
        <v>20</v>
      </c>
      <c r="B676" s="7" t="s">
        <v>105</v>
      </c>
      <c r="C676" s="7" t="s">
        <v>108</v>
      </c>
      <c r="D676" s="7" t="s">
        <v>41</v>
      </c>
      <c r="E676" s="7">
        <v>0</v>
      </c>
      <c r="F676" s="7">
        <v>0</v>
      </c>
      <c r="G676" s="7">
        <v>0</v>
      </c>
      <c r="H676" s="7">
        <v>0</v>
      </c>
      <c r="I676" s="7">
        <v>0</v>
      </c>
      <c r="J676" s="7">
        <v>0</v>
      </c>
      <c r="K676" s="7">
        <v>0</v>
      </c>
      <c r="L676" s="7">
        <v>0</v>
      </c>
      <c r="M676" s="7">
        <v>0</v>
      </c>
      <c r="N676" s="7">
        <v>0</v>
      </c>
      <c r="O676" s="7">
        <v>0</v>
      </c>
      <c r="P676" s="7">
        <v>0</v>
      </c>
      <c r="Q676" s="7">
        <v>0</v>
      </c>
      <c r="R676" s="7">
        <v>0</v>
      </c>
      <c r="S676" s="7">
        <v>0</v>
      </c>
      <c r="T676" s="7">
        <v>0</v>
      </c>
      <c r="U676" s="7">
        <v>0</v>
      </c>
      <c r="V676" s="7">
        <v>0</v>
      </c>
      <c r="W676" s="7">
        <v>0</v>
      </c>
      <c r="X676" s="7">
        <v>0</v>
      </c>
      <c r="Y676" s="7">
        <v>0</v>
      </c>
      <c r="Z676" s="7">
        <v>0</v>
      </c>
      <c r="AA676" s="1" t="s">
        <v>42</v>
      </c>
      <c r="AB676" s="1" t="str">
        <f t="shared" si="33"/>
        <v>Galicia</v>
      </c>
      <c r="AC676" s="1" t="str">
        <f t="shared" si="31"/>
        <v>Badajoz-Galicia-Ourense-R8</v>
      </c>
      <c r="AD676" s="1" t="str">
        <f t="shared" si="32"/>
        <v xml:space="preserve">DG - Industria Química </v>
      </c>
    </row>
    <row r="677" spans="1:30" ht="14.4">
      <c r="A677" s="7" t="s">
        <v>20</v>
      </c>
      <c r="B677" s="7" t="s">
        <v>105</v>
      </c>
      <c r="C677" s="7" t="s">
        <v>108</v>
      </c>
      <c r="D677" s="7" t="s">
        <v>43</v>
      </c>
      <c r="E677" s="7">
        <v>17.305692737503801</v>
      </c>
      <c r="F677" s="7">
        <v>7.8463697294625003</v>
      </c>
      <c r="G677" s="7">
        <v>0</v>
      </c>
      <c r="H677" s="7">
        <v>0</v>
      </c>
      <c r="I677" s="7">
        <v>0</v>
      </c>
      <c r="J677" s="7">
        <v>0</v>
      </c>
      <c r="K677" s="7">
        <v>0</v>
      </c>
      <c r="L677" s="7">
        <v>5.8340479141234702</v>
      </c>
      <c r="M677" s="7">
        <v>4.0538771203344997</v>
      </c>
      <c r="N677" s="7">
        <v>0</v>
      </c>
      <c r="O677" s="7">
        <v>0</v>
      </c>
      <c r="P677" s="7">
        <v>15.22152</v>
      </c>
      <c r="Q677" s="7">
        <v>9.2763480000000005</v>
      </c>
      <c r="R677" s="7">
        <v>0</v>
      </c>
      <c r="S677" s="7">
        <v>0</v>
      </c>
      <c r="T677" s="7">
        <v>0</v>
      </c>
      <c r="U677" s="7">
        <v>0</v>
      </c>
      <c r="V677" s="7">
        <v>0</v>
      </c>
      <c r="W677" s="7">
        <v>11.051936</v>
      </c>
      <c r="X677" s="7">
        <v>13.544808</v>
      </c>
      <c r="Y677" s="7">
        <v>0</v>
      </c>
      <c r="Z677" s="7">
        <v>0</v>
      </c>
      <c r="AA677" s="1" t="s">
        <v>44</v>
      </c>
      <c r="AB677" s="1" t="str">
        <f t="shared" si="33"/>
        <v>Galicia</v>
      </c>
      <c r="AC677" s="1" t="str">
        <f t="shared" si="31"/>
        <v>Badajoz-Galicia-Ourense-R9</v>
      </c>
      <c r="AD677" s="1" t="str">
        <f t="shared" si="32"/>
        <v xml:space="preserve">DH - Industria del caucho y materias plásticas </v>
      </c>
    </row>
    <row r="678" spans="1:30" ht="14.4">
      <c r="A678" s="7" t="s">
        <v>20</v>
      </c>
      <c r="B678" s="7" t="s">
        <v>105</v>
      </c>
      <c r="C678" s="7" t="s">
        <v>108</v>
      </c>
      <c r="D678" s="7" t="s">
        <v>45</v>
      </c>
      <c r="E678" s="7">
        <v>0</v>
      </c>
      <c r="F678" s="7">
        <v>0</v>
      </c>
      <c r="G678" s="7">
        <v>0</v>
      </c>
      <c r="H678" s="7">
        <v>0</v>
      </c>
      <c r="I678" s="7">
        <v>0</v>
      </c>
      <c r="J678" s="7">
        <v>0</v>
      </c>
      <c r="K678" s="7">
        <v>0</v>
      </c>
      <c r="L678" s="7">
        <v>0</v>
      </c>
      <c r="M678" s="7">
        <v>0</v>
      </c>
      <c r="N678" s="7">
        <v>7.8597995578509297</v>
      </c>
      <c r="O678" s="7">
        <v>0</v>
      </c>
      <c r="P678" s="7">
        <v>0</v>
      </c>
      <c r="Q678" s="7">
        <v>0</v>
      </c>
      <c r="R678" s="7">
        <v>0</v>
      </c>
      <c r="S678" s="7">
        <v>0</v>
      </c>
      <c r="T678" s="7">
        <v>0</v>
      </c>
      <c r="U678" s="7">
        <v>0</v>
      </c>
      <c r="V678" s="7">
        <v>0</v>
      </c>
      <c r="W678" s="7">
        <v>0</v>
      </c>
      <c r="X678" s="7">
        <v>0</v>
      </c>
      <c r="Y678" s="7">
        <v>12.623279999999999</v>
      </c>
      <c r="Z678" s="7">
        <v>0</v>
      </c>
      <c r="AA678" s="1" t="s">
        <v>46</v>
      </c>
      <c r="AB678" s="1" t="str">
        <f t="shared" si="33"/>
        <v>Galicia</v>
      </c>
      <c r="AC678" s="1" t="str">
        <f t="shared" si="31"/>
        <v>Badajoz-Galicia-Ourense-R10</v>
      </c>
      <c r="AD678" s="1" t="str">
        <f t="shared" si="32"/>
        <v xml:space="preserve">DI - Industria de productos minerales no metálicos </v>
      </c>
    </row>
    <row r="679" spans="1:30" ht="14.4">
      <c r="A679" s="7" t="s">
        <v>20</v>
      </c>
      <c r="B679" s="7" t="s">
        <v>105</v>
      </c>
      <c r="C679" s="7" t="s">
        <v>108</v>
      </c>
      <c r="D679" s="7" t="s">
        <v>47</v>
      </c>
      <c r="E679" s="7">
        <v>4.3214298098448998</v>
      </c>
      <c r="F679" s="7">
        <v>0</v>
      </c>
      <c r="G679" s="7">
        <v>0</v>
      </c>
      <c r="H679" s="7">
        <v>0</v>
      </c>
      <c r="I679" s="7">
        <v>0</v>
      </c>
      <c r="J679" s="7">
        <v>0</v>
      </c>
      <c r="K679" s="7">
        <v>0</v>
      </c>
      <c r="L679" s="7">
        <v>0</v>
      </c>
      <c r="M679" s="7">
        <v>0</v>
      </c>
      <c r="N679" s="7">
        <v>0</v>
      </c>
      <c r="O679" s="7">
        <v>2.0849992748377599</v>
      </c>
      <c r="P679" s="7">
        <v>18.261792</v>
      </c>
      <c r="Q679" s="7">
        <v>0</v>
      </c>
      <c r="R679" s="7">
        <v>0</v>
      </c>
      <c r="S679" s="7">
        <v>0</v>
      </c>
      <c r="T679" s="7">
        <v>0</v>
      </c>
      <c r="U679" s="7">
        <v>0</v>
      </c>
      <c r="V679" s="7">
        <v>0</v>
      </c>
      <c r="W679" s="7">
        <v>0</v>
      </c>
      <c r="X679" s="7">
        <v>0</v>
      </c>
      <c r="Y679" s="7">
        <v>0</v>
      </c>
      <c r="Z679" s="7">
        <v>5.0380700000000003</v>
      </c>
      <c r="AA679" s="1" t="s">
        <v>48</v>
      </c>
      <c r="AB679" s="1" t="str">
        <f t="shared" si="33"/>
        <v>Galicia</v>
      </c>
      <c r="AC679" s="1" t="str">
        <f t="shared" si="31"/>
        <v>Badajoz-Galicia-Ourense-R11</v>
      </c>
      <c r="AD679" s="1" t="str">
        <f t="shared" si="32"/>
        <v xml:space="preserve">DJ - Metalurgia y fabricación de productos metálicos </v>
      </c>
    </row>
    <row r="680" spans="1:30" ht="14.4">
      <c r="A680" s="7" t="s">
        <v>20</v>
      </c>
      <c r="B680" s="7" t="s">
        <v>105</v>
      </c>
      <c r="C680" s="7" t="s">
        <v>108</v>
      </c>
      <c r="D680" s="7" t="s">
        <v>49</v>
      </c>
      <c r="E680" s="7">
        <v>0</v>
      </c>
      <c r="F680" s="7">
        <v>0</v>
      </c>
      <c r="G680" s="7">
        <v>0</v>
      </c>
      <c r="H680" s="7">
        <v>0</v>
      </c>
      <c r="I680" s="7">
        <v>0</v>
      </c>
      <c r="J680" s="7">
        <v>0</v>
      </c>
      <c r="K680" s="7">
        <v>0</v>
      </c>
      <c r="L680" s="7">
        <v>0</v>
      </c>
      <c r="M680" s="7">
        <v>0</v>
      </c>
      <c r="N680" s="7">
        <v>0</v>
      </c>
      <c r="O680" s="7">
        <v>0</v>
      </c>
      <c r="P680" s="7">
        <v>0</v>
      </c>
      <c r="Q680" s="7">
        <v>0</v>
      </c>
      <c r="R680" s="7">
        <v>0</v>
      </c>
      <c r="S680" s="7">
        <v>0</v>
      </c>
      <c r="T680" s="7">
        <v>0</v>
      </c>
      <c r="U680" s="7">
        <v>0</v>
      </c>
      <c r="V680" s="7">
        <v>0</v>
      </c>
      <c r="W680" s="7">
        <v>0</v>
      </c>
      <c r="X680" s="7">
        <v>0</v>
      </c>
      <c r="Y680" s="7">
        <v>0</v>
      </c>
      <c r="Z680" s="7">
        <v>0</v>
      </c>
      <c r="AA680" s="1" t="s">
        <v>50</v>
      </c>
      <c r="AB680" s="1" t="str">
        <f t="shared" si="33"/>
        <v>Galicia</v>
      </c>
      <c r="AC680" s="1" t="str">
        <f t="shared" si="31"/>
        <v>Badajoz-Galicia-Ourense-R12</v>
      </c>
      <c r="AD680" s="1" t="str">
        <f t="shared" si="32"/>
        <v xml:space="preserve">DK - Fabricación de maquinaria y equipo mecánico </v>
      </c>
    </row>
    <row r="681" spans="1:30" ht="14.4">
      <c r="A681" s="7" t="s">
        <v>20</v>
      </c>
      <c r="B681" s="7" t="s">
        <v>105</v>
      </c>
      <c r="C681" s="7" t="s">
        <v>108</v>
      </c>
      <c r="D681" s="7" t="s">
        <v>51</v>
      </c>
      <c r="E681" s="7">
        <v>0</v>
      </c>
      <c r="F681" s="7">
        <v>0</v>
      </c>
      <c r="G681" s="7">
        <v>0</v>
      </c>
      <c r="H681" s="7">
        <v>0</v>
      </c>
      <c r="I681" s="7">
        <v>0</v>
      </c>
      <c r="J681" s="7">
        <v>0</v>
      </c>
      <c r="K681" s="7">
        <v>0</v>
      </c>
      <c r="L681" s="7">
        <v>0</v>
      </c>
      <c r="M681" s="7">
        <v>0</v>
      </c>
      <c r="N681" s="7">
        <v>0</v>
      </c>
      <c r="O681" s="7">
        <v>0</v>
      </c>
      <c r="P681" s="7">
        <v>0</v>
      </c>
      <c r="Q681" s="7">
        <v>0</v>
      </c>
      <c r="R681" s="7">
        <v>0</v>
      </c>
      <c r="S681" s="7">
        <v>0</v>
      </c>
      <c r="T681" s="7">
        <v>0</v>
      </c>
      <c r="U681" s="7">
        <v>0</v>
      </c>
      <c r="V681" s="7">
        <v>0</v>
      </c>
      <c r="W681" s="7">
        <v>0</v>
      </c>
      <c r="X681" s="7">
        <v>0</v>
      </c>
      <c r="Y681" s="7">
        <v>0</v>
      </c>
      <c r="Z681" s="7">
        <v>0</v>
      </c>
      <c r="AA681" s="1" t="s">
        <v>52</v>
      </c>
      <c r="AB681" s="1" t="str">
        <f t="shared" si="33"/>
        <v>Galicia</v>
      </c>
      <c r="AC681" s="1" t="str">
        <f t="shared" si="31"/>
        <v>Badajoz-Galicia-Ourense-R13</v>
      </c>
      <c r="AD681" s="1" t="str">
        <f t="shared" si="32"/>
        <v xml:space="preserve">DL - Material y equipo eléctrico, electrónico y óptico </v>
      </c>
    </row>
    <row r="682" spans="1:30" ht="14.4">
      <c r="A682" s="7" t="s">
        <v>20</v>
      </c>
      <c r="B682" s="7" t="s">
        <v>105</v>
      </c>
      <c r="C682" s="7" t="s">
        <v>108</v>
      </c>
      <c r="D682" s="7" t="s">
        <v>53</v>
      </c>
      <c r="E682" s="7">
        <v>0</v>
      </c>
      <c r="F682" s="7">
        <v>0</v>
      </c>
      <c r="G682" s="7">
        <v>0</v>
      </c>
      <c r="H682" s="7">
        <v>0</v>
      </c>
      <c r="I682" s="7">
        <v>0</v>
      </c>
      <c r="J682" s="7">
        <v>0</v>
      </c>
      <c r="K682" s="7">
        <v>0</v>
      </c>
      <c r="L682" s="7">
        <v>0</v>
      </c>
      <c r="M682" s="7">
        <v>0</v>
      </c>
      <c r="N682" s="7">
        <v>0</v>
      </c>
      <c r="O682" s="7">
        <v>0</v>
      </c>
      <c r="P682" s="7">
        <v>0</v>
      </c>
      <c r="Q682" s="7">
        <v>0</v>
      </c>
      <c r="R682" s="7">
        <v>0</v>
      </c>
      <c r="S682" s="7">
        <v>0</v>
      </c>
      <c r="T682" s="7">
        <v>0</v>
      </c>
      <c r="U682" s="7">
        <v>0</v>
      </c>
      <c r="V682" s="7">
        <v>0</v>
      </c>
      <c r="W682" s="7">
        <v>0</v>
      </c>
      <c r="X682" s="7">
        <v>0</v>
      </c>
      <c r="Y682" s="7">
        <v>0</v>
      </c>
      <c r="Z682" s="7">
        <v>0</v>
      </c>
      <c r="AA682" s="1" t="s">
        <v>54</v>
      </c>
      <c r="AB682" s="1" t="str">
        <f t="shared" si="33"/>
        <v>Galicia</v>
      </c>
      <c r="AC682" s="1" t="str">
        <f t="shared" si="31"/>
        <v>Badajoz-Galicia-Ourense-R14</v>
      </c>
      <c r="AD682" s="1" t="str">
        <f t="shared" si="32"/>
        <v xml:space="preserve">DM - Fabricación de material de transporte </v>
      </c>
    </row>
    <row r="683" spans="1:30" ht="14.4">
      <c r="A683" s="7" t="s">
        <v>20</v>
      </c>
      <c r="B683" s="7" t="s">
        <v>105</v>
      </c>
      <c r="C683" s="7" t="s">
        <v>108</v>
      </c>
      <c r="D683" s="7" t="s">
        <v>55</v>
      </c>
      <c r="E683" s="7">
        <v>0</v>
      </c>
      <c r="F683" s="7">
        <v>0</v>
      </c>
      <c r="G683" s="7">
        <v>12.253352345003799</v>
      </c>
      <c r="H683" s="7">
        <v>0</v>
      </c>
      <c r="I683" s="7">
        <v>0</v>
      </c>
      <c r="J683" s="7">
        <v>0</v>
      </c>
      <c r="K683" s="7">
        <v>0</v>
      </c>
      <c r="L683" s="7">
        <v>0</v>
      </c>
      <c r="M683" s="7">
        <v>0</v>
      </c>
      <c r="N683" s="7">
        <v>0</v>
      </c>
      <c r="O683" s="7">
        <v>0</v>
      </c>
      <c r="P683" s="7">
        <v>0</v>
      </c>
      <c r="Q683" s="7">
        <v>0</v>
      </c>
      <c r="R683" s="7">
        <v>17.832999999999998</v>
      </c>
      <c r="S683" s="7">
        <v>0</v>
      </c>
      <c r="T683" s="7">
        <v>0</v>
      </c>
      <c r="U683" s="7">
        <v>0</v>
      </c>
      <c r="V683" s="7">
        <v>0</v>
      </c>
      <c r="W683" s="7">
        <v>0</v>
      </c>
      <c r="X683" s="7">
        <v>0</v>
      </c>
      <c r="Y683" s="7">
        <v>0</v>
      </c>
      <c r="Z683" s="7">
        <v>0</v>
      </c>
      <c r="AA683" s="1" t="s">
        <v>56</v>
      </c>
      <c r="AB683" s="1" t="str">
        <f t="shared" si="33"/>
        <v>Galicia</v>
      </c>
      <c r="AC683" s="1" t="str">
        <f t="shared" si="31"/>
        <v>Badajoz-Galicia-Ourense-R15</v>
      </c>
      <c r="AD683" s="1" t="str">
        <f t="shared" si="32"/>
        <v xml:space="preserve">DN - Industrias diversas </v>
      </c>
    </row>
    <row r="684" spans="1:30" ht="14.4">
      <c r="A684" s="7" t="s">
        <v>20</v>
      </c>
      <c r="B684" s="7" t="s">
        <v>105</v>
      </c>
      <c r="C684" s="7" t="s">
        <v>108</v>
      </c>
      <c r="D684" s="7" t="s">
        <v>57</v>
      </c>
      <c r="E684" s="7">
        <v>0</v>
      </c>
      <c r="F684" s="7">
        <v>0</v>
      </c>
      <c r="G684" s="7">
        <v>0</v>
      </c>
      <c r="H684" s="7">
        <v>0</v>
      </c>
      <c r="I684" s="7">
        <v>0</v>
      </c>
      <c r="J684" s="7">
        <v>0</v>
      </c>
      <c r="K684" s="7">
        <v>0</v>
      </c>
      <c r="L684" s="7">
        <v>0</v>
      </c>
      <c r="M684" s="7">
        <v>0</v>
      </c>
      <c r="N684" s="7">
        <v>0</v>
      </c>
      <c r="O684" s="7">
        <v>0</v>
      </c>
      <c r="P684" s="7">
        <v>0</v>
      </c>
      <c r="Q684" s="7">
        <v>0</v>
      </c>
      <c r="R684" s="7">
        <v>0</v>
      </c>
      <c r="S684" s="7">
        <v>0</v>
      </c>
      <c r="T684" s="7">
        <v>0</v>
      </c>
      <c r="U684" s="7">
        <v>0</v>
      </c>
      <c r="V684" s="7">
        <v>0</v>
      </c>
      <c r="W684" s="7">
        <v>0</v>
      </c>
      <c r="X684" s="7">
        <v>0</v>
      </c>
      <c r="Y684" s="7">
        <v>0</v>
      </c>
      <c r="Z684" s="7">
        <v>0</v>
      </c>
      <c r="AA684" s="1" t="s">
        <v>58</v>
      </c>
      <c r="AB684" s="1" t="str">
        <f t="shared" si="33"/>
        <v>Galicia</v>
      </c>
      <c r="AC684" s="1" t="str">
        <f t="shared" si="31"/>
        <v>Badajoz-Galicia-Ourense-R16</v>
      </c>
      <c r="AD684" s="1" t="str">
        <f t="shared" si="32"/>
        <v xml:space="preserve">EE - Industria energética, distribución de energía, gas y agua </v>
      </c>
    </row>
    <row r="685" spans="1:30" ht="14.4">
      <c r="A685" s="7" t="s">
        <v>20</v>
      </c>
      <c r="B685" s="7" t="s">
        <v>105</v>
      </c>
      <c r="C685" s="7" t="s">
        <v>109</v>
      </c>
      <c r="D685" s="7" t="s">
        <v>23</v>
      </c>
      <c r="E685" s="7">
        <v>0</v>
      </c>
      <c r="F685" s="7">
        <v>0</v>
      </c>
      <c r="G685" s="7">
        <v>16.0553365394506</v>
      </c>
      <c r="H685" s="7">
        <v>0</v>
      </c>
      <c r="I685" s="7">
        <v>0</v>
      </c>
      <c r="J685" s="7">
        <v>0</v>
      </c>
      <c r="K685" s="7">
        <v>3.80074895714549</v>
      </c>
      <c r="L685" s="7">
        <v>0</v>
      </c>
      <c r="M685" s="7">
        <v>0</v>
      </c>
      <c r="N685" s="7">
        <v>5.0211528653416702</v>
      </c>
      <c r="O685" s="7">
        <v>0</v>
      </c>
      <c r="P685" s="7">
        <v>0</v>
      </c>
      <c r="Q685" s="7">
        <v>0</v>
      </c>
      <c r="R685" s="7">
        <v>15.052379999999999</v>
      </c>
      <c r="S685" s="7">
        <v>0</v>
      </c>
      <c r="T685" s="7">
        <v>0</v>
      </c>
      <c r="U685" s="7">
        <v>0</v>
      </c>
      <c r="V685" s="7">
        <v>10.243314</v>
      </c>
      <c r="W685" s="7">
        <v>0</v>
      </c>
      <c r="X685" s="7">
        <v>0</v>
      </c>
      <c r="Y685" s="7">
        <v>16.467569999999998</v>
      </c>
      <c r="Z685" s="7">
        <v>0</v>
      </c>
      <c r="AA685" s="1" t="s">
        <v>24</v>
      </c>
      <c r="AB685" s="1" t="str">
        <f t="shared" si="33"/>
        <v>Galicia</v>
      </c>
      <c r="AC685" s="1" t="str">
        <f t="shared" si="31"/>
        <v>Badajoz-Galicia-Pontevedra-R1</v>
      </c>
      <c r="AD685" s="1" t="str">
        <f t="shared" si="32"/>
        <v xml:space="preserve">AA,BB - Agricultura, silvicultura y pesca </v>
      </c>
    </row>
    <row r="686" spans="1:30" ht="14.4">
      <c r="A686" s="7" t="s">
        <v>20</v>
      </c>
      <c r="B686" s="7" t="s">
        <v>105</v>
      </c>
      <c r="C686" s="7" t="s">
        <v>109</v>
      </c>
      <c r="D686" s="7" t="s">
        <v>26</v>
      </c>
      <c r="E686" s="7">
        <v>0</v>
      </c>
      <c r="F686" s="7">
        <v>0</v>
      </c>
      <c r="G686" s="7">
        <v>0</v>
      </c>
      <c r="H686" s="7">
        <v>0</v>
      </c>
      <c r="I686" s="7">
        <v>0</v>
      </c>
      <c r="J686" s="7">
        <v>0</v>
      </c>
      <c r="K686" s="7">
        <v>1.6319974344852799</v>
      </c>
      <c r="L686" s="7">
        <v>0</v>
      </c>
      <c r="M686" s="7">
        <v>0</v>
      </c>
      <c r="N686" s="7">
        <v>0</v>
      </c>
      <c r="O686" s="7">
        <v>30.490876049164999</v>
      </c>
      <c r="P686" s="7">
        <v>0</v>
      </c>
      <c r="Q686" s="7">
        <v>0</v>
      </c>
      <c r="R686" s="7">
        <v>0</v>
      </c>
      <c r="S686" s="7">
        <v>0</v>
      </c>
      <c r="T686" s="7">
        <v>0</v>
      </c>
      <c r="U686" s="7">
        <v>0</v>
      </c>
      <c r="V686" s="7">
        <v>11.085696</v>
      </c>
      <c r="W686" s="7">
        <v>0</v>
      </c>
      <c r="X686" s="7">
        <v>0</v>
      </c>
      <c r="Y686" s="7">
        <v>0</v>
      </c>
      <c r="Z686" s="7">
        <v>12.047879999999999</v>
      </c>
      <c r="AA686" s="1" t="s">
        <v>27</v>
      </c>
      <c r="AB686" s="1" t="str">
        <f t="shared" si="33"/>
        <v>Galicia</v>
      </c>
      <c r="AC686" s="1" t="str">
        <f t="shared" si="31"/>
        <v>Badajoz-Galicia-Pontevedra-R2</v>
      </c>
      <c r="AD686" s="1" t="str">
        <f t="shared" si="32"/>
        <v xml:space="preserve">CA,CB, DF - I. extractivas, coquerías, refino y combustibles nucleares </v>
      </c>
    </row>
    <row r="687" spans="1:30" ht="14.4">
      <c r="A687" s="7" t="s">
        <v>20</v>
      </c>
      <c r="B687" s="7" t="s">
        <v>105</v>
      </c>
      <c r="C687" s="7" t="s">
        <v>109</v>
      </c>
      <c r="D687" s="7" t="s">
        <v>29</v>
      </c>
      <c r="E687" s="7">
        <v>0</v>
      </c>
      <c r="F687" s="7">
        <v>0</v>
      </c>
      <c r="G687" s="7">
        <v>0.219007515822782</v>
      </c>
      <c r="H687" s="7">
        <v>0</v>
      </c>
      <c r="I687" s="7">
        <v>7.9406214269340598</v>
      </c>
      <c r="J687" s="7">
        <v>0</v>
      </c>
      <c r="K687" s="7">
        <v>2.6489273438355201</v>
      </c>
      <c r="L687" s="7">
        <v>0</v>
      </c>
      <c r="M687" s="7">
        <v>0</v>
      </c>
      <c r="N687" s="7">
        <v>0</v>
      </c>
      <c r="O687" s="7">
        <v>0</v>
      </c>
      <c r="P687" s="7">
        <v>0</v>
      </c>
      <c r="Q687" s="7">
        <v>0</v>
      </c>
      <c r="R687" s="7">
        <v>0.85146540000000004</v>
      </c>
      <c r="S687" s="7">
        <v>0</v>
      </c>
      <c r="T687" s="7">
        <v>17.269278</v>
      </c>
      <c r="U687" s="7">
        <v>0</v>
      </c>
      <c r="V687" s="7">
        <v>3.3575309999999998</v>
      </c>
      <c r="W687" s="7">
        <v>0</v>
      </c>
      <c r="X687" s="7">
        <v>0</v>
      </c>
      <c r="Y687" s="7">
        <v>0</v>
      </c>
      <c r="Z687" s="7">
        <v>0</v>
      </c>
      <c r="AA687" s="1" t="s">
        <v>30</v>
      </c>
      <c r="AB687" s="1" t="str">
        <f t="shared" si="33"/>
        <v>Galicia</v>
      </c>
      <c r="AC687" s="1" t="str">
        <f t="shared" si="31"/>
        <v>Badajoz-Galicia-Pontevedra-R3</v>
      </c>
      <c r="AD687" s="1" t="str">
        <f t="shared" si="32"/>
        <v xml:space="preserve">DA - Industria Agroalimentaria </v>
      </c>
    </row>
    <row r="688" spans="1:30" ht="14.4">
      <c r="A688" s="7" t="s">
        <v>20</v>
      </c>
      <c r="B688" s="7" t="s">
        <v>105</v>
      </c>
      <c r="C688" s="7" t="s">
        <v>109</v>
      </c>
      <c r="D688" s="7" t="s">
        <v>32</v>
      </c>
      <c r="E688" s="7">
        <v>0</v>
      </c>
      <c r="F688" s="7">
        <v>0</v>
      </c>
      <c r="G688" s="7">
        <v>5.06759438739873E-2</v>
      </c>
      <c r="H688" s="7">
        <v>1.08439772599475E-2</v>
      </c>
      <c r="I688" s="7">
        <v>2.5519838734386099E-3</v>
      </c>
      <c r="J688" s="7">
        <v>0</v>
      </c>
      <c r="K688" s="7">
        <v>0</v>
      </c>
      <c r="L688" s="7">
        <v>0</v>
      </c>
      <c r="M688" s="7">
        <v>0</v>
      </c>
      <c r="N688" s="7">
        <v>0</v>
      </c>
      <c r="O688" s="7">
        <v>0</v>
      </c>
      <c r="P688" s="7">
        <v>0</v>
      </c>
      <c r="Q688" s="7">
        <v>0</v>
      </c>
      <c r="R688" s="7">
        <v>0</v>
      </c>
      <c r="S688" s="7">
        <v>0</v>
      </c>
      <c r="T688" s="7">
        <v>0</v>
      </c>
      <c r="U688" s="7">
        <v>0</v>
      </c>
      <c r="V688" s="7">
        <v>0</v>
      </c>
      <c r="W688" s="7">
        <v>0</v>
      </c>
      <c r="X688" s="7">
        <v>0</v>
      </c>
      <c r="Y688" s="7">
        <v>0</v>
      </c>
      <c r="Z688" s="7">
        <v>0</v>
      </c>
      <c r="AA688" s="1" t="s">
        <v>33</v>
      </c>
      <c r="AB688" s="1" t="str">
        <f t="shared" si="33"/>
        <v>Galicia</v>
      </c>
      <c r="AC688" s="1" t="str">
        <f t="shared" si="31"/>
        <v>Badajoz-Galicia-Pontevedra-R4</v>
      </c>
      <c r="AD688" s="1" t="str">
        <f t="shared" si="32"/>
        <v xml:space="preserve">DB - Industria textil y de la confección </v>
      </c>
    </row>
    <row r="689" spans="1:30" ht="14.4">
      <c r="A689" s="7" t="s">
        <v>20</v>
      </c>
      <c r="B689" s="7" t="s">
        <v>105</v>
      </c>
      <c r="C689" s="7" t="s">
        <v>109</v>
      </c>
      <c r="D689" s="7" t="s">
        <v>35</v>
      </c>
      <c r="E689" s="7">
        <v>0</v>
      </c>
      <c r="F689" s="7">
        <v>0</v>
      </c>
      <c r="G689" s="7">
        <v>0</v>
      </c>
      <c r="H689" s="7">
        <v>0</v>
      </c>
      <c r="I689" s="7">
        <v>0</v>
      </c>
      <c r="J689" s="7">
        <v>0</v>
      </c>
      <c r="K689" s="7">
        <v>0</v>
      </c>
      <c r="L689" s="7">
        <v>0</v>
      </c>
      <c r="M689" s="7">
        <v>0</v>
      </c>
      <c r="N689" s="7">
        <v>0</v>
      </c>
      <c r="O689" s="7">
        <v>0</v>
      </c>
      <c r="P689" s="7">
        <v>0</v>
      </c>
      <c r="Q689" s="7">
        <v>0</v>
      </c>
      <c r="R689" s="7">
        <v>0</v>
      </c>
      <c r="S689" s="7">
        <v>0</v>
      </c>
      <c r="T689" s="7">
        <v>0</v>
      </c>
      <c r="U689" s="7">
        <v>0</v>
      </c>
      <c r="V689" s="7">
        <v>0</v>
      </c>
      <c r="W689" s="7">
        <v>0</v>
      </c>
      <c r="X689" s="7">
        <v>0</v>
      </c>
      <c r="Y689" s="7">
        <v>0</v>
      </c>
      <c r="Z689" s="7">
        <v>0</v>
      </c>
      <c r="AA689" s="1" t="s">
        <v>36</v>
      </c>
      <c r="AB689" s="1" t="str">
        <f t="shared" si="33"/>
        <v>Galicia</v>
      </c>
      <c r="AC689" s="1" t="str">
        <f t="shared" si="31"/>
        <v>Badajoz-Galicia-Pontevedra-R5</v>
      </c>
      <c r="AD689" s="1" t="str">
        <f t="shared" si="32"/>
        <v xml:space="preserve">DC - Industria del cuero y calzado </v>
      </c>
    </row>
    <row r="690" spans="1:30" ht="14.4">
      <c r="A690" s="7" t="s">
        <v>20</v>
      </c>
      <c r="B690" s="7" t="s">
        <v>105</v>
      </c>
      <c r="C690" s="7" t="s">
        <v>109</v>
      </c>
      <c r="D690" s="7" t="s">
        <v>37</v>
      </c>
      <c r="E690" s="7">
        <v>0</v>
      </c>
      <c r="F690" s="7">
        <v>0</v>
      </c>
      <c r="G690" s="7">
        <v>0</v>
      </c>
      <c r="H690" s="7">
        <v>0</v>
      </c>
      <c r="I690" s="7">
        <v>0</v>
      </c>
      <c r="J690" s="7">
        <v>0</v>
      </c>
      <c r="K690" s="7">
        <v>0</v>
      </c>
      <c r="L690" s="7">
        <v>0</v>
      </c>
      <c r="M690" s="7">
        <v>7.85107005050941</v>
      </c>
      <c r="N690" s="7">
        <v>0</v>
      </c>
      <c r="O690" s="7">
        <v>0</v>
      </c>
      <c r="P690" s="7">
        <v>0</v>
      </c>
      <c r="Q690" s="7">
        <v>0</v>
      </c>
      <c r="R690" s="7">
        <v>0</v>
      </c>
      <c r="S690" s="7">
        <v>0</v>
      </c>
      <c r="T690" s="7">
        <v>0</v>
      </c>
      <c r="U690" s="7">
        <v>0</v>
      </c>
      <c r="V690" s="7">
        <v>0</v>
      </c>
      <c r="W690" s="7">
        <v>0</v>
      </c>
      <c r="X690" s="7">
        <v>6.0287759999999997</v>
      </c>
      <c r="Y690" s="7">
        <v>0</v>
      </c>
      <c r="Z690" s="7">
        <v>0</v>
      </c>
      <c r="AA690" s="1" t="s">
        <v>38</v>
      </c>
      <c r="AB690" s="1" t="str">
        <f t="shared" si="33"/>
        <v>Galicia</v>
      </c>
      <c r="AC690" s="1" t="str">
        <f t="shared" si="31"/>
        <v>Badajoz-Galicia-Pontevedra-R6</v>
      </c>
      <c r="AD690" s="1" t="str">
        <f t="shared" si="32"/>
        <v xml:space="preserve">DD - Industria de la madera y el corcho </v>
      </c>
    </row>
    <row r="691" spans="1:30" ht="14.4">
      <c r="A691" s="7" t="s">
        <v>20</v>
      </c>
      <c r="B691" s="7" t="s">
        <v>105</v>
      </c>
      <c r="C691" s="7" t="s">
        <v>109</v>
      </c>
      <c r="D691" s="7" t="s">
        <v>39</v>
      </c>
      <c r="E691" s="7">
        <v>0</v>
      </c>
      <c r="F691" s="7">
        <v>0</v>
      </c>
      <c r="G691" s="7">
        <v>0</v>
      </c>
      <c r="H691" s="7">
        <v>0</v>
      </c>
      <c r="I691" s="7">
        <v>0</v>
      </c>
      <c r="J691" s="7">
        <v>0</v>
      </c>
      <c r="K691" s="7">
        <v>0</v>
      </c>
      <c r="L691" s="7">
        <v>0</v>
      </c>
      <c r="M691" s="7">
        <v>0</v>
      </c>
      <c r="N691" s="7">
        <v>0</v>
      </c>
      <c r="O691" s="7">
        <v>0</v>
      </c>
      <c r="P691" s="7">
        <v>0</v>
      </c>
      <c r="Q691" s="7">
        <v>0</v>
      </c>
      <c r="R691" s="7">
        <v>0</v>
      </c>
      <c r="S691" s="7">
        <v>0</v>
      </c>
      <c r="T691" s="7">
        <v>0</v>
      </c>
      <c r="U691" s="7">
        <v>0</v>
      </c>
      <c r="V691" s="7">
        <v>0</v>
      </c>
      <c r="W691" s="7">
        <v>0</v>
      </c>
      <c r="X691" s="7">
        <v>0</v>
      </c>
      <c r="Y691" s="7">
        <v>0</v>
      </c>
      <c r="Z691" s="7">
        <v>0</v>
      </c>
      <c r="AA691" s="1" t="s">
        <v>40</v>
      </c>
      <c r="AB691" s="1" t="str">
        <f t="shared" si="33"/>
        <v>Galicia</v>
      </c>
      <c r="AC691" s="1" t="str">
        <f t="shared" si="31"/>
        <v>Badajoz-Galicia-Pontevedra-R7</v>
      </c>
      <c r="AD691" s="1" t="str">
        <f t="shared" si="32"/>
        <v xml:space="preserve">DE - Industria del papel, edición y artes gráficas </v>
      </c>
    </row>
    <row r="692" spans="1:30" ht="14.4">
      <c r="A692" s="7" t="s">
        <v>20</v>
      </c>
      <c r="B692" s="7" t="s">
        <v>105</v>
      </c>
      <c r="C692" s="7" t="s">
        <v>109</v>
      </c>
      <c r="D692" s="7" t="s">
        <v>41</v>
      </c>
      <c r="E692" s="7">
        <v>0</v>
      </c>
      <c r="F692" s="7">
        <v>0</v>
      </c>
      <c r="G692" s="7">
        <v>0</v>
      </c>
      <c r="H692" s="7">
        <v>0</v>
      </c>
      <c r="I692" s="7">
        <v>0</v>
      </c>
      <c r="J692" s="7">
        <v>0</v>
      </c>
      <c r="K692" s="7">
        <v>0</v>
      </c>
      <c r="L692" s="7">
        <v>0</v>
      </c>
      <c r="M692" s="7">
        <v>0</v>
      </c>
      <c r="N692" s="7">
        <v>0</v>
      </c>
      <c r="O692" s="7">
        <v>0</v>
      </c>
      <c r="P692" s="7">
        <v>0</v>
      </c>
      <c r="Q692" s="7">
        <v>0</v>
      </c>
      <c r="R692" s="7">
        <v>0</v>
      </c>
      <c r="S692" s="7">
        <v>0</v>
      </c>
      <c r="T692" s="7">
        <v>0</v>
      </c>
      <c r="U692" s="7">
        <v>0</v>
      </c>
      <c r="V692" s="7">
        <v>0</v>
      </c>
      <c r="W692" s="7">
        <v>0</v>
      </c>
      <c r="X692" s="7">
        <v>0</v>
      </c>
      <c r="Y692" s="7">
        <v>0</v>
      </c>
      <c r="Z692" s="7">
        <v>0</v>
      </c>
      <c r="AA692" s="1" t="s">
        <v>42</v>
      </c>
      <c r="AB692" s="1" t="str">
        <f t="shared" si="33"/>
        <v>Galicia</v>
      </c>
      <c r="AC692" s="1" t="str">
        <f t="shared" si="31"/>
        <v>Badajoz-Galicia-Pontevedra-R8</v>
      </c>
      <c r="AD692" s="1" t="str">
        <f t="shared" si="32"/>
        <v xml:space="preserve">DG - Industria Química </v>
      </c>
    </row>
    <row r="693" spans="1:30" ht="14.4">
      <c r="A693" s="7" t="s">
        <v>20</v>
      </c>
      <c r="B693" s="7" t="s">
        <v>105</v>
      </c>
      <c r="C693" s="7" t="s">
        <v>109</v>
      </c>
      <c r="D693" s="7" t="s">
        <v>43</v>
      </c>
      <c r="E693" s="7">
        <v>0</v>
      </c>
      <c r="F693" s="7">
        <v>0</v>
      </c>
      <c r="G693" s="7">
        <v>0</v>
      </c>
      <c r="H693" s="7">
        <v>0</v>
      </c>
      <c r="I693" s="7">
        <v>0</v>
      </c>
      <c r="J693" s="7">
        <v>0</v>
      </c>
      <c r="K693" s="7">
        <v>0</v>
      </c>
      <c r="L693" s="7">
        <v>0</v>
      </c>
      <c r="M693" s="7">
        <v>0</v>
      </c>
      <c r="N693" s="7">
        <v>0</v>
      </c>
      <c r="O693" s="7">
        <v>0</v>
      </c>
      <c r="P693" s="7">
        <v>0</v>
      </c>
      <c r="Q693" s="7">
        <v>0</v>
      </c>
      <c r="R693" s="7">
        <v>0</v>
      </c>
      <c r="S693" s="7">
        <v>0</v>
      </c>
      <c r="T693" s="7">
        <v>0</v>
      </c>
      <c r="U693" s="7">
        <v>0</v>
      </c>
      <c r="V693" s="7">
        <v>0</v>
      </c>
      <c r="W693" s="7">
        <v>0</v>
      </c>
      <c r="X693" s="7">
        <v>0</v>
      </c>
      <c r="Y693" s="7">
        <v>0</v>
      </c>
      <c r="Z693" s="7">
        <v>0</v>
      </c>
      <c r="AA693" s="1" t="s">
        <v>44</v>
      </c>
      <c r="AB693" s="1" t="str">
        <f t="shared" si="33"/>
        <v>Galicia</v>
      </c>
      <c r="AC693" s="1" t="str">
        <f t="shared" si="31"/>
        <v>Badajoz-Galicia-Pontevedra-R9</v>
      </c>
      <c r="AD693" s="1" t="str">
        <f t="shared" si="32"/>
        <v xml:space="preserve">DH - Industria del caucho y materias plásticas </v>
      </c>
    </row>
    <row r="694" spans="1:30" ht="14.4">
      <c r="A694" s="7" t="s">
        <v>20</v>
      </c>
      <c r="B694" s="7" t="s">
        <v>105</v>
      </c>
      <c r="C694" s="7" t="s">
        <v>109</v>
      </c>
      <c r="D694" s="7" t="s">
        <v>45</v>
      </c>
      <c r="E694" s="7">
        <v>0</v>
      </c>
      <c r="F694" s="7">
        <v>0</v>
      </c>
      <c r="G694" s="7">
        <v>0</v>
      </c>
      <c r="H694" s="7">
        <v>5.5033886044397802</v>
      </c>
      <c r="I694" s="7">
        <v>0</v>
      </c>
      <c r="J694" s="7">
        <v>0</v>
      </c>
      <c r="K694" s="7">
        <v>0</v>
      </c>
      <c r="L694" s="7">
        <v>0</v>
      </c>
      <c r="M694" s="7">
        <v>0</v>
      </c>
      <c r="N694" s="7">
        <v>0</v>
      </c>
      <c r="O694" s="7">
        <v>0</v>
      </c>
      <c r="P694" s="7">
        <v>0</v>
      </c>
      <c r="Q694" s="7">
        <v>0</v>
      </c>
      <c r="R694" s="7">
        <v>0</v>
      </c>
      <c r="S694" s="7">
        <v>16.275887999999998</v>
      </c>
      <c r="T694" s="7">
        <v>0</v>
      </c>
      <c r="U694" s="7">
        <v>0</v>
      </c>
      <c r="V694" s="7">
        <v>0</v>
      </c>
      <c r="W694" s="7">
        <v>0</v>
      </c>
      <c r="X694" s="7">
        <v>0</v>
      </c>
      <c r="Y694" s="7">
        <v>0</v>
      </c>
      <c r="Z694" s="7">
        <v>0</v>
      </c>
      <c r="AA694" s="1" t="s">
        <v>46</v>
      </c>
      <c r="AB694" s="1" t="str">
        <f t="shared" si="33"/>
        <v>Galicia</v>
      </c>
      <c r="AC694" s="1" t="str">
        <f t="shared" si="31"/>
        <v>Badajoz-Galicia-Pontevedra-R10</v>
      </c>
      <c r="AD694" s="1" t="str">
        <f t="shared" si="32"/>
        <v xml:space="preserve">DI - Industria de productos minerales no metálicos </v>
      </c>
    </row>
    <row r="695" spans="1:30" ht="14.4">
      <c r="A695" s="7" t="s">
        <v>20</v>
      </c>
      <c r="B695" s="7" t="s">
        <v>105</v>
      </c>
      <c r="C695" s="7" t="s">
        <v>109</v>
      </c>
      <c r="D695" s="7" t="s">
        <v>47</v>
      </c>
      <c r="E695" s="7">
        <v>0</v>
      </c>
      <c r="F695" s="7">
        <v>0</v>
      </c>
      <c r="G695" s="7">
        <v>0</v>
      </c>
      <c r="H695" s="7">
        <v>0</v>
      </c>
      <c r="I695" s="7">
        <v>1.0244762167003201</v>
      </c>
      <c r="J695" s="7">
        <v>0</v>
      </c>
      <c r="K695" s="7">
        <v>0</v>
      </c>
      <c r="L695" s="7">
        <v>0</v>
      </c>
      <c r="M695" s="7">
        <v>10.295035286005399</v>
      </c>
      <c r="N695" s="7">
        <v>0</v>
      </c>
      <c r="O695" s="7">
        <v>2.2934992023215299</v>
      </c>
      <c r="P695" s="7">
        <v>0</v>
      </c>
      <c r="Q695" s="7">
        <v>0</v>
      </c>
      <c r="R695" s="7">
        <v>0</v>
      </c>
      <c r="S695" s="7">
        <v>0</v>
      </c>
      <c r="T695" s="7">
        <v>2.5287199999999999</v>
      </c>
      <c r="U695" s="7">
        <v>0</v>
      </c>
      <c r="V695" s="7">
        <v>0</v>
      </c>
      <c r="W695" s="7">
        <v>0</v>
      </c>
      <c r="X695" s="7">
        <v>10.348735</v>
      </c>
      <c r="Y695" s="7">
        <v>0</v>
      </c>
      <c r="Z695" s="7">
        <v>5.5418770000000004</v>
      </c>
      <c r="AA695" s="1" t="s">
        <v>48</v>
      </c>
      <c r="AB695" s="1" t="str">
        <f t="shared" si="33"/>
        <v>Galicia</v>
      </c>
      <c r="AC695" s="1" t="str">
        <f t="shared" si="31"/>
        <v>Badajoz-Galicia-Pontevedra-R11</v>
      </c>
      <c r="AD695" s="1" t="str">
        <f t="shared" si="32"/>
        <v xml:space="preserve">DJ - Metalurgia y fabricación de productos metálicos </v>
      </c>
    </row>
    <row r="696" spans="1:30" ht="14.4">
      <c r="A696" s="7" t="s">
        <v>20</v>
      </c>
      <c r="B696" s="7" t="s">
        <v>105</v>
      </c>
      <c r="C696" s="7" t="s">
        <v>109</v>
      </c>
      <c r="D696" s="7" t="s">
        <v>49</v>
      </c>
      <c r="E696" s="7">
        <v>0</v>
      </c>
      <c r="F696" s="7">
        <v>0</v>
      </c>
      <c r="G696" s="7">
        <v>0</v>
      </c>
      <c r="H696" s="7">
        <v>0</v>
      </c>
      <c r="I696" s="7">
        <v>0</v>
      </c>
      <c r="J696" s="7">
        <v>0</v>
      </c>
      <c r="K696" s="7">
        <v>0</v>
      </c>
      <c r="L696" s="7">
        <v>0</v>
      </c>
      <c r="M696" s="7">
        <v>0</v>
      </c>
      <c r="N696" s="7">
        <v>0</v>
      </c>
      <c r="O696" s="7">
        <v>0</v>
      </c>
      <c r="P696" s="7">
        <v>0</v>
      </c>
      <c r="Q696" s="7">
        <v>0</v>
      </c>
      <c r="R696" s="7">
        <v>0</v>
      </c>
      <c r="S696" s="7">
        <v>0</v>
      </c>
      <c r="T696" s="7">
        <v>0</v>
      </c>
      <c r="U696" s="7">
        <v>0</v>
      </c>
      <c r="V696" s="7">
        <v>0</v>
      </c>
      <c r="W696" s="7">
        <v>0</v>
      </c>
      <c r="X696" s="7">
        <v>0</v>
      </c>
      <c r="Y696" s="7">
        <v>0</v>
      </c>
      <c r="Z696" s="7">
        <v>0</v>
      </c>
      <c r="AA696" s="1" t="s">
        <v>50</v>
      </c>
      <c r="AB696" s="1" t="str">
        <f t="shared" si="33"/>
        <v>Galicia</v>
      </c>
      <c r="AC696" s="1" t="str">
        <f t="shared" si="31"/>
        <v>Badajoz-Galicia-Pontevedra-R12</v>
      </c>
      <c r="AD696" s="1" t="str">
        <f t="shared" si="32"/>
        <v xml:space="preserve">DK - Fabricación de maquinaria y equipo mecánico </v>
      </c>
    </row>
    <row r="697" spans="1:30" ht="14.4">
      <c r="A697" s="7" t="s">
        <v>20</v>
      </c>
      <c r="B697" s="7" t="s">
        <v>105</v>
      </c>
      <c r="C697" s="7" t="s">
        <v>109</v>
      </c>
      <c r="D697" s="7" t="s">
        <v>51</v>
      </c>
      <c r="E697" s="7">
        <v>0</v>
      </c>
      <c r="F697" s="7">
        <v>0</v>
      </c>
      <c r="G697" s="7">
        <v>0</v>
      </c>
      <c r="H697" s="7">
        <v>0</v>
      </c>
      <c r="I697" s="7">
        <v>0</v>
      </c>
      <c r="J697" s="7">
        <v>0</v>
      </c>
      <c r="K697" s="7">
        <v>0</v>
      </c>
      <c r="L697" s="7">
        <v>0</v>
      </c>
      <c r="M697" s="7">
        <v>0</v>
      </c>
      <c r="N697" s="7">
        <v>0</v>
      </c>
      <c r="O697" s="7">
        <v>0</v>
      </c>
      <c r="P697" s="7">
        <v>0</v>
      </c>
      <c r="Q697" s="7">
        <v>0</v>
      </c>
      <c r="R697" s="7">
        <v>0</v>
      </c>
      <c r="S697" s="7">
        <v>0</v>
      </c>
      <c r="T697" s="7">
        <v>0</v>
      </c>
      <c r="U697" s="7">
        <v>0</v>
      </c>
      <c r="V697" s="7">
        <v>0</v>
      </c>
      <c r="W697" s="7">
        <v>0</v>
      </c>
      <c r="X697" s="7">
        <v>0</v>
      </c>
      <c r="Y697" s="7">
        <v>0</v>
      </c>
      <c r="Z697" s="7">
        <v>0</v>
      </c>
      <c r="AA697" s="1" t="s">
        <v>52</v>
      </c>
      <c r="AB697" s="1" t="str">
        <f t="shared" si="33"/>
        <v>Galicia</v>
      </c>
      <c r="AC697" s="1" t="str">
        <f t="shared" si="31"/>
        <v>Badajoz-Galicia-Pontevedra-R13</v>
      </c>
      <c r="AD697" s="1" t="str">
        <f t="shared" si="32"/>
        <v xml:space="preserve">DL - Material y equipo eléctrico, electrónico y óptico </v>
      </c>
    </row>
    <row r="698" spans="1:30" ht="14.4">
      <c r="A698" s="7" t="s">
        <v>20</v>
      </c>
      <c r="B698" s="7" t="s">
        <v>105</v>
      </c>
      <c r="C698" s="7" t="s">
        <v>109</v>
      </c>
      <c r="D698" s="7" t="s">
        <v>53</v>
      </c>
      <c r="E698" s="7">
        <v>0</v>
      </c>
      <c r="F698" s="7">
        <v>0</v>
      </c>
      <c r="G698" s="7">
        <v>0</v>
      </c>
      <c r="H698" s="7">
        <v>0</v>
      </c>
      <c r="I698" s="7">
        <v>0</v>
      </c>
      <c r="J698" s="7">
        <v>0</v>
      </c>
      <c r="K698" s="7">
        <v>0</v>
      </c>
      <c r="L698" s="7">
        <v>0</v>
      </c>
      <c r="M698" s="7">
        <v>0</v>
      </c>
      <c r="N698" s="7">
        <v>0</v>
      </c>
      <c r="O698" s="7">
        <v>0</v>
      </c>
      <c r="P698" s="7">
        <v>0</v>
      </c>
      <c r="Q698" s="7">
        <v>0</v>
      </c>
      <c r="R698" s="7">
        <v>0</v>
      </c>
      <c r="S698" s="7">
        <v>0</v>
      </c>
      <c r="T698" s="7">
        <v>0</v>
      </c>
      <c r="U698" s="7">
        <v>0</v>
      </c>
      <c r="V698" s="7">
        <v>0</v>
      </c>
      <c r="W698" s="7">
        <v>0</v>
      </c>
      <c r="X698" s="7">
        <v>0</v>
      </c>
      <c r="Y698" s="7">
        <v>0</v>
      </c>
      <c r="Z698" s="7">
        <v>0</v>
      </c>
      <c r="AA698" s="1" t="s">
        <v>54</v>
      </c>
      <c r="AB698" s="1" t="str">
        <f t="shared" si="33"/>
        <v>Galicia</v>
      </c>
      <c r="AC698" s="1" t="str">
        <f t="shared" si="31"/>
        <v>Badajoz-Galicia-Pontevedra-R14</v>
      </c>
      <c r="AD698" s="1" t="str">
        <f t="shared" si="32"/>
        <v xml:space="preserve">DM - Fabricación de material de transporte </v>
      </c>
    </row>
    <row r="699" spans="1:30" ht="14.4">
      <c r="A699" s="7" t="s">
        <v>20</v>
      </c>
      <c r="B699" s="7" t="s">
        <v>105</v>
      </c>
      <c r="C699" s="7" t="s">
        <v>109</v>
      </c>
      <c r="D699" s="7" t="s">
        <v>55</v>
      </c>
      <c r="E699" s="7">
        <v>0</v>
      </c>
      <c r="F699" s="7">
        <v>0</v>
      </c>
      <c r="G699" s="7">
        <v>0</v>
      </c>
      <c r="H699" s="7">
        <v>0</v>
      </c>
      <c r="I699" s="7">
        <v>0</v>
      </c>
      <c r="J699" s="7">
        <v>0</v>
      </c>
      <c r="K699" s="7">
        <v>0</v>
      </c>
      <c r="L699" s="7">
        <v>0</v>
      </c>
      <c r="M699" s="7">
        <v>0</v>
      </c>
      <c r="N699" s="7">
        <v>0</v>
      </c>
      <c r="O699" s="7">
        <v>0</v>
      </c>
      <c r="P699" s="7">
        <v>0</v>
      </c>
      <c r="Q699" s="7">
        <v>0</v>
      </c>
      <c r="R699" s="7">
        <v>0</v>
      </c>
      <c r="S699" s="7">
        <v>0</v>
      </c>
      <c r="T699" s="7">
        <v>0</v>
      </c>
      <c r="U699" s="7">
        <v>0</v>
      </c>
      <c r="V699" s="7">
        <v>0</v>
      </c>
      <c r="W699" s="7">
        <v>0</v>
      </c>
      <c r="X699" s="7">
        <v>0</v>
      </c>
      <c r="Y699" s="7">
        <v>0</v>
      </c>
      <c r="Z699" s="7">
        <v>0</v>
      </c>
      <c r="AA699" s="1" t="s">
        <v>56</v>
      </c>
      <c r="AB699" s="1" t="str">
        <f t="shared" si="33"/>
        <v>Galicia</v>
      </c>
      <c r="AC699" s="1" t="str">
        <f t="shared" si="31"/>
        <v>Badajoz-Galicia-Pontevedra-R15</v>
      </c>
      <c r="AD699" s="1" t="str">
        <f t="shared" si="32"/>
        <v xml:space="preserve">DN - Industrias diversas </v>
      </c>
    </row>
    <row r="700" spans="1:30" ht="14.4">
      <c r="A700" s="7" t="s">
        <v>20</v>
      </c>
      <c r="B700" s="7" t="s">
        <v>105</v>
      </c>
      <c r="C700" s="7" t="s">
        <v>109</v>
      </c>
      <c r="D700" s="7" t="s">
        <v>57</v>
      </c>
      <c r="E700" s="7">
        <v>0</v>
      </c>
      <c r="F700" s="7">
        <v>0</v>
      </c>
      <c r="G700" s="7">
        <v>0</v>
      </c>
      <c r="H700" s="7">
        <v>0</v>
      </c>
      <c r="I700" s="7">
        <v>0</v>
      </c>
      <c r="J700" s="7">
        <v>0</v>
      </c>
      <c r="K700" s="7">
        <v>0</v>
      </c>
      <c r="L700" s="7">
        <v>0</v>
      </c>
      <c r="M700" s="7">
        <v>0</v>
      </c>
      <c r="N700" s="7">
        <v>0</v>
      </c>
      <c r="O700" s="7">
        <v>0</v>
      </c>
      <c r="P700" s="7">
        <v>0</v>
      </c>
      <c r="Q700" s="7">
        <v>0</v>
      </c>
      <c r="R700" s="7">
        <v>0</v>
      </c>
      <c r="S700" s="7">
        <v>0</v>
      </c>
      <c r="T700" s="7">
        <v>0</v>
      </c>
      <c r="U700" s="7">
        <v>0</v>
      </c>
      <c r="V700" s="7">
        <v>0</v>
      </c>
      <c r="W700" s="7">
        <v>0</v>
      </c>
      <c r="X700" s="7">
        <v>0</v>
      </c>
      <c r="Y700" s="7">
        <v>0</v>
      </c>
      <c r="Z700" s="7">
        <v>0</v>
      </c>
      <c r="AA700" s="1" t="s">
        <v>58</v>
      </c>
      <c r="AB700" s="1" t="str">
        <f t="shared" si="33"/>
        <v>Galicia</v>
      </c>
      <c r="AC700" s="1" t="str">
        <f t="shared" si="31"/>
        <v>Badajoz-Galicia-Pontevedra-R16</v>
      </c>
      <c r="AD700" s="1" t="str">
        <f t="shared" si="32"/>
        <v xml:space="preserve">EE - Industria energética, distribución de energía, gas y agua </v>
      </c>
    </row>
    <row r="701" spans="1:30" ht="14.4">
      <c r="A701" s="7" t="s">
        <v>20</v>
      </c>
      <c r="B701" s="7" t="s">
        <v>110</v>
      </c>
      <c r="C701" s="7" t="s">
        <v>111</v>
      </c>
      <c r="D701" s="7" t="s">
        <v>23</v>
      </c>
      <c r="E701" s="7">
        <v>40.233280258971597</v>
      </c>
      <c r="F701" s="7">
        <v>24.993882023104302</v>
      </c>
      <c r="G701" s="7">
        <v>77.460976170343699</v>
      </c>
      <c r="H701" s="7">
        <v>46.7366127268347</v>
      </c>
      <c r="I701" s="7">
        <v>35.954857366256498</v>
      </c>
      <c r="J701" s="7">
        <v>40.333751905491802</v>
      </c>
      <c r="K701" s="7">
        <v>64.403705839689295</v>
      </c>
      <c r="L701" s="7">
        <v>21.0104029295785</v>
      </c>
      <c r="M701" s="7">
        <v>30.043803283992698</v>
      </c>
      <c r="N701" s="7">
        <v>29.762381843813799</v>
      </c>
      <c r="O701" s="7">
        <v>24.244959676062599</v>
      </c>
      <c r="P701" s="7">
        <v>79.036009000000007</v>
      </c>
      <c r="Q701" s="7">
        <v>35.314210000000003</v>
      </c>
      <c r="R701" s="7">
        <v>95.947665000000001</v>
      </c>
      <c r="S701" s="7">
        <v>110.921893</v>
      </c>
      <c r="T701" s="7">
        <v>73.428929999999994</v>
      </c>
      <c r="U701" s="7">
        <v>82.441265999999999</v>
      </c>
      <c r="V701" s="7">
        <v>163.17915600000001</v>
      </c>
      <c r="W701" s="7">
        <v>36.003816999999998</v>
      </c>
      <c r="X701" s="7">
        <v>66.550442000000004</v>
      </c>
      <c r="Y701" s="7">
        <v>49.413693000000002</v>
      </c>
      <c r="Z701" s="7">
        <v>33.571053999999997</v>
      </c>
      <c r="AA701" s="1" t="s">
        <v>24</v>
      </c>
      <c r="AB701" s="1" t="str">
        <f t="shared" si="33"/>
        <v>Comunidad de Madrid</v>
      </c>
      <c r="AC701" s="1" t="str">
        <f t="shared" si="31"/>
        <v>Badajoz-Comunidad de Madrid-Madrid-R1</v>
      </c>
      <c r="AD701" s="1" t="str">
        <f t="shared" si="32"/>
        <v xml:space="preserve">AA,BB - Agricultura, silvicultura y pesca </v>
      </c>
    </row>
    <row r="702" spans="1:30" ht="14.4">
      <c r="A702" s="7" t="s">
        <v>20</v>
      </c>
      <c r="B702" s="7" t="s">
        <v>110</v>
      </c>
      <c r="C702" s="7" t="s">
        <v>111</v>
      </c>
      <c r="D702" s="7" t="s">
        <v>26</v>
      </c>
      <c r="E702" s="7">
        <v>0</v>
      </c>
      <c r="F702" s="7">
        <v>0</v>
      </c>
      <c r="G702" s="7">
        <v>3.86452771847447</v>
      </c>
      <c r="H702" s="7">
        <v>0.93675189635584499</v>
      </c>
      <c r="I702" s="7">
        <v>0</v>
      </c>
      <c r="J702" s="7">
        <v>0</v>
      </c>
      <c r="K702" s="7">
        <v>0.81424688430925696</v>
      </c>
      <c r="L702" s="7">
        <v>9.7835136554119302</v>
      </c>
      <c r="M702" s="7">
        <v>0</v>
      </c>
      <c r="N702" s="7">
        <v>3.20545123125205</v>
      </c>
      <c r="O702" s="7">
        <v>0</v>
      </c>
      <c r="P702" s="7">
        <v>0</v>
      </c>
      <c r="Q702" s="7">
        <v>0</v>
      </c>
      <c r="R702" s="7">
        <v>15.847804999999999</v>
      </c>
      <c r="S702" s="7">
        <v>11.960243999999999</v>
      </c>
      <c r="T702" s="7">
        <v>0</v>
      </c>
      <c r="U702" s="7">
        <v>0</v>
      </c>
      <c r="V702" s="7">
        <v>10.822466</v>
      </c>
      <c r="W702" s="7">
        <v>14.973312</v>
      </c>
      <c r="X702" s="7">
        <v>0</v>
      </c>
      <c r="Y702" s="7">
        <v>13.038527999999999</v>
      </c>
      <c r="Z702" s="7">
        <v>0</v>
      </c>
      <c r="AA702" s="1" t="s">
        <v>27</v>
      </c>
      <c r="AB702" s="1" t="str">
        <f t="shared" si="33"/>
        <v>Comunidad de Madrid</v>
      </c>
      <c r="AC702" s="1" t="str">
        <f t="shared" si="31"/>
        <v>Badajoz-Comunidad de Madrid-Madrid-R2</v>
      </c>
      <c r="AD702" s="1" t="str">
        <f t="shared" si="32"/>
        <v xml:space="preserve">CA,CB, DF - I. extractivas, coquerías, refino y combustibles nucleares </v>
      </c>
    </row>
    <row r="703" spans="1:30" ht="14.4">
      <c r="A703" s="7" t="s">
        <v>20</v>
      </c>
      <c r="B703" s="7" t="s">
        <v>110</v>
      </c>
      <c r="C703" s="7" t="s">
        <v>111</v>
      </c>
      <c r="D703" s="7" t="s">
        <v>29</v>
      </c>
      <c r="E703" s="7">
        <v>258.27261040625302</v>
      </c>
      <c r="F703" s="7">
        <v>57.265717619823398</v>
      </c>
      <c r="G703" s="7">
        <v>53.858138276070797</v>
      </c>
      <c r="H703" s="7">
        <v>292.16095159392501</v>
      </c>
      <c r="I703" s="7">
        <v>42.518144191704899</v>
      </c>
      <c r="J703" s="7">
        <v>117.676365533351</v>
      </c>
      <c r="K703" s="7">
        <v>63.927146040521997</v>
      </c>
      <c r="L703" s="7">
        <v>53.403984199105402</v>
      </c>
      <c r="M703" s="7">
        <v>71.581903751941198</v>
      </c>
      <c r="N703" s="7">
        <v>66.429122574229396</v>
      </c>
      <c r="O703" s="7">
        <v>43.501086381229797</v>
      </c>
      <c r="P703" s="7">
        <v>245.81949</v>
      </c>
      <c r="Q703" s="7">
        <v>49.260210999999998</v>
      </c>
      <c r="R703" s="7">
        <v>52.826774771521997</v>
      </c>
      <c r="S703" s="7">
        <v>81.213117999999994</v>
      </c>
      <c r="T703" s="7">
        <v>89.948248000000007</v>
      </c>
      <c r="U703" s="7">
        <v>161.771781</v>
      </c>
      <c r="V703" s="7">
        <v>98.681306000000006</v>
      </c>
      <c r="W703" s="7">
        <v>104.60134100000001</v>
      </c>
      <c r="X703" s="7">
        <v>136.421583</v>
      </c>
      <c r="Y703" s="7">
        <v>58.473576000000001</v>
      </c>
      <c r="Z703" s="7">
        <v>47.617063000000002</v>
      </c>
      <c r="AA703" s="1" t="s">
        <v>30</v>
      </c>
      <c r="AB703" s="1" t="str">
        <f t="shared" si="33"/>
        <v>Comunidad de Madrid</v>
      </c>
      <c r="AC703" s="1" t="str">
        <f t="shared" si="31"/>
        <v>Badajoz-Comunidad de Madrid-Madrid-R3</v>
      </c>
      <c r="AD703" s="1" t="str">
        <f t="shared" si="32"/>
        <v xml:space="preserve">DA - Industria Agroalimentaria </v>
      </c>
    </row>
    <row r="704" spans="1:30" ht="14.4">
      <c r="A704" s="7" t="s">
        <v>20</v>
      </c>
      <c r="B704" s="7" t="s">
        <v>110</v>
      </c>
      <c r="C704" s="7" t="s">
        <v>111</v>
      </c>
      <c r="D704" s="7" t="s">
        <v>32</v>
      </c>
      <c r="E704" s="7">
        <v>5.3138024977307401</v>
      </c>
      <c r="F704" s="7">
        <v>4.5624530066645898E-8</v>
      </c>
      <c r="G704" s="7">
        <v>0.64380917847825503</v>
      </c>
      <c r="H704" s="7">
        <v>1.0208223812514301</v>
      </c>
      <c r="I704" s="7">
        <v>5.4639881386536998E-2</v>
      </c>
      <c r="J704" s="7">
        <v>0</v>
      </c>
      <c r="K704" s="7">
        <v>0</v>
      </c>
      <c r="L704" s="7">
        <v>0</v>
      </c>
      <c r="M704" s="7">
        <v>0</v>
      </c>
      <c r="N704" s="7">
        <v>0</v>
      </c>
      <c r="O704" s="7">
        <v>0</v>
      </c>
      <c r="P704" s="7">
        <v>14.417522999999999</v>
      </c>
      <c r="Q704" s="7">
        <v>0</v>
      </c>
      <c r="R704" s="7">
        <v>0</v>
      </c>
      <c r="S704" s="7">
        <v>0</v>
      </c>
      <c r="T704" s="7">
        <v>0</v>
      </c>
      <c r="U704" s="7">
        <v>0</v>
      </c>
      <c r="V704" s="7">
        <v>0</v>
      </c>
      <c r="W704" s="7">
        <v>0</v>
      </c>
      <c r="X704" s="7">
        <v>0</v>
      </c>
      <c r="Y704" s="7">
        <v>0</v>
      </c>
      <c r="Z704" s="7">
        <v>0</v>
      </c>
      <c r="AA704" s="1" t="s">
        <v>33</v>
      </c>
      <c r="AB704" s="1" t="str">
        <f t="shared" si="33"/>
        <v>Comunidad de Madrid</v>
      </c>
      <c r="AC704" s="1" t="str">
        <f t="shared" si="31"/>
        <v>Badajoz-Comunidad de Madrid-Madrid-R4</v>
      </c>
      <c r="AD704" s="1" t="str">
        <f t="shared" si="32"/>
        <v xml:space="preserve">DB - Industria textil y de la confección </v>
      </c>
    </row>
    <row r="705" spans="1:30" ht="14.4">
      <c r="A705" s="7" t="s">
        <v>20</v>
      </c>
      <c r="B705" s="7" t="s">
        <v>110</v>
      </c>
      <c r="C705" s="7" t="s">
        <v>111</v>
      </c>
      <c r="D705" s="7" t="s">
        <v>35</v>
      </c>
      <c r="E705" s="7">
        <v>0</v>
      </c>
      <c r="F705" s="7">
        <v>0</v>
      </c>
      <c r="G705" s="7">
        <v>0</v>
      </c>
      <c r="H705" s="7">
        <v>0</v>
      </c>
      <c r="I705" s="7">
        <v>7.7048787231179103</v>
      </c>
      <c r="J705" s="7">
        <v>0</v>
      </c>
      <c r="K705" s="7">
        <v>0</v>
      </c>
      <c r="L705" s="7">
        <v>0</v>
      </c>
      <c r="M705" s="7">
        <v>0</v>
      </c>
      <c r="N705" s="7">
        <v>0</v>
      </c>
      <c r="O705" s="7">
        <v>0</v>
      </c>
      <c r="P705" s="7">
        <v>0</v>
      </c>
      <c r="Q705" s="7">
        <v>0</v>
      </c>
      <c r="R705" s="7">
        <v>0</v>
      </c>
      <c r="S705" s="7">
        <v>0</v>
      </c>
      <c r="T705" s="7">
        <v>13.907959999999999</v>
      </c>
      <c r="U705" s="7">
        <v>0</v>
      </c>
      <c r="V705" s="7">
        <v>0</v>
      </c>
      <c r="W705" s="7">
        <v>0</v>
      </c>
      <c r="X705" s="7">
        <v>0</v>
      </c>
      <c r="Y705" s="7">
        <v>0</v>
      </c>
      <c r="Z705" s="7">
        <v>0</v>
      </c>
      <c r="AA705" s="1" t="s">
        <v>36</v>
      </c>
      <c r="AB705" s="1" t="str">
        <f t="shared" si="33"/>
        <v>Comunidad de Madrid</v>
      </c>
      <c r="AC705" s="1" t="str">
        <f t="shared" si="31"/>
        <v>Badajoz-Comunidad de Madrid-Madrid-R5</v>
      </c>
      <c r="AD705" s="1" t="str">
        <f t="shared" si="32"/>
        <v xml:space="preserve">DC - Industria del cuero y calzado </v>
      </c>
    </row>
    <row r="706" spans="1:30" ht="14.4">
      <c r="A706" s="7" t="s">
        <v>20</v>
      </c>
      <c r="B706" s="7" t="s">
        <v>110</v>
      </c>
      <c r="C706" s="7" t="s">
        <v>111</v>
      </c>
      <c r="D706" s="7" t="s">
        <v>37</v>
      </c>
      <c r="E706" s="7">
        <v>0</v>
      </c>
      <c r="F706" s="7">
        <v>0</v>
      </c>
      <c r="G706" s="7">
        <v>24.981010477306398</v>
      </c>
      <c r="H706" s="7">
        <v>0</v>
      </c>
      <c r="I706" s="7">
        <v>0</v>
      </c>
      <c r="J706" s="7">
        <v>0</v>
      </c>
      <c r="K706" s="7">
        <v>0</v>
      </c>
      <c r="L706" s="7">
        <v>0</v>
      </c>
      <c r="M706" s="7">
        <v>0</v>
      </c>
      <c r="N706" s="7">
        <v>0</v>
      </c>
      <c r="O706" s="7">
        <v>0</v>
      </c>
      <c r="P706" s="7">
        <v>0</v>
      </c>
      <c r="Q706" s="7">
        <v>0</v>
      </c>
      <c r="R706" s="7">
        <v>11.377712000000001</v>
      </c>
      <c r="S706" s="7">
        <v>0</v>
      </c>
      <c r="T706" s="7">
        <v>0</v>
      </c>
      <c r="U706" s="7">
        <v>0</v>
      </c>
      <c r="V706" s="7">
        <v>0</v>
      </c>
      <c r="W706" s="7">
        <v>0</v>
      </c>
      <c r="X706" s="7">
        <v>0</v>
      </c>
      <c r="Y706" s="7">
        <v>0</v>
      </c>
      <c r="Z706" s="7">
        <v>0</v>
      </c>
      <c r="AA706" s="1" t="s">
        <v>38</v>
      </c>
      <c r="AB706" s="1" t="str">
        <f t="shared" si="33"/>
        <v>Comunidad de Madrid</v>
      </c>
      <c r="AC706" s="1" t="str">
        <f t="shared" si="31"/>
        <v>Badajoz-Comunidad de Madrid-Madrid-R6</v>
      </c>
      <c r="AD706" s="1" t="str">
        <f t="shared" si="32"/>
        <v xml:space="preserve">DD - Industria de la madera y el corcho </v>
      </c>
    </row>
    <row r="707" spans="1:30" ht="14.4">
      <c r="A707" s="7" t="s">
        <v>20</v>
      </c>
      <c r="B707" s="7" t="s">
        <v>110</v>
      </c>
      <c r="C707" s="7" t="s">
        <v>111</v>
      </c>
      <c r="D707" s="7" t="s">
        <v>39</v>
      </c>
      <c r="E707" s="7">
        <v>0</v>
      </c>
      <c r="F707" s="7">
        <v>0</v>
      </c>
      <c r="G707" s="7">
        <v>7.3896845150592601</v>
      </c>
      <c r="H707" s="7">
        <v>0</v>
      </c>
      <c r="I707" s="7">
        <v>0</v>
      </c>
      <c r="J707" s="7">
        <v>0</v>
      </c>
      <c r="K707" s="7">
        <v>0</v>
      </c>
      <c r="L707" s="7">
        <v>0</v>
      </c>
      <c r="M707" s="7">
        <v>8.4074910620800694</v>
      </c>
      <c r="N707" s="7">
        <v>1.30475474640584</v>
      </c>
      <c r="O707" s="7">
        <v>9.2584794758341395</v>
      </c>
      <c r="P707" s="7">
        <v>0</v>
      </c>
      <c r="Q707" s="7">
        <v>0</v>
      </c>
      <c r="R707" s="7">
        <v>4.4620119282259099</v>
      </c>
      <c r="S707" s="7">
        <v>0</v>
      </c>
      <c r="T707" s="7">
        <v>0</v>
      </c>
      <c r="U707" s="7">
        <v>0</v>
      </c>
      <c r="V707" s="7">
        <v>0</v>
      </c>
      <c r="W707" s="7">
        <v>0</v>
      </c>
      <c r="X707" s="7">
        <v>12.259016000000001</v>
      </c>
      <c r="Y707" s="7">
        <v>0.81333</v>
      </c>
      <c r="Z707" s="7">
        <v>12.584688</v>
      </c>
      <c r="AA707" s="1" t="s">
        <v>40</v>
      </c>
      <c r="AB707" s="1" t="str">
        <f t="shared" si="33"/>
        <v>Comunidad de Madrid</v>
      </c>
      <c r="AC707" s="1" t="str">
        <f t="shared" si="31"/>
        <v>Badajoz-Comunidad de Madrid-Madrid-R7</v>
      </c>
      <c r="AD707" s="1" t="str">
        <f t="shared" si="32"/>
        <v xml:space="preserve">DE - Industria del papel, edición y artes gráficas </v>
      </c>
    </row>
    <row r="708" spans="1:30" ht="14.4">
      <c r="A708" s="7" t="s">
        <v>20</v>
      </c>
      <c r="B708" s="7" t="s">
        <v>110</v>
      </c>
      <c r="C708" s="7" t="s">
        <v>111</v>
      </c>
      <c r="D708" s="7" t="s">
        <v>41</v>
      </c>
      <c r="E708" s="7">
        <v>57.546086642033103</v>
      </c>
      <c r="F708" s="7">
        <v>61.104371132360399</v>
      </c>
      <c r="G708" s="7">
        <v>17.914973707955799</v>
      </c>
      <c r="H708" s="7">
        <v>42.895303262816199</v>
      </c>
      <c r="I708" s="7">
        <v>40.160851641898397</v>
      </c>
      <c r="J708" s="7">
        <v>21.890057608939699</v>
      </c>
      <c r="K708" s="7">
        <v>33.879236107462802</v>
      </c>
      <c r="L708" s="7">
        <v>19.013351877616401</v>
      </c>
      <c r="M708" s="7">
        <v>35.047061237121902</v>
      </c>
      <c r="N708" s="7">
        <v>2.11002076851398</v>
      </c>
      <c r="O708" s="7">
        <v>26.145551021949501</v>
      </c>
      <c r="P708" s="7">
        <v>96.734638000000004</v>
      </c>
      <c r="Q708" s="7">
        <v>34.881507999999997</v>
      </c>
      <c r="R708" s="7">
        <v>17.7244170382573</v>
      </c>
      <c r="S708" s="7">
        <v>46.938133000000001</v>
      </c>
      <c r="T708" s="7">
        <v>65.215635000000006</v>
      </c>
      <c r="U708" s="7">
        <v>33.202796999999997</v>
      </c>
      <c r="V708" s="7">
        <v>28.386240000000001</v>
      </c>
      <c r="W708" s="7">
        <v>26.284154000000001</v>
      </c>
      <c r="X708" s="7">
        <v>57.944713999999998</v>
      </c>
      <c r="Y708" s="7">
        <v>3.740599</v>
      </c>
      <c r="Z708" s="7">
        <v>59.230477</v>
      </c>
      <c r="AA708" s="1" t="s">
        <v>42</v>
      </c>
      <c r="AB708" s="1" t="str">
        <f t="shared" si="33"/>
        <v>Comunidad de Madrid</v>
      </c>
      <c r="AC708" s="1" t="str">
        <f t="shared" si="31"/>
        <v>Badajoz-Comunidad de Madrid-Madrid-R8</v>
      </c>
      <c r="AD708" s="1" t="str">
        <f t="shared" si="32"/>
        <v xml:space="preserve">DG - Industria Química </v>
      </c>
    </row>
    <row r="709" spans="1:30" ht="14.4">
      <c r="A709" s="7" t="s">
        <v>20</v>
      </c>
      <c r="B709" s="7" t="s">
        <v>110</v>
      </c>
      <c r="C709" s="7" t="s">
        <v>111</v>
      </c>
      <c r="D709" s="7" t="s">
        <v>43</v>
      </c>
      <c r="E709" s="7">
        <v>2.0957534163364802</v>
      </c>
      <c r="F709" s="7">
        <v>0.96244683755599802</v>
      </c>
      <c r="G709" s="7">
        <v>0</v>
      </c>
      <c r="H709" s="7">
        <v>0</v>
      </c>
      <c r="I709" s="7">
        <v>3.4735949748547199</v>
      </c>
      <c r="J709" s="7">
        <v>0</v>
      </c>
      <c r="K709" s="7">
        <v>3.2161085200413999</v>
      </c>
      <c r="L709" s="7">
        <v>0</v>
      </c>
      <c r="M709" s="7">
        <v>2.4139203616576399</v>
      </c>
      <c r="N709" s="7">
        <v>0</v>
      </c>
      <c r="O709" s="7">
        <v>0</v>
      </c>
      <c r="P709" s="7">
        <v>1.843356</v>
      </c>
      <c r="Q709" s="7">
        <v>1.13785</v>
      </c>
      <c r="R709" s="7">
        <v>0</v>
      </c>
      <c r="S709" s="7">
        <v>0</v>
      </c>
      <c r="T709" s="7">
        <v>6.2060490000000001</v>
      </c>
      <c r="U709" s="7">
        <v>0</v>
      </c>
      <c r="V709" s="7">
        <v>6.3794279999999999</v>
      </c>
      <c r="W709" s="7">
        <v>0</v>
      </c>
      <c r="X709" s="7">
        <v>8.0653869999999994</v>
      </c>
      <c r="Y709" s="7">
        <v>0</v>
      </c>
      <c r="Z709" s="7">
        <v>0</v>
      </c>
      <c r="AA709" s="1" t="s">
        <v>44</v>
      </c>
      <c r="AB709" s="1" t="str">
        <f t="shared" si="33"/>
        <v>Comunidad de Madrid</v>
      </c>
      <c r="AC709" s="1" t="str">
        <f t="shared" si="31"/>
        <v>Badajoz-Comunidad de Madrid-Madrid-R9</v>
      </c>
      <c r="AD709" s="1" t="str">
        <f t="shared" si="32"/>
        <v xml:space="preserve">DH - Industria del caucho y materias plásticas </v>
      </c>
    </row>
    <row r="710" spans="1:30" ht="14.4">
      <c r="A710" s="7" t="s">
        <v>20</v>
      </c>
      <c r="B710" s="7" t="s">
        <v>110</v>
      </c>
      <c r="C710" s="7" t="s">
        <v>111</v>
      </c>
      <c r="D710" s="7" t="s">
        <v>45</v>
      </c>
      <c r="E710" s="7">
        <v>25.317905687053099</v>
      </c>
      <c r="F710" s="7">
        <v>0.73156544931533996</v>
      </c>
      <c r="G710" s="7">
        <v>6.5412846862774199</v>
      </c>
      <c r="H710" s="7">
        <v>16.193008604128899</v>
      </c>
      <c r="I710" s="7">
        <v>4.8893708637945004</v>
      </c>
      <c r="J710" s="7">
        <v>0</v>
      </c>
      <c r="K710" s="7">
        <v>13.1937960736979</v>
      </c>
      <c r="L710" s="7">
        <v>0.41854052240525302</v>
      </c>
      <c r="M710" s="7">
        <v>2.7416813639754198</v>
      </c>
      <c r="N710" s="7">
        <v>0.49100239845108301</v>
      </c>
      <c r="O710" s="7">
        <v>0.38061921223905498</v>
      </c>
      <c r="P710" s="7">
        <v>56.138544000000003</v>
      </c>
      <c r="Q710" s="7">
        <v>35.413330000000002</v>
      </c>
      <c r="R710" s="7">
        <v>70.736605476325096</v>
      </c>
      <c r="S710" s="7">
        <v>50.052047000000002</v>
      </c>
      <c r="T710" s="7">
        <v>34.659435000000002</v>
      </c>
      <c r="U710" s="7">
        <v>0</v>
      </c>
      <c r="V710" s="7">
        <v>105.30007999999999</v>
      </c>
      <c r="W710" s="7">
        <v>20.333088</v>
      </c>
      <c r="X710" s="7">
        <v>51.621374000000003</v>
      </c>
      <c r="Y710" s="7">
        <v>14.629713000000001</v>
      </c>
      <c r="Z710" s="7">
        <v>11.244768000000001</v>
      </c>
      <c r="AA710" s="1" t="s">
        <v>46</v>
      </c>
      <c r="AB710" s="1" t="str">
        <f t="shared" si="33"/>
        <v>Comunidad de Madrid</v>
      </c>
      <c r="AC710" s="1" t="str">
        <f t="shared" si="31"/>
        <v>Badajoz-Comunidad de Madrid-Madrid-R10</v>
      </c>
      <c r="AD710" s="1" t="str">
        <f t="shared" si="32"/>
        <v xml:space="preserve">DI - Industria de productos minerales no metálicos </v>
      </c>
    </row>
    <row r="711" spans="1:30" ht="14.4">
      <c r="A711" s="7" t="s">
        <v>20</v>
      </c>
      <c r="B711" s="7" t="s">
        <v>110</v>
      </c>
      <c r="C711" s="7" t="s">
        <v>111</v>
      </c>
      <c r="D711" s="7" t="s">
        <v>47</v>
      </c>
      <c r="E711" s="7">
        <v>91.711625069002395</v>
      </c>
      <c r="F711" s="7">
        <v>27.753914609000599</v>
      </c>
      <c r="G711" s="7">
        <v>10.410826113694201</v>
      </c>
      <c r="H711" s="7">
        <v>8.9596492119446598</v>
      </c>
      <c r="I711" s="7">
        <v>6.1386160179721099</v>
      </c>
      <c r="J711" s="7">
        <v>13.7150378402995</v>
      </c>
      <c r="K711" s="7">
        <v>13.130030406415599</v>
      </c>
      <c r="L711" s="7">
        <v>16.405500375058399</v>
      </c>
      <c r="M711" s="7">
        <v>21.027856349011</v>
      </c>
      <c r="N711" s="7">
        <v>0.93724992652403905</v>
      </c>
      <c r="O711" s="7">
        <v>5.4273800794815301</v>
      </c>
      <c r="P711" s="7">
        <v>110.749431</v>
      </c>
      <c r="Q711" s="7">
        <v>58.992818</v>
      </c>
      <c r="R711" s="7">
        <v>33.139951000000003</v>
      </c>
      <c r="S711" s="7">
        <v>32.059674000000001</v>
      </c>
      <c r="T711" s="7">
        <v>15.151978</v>
      </c>
      <c r="U711" s="7">
        <v>30.008735999999999</v>
      </c>
      <c r="V711" s="7">
        <v>44.647804000000001</v>
      </c>
      <c r="W711" s="7">
        <v>22.684176000000001</v>
      </c>
      <c r="X711" s="7">
        <v>38.225909999999999</v>
      </c>
      <c r="Y711" s="7">
        <v>22.628107</v>
      </c>
      <c r="Z711" s="7">
        <v>58.373856000000004</v>
      </c>
      <c r="AA711" s="1" t="s">
        <v>48</v>
      </c>
      <c r="AB711" s="1" t="str">
        <f t="shared" si="33"/>
        <v>Comunidad de Madrid</v>
      </c>
      <c r="AC711" s="1" t="str">
        <f t="shared" si="31"/>
        <v>Badajoz-Comunidad de Madrid-Madrid-R11</v>
      </c>
      <c r="AD711" s="1" t="str">
        <f t="shared" si="32"/>
        <v xml:space="preserve">DJ - Metalurgia y fabricación de productos metálicos </v>
      </c>
    </row>
    <row r="712" spans="1:30" ht="14.4">
      <c r="A712" s="7" t="s">
        <v>20</v>
      </c>
      <c r="B712" s="7" t="s">
        <v>110</v>
      </c>
      <c r="C712" s="7" t="s">
        <v>111</v>
      </c>
      <c r="D712" s="7" t="s">
        <v>49</v>
      </c>
      <c r="E712" s="7">
        <v>0</v>
      </c>
      <c r="F712" s="7">
        <v>0</v>
      </c>
      <c r="G712" s="7">
        <v>0</v>
      </c>
      <c r="H712" s="7">
        <v>12.3839173015217</v>
      </c>
      <c r="I712" s="7">
        <v>0</v>
      </c>
      <c r="J712" s="7">
        <v>10.0392683628007</v>
      </c>
      <c r="K712" s="7">
        <v>0</v>
      </c>
      <c r="L712" s="7">
        <v>27.208050507520799</v>
      </c>
      <c r="M712" s="7">
        <v>0</v>
      </c>
      <c r="N712" s="7">
        <v>0</v>
      </c>
      <c r="O712" s="7">
        <v>0</v>
      </c>
      <c r="P712" s="7">
        <v>0</v>
      </c>
      <c r="Q712" s="7">
        <v>0</v>
      </c>
      <c r="R712" s="7">
        <v>0</v>
      </c>
      <c r="S712" s="7">
        <v>2.4663780000000002</v>
      </c>
      <c r="T712" s="7">
        <v>0</v>
      </c>
      <c r="U712" s="7">
        <v>23.120715000000001</v>
      </c>
      <c r="V712" s="7">
        <v>0</v>
      </c>
      <c r="W712" s="7">
        <v>8.4721200000000003</v>
      </c>
      <c r="X712" s="7">
        <v>0</v>
      </c>
      <c r="Y712" s="7">
        <v>0</v>
      </c>
      <c r="Z712" s="7">
        <v>0</v>
      </c>
      <c r="AA712" s="1" t="s">
        <v>50</v>
      </c>
      <c r="AB712" s="1" t="str">
        <f t="shared" si="33"/>
        <v>Comunidad de Madrid</v>
      </c>
      <c r="AC712" s="1" t="str">
        <f t="shared" si="31"/>
        <v>Badajoz-Comunidad de Madrid-Madrid-R12</v>
      </c>
      <c r="AD712" s="1" t="str">
        <f t="shared" si="32"/>
        <v xml:space="preserve">DK - Fabricación de maquinaria y equipo mecánico </v>
      </c>
    </row>
    <row r="713" spans="1:30" ht="14.4">
      <c r="A713" s="7" t="s">
        <v>20</v>
      </c>
      <c r="B713" s="7" t="s">
        <v>110</v>
      </c>
      <c r="C713" s="7" t="s">
        <v>111</v>
      </c>
      <c r="D713" s="7" t="s">
        <v>51</v>
      </c>
      <c r="E713" s="7">
        <v>0</v>
      </c>
      <c r="F713" s="7">
        <v>0</v>
      </c>
      <c r="G713" s="7">
        <v>5.2215914271223696</v>
      </c>
      <c r="H713" s="7">
        <v>0</v>
      </c>
      <c r="I713" s="7">
        <v>4.6637502001074598</v>
      </c>
      <c r="J713" s="7">
        <v>0</v>
      </c>
      <c r="K713" s="7">
        <v>0</v>
      </c>
      <c r="L713" s="7">
        <v>0</v>
      </c>
      <c r="M713" s="7">
        <v>2.19329150263713</v>
      </c>
      <c r="N713" s="7">
        <v>0</v>
      </c>
      <c r="O713" s="7">
        <v>0</v>
      </c>
      <c r="P713" s="7">
        <v>0</v>
      </c>
      <c r="Q713" s="7">
        <v>0</v>
      </c>
      <c r="R713" s="7">
        <v>10.2305537856697</v>
      </c>
      <c r="S713" s="7">
        <v>0</v>
      </c>
      <c r="T713" s="7">
        <v>1.041398</v>
      </c>
      <c r="U713" s="7">
        <v>0</v>
      </c>
      <c r="V713" s="7">
        <v>0</v>
      </c>
      <c r="W713" s="7">
        <v>0</v>
      </c>
      <c r="X713" s="7">
        <v>11.013182</v>
      </c>
      <c r="Y713" s="7">
        <v>0</v>
      </c>
      <c r="Z713" s="7">
        <v>0</v>
      </c>
      <c r="AA713" s="1" t="s">
        <v>52</v>
      </c>
      <c r="AB713" s="1" t="str">
        <f t="shared" si="33"/>
        <v>Comunidad de Madrid</v>
      </c>
      <c r="AC713" s="1" t="str">
        <f t="shared" si="31"/>
        <v>Badajoz-Comunidad de Madrid-Madrid-R13</v>
      </c>
      <c r="AD713" s="1" t="str">
        <f t="shared" si="32"/>
        <v xml:space="preserve">DL - Material y equipo eléctrico, electrónico y óptico </v>
      </c>
    </row>
    <row r="714" spans="1:30" ht="14.4">
      <c r="A714" s="7" t="s">
        <v>20</v>
      </c>
      <c r="B714" s="7" t="s">
        <v>110</v>
      </c>
      <c r="C714" s="7" t="s">
        <v>111</v>
      </c>
      <c r="D714" s="7" t="s">
        <v>53</v>
      </c>
      <c r="E714" s="7">
        <v>3.6667557100952201E-2</v>
      </c>
      <c r="F714" s="7">
        <v>0.47915773869511502</v>
      </c>
      <c r="G714" s="7">
        <v>6.3325834727464099E-3</v>
      </c>
      <c r="H714" s="7">
        <v>9.2442302297217505E-2</v>
      </c>
      <c r="I714" s="7">
        <v>0.40263461332906902</v>
      </c>
      <c r="J714" s="7">
        <v>5.0761461407829403E-2</v>
      </c>
      <c r="K714" s="7">
        <v>0</v>
      </c>
      <c r="L714" s="7">
        <v>0.29407452518757399</v>
      </c>
      <c r="M714" s="7">
        <v>0</v>
      </c>
      <c r="N714" s="7">
        <v>4.5258965846438202E-2</v>
      </c>
      <c r="O714" s="7">
        <v>0</v>
      </c>
      <c r="P714" s="7">
        <v>2.5041820000000001</v>
      </c>
      <c r="Q714" s="7">
        <v>4.251258</v>
      </c>
      <c r="R714" s="7">
        <v>0.77232699999999999</v>
      </c>
      <c r="S714" s="7">
        <v>5.0248499999999998</v>
      </c>
      <c r="T714" s="7">
        <v>11.454354</v>
      </c>
      <c r="U714" s="7">
        <v>2.333656</v>
      </c>
      <c r="V714" s="7">
        <v>0</v>
      </c>
      <c r="W714" s="7">
        <v>10.447939999999999</v>
      </c>
      <c r="X714" s="7">
        <v>0</v>
      </c>
      <c r="Y714" s="7">
        <v>1.0424100000000001</v>
      </c>
      <c r="Z714" s="7">
        <v>0</v>
      </c>
      <c r="AA714" s="1" t="s">
        <v>54</v>
      </c>
      <c r="AB714" s="1" t="str">
        <f t="shared" si="33"/>
        <v>Comunidad de Madrid</v>
      </c>
      <c r="AC714" s="1" t="str">
        <f t="shared" si="31"/>
        <v>Badajoz-Comunidad de Madrid-Madrid-R14</v>
      </c>
      <c r="AD714" s="1" t="str">
        <f t="shared" si="32"/>
        <v xml:space="preserve">DM - Fabricación de material de transporte </v>
      </c>
    </row>
    <row r="715" spans="1:30" ht="14.4">
      <c r="A715" s="7" t="s">
        <v>20</v>
      </c>
      <c r="B715" s="7" t="s">
        <v>110</v>
      </c>
      <c r="C715" s="7" t="s">
        <v>111</v>
      </c>
      <c r="D715" s="7" t="s">
        <v>55</v>
      </c>
      <c r="E715" s="7">
        <v>9.7327437191597799</v>
      </c>
      <c r="F715" s="7">
        <v>0</v>
      </c>
      <c r="G715" s="7">
        <v>0</v>
      </c>
      <c r="H715" s="7">
        <v>0</v>
      </c>
      <c r="I715" s="7">
        <v>0</v>
      </c>
      <c r="J715" s="7">
        <v>0</v>
      </c>
      <c r="K715" s="7">
        <v>0</v>
      </c>
      <c r="L715" s="7">
        <v>0</v>
      </c>
      <c r="M715" s="7">
        <v>39.076778192358503</v>
      </c>
      <c r="N715" s="7">
        <v>16.644781955959701</v>
      </c>
      <c r="O715" s="7">
        <v>0</v>
      </c>
      <c r="P715" s="7">
        <v>3.8045399999999998</v>
      </c>
      <c r="Q715" s="7">
        <v>0</v>
      </c>
      <c r="R715" s="7">
        <v>0</v>
      </c>
      <c r="S715" s="7">
        <v>0</v>
      </c>
      <c r="T715" s="7">
        <v>0</v>
      </c>
      <c r="U715" s="7">
        <v>0</v>
      </c>
      <c r="V715" s="7">
        <v>0</v>
      </c>
      <c r="W715" s="7">
        <v>0</v>
      </c>
      <c r="X715" s="7">
        <v>5.6407369999999997</v>
      </c>
      <c r="Y715" s="7">
        <v>3.889993</v>
      </c>
      <c r="Z715" s="7">
        <v>0</v>
      </c>
      <c r="AA715" s="1" t="s">
        <v>56</v>
      </c>
      <c r="AB715" s="1" t="str">
        <f t="shared" si="33"/>
        <v>Comunidad de Madrid</v>
      </c>
      <c r="AC715" s="1" t="str">
        <f t="shared" si="31"/>
        <v>Badajoz-Comunidad de Madrid-Madrid-R15</v>
      </c>
      <c r="AD715" s="1" t="str">
        <f t="shared" si="32"/>
        <v xml:space="preserve">DN - Industrias diversas </v>
      </c>
    </row>
    <row r="716" spans="1:30" ht="14.4">
      <c r="A716" s="7" t="s">
        <v>20</v>
      </c>
      <c r="B716" s="7" t="s">
        <v>110</v>
      </c>
      <c r="C716" s="7" t="s">
        <v>111</v>
      </c>
      <c r="D716" s="7" t="s">
        <v>57</v>
      </c>
      <c r="E716" s="7">
        <v>135.977498569457</v>
      </c>
      <c r="F716" s="7">
        <v>180.74732816368501</v>
      </c>
      <c r="G716" s="7">
        <v>48.468909549923403</v>
      </c>
      <c r="H716" s="7">
        <v>9.1467684822892608</v>
      </c>
      <c r="I716" s="7">
        <v>0</v>
      </c>
      <c r="J716" s="7">
        <v>0</v>
      </c>
      <c r="K716" s="7">
        <v>0</v>
      </c>
      <c r="L716" s="7">
        <v>0</v>
      </c>
      <c r="M716" s="7">
        <v>0</v>
      </c>
      <c r="N716" s="7">
        <v>0</v>
      </c>
      <c r="O716" s="7">
        <v>0</v>
      </c>
      <c r="P716" s="7">
        <v>0</v>
      </c>
      <c r="Q716" s="7">
        <v>0</v>
      </c>
      <c r="R716" s="7">
        <v>0</v>
      </c>
      <c r="S716" s="7">
        <v>0</v>
      </c>
      <c r="T716" s="7">
        <v>0</v>
      </c>
      <c r="U716" s="7">
        <v>0</v>
      </c>
      <c r="V716" s="7">
        <v>0</v>
      </c>
      <c r="W716" s="7">
        <v>0</v>
      </c>
      <c r="X716" s="7">
        <v>0</v>
      </c>
      <c r="Y716" s="7">
        <v>0</v>
      </c>
      <c r="Z716" s="7">
        <v>0</v>
      </c>
      <c r="AA716" s="1" t="s">
        <v>58</v>
      </c>
      <c r="AB716" s="1" t="str">
        <f t="shared" si="33"/>
        <v>Comunidad de Madrid</v>
      </c>
      <c r="AC716" s="1" t="str">
        <f t="shared" si="31"/>
        <v>Badajoz-Comunidad de Madrid-Madrid-R16</v>
      </c>
      <c r="AD716" s="1" t="str">
        <f t="shared" si="32"/>
        <v xml:space="preserve">EE - Industria energética, distribución de energía, gas y agua </v>
      </c>
    </row>
    <row r="717" spans="1:30" ht="14.4">
      <c r="A717" s="7" t="s">
        <v>20</v>
      </c>
      <c r="B717" s="7" t="s">
        <v>112</v>
      </c>
      <c r="C717" s="7" t="s">
        <v>113</v>
      </c>
      <c r="D717" s="7" t="s">
        <v>23</v>
      </c>
      <c r="E717" s="7">
        <v>89.032168950256505</v>
      </c>
      <c r="F717" s="7">
        <v>17.3471090731076</v>
      </c>
      <c r="G717" s="7">
        <v>17.414766401188199</v>
      </c>
      <c r="H717" s="7">
        <v>15.053643602213301</v>
      </c>
      <c r="I717" s="7">
        <v>66.704109976873298</v>
      </c>
      <c r="J717" s="7">
        <v>53.938426585611097</v>
      </c>
      <c r="K717" s="7">
        <v>8.0948681924332693</v>
      </c>
      <c r="L717" s="7">
        <v>4.9302297775142296</v>
      </c>
      <c r="M717" s="7">
        <v>0</v>
      </c>
      <c r="N717" s="7">
        <v>3.0729029346485701</v>
      </c>
      <c r="O717" s="7">
        <v>11.753571861389601</v>
      </c>
      <c r="P717" s="7">
        <v>65.794460000000001</v>
      </c>
      <c r="Q717" s="7">
        <v>40.216518000000001</v>
      </c>
      <c r="R717" s="7">
        <v>16.326888</v>
      </c>
      <c r="S717" s="7">
        <v>12.737087000000001</v>
      </c>
      <c r="T717" s="7">
        <v>83.385998000000001</v>
      </c>
      <c r="U717" s="7">
        <v>60.672322000000001</v>
      </c>
      <c r="V717" s="7">
        <v>29.078399999999998</v>
      </c>
      <c r="W717" s="7">
        <v>13.325279999999999</v>
      </c>
      <c r="X717" s="7">
        <v>0</v>
      </c>
      <c r="Y717" s="7">
        <v>10.754519999999999</v>
      </c>
      <c r="Z717" s="7">
        <v>20.175470000000001</v>
      </c>
      <c r="AA717" s="1" t="s">
        <v>24</v>
      </c>
      <c r="AB717" s="1" t="str">
        <f t="shared" si="33"/>
        <v>Región de Murcia</v>
      </c>
      <c r="AC717" s="1" t="str">
        <f t="shared" si="31"/>
        <v>Badajoz-Región de Murcia-Murcia-R1</v>
      </c>
      <c r="AD717" s="1" t="str">
        <f t="shared" si="32"/>
        <v xml:space="preserve">AA,BB - Agricultura, silvicultura y pesca </v>
      </c>
    </row>
    <row r="718" spans="1:30" ht="14.4">
      <c r="A718" s="7" t="s">
        <v>20</v>
      </c>
      <c r="B718" s="7" t="s">
        <v>112</v>
      </c>
      <c r="C718" s="7" t="s">
        <v>113</v>
      </c>
      <c r="D718" s="7" t="s">
        <v>26</v>
      </c>
      <c r="E718" s="7">
        <v>0</v>
      </c>
      <c r="F718" s="7">
        <v>0</v>
      </c>
      <c r="G718" s="7">
        <v>0</v>
      </c>
      <c r="H718" s="7">
        <v>0</v>
      </c>
      <c r="I718" s="7">
        <v>3.2756804503402499</v>
      </c>
      <c r="J718" s="7">
        <v>0</v>
      </c>
      <c r="K718" s="7">
        <v>0</v>
      </c>
      <c r="L718" s="7">
        <v>0</v>
      </c>
      <c r="M718" s="7">
        <v>0</v>
      </c>
      <c r="N718" s="7">
        <v>0</v>
      </c>
      <c r="O718" s="7">
        <v>29.2118257242746</v>
      </c>
      <c r="P718" s="7">
        <v>0</v>
      </c>
      <c r="Q718" s="7">
        <v>0</v>
      </c>
      <c r="R718" s="7">
        <v>0</v>
      </c>
      <c r="S718" s="7">
        <v>0</v>
      </c>
      <c r="T718" s="7">
        <v>7.4217719999999998</v>
      </c>
      <c r="U718" s="7">
        <v>0</v>
      </c>
      <c r="V718" s="7">
        <v>0</v>
      </c>
      <c r="W718" s="7">
        <v>0</v>
      </c>
      <c r="X718" s="7">
        <v>0</v>
      </c>
      <c r="Y718" s="7">
        <v>0</v>
      </c>
      <c r="Z718" s="7">
        <v>11.542488000000001</v>
      </c>
      <c r="AA718" s="1" t="s">
        <v>27</v>
      </c>
      <c r="AB718" s="1" t="str">
        <f t="shared" si="33"/>
        <v>Región de Murcia</v>
      </c>
      <c r="AC718" s="1" t="str">
        <f t="shared" ref="AC718:AC781" si="34">+A718&amp;"-"&amp;AB718&amp;"-"&amp;C718&amp;"-"&amp;AA718</f>
        <v>Badajoz-Región de Murcia-Murcia-R2</v>
      </c>
      <c r="AD718" s="1" t="str">
        <f t="shared" ref="AD718:AD781" si="35">+IF(D718=$D$13,$AI$1,IF(D718=$D$14,$AI$2,IF(D718=$D$15,$AI$3,IF(D718=$D$16,$AI$4,IF(D718=$D$17,$AI$5,IF(D718=$D$18,$AI$6,IF(D718=$D$19,$AI$7,IF(D718=$D$20,$AI$8,IF(D718=$D$21,$AI$9,IF(D718=$D$22,$AI$10,IF(D718=$D$23,$AI$11,IF(D718=$D$24,$AI$12,IF(D718=$D$25,$AI$13,IF(D718=$D$26,$AI$14,IF(D718=$D$27,$AI$15,$AI$16)))))))))))))))</f>
        <v xml:space="preserve">CA,CB, DF - I. extractivas, coquerías, refino y combustibles nucleares </v>
      </c>
    </row>
    <row r="719" spans="1:30" ht="14.4">
      <c r="A719" s="7" t="s">
        <v>20</v>
      </c>
      <c r="B719" s="7" t="s">
        <v>112</v>
      </c>
      <c r="C719" s="7" t="s">
        <v>113</v>
      </c>
      <c r="D719" s="7" t="s">
        <v>29</v>
      </c>
      <c r="E719" s="7">
        <v>5.51040411276791</v>
      </c>
      <c r="F719" s="7">
        <v>18.287938747681899</v>
      </c>
      <c r="G719" s="7">
        <v>89.204746903332193</v>
      </c>
      <c r="H719" s="7">
        <v>22.665166515797999</v>
      </c>
      <c r="I719" s="7">
        <v>48.138697624327797</v>
      </c>
      <c r="J719" s="7">
        <v>9.2569348952260704</v>
      </c>
      <c r="K719" s="7">
        <v>36.021317793064597</v>
      </c>
      <c r="L719" s="7">
        <v>20.290615444044999</v>
      </c>
      <c r="M719" s="7">
        <v>8.8711307318104407</v>
      </c>
      <c r="N719" s="7">
        <v>0</v>
      </c>
      <c r="O719" s="7">
        <v>12.9830192866534</v>
      </c>
      <c r="P719" s="7">
        <v>20.142330000000001</v>
      </c>
      <c r="Q719" s="7">
        <v>26.747192999999999</v>
      </c>
      <c r="R719" s="7">
        <v>48.681950999999998</v>
      </c>
      <c r="S719" s="7">
        <v>94.932258000000004</v>
      </c>
      <c r="T719" s="7">
        <v>41.003466000000003</v>
      </c>
      <c r="U719" s="7">
        <v>14.813040000000001</v>
      </c>
      <c r="V719" s="7">
        <v>59.746411999999999</v>
      </c>
      <c r="W719" s="7">
        <v>71.139858000000004</v>
      </c>
      <c r="X719" s="7">
        <v>25.827120000000001</v>
      </c>
      <c r="Y719" s="7">
        <v>0</v>
      </c>
      <c r="Z719" s="7">
        <v>37.575946000000002</v>
      </c>
      <c r="AA719" s="1" t="s">
        <v>30</v>
      </c>
      <c r="AB719" s="1" t="str">
        <f t="shared" si="33"/>
        <v>Región de Murcia</v>
      </c>
      <c r="AC719" s="1" t="str">
        <f t="shared" si="34"/>
        <v>Badajoz-Región de Murcia-Murcia-R3</v>
      </c>
      <c r="AD719" s="1" t="str">
        <f t="shared" si="35"/>
        <v xml:space="preserve">DA - Industria Agroalimentaria </v>
      </c>
    </row>
    <row r="720" spans="1:30" ht="14.4">
      <c r="A720" s="7" t="s">
        <v>20</v>
      </c>
      <c r="B720" s="7" t="s">
        <v>112</v>
      </c>
      <c r="C720" s="7" t="s">
        <v>113</v>
      </c>
      <c r="D720" s="7" t="s">
        <v>32</v>
      </c>
      <c r="E720" s="7">
        <v>0</v>
      </c>
      <c r="F720" s="7">
        <v>1.5874190323196699E-8</v>
      </c>
      <c r="G720" s="7">
        <v>0.337783327094553</v>
      </c>
      <c r="H720" s="7">
        <v>0.17907421896423001</v>
      </c>
      <c r="I720" s="7">
        <v>5.1038139287251601E-2</v>
      </c>
      <c r="J720" s="7">
        <v>0</v>
      </c>
      <c r="K720" s="7">
        <v>0</v>
      </c>
      <c r="L720" s="7">
        <v>0</v>
      </c>
      <c r="M720" s="7">
        <v>0</v>
      </c>
      <c r="N720" s="7">
        <v>0</v>
      </c>
      <c r="O720" s="7">
        <v>0</v>
      </c>
      <c r="P720" s="7">
        <v>0</v>
      </c>
      <c r="Q720" s="7">
        <v>0</v>
      </c>
      <c r="R720" s="7">
        <v>0</v>
      </c>
      <c r="S720" s="7">
        <v>0</v>
      </c>
      <c r="T720" s="7">
        <v>0</v>
      </c>
      <c r="U720" s="7">
        <v>0</v>
      </c>
      <c r="V720" s="7">
        <v>0</v>
      </c>
      <c r="W720" s="7">
        <v>0</v>
      </c>
      <c r="X720" s="7">
        <v>0</v>
      </c>
      <c r="Y720" s="7">
        <v>0</v>
      </c>
      <c r="Z720" s="7">
        <v>0</v>
      </c>
      <c r="AA720" s="1" t="s">
        <v>33</v>
      </c>
      <c r="AB720" s="1" t="str">
        <f t="shared" si="33"/>
        <v>Región de Murcia</v>
      </c>
      <c r="AC720" s="1" t="str">
        <f t="shared" si="34"/>
        <v>Badajoz-Región de Murcia-Murcia-R4</v>
      </c>
      <c r="AD720" s="1" t="str">
        <f t="shared" si="35"/>
        <v xml:space="preserve">DB - Industria textil y de la confección </v>
      </c>
    </row>
    <row r="721" spans="1:30" ht="14.4">
      <c r="A721" s="7" t="s">
        <v>20</v>
      </c>
      <c r="B721" s="7" t="s">
        <v>112</v>
      </c>
      <c r="C721" s="7" t="s">
        <v>113</v>
      </c>
      <c r="D721" s="7" t="s">
        <v>35</v>
      </c>
      <c r="E721" s="7">
        <v>0</v>
      </c>
      <c r="F721" s="7">
        <v>0</v>
      </c>
      <c r="G721" s="7">
        <v>0</v>
      </c>
      <c r="H721" s="7">
        <v>0</v>
      </c>
      <c r="I721" s="7">
        <v>0</v>
      </c>
      <c r="J721" s="7">
        <v>0</v>
      </c>
      <c r="K721" s="7">
        <v>0</v>
      </c>
      <c r="L721" s="7">
        <v>0</v>
      </c>
      <c r="M721" s="7">
        <v>0</v>
      </c>
      <c r="N721" s="7">
        <v>0</v>
      </c>
      <c r="O721" s="7">
        <v>0</v>
      </c>
      <c r="P721" s="7">
        <v>0</v>
      </c>
      <c r="Q721" s="7">
        <v>0</v>
      </c>
      <c r="R721" s="7">
        <v>0</v>
      </c>
      <c r="S721" s="7">
        <v>0</v>
      </c>
      <c r="T721" s="7">
        <v>0</v>
      </c>
      <c r="U721" s="7">
        <v>0</v>
      </c>
      <c r="V721" s="7">
        <v>0</v>
      </c>
      <c r="W721" s="7">
        <v>0</v>
      </c>
      <c r="X721" s="7">
        <v>0</v>
      </c>
      <c r="Y721" s="7">
        <v>0</v>
      </c>
      <c r="Z721" s="7">
        <v>0</v>
      </c>
      <c r="AA721" s="1" t="s">
        <v>36</v>
      </c>
      <c r="AB721" s="1" t="str">
        <f t="shared" si="33"/>
        <v>Región de Murcia</v>
      </c>
      <c r="AC721" s="1" t="str">
        <f t="shared" si="34"/>
        <v>Badajoz-Región de Murcia-Murcia-R5</v>
      </c>
      <c r="AD721" s="1" t="str">
        <f t="shared" si="35"/>
        <v xml:space="preserve">DC - Industria del cuero y calzado </v>
      </c>
    </row>
    <row r="722" spans="1:30" ht="14.4">
      <c r="A722" s="7" t="s">
        <v>20</v>
      </c>
      <c r="B722" s="7" t="s">
        <v>112</v>
      </c>
      <c r="C722" s="7" t="s">
        <v>113</v>
      </c>
      <c r="D722" s="7" t="s">
        <v>37</v>
      </c>
      <c r="E722" s="7">
        <v>0</v>
      </c>
      <c r="F722" s="7">
        <v>0</v>
      </c>
      <c r="G722" s="7">
        <v>0</v>
      </c>
      <c r="H722" s="7">
        <v>0</v>
      </c>
      <c r="I722" s="7">
        <v>0</v>
      </c>
      <c r="J722" s="7">
        <v>0</v>
      </c>
      <c r="K722" s="7">
        <v>0</v>
      </c>
      <c r="L722" s="7">
        <v>0</v>
      </c>
      <c r="M722" s="7">
        <v>0</v>
      </c>
      <c r="N722" s="7">
        <v>0</v>
      </c>
      <c r="O722" s="7">
        <v>0</v>
      </c>
      <c r="P722" s="7">
        <v>0</v>
      </c>
      <c r="Q722" s="7">
        <v>0</v>
      </c>
      <c r="R722" s="7">
        <v>0</v>
      </c>
      <c r="S722" s="7">
        <v>0</v>
      </c>
      <c r="T722" s="7">
        <v>0</v>
      </c>
      <c r="U722" s="7">
        <v>0</v>
      </c>
      <c r="V722" s="7">
        <v>0</v>
      </c>
      <c r="W722" s="7">
        <v>0</v>
      </c>
      <c r="X722" s="7">
        <v>0</v>
      </c>
      <c r="Y722" s="7">
        <v>0</v>
      </c>
      <c r="Z722" s="7">
        <v>0</v>
      </c>
      <c r="AA722" s="1" t="s">
        <v>38</v>
      </c>
      <c r="AB722" s="1" t="str">
        <f t="shared" si="33"/>
        <v>Región de Murcia</v>
      </c>
      <c r="AC722" s="1" t="str">
        <f t="shared" si="34"/>
        <v>Badajoz-Región de Murcia-Murcia-R6</v>
      </c>
      <c r="AD722" s="1" t="str">
        <f t="shared" si="35"/>
        <v xml:space="preserve">DD - Industria de la madera y el corcho </v>
      </c>
    </row>
    <row r="723" spans="1:30" ht="14.4">
      <c r="A723" s="7" t="s">
        <v>20</v>
      </c>
      <c r="B723" s="7" t="s">
        <v>112</v>
      </c>
      <c r="C723" s="7" t="s">
        <v>113</v>
      </c>
      <c r="D723" s="7" t="s">
        <v>39</v>
      </c>
      <c r="E723" s="7">
        <v>0</v>
      </c>
      <c r="F723" s="7">
        <v>0</v>
      </c>
      <c r="G723" s="7">
        <v>0</v>
      </c>
      <c r="H723" s="7">
        <v>7.5393497152510003</v>
      </c>
      <c r="I723" s="7">
        <v>0</v>
      </c>
      <c r="J723" s="7">
        <v>0</v>
      </c>
      <c r="K723" s="7">
        <v>0</v>
      </c>
      <c r="L723" s="7">
        <v>2.1191189253606799</v>
      </c>
      <c r="M723" s="7">
        <v>5.7834875165851898</v>
      </c>
      <c r="N723" s="7">
        <v>0</v>
      </c>
      <c r="O723" s="7">
        <v>0</v>
      </c>
      <c r="P723" s="7">
        <v>0</v>
      </c>
      <c r="Q723" s="7">
        <v>0</v>
      </c>
      <c r="R723" s="7">
        <v>0</v>
      </c>
      <c r="S723" s="7">
        <v>4.7688620000000004</v>
      </c>
      <c r="T723" s="7">
        <v>0</v>
      </c>
      <c r="U723" s="7">
        <v>0</v>
      </c>
      <c r="V723" s="7">
        <v>0</v>
      </c>
      <c r="W723" s="7">
        <v>4.9277220000000002</v>
      </c>
      <c r="X723" s="7">
        <v>10.585982</v>
      </c>
      <c r="Y723" s="7">
        <v>0</v>
      </c>
      <c r="Z723" s="7">
        <v>0</v>
      </c>
      <c r="AA723" s="1" t="s">
        <v>40</v>
      </c>
      <c r="AB723" s="1" t="str">
        <f t="shared" si="33"/>
        <v>Región de Murcia</v>
      </c>
      <c r="AC723" s="1" t="str">
        <f t="shared" si="34"/>
        <v>Badajoz-Región de Murcia-Murcia-R7</v>
      </c>
      <c r="AD723" s="1" t="str">
        <f t="shared" si="35"/>
        <v xml:space="preserve">DE - Industria del papel, edición y artes gráficas </v>
      </c>
    </row>
    <row r="724" spans="1:30" ht="14.4">
      <c r="A724" s="7" t="s">
        <v>20</v>
      </c>
      <c r="B724" s="7" t="s">
        <v>112</v>
      </c>
      <c r="C724" s="7" t="s">
        <v>113</v>
      </c>
      <c r="D724" s="7" t="s">
        <v>41</v>
      </c>
      <c r="E724" s="7">
        <v>0</v>
      </c>
      <c r="F724" s="7">
        <v>0</v>
      </c>
      <c r="G724" s="7">
        <v>0</v>
      </c>
      <c r="H724" s="7">
        <v>27.487240304323301</v>
      </c>
      <c r="I724" s="7">
        <v>0</v>
      </c>
      <c r="J724" s="7">
        <v>9.0361018257328407</v>
      </c>
      <c r="K724" s="7">
        <v>0</v>
      </c>
      <c r="L724" s="7">
        <v>0</v>
      </c>
      <c r="M724" s="7">
        <v>0</v>
      </c>
      <c r="N724" s="7">
        <v>0</v>
      </c>
      <c r="O724" s="7">
        <v>0</v>
      </c>
      <c r="P724" s="7">
        <v>0</v>
      </c>
      <c r="Q724" s="7">
        <v>0</v>
      </c>
      <c r="R724" s="7">
        <v>0</v>
      </c>
      <c r="S724" s="7">
        <v>30.077878999999999</v>
      </c>
      <c r="T724" s="7">
        <v>0</v>
      </c>
      <c r="U724" s="7">
        <v>12.45764</v>
      </c>
      <c r="V724" s="7">
        <v>0</v>
      </c>
      <c r="W724" s="7">
        <v>0</v>
      </c>
      <c r="X724" s="7">
        <v>0</v>
      </c>
      <c r="Y724" s="7">
        <v>0</v>
      </c>
      <c r="Z724" s="7">
        <v>0</v>
      </c>
      <c r="AA724" s="1" t="s">
        <v>42</v>
      </c>
      <c r="AB724" s="1" t="str">
        <f t="shared" si="33"/>
        <v>Región de Murcia</v>
      </c>
      <c r="AC724" s="1" t="str">
        <f t="shared" si="34"/>
        <v>Badajoz-Región de Murcia-Murcia-R8</v>
      </c>
      <c r="AD724" s="1" t="str">
        <f t="shared" si="35"/>
        <v xml:space="preserve">DG - Industria Química </v>
      </c>
    </row>
    <row r="725" spans="1:30" ht="14.4">
      <c r="A725" s="7" t="s">
        <v>20</v>
      </c>
      <c r="B725" s="7" t="s">
        <v>112</v>
      </c>
      <c r="C725" s="7" t="s">
        <v>113</v>
      </c>
      <c r="D725" s="7" t="s">
        <v>43</v>
      </c>
      <c r="E725" s="7">
        <v>15.973920728142399</v>
      </c>
      <c r="F725" s="7">
        <v>14.858172823137901</v>
      </c>
      <c r="G725" s="7">
        <v>0</v>
      </c>
      <c r="H725" s="7">
        <v>0</v>
      </c>
      <c r="I725" s="7">
        <v>16.708804703186999</v>
      </c>
      <c r="J725" s="7">
        <v>0</v>
      </c>
      <c r="K725" s="7">
        <v>0</v>
      </c>
      <c r="L725" s="7">
        <v>0</v>
      </c>
      <c r="M725" s="7">
        <v>0</v>
      </c>
      <c r="N725" s="7">
        <v>7.9016339385418499</v>
      </c>
      <c r="O725" s="7">
        <v>0</v>
      </c>
      <c r="P725" s="7">
        <v>14.050136999999999</v>
      </c>
      <c r="Q725" s="7">
        <v>17.566032</v>
      </c>
      <c r="R725" s="7">
        <v>0</v>
      </c>
      <c r="S725" s="7">
        <v>0</v>
      </c>
      <c r="T725" s="7">
        <v>29.852547999999999</v>
      </c>
      <c r="U725" s="7">
        <v>0</v>
      </c>
      <c r="V725" s="7">
        <v>0</v>
      </c>
      <c r="W725" s="7">
        <v>0</v>
      </c>
      <c r="X725" s="7">
        <v>0</v>
      </c>
      <c r="Y725" s="7">
        <v>20.11103</v>
      </c>
      <c r="Z725" s="7">
        <v>0</v>
      </c>
      <c r="AA725" s="1" t="s">
        <v>44</v>
      </c>
      <c r="AB725" s="1" t="str">
        <f t="shared" si="33"/>
        <v>Región de Murcia</v>
      </c>
      <c r="AC725" s="1" t="str">
        <f t="shared" si="34"/>
        <v>Badajoz-Región de Murcia-Murcia-R9</v>
      </c>
      <c r="AD725" s="1" t="str">
        <f t="shared" si="35"/>
        <v xml:space="preserve">DH - Industria del caucho y materias plásticas </v>
      </c>
    </row>
    <row r="726" spans="1:30" ht="14.4">
      <c r="A726" s="7" t="s">
        <v>20</v>
      </c>
      <c r="B726" s="7" t="s">
        <v>112</v>
      </c>
      <c r="C726" s="7" t="s">
        <v>113</v>
      </c>
      <c r="D726" s="7" t="s">
        <v>45</v>
      </c>
      <c r="E726" s="7">
        <v>0</v>
      </c>
      <c r="F726" s="7">
        <v>0</v>
      </c>
      <c r="G726" s="7">
        <v>0</v>
      </c>
      <c r="H726" s="7">
        <v>0</v>
      </c>
      <c r="I726" s="7">
        <v>0</v>
      </c>
      <c r="J726" s="7">
        <v>0.545607876460244</v>
      </c>
      <c r="K726" s="7">
        <v>0</v>
      </c>
      <c r="L726" s="7">
        <v>0</v>
      </c>
      <c r="M726" s="7">
        <v>0</v>
      </c>
      <c r="N726" s="7">
        <v>0</v>
      </c>
      <c r="O726" s="7">
        <v>0</v>
      </c>
      <c r="P726" s="7">
        <v>0</v>
      </c>
      <c r="Q726" s="7">
        <v>0</v>
      </c>
      <c r="R726" s="7">
        <v>0</v>
      </c>
      <c r="S726" s="7">
        <v>0</v>
      </c>
      <c r="T726" s="7">
        <v>0</v>
      </c>
      <c r="U726" s="7">
        <v>12.54964</v>
      </c>
      <c r="V726" s="7">
        <v>0</v>
      </c>
      <c r="W726" s="7">
        <v>0</v>
      </c>
      <c r="X726" s="7">
        <v>0</v>
      </c>
      <c r="Y726" s="7">
        <v>0</v>
      </c>
      <c r="Z726" s="7">
        <v>0</v>
      </c>
      <c r="AA726" s="1" t="s">
        <v>46</v>
      </c>
      <c r="AB726" s="1" t="str">
        <f t="shared" si="33"/>
        <v>Región de Murcia</v>
      </c>
      <c r="AC726" s="1" t="str">
        <f t="shared" si="34"/>
        <v>Badajoz-Región de Murcia-Murcia-R10</v>
      </c>
      <c r="AD726" s="1" t="str">
        <f t="shared" si="35"/>
        <v xml:space="preserve">DI - Industria de productos minerales no metálicos </v>
      </c>
    </row>
    <row r="727" spans="1:30" ht="14.4">
      <c r="A727" s="7" t="s">
        <v>20</v>
      </c>
      <c r="B727" s="7" t="s">
        <v>112</v>
      </c>
      <c r="C727" s="7" t="s">
        <v>113</v>
      </c>
      <c r="D727" s="7" t="s">
        <v>47</v>
      </c>
      <c r="E727" s="7">
        <v>9.3624446071057399</v>
      </c>
      <c r="F727" s="7">
        <v>0</v>
      </c>
      <c r="G727" s="7">
        <v>3.44924643225422</v>
      </c>
      <c r="H727" s="7">
        <v>14.529134465864001</v>
      </c>
      <c r="I727" s="7">
        <v>10.2923672678156</v>
      </c>
      <c r="J727" s="7">
        <v>0</v>
      </c>
      <c r="K727" s="7">
        <v>7.1565754715957501</v>
      </c>
      <c r="L727" s="7">
        <v>0</v>
      </c>
      <c r="M727" s="7">
        <v>9.3021311100174007</v>
      </c>
      <c r="N727" s="7">
        <v>0</v>
      </c>
      <c r="O727" s="7">
        <v>0.68215021539048704</v>
      </c>
      <c r="P727" s="7">
        <v>18.261792</v>
      </c>
      <c r="Q727" s="7">
        <v>0</v>
      </c>
      <c r="R727" s="7">
        <v>17.156972</v>
      </c>
      <c r="S727" s="7">
        <v>33.138936999999999</v>
      </c>
      <c r="T727" s="7">
        <v>31.871670999999999</v>
      </c>
      <c r="U727" s="7">
        <v>0</v>
      </c>
      <c r="V727" s="7">
        <v>27.536757000000001</v>
      </c>
      <c r="W727" s="7">
        <v>0</v>
      </c>
      <c r="X727" s="7">
        <v>26.210294999999999</v>
      </c>
      <c r="Y727" s="7">
        <v>0</v>
      </c>
      <c r="Z727" s="7">
        <v>12.272207</v>
      </c>
      <c r="AA727" s="1" t="s">
        <v>48</v>
      </c>
      <c r="AB727" s="1" t="str">
        <f t="shared" si="33"/>
        <v>Región de Murcia</v>
      </c>
      <c r="AC727" s="1" t="str">
        <f t="shared" si="34"/>
        <v>Badajoz-Región de Murcia-Murcia-R11</v>
      </c>
      <c r="AD727" s="1" t="str">
        <f t="shared" si="35"/>
        <v xml:space="preserve">DJ - Metalurgia y fabricación de productos metálicos </v>
      </c>
    </row>
    <row r="728" spans="1:30" ht="14.4">
      <c r="A728" s="7" t="s">
        <v>20</v>
      </c>
      <c r="B728" s="7" t="s">
        <v>112</v>
      </c>
      <c r="C728" s="7" t="s">
        <v>113</v>
      </c>
      <c r="D728" s="7" t="s">
        <v>49</v>
      </c>
      <c r="E728" s="7">
        <v>0</v>
      </c>
      <c r="F728" s="7">
        <v>0</v>
      </c>
      <c r="G728" s="7">
        <v>0</v>
      </c>
      <c r="H728" s="7">
        <v>0</v>
      </c>
      <c r="I728" s="7">
        <v>0</v>
      </c>
      <c r="J728" s="7">
        <v>0</v>
      </c>
      <c r="K728" s="7">
        <v>0</v>
      </c>
      <c r="L728" s="7">
        <v>0</v>
      </c>
      <c r="M728" s="7">
        <v>0</v>
      </c>
      <c r="N728" s="7">
        <v>0</v>
      </c>
      <c r="O728" s="7">
        <v>0</v>
      </c>
      <c r="P728" s="7">
        <v>0</v>
      </c>
      <c r="Q728" s="7">
        <v>0</v>
      </c>
      <c r="R728" s="7">
        <v>0</v>
      </c>
      <c r="S728" s="7">
        <v>0</v>
      </c>
      <c r="T728" s="7">
        <v>0</v>
      </c>
      <c r="U728" s="7">
        <v>0</v>
      </c>
      <c r="V728" s="7">
        <v>0</v>
      </c>
      <c r="W728" s="7">
        <v>0</v>
      </c>
      <c r="X728" s="7">
        <v>0</v>
      </c>
      <c r="Y728" s="7">
        <v>0</v>
      </c>
      <c r="Z728" s="7">
        <v>0</v>
      </c>
      <c r="AA728" s="1" t="s">
        <v>50</v>
      </c>
      <c r="AB728" s="1" t="str">
        <f t="shared" si="33"/>
        <v>Región de Murcia</v>
      </c>
      <c r="AC728" s="1" t="str">
        <f t="shared" si="34"/>
        <v>Badajoz-Región de Murcia-Murcia-R12</v>
      </c>
      <c r="AD728" s="1" t="str">
        <f t="shared" si="35"/>
        <v xml:space="preserve">DK - Fabricación de maquinaria y equipo mecánico </v>
      </c>
    </row>
    <row r="729" spans="1:30" ht="14.4">
      <c r="A729" s="7" t="s">
        <v>20</v>
      </c>
      <c r="B729" s="7" t="s">
        <v>112</v>
      </c>
      <c r="C729" s="7" t="s">
        <v>113</v>
      </c>
      <c r="D729" s="7" t="s">
        <v>51</v>
      </c>
      <c r="E729" s="7">
        <v>0</v>
      </c>
      <c r="F729" s="7">
        <v>0</v>
      </c>
      <c r="G729" s="7">
        <v>2.9035343346649101</v>
      </c>
      <c r="H729" s="7">
        <v>0</v>
      </c>
      <c r="I729" s="7">
        <v>0</v>
      </c>
      <c r="J729" s="7">
        <v>0</v>
      </c>
      <c r="K729" s="7">
        <v>0</v>
      </c>
      <c r="L729" s="7">
        <v>0</v>
      </c>
      <c r="M729" s="7">
        <v>0</v>
      </c>
      <c r="N729" s="7">
        <v>0</v>
      </c>
      <c r="O729" s="7">
        <v>0</v>
      </c>
      <c r="P729" s="7">
        <v>0</v>
      </c>
      <c r="Q729" s="7">
        <v>0</v>
      </c>
      <c r="R729" s="7">
        <v>5.6888560000000004</v>
      </c>
      <c r="S729" s="7">
        <v>0</v>
      </c>
      <c r="T729" s="7">
        <v>0</v>
      </c>
      <c r="U729" s="7">
        <v>0</v>
      </c>
      <c r="V729" s="7">
        <v>0</v>
      </c>
      <c r="W729" s="7">
        <v>0</v>
      </c>
      <c r="X729" s="7">
        <v>0</v>
      </c>
      <c r="Y729" s="7">
        <v>0</v>
      </c>
      <c r="Z729" s="7">
        <v>0</v>
      </c>
      <c r="AA729" s="1" t="s">
        <v>52</v>
      </c>
      <c r="AB729" s="1" t="str">
        <f t="shared" si="33"/>
        <v>Región de Murcia</v>
      </c>
      <c r="AC729" s="1" t="str">
        <f t="shared" si="34"/>
        <v>Badajoz-Región de Murcia-Murcia-R13</v>
      </c>
      <c r="AD729" s="1" t="str">
        <f t="shared" si="35"/>
        <v xml:space="preserve">DL - Material y equipo eléctrico, electrónico y óptico </v>
      </c>
    </row>
    <row r="730" spans="1:30" ht="14.4">
      <c r="A730" s="7" t="s">
        <v>20</v>
      </c>
      <c r="B730" s="7" t="s">
        <v>112</v>
      </c>
      <c r="C730" s="7" t="s">
        <v>113</v>
      </c>
      <c r="D730" s="7" t="s">
        <v>53</v>
      </c>
      <c r="E730" s="7">
        <v>0</v>
      </c>
      <c r="F730" s="7">
        <v>0</v>
      </c>
      <c r="G730" s="7">
        <v>0</v>
      </c>
      <c r="H730" s="7">
        <v>0</v>
      </c>
      <c r="I730" s="7">
        <v>0</v>
      </c>
      <c r="J730" s="7">
        <v>0.19603370607322501</v>
      </c>
      <c r="K730" s="7">
        <v>0</v>
      </c>
      <c r="L730" s="7">
        <v>0</v>
      </c>
      <c r="M730" s="7">
        <v>0</v>
      </c>
      <c r="N730" s="7">
        <v>0</v>
      </c>
      <c r="O730" s="7">
        <v>0</v>
      </c>
      <c r="P730" s="7">
        <v>0</v>
      </c>
      <c r="Q730" s="7">
        <v>0</v>
      </c>
      <c r="R730" s="7">
        <v>0</v>
      </c>
      <c r="S730" s="7">
        <v>0</v>
      </c>
      <c r="T730" s="7">
        <v>0</v>
      </c>
      <c r="U730" s="7">
        <v>9.0122549999999997</v>
      </c>
      <c r="V730" s="7">
        <v>0</v>
      </c>
      <c r="W730" s="7">
        <v>0</v>
      </c>
      <c r="X730" s="7">
        <v>0</v>
      </c>
      <c r="Y730" s="7">
        <v>0</v>
      </c>
      <c r="Z730" s="7">
        <v>0</v>
      </c>
      <c r="AA730" s="1" t="s">
        <v>54</v>
      </c>
      <c r="AB730" s="1" t="str">
        <f t="shared" si="33"/>
        <v>Región de Murcia</v>
      </c>
      <c r="AC730" s="1" t="str">
        <f t="shared" si="34"/>
        <v>Badajoz-Región de Murcia-Murcia-R14</v>
      </c>
      <c r="AD730" s="1" t="str">
        <f t="shared" si="35"/>
        <v xml:space="preserve">DM - Fabricación de material de transporte </v>
      </c>
    </row>
    <row r="731" spans="1:30" ht="14.4">
      <c r="A731" s="7" t="s">
        <v>20</v>
      </c>
      <c r="B731" s="7" t="s">
        <v>112</v>
      </c>
      <c r="C731" s="7" t="s">
        <v>113</v>
      </c>
      <c r="D731" s="7" t="s">
        <v>55</v>
      </c>
      <c r="E731" s="7">
        <v>9.7059978219990697</v>
      </c>
      <c r="F731" s="7">
        <v>0</v>
      </c>
      <c r="G731" s="7">
        <v>0</v>
      </c>
      <c r="H731" s="7">
        <v>0</v>
      </c>
      <c r="I731" s="7">
        <v>0</v>
      </c>
      <c r="J731" s="7">
        <v>0</v>
      </c>
      <c r="K731" s="7">
        <v>0</v>
      </c>
      <c r="L731" s="7">
        <v>0</v>
      </c>
      <c r="M731" s="7">
        <v>0</v>
      </c>
      <c r="N731" s="7">
        <v>0</v>
      </c>
      <c r="O731" s="7">
        <v>0</v>
      </c>
      <c r="P731" s="7">
        <v>3.7940849999999999</v>
      </c>
      <c r="Q731" s="7">
        <v>0</v>
      </c>
      <c r="R731" s="7">
        <v>0</v>
      </c>
      <c r="S731" s="7">
        <v>0</v>
      </c>
      <c r="T731" s="7">
        <v>0</v>
      </c>
      <c r="U731" s="7">
        <v>0</v>
      </c>
      <c r="V731" s="7">
        <v>0</v>
      </c>
      <c r="W731" s="7">
        <v>0</v>
      </c>
      <c r="X731" s="7">
        <v>0</v>
      </c>
      <c r="Y731" s="7">
        <v>0</v>
      </c>
      <c r="Z731" s="7">
        <v>0</v>
      </c>
      <c r="AA731" s="1" t="s">
        <v>56</v>
      </c>
      <c r="AB731" s="1" t="str">
        <f t="shared" si="33"/>
        <v>Región de Murcia</v>
      </c>
      <c r="AC731" s="1" t="str">
        <f t="shared" si="34"/>
        <v>Badajoz-Región de Murcia-Murcia-R15</v>
      </c>
      <c r="AD731" s="1" t="str">
        <f t="shared" si="35"/>
        <v xml:space="preserve">DN - Industrias diversas </v>
      </c>
    </row>
    <row r="732" spans="1:30" ht="14.4">
      <c r="A732" s="7" t="s">
        <v>20</v>
      </c>
      <c r="B732" s="7" t="s">
        <v>112</v>
      </c>
      <c r="C732" s="7" t="s">
        <v>113</v>
      </c>
      <c r="D732" s="7" t="s">
        <v>57</v>
      </c>
      <c r="E732" s="7">
        <v>0</v>
      </c>
      <c r="F732" s="7">
        <v>0</v>
      </c>
      <c r="G732" s="7">
        <v>0</v>
      </c>
      <c r="H732" s="7">
        <v>0</v>
      </c>
      <c r="I732" s="7">
        <v>0</v>
      </c>
      <c r="J732" s="7">
        <v>0</v>
      </c>
      <c r="K732" s="7">
        <v>0</v>
      </c>
      <c r="L732" s="7">
        <v>0</v>
      </c>
      <c r="M732" s="7">
        <v>0</v>
      </c>
      <c r="N732" s="7">
        <v>0</v>
      </c>
      <c r="O732" s="7">
        <v>0</v>
      </c>
      <c r="P732" s="7">
        <v>0</v>
      </c>
      <c r="Q732" s="7">
        <v>0</v>
      </c>
      <c r="R732" s="7">
        <v>0</v>
      </c>
      <c r="S732" s="7">
        <v>0</v>
      </c>
      <c r="T732" s="7">
        <v>0</v>
      </c>
      <c r="U732" s="7">
        <v>0</v>
      </c>
      <c r="V732" s="7">
        <v>0</v>
      </c>
      <c r="W732" s="7">
        <v>0</v>
      </c>
      <c r="X732" s="7">
        <v>0</v>
      </c>
      <c r="Y732" s="7">
        <v>0</v>
      </c>
      <c r="Z732" s="7">
        <v>0</v>
      </c>
      <c r="AA732" s="1" t="s">
        <v>58</v>
      </c>
      <c r="AB732" s="1" t="str">
        <f t="shared" si="33"/>
        <v>Región de Murcia</v>
      </c>
      <c r="AC732" s="1" t="str">
        <f t="shared" si="34"/>
        <v>Badajoz-Región de Murcia-Murcia-R16</v>
      </c>
      <c r="AD732" s="1" t="str">
        <f t="shared" si="35"/>
        <v xml:space="preserve">EE - Industria energética, distribución de energía, gas y agua </v>
      </c>
    </row>
    <row r="733" spans="1:30" ht="14.4">
      <c r="A733" s="7" t="s">
        <v>20</v>
      </c>
      <c r="B733" s="7" t="s">
        <v>114</v>
      </c>
      <c r="C733" s="7" t="s">
        <v>115</v>
      </c>
      <c r="D733" s="7" t="s">
        <v>23</v>
      </c>
      <c r="E733" s="7">
        <v>16.073495223397501</v>
      </c>
      <c r="F733" s="7">
        <v>6.4756460668291203</v>
      </c>
      <c r="G733" s="7">
        <v>0</v>
      </c>
      <c r="H733" s="7">
        <v>32.319147872932803</v>
      </c>
      <c r="I733" s="7">
        <v>5.9550022309679296</v>
      </c>
      <c r="J733" s="7">
        <v>7.0608191716309099</v>
      </c>
      <c r="K733" s="7">
        <v>13.610808746741</v>
      </c>
      <c r="L733" s="7">
        <v>0</v>
      </c>
      <c r="M733" s="7">
        <v>5.8098428314644597</v>
      </c>
      <c r="N733" s="7">
        <v>4.3291292296692001</v>
      </c>
      <c r="O733" s="7">
        <v>3.4827309670736901</v>
      </c>
      <c r="P733" s="7">
        <v>31.600601000000001</v>
      </c>
      <c r="Q733" s="7">
        <v>15.18974</v>
      </c>
      <c r="R733" s="7">
        <v>0</v>
      </c>
      <c r="S733" s="7">
        <v>83.019677999999999</v>
      </c>
      <c r="T733" s="7">
        <v>15.312408</v>
      </c>
      <c r="U733" s="7">
        <v>17.539003999999998</v>
      </c>
      <c r="V733" s="7">
        <v>36.682187999999996</v>
      </c>
      <c r="W733" s="7">
        <v>0</v>
      </c>
      <c r="X733" s="7">
        <v>18.310108</v>
      </c>
      <c r="Y733" s="7">
        <v>23.767253</v>
      </c>
      <c r="Z733" s="7">
        <v>9.7006969999999999</v>
      </c>
      <c r="AA733" s="1" t="s">
        <v>24</v>
      </c>
      <c r="AB733" s="1" t="str">
        <f t="shared" si="33"/>
        <v>Comunidad Foral De Navarra</v>
      </c>
      <c r="AC733" s="1" t="str">
        <f t="shared" si="34"/>
        <v>Badajoz-Comunidad Foral De Navarra-Navarra-R1</v>
      </c>
      <c r="AD733" s="1" t="str">
        <f t="shared" si="35"/>
        <v xml:space="preserve">AA,BB - Agricultura, silvicultura y pesca </v>
      </c>
    </row>
    <row r="734" spans="1:30" ht="14.4">
      <c r="A734" s="7" t="s">
        <v>20</v>
      </c>
      <c r="B734" s="7" t="s">
        <v>114</v>
      </c>
      <c r="C734" s="7" t="s">
        <v>115</v>
      </c>
      <c r="D734" s="7" t="s">
        <v>26</v>
      </c>
      <c r="E734" s="7">
        <v>0</v>
      </c>
      <c r="F734" s="7">
        <v>0</v>
      </c>
      <c r="G734" s="7">
        <v>0</v>
      </c>
      <c r="H734" s="7">
        <v>0</v>
      </c>
      <c r="I734" s="7">
        <v>0</v>
      </c>
      <c r="J734" s="7">
        <v>0</v>
      </c>
      <c r="K734" s="7">
        <v>0</v>
      </c>
      <c r="L734" s="7">
        <v>0</v>
      </c>
      <c r="M734" s="7">
        <v>0</v>
      </c>
      <c r="N734" s="7">
        <v>0</v>
      </c>
      <c r="O734" s="7">
        <v>0</v>
      </c>
      <c r="P734" s="7">
        <v>0</v>
      </c>
      <c r="Q734" s="7">
        <v>0</v>
      </c>
      <c r="R734" s="7">
        <v>0</v>
      </c>
      <c r="S734" s="7">
        <v>0</v>
      </c>
      <c r="T734" s="7">
        <v>0</v>
      </c>
      <c r="U734" s="7">
        <v>0</v>
      </c>
      <c r="V734" s="7">
        <v>0</v>
      </c>
      <c r="W734" s="7">
        <v>0</v>
      </c>
      <c r="X734" s="7">
        <v>0</v>
      </c>
      <c r="Y734" s="7">
        <v>0</v>
      </c>
      <c r="Z734" s="7">
        <v>0</v>
      </c>
      <c r="AA734" s="1" t="s">
        <v>27</v>
      </c>
      <c r="AB734" s="1" t="str">
        <f t="shared" ref="AB734:AB797" si="36">IF(B734="Castilla-La Mancha","Castilla La Mancha",B734)</f>
        <v>Comunidad Foral De Navarra</v>
      </c>
      <c r="AC734" s="1" t="str">
        <f t="shared" si="34"/>
        <v>Badajoz-Comunidad Foral De Navarra-Navarra-R2</v>
      </c>
      <c r="AD734" s="1" t="str">
        <f t="shared" si="35"/>
        <v xml:space="preserve">CA,CB, DF - I. extractivas, coquerías, refino y combustibles nucleares </v>
      </c>
    </row>
    <row r="735" spans="1:30" ht="14.4">
      <c r="A735" s="7" t="s">
        <v>20</v>
      </c>
      <c r="B735" s="7" t="s">
        <v>114</v>
      </c>
      <c r="C735" s="7" t="s">
        <v>115</v>
      </c>
      <c r="D735" s="7" t="s">
        <v>29</v>
      </c>
      <c r="E735" s="7">
        <v>0</v>
      </c>
      <c r="F735" s="7">
        <v>10.2226135177592</v>
      </c>
      <c r="G735" s="7">
        <v>6.9614440965821496</v>
      </c>
      <c r="H735" s="7">
        <v>11.953834365140599</v>
      </c>
      <c r="I735" s="7">
        <v>20.360823443535299</v>
      </c>
      <c r="J735" s="7">
        <v>9.8195044552855002</v>
      </c>
      <c r="K735" s="7">
        <v>0</v>
      </c>
      <c r="L735" s="7">
        <v>22.903482938365698</v>
      </c>
      <c r="M735" s="7">
        <v>10.207351791903299</v>
      </c>
      <c r="N735" s="7">
        <v>31.813246691424698</v>
      </c>
      <c r="O735" s="7">
        <v>0</v>
      </c>
      <c r="P735" s="7">
        <v>0</v>
      </c>
      <c r="Q735" s="7">
        <v>21.903696</v>
      </c>
      <c r="R735" s="7">
        <v>17.202719999999999</v>
      </c>
      <c r="S735" s="7">
        <v>50.764994000000002</v>
      </c>
      <c r="T735" s="7">
        <v>46.812424999999998</v>
      </c>
      <c r="U735" s="7">
        <v>3.100835</v>
      </c>
      <c r="V735" s="7">
        <v>0</v>
      </c>
      <c r="W735" s="7">
        <v>55.182343000000003</v>
      </c>
      <c r="X735" s="7">
        <v>21.104064000000001</v>
      </c>
      <c r="Y735" s="7">
        <v>22.696103999999998</v>
      </c>
      <c r="Z735" s="7">
        <v>0</v>
      </c>
      <c r="AA735" s="1" t="s">
        <v>30</v>
      </c>
      <c r="AB735" s="1" t="str">
        <f t="shared" si="36"/>
        <v>Comunidad Foral De Navarra</v>
      </c>
      <c r="AC735" s="1" t="str">
        <f t="shared" si="34"/>
        <v>Badajoz-Comunidad Foral De Navarra-Navarra-R3</v>
      </c>
      <c r="AD735" s="1" t="str">
        <f t="shared" si="35"/>
        <v xml:space="preserve">DA - Industria Agroalimentaria </v>
      </c>
    </row>
    <row r="736" spans="1:30" ht="14.4">
      <c r="A736" s="7" t="s">
        <v>20</v>
      </c>
      <c r="B736" s="7" t="s">
        <v>114</v>
      </c>
      <c r="C736" s="7" t="s">
        <v>115</v>
      </c>
      <c r="D736" s="7" t="s">
        <v>32</v>
      </c>
      <c r="E736" s="7">
        <v>0</v>
      </c>
      <c r="F736" s="7">
        <v>1.1100224841532301E-8</v>
      </c>
      <c r="G736" s="7">
        <v>1.6145938232253899E-2</v>
      </c>
      <c r="H736" s="7">
        <v>0.100444392346502</v>
      </c>
      <c r="I736" s="7">
        <v>6.5903439571761901E-3</v>
      </c>
      <c r="J736" s="7">
        <v>0</v>
      </c>
      <c r="K736" s="7">
        <v>0</v>
      </c>
      <c r="L736" s="7">
        <v>0</v>
      </c>
      <c r="M736" s="7">
        <v>0</v>
      </c>
      <c r="N736" s="7">
        <v>0</v>
      </c>
      <c r="O736" s="7">
        <v>0</v>
      </c>
      <c r="P736" s="7">
        <v>0</v>
      </c>
      <c r="Q736" s="7">
        <v>0</v>
      </c>
      <c r="R736" s="7">
        <v>0</v>
      </c>
      <c r="S736" s="7">
        <v>0</v>
      </c>
      <c r="T736" s="7">
        <v>0</v>
      </c>
      <c r="U736" s="7">
        <v>0</v>
      </c>
      <c r="V736" s="7">
        <v>0</v>
      </c>
      <c r="W736" s="7">
        <v>0</v>
      </c>
      <c r="X736" s="7">
        <v>0</v>
      </c>
      <c r="Y736" s="7">
        <v>0</v>
      </c>
      <c r="Z736" s="7">
        <v>0</v>
      </c>
      <c r="AA736" s="1" t="s">
        <v>33</v>
      </c>
      <c r="AB736" s="1" t="str">
        <f t="shared" si="36"/>
        <v>Comunidad Foral De Navarra</v>
      </c>
      <c r="AC736" s="1" t="str">
        <f t="shared" si="34"/>
        <v>Badajoz-Comunidad Foral De Navarra-Navarra-R4</v>
      </c>
      <c r="AD736" s="1" t="str">
        <f t="shared" si="35"/>
        <v xml:space="preserve">DB - Industria textil y de la confección </v>
      </c>
    </row>
    <row r="737" spans="1:30" ht="14.4">
      <c r="A737" s="7" t="s">
        <v>20</v>
      </c>
      <c r="B737" s="7" t="s">
        <v>114</v>
      </c>
      <c r="C737" s="7" t="s">
        <v>115</v>
      </c>
      <c r="D737" s="7" t="s">
        <v>35</v>
      </c>
      <c r="E737" s="7">
        <v>0</v>
      </c>
      <c r="F737" s="7">
        <v>0</v>
      </c>
      <c r="G737" s="7">
        <v>0</v>
      </c>
      <c r="H737" s="7">
        <v>0</v>
      </c>
      <c r="I737" s="7">
        <v>0</v>
      </c>
      <c r="J737" s="7">
        <v>0</v>
      </c>
      <c r="K737" s="7">
        <v>0</v>
      </c>
      <c r="L737" s="7">
        <v>0</v>
      </c>
      <c r="M737" s="7">
        <v>0</v>
      </c>
      <c r="N737" s="7">
        <v>0</v>
      </c>
      <c r="O737" s="7">
        <v>0</v>
      </c>
      <c r="P737" s="7">
        <v>0</v>
      </c>
      <c r="Q737" s="7">
        <v>0</v>
      </c>
      <c r="R737" s="7">
        <v>0</v>
      </c>
      <c r="S737" s="7">
        <v>0</v>
      </c>
      <c r="T737" s="7">
        <v>0</v>
      </c>
      <c r="U737" s="7">
        <v>0</v>
      </c>
      <c r="V737" s="7">
        <v>0</v>
      </c>
      <c r="W737" s="7">
        <v>0</v>
      </c>
      <c r="X737" s="7">
        <v>0</v>
      </c>
      <c r="Y737" s="7">
        <v>0</v>
      </c>
      <c r="Z737" s="7">
        <v>0</v>
      </c>
      <c r="AA737" s="1" t="s">
        <v>36</v>
      </c>
      <c r="AB737" s="1" t="str">
        <f t="shared" si="36"/>
        <v>Comunidad Foral De Navarra</v>
      </c>
      <c r="AC737" s="1" t="str">
        <f t="shared" si="34"/>
        <v>Badajoz-Comunidad Foral De Navarra-Navarra-R5</v>
      </c>
      <c r="AD737" s="1" t="str">
        <f t="shared" si="35"/>
        <v xml:space="preserve">DC - Industria del cuero y calzado </v>
      </c>
    </row>
    <row r="738" spans="1:30" ht="14.4">
      <c r="A738" s="7" t="s">
        <v>20</v>
      </c>
      <c r="B738" s="7" t="s">
        <v>114</v>
      </c>
      <c r="C738" s="7" t="s">
        <v>115</v>
      </c>
      <c r="D738" s="7" t="s">
        <v>37</v>
      </c>
      <c r="E738" s="7">
        <v>0</v>
      </c>
      <c r="F738" s="7">
        <v>0</v>
      </c>
      <c r="G738" s="7">
        <v>0</v>
      </c>
      <c r="H738" s="7">
        <v>0</v>
      </c>
      <c r="I738" s="7">
        <v>0</v>
      </c>
      <c r="J738" s="7">
        <v>0</v>
      </c>
      <c r="K738" s="7">
        <v>0</v>
      </c>
      <c r="L738" s="7">
        <v>0</v>
      </c>
      <c r="M738" s="7">
        <v>0</v>
      </c>
      <c r="N738" s="7">
        <v>0</v>
      </c>
      <c r="O738" s="7">
        <v>0</v>
      </c>
      <c r="P738" s="7">
        <v>0</v>
      </c>
      <c r="Q738" s="7">
        <v>0</v>
      </c>
      <c r="R738" s="7">
        <v>0</v>
      </c>
      <c r="S738" s="7">
        <v>0</v>
      </c>
      <c r="T738" s="7">
        <v>0</v>
      </c>
      <c r="U738" s="7">
        <v>0</v>
      </c>
      <c r="V738" s="7">
        <v>0</v>
      </c>
      <c r="W738" s="7">
        <v>0</v>
      </c>
      <c r="X738" s="7">
        <v>0</v>
      </c>
      <c r="Y738" s="7">
        <v>0</v>
      </c>
      <c r="Z738" s="7">
        <v>0</v>
      </c>
      <c r="AA738" s="1" t="s">
        <v>38</v>
      </c>
      <c r="AB738" s="1" t="str">
        <f t="shared" si="36"/>
        <v>Comunidad Foral De Navarra</v>
      </c>
      <c r="AC738" s="1" t="str">
        <f t="shared" si="34"/>
        <v>Badajoz-Comunidad Foral De Navarra-Navarra-R6</v>
      </c>
      <c r="AD738" s="1" t="str">
        <f t="shared" si="35"/>
        <v xml:space="preserve">DD - Industria de la madera y el corcho </v>
      </c>
    </row>
    <row r="739" spans="1:30" ht="14.4">
      <c r="A739" s="7" t="s">
        <v>20</v>
      </c>
      <c r="B739" s="7" t="s">
        <v>114</v>
      </c>
      <c r="C739" s="7" t="s">
        <v>115</v>
      </c>
      <c r="D739" s="7" t="s">
        <v>39</v>
      </c>
      <c r="E739" s="7">
        <v>0</v>
      </c>
      <c r="F739" s="7">
        <v>0</v>
      </c>
      <c r="G739" s="7">
        <v>0</v>
      </c>
      <c r="H739" s="7">
        <v>0</v>
      </c>
      <c r="I739" s="7">
        <v>0</v>
      </c>
      <c r="J739" s="7">
        <v>0</v>
      </c>
      <c r="K739" s="7">
        <v>0</v>
      </c>
      <c r="L739" s="7">
        <v>0</v>
      </c>
      <c r="M739" s="7">
        <v>0</v>
      </c>
      <c r="N739" s="7">
        <v>0</v>
      </c>
      <c r="O739" s="7">
        <v>0</v>
      </c>
      <c r="P739" s="7">
        <v>0</v>
      </c>
      <c r="Q739" s="7">
        <v>0</v>
      </c>
      <c r="R739" s="7">
        <v>0</v>
      </c>
      <c r="S739" s="7">
        <v>0</v>
      </c>
      <c r="T739" s="7">
        <v>0</v>
      </c>
      <c r="U739" s="7">
        <v>0</v>
      </c>
      <c r="V739" s="7">
        <v>0</v>
      </c>
      <c r="W739" s="7">
        <v>0</v>
      </c>
      <c r="X739" s="7">
        <v>0</v>
      </c>
      <c r="Y739" s="7">
        <v>0</v>
      </c>
      <c r="Z739" s="7">
        <v>0</v>
      </c>
      <c r="AA739" s="1" t="s">
        <v>40</v>
      </c>
      <c r="AB739" s="1" t="str">
        <f t="shared" si="36"/>
        <v>Comunidad Foral De Navarra</v>
      </c>
      <c r="AC739" s="1" t="str">
        <f t="shared" si="34"/>
        <v>Badajoz-Comunidad Foral De Navarra-Navarra-R7</v>
      </c>
      <c r="AD739" s="1" t="str">
        <f t="shared" si="35"/>
        <v xml:space="preserve">DE - Industria del papel, edición y artes gráficas </v>
      </c>
    </row>
    <row r="740" spans="1:30" ht="14.4">
      <c r="A740" s="7" t="s">
        <v>20</v>
      </c>
      <c r="B740" s="7" t="s">
        <v>114</v>
      </c>
      <c r="C740" s="7" t="s">
        <v>115</v>
      </c>
      <c r="D740" s="7" t="s">
        <v>41</v>
      </c>
      <c r="E740" s="7">
        <v>0</v>
      </c>
      <c r="F740" s="7">
        <v>0</v>
      </c>
      <c r="G740" s="7">
        <v>0</v>
      </c>
      <c r="H740" s="7">
        <v>0</v>
      </c>
      <c r="I740" s="7">
        <v>0</v>
      </c>
      <c r="J740" s="7">
        <v>0</v>
      </c>
      <c r="K740" s="7">
        <v>0</v>
      </c>
      <c r="L740" s="7">
        <v>0</v>
      </c>
      <c r="M740" s="7">
        <v>0</v>
      </c>
      <c r="N740" s="7">
        <v>0</v>
      </c>
      <c r="O740" s="7">
        <v>0</v>
      </c>
      <c r="P740" s="7">
        <v>0</v>
      </c>
      <c r="Q740" s="7">
        <v>0</v>
      </c>
      <c r="R740" s="7">
        <v>0</v>
      </c>
      <c r="S740" s="7">
        <v>0</v>
      </c>
      <c r="T740" s="7">
        <v>0</v>
      </c>
      <c r="U740" s="7">
        <v>0</v>
      </c>
      <c r="V740" s="7">
        <v>0</v>
      </c>
      <c r="W740" s="7">
        <v>0</v>
      </c>
      <c r="X740" s="7">
        <v>0</v>
      </c>
      <c r="Y740" s="7">
        <v>0</v>
      </c>
      <c r="Z740" s="7">
        <v>0</v>
      </c>
      <c r="AA740" s="1" t="s">
        <v>42</v>
      </c>
      <c r="AB740" s="1" t="str">
        <f t="shared" si="36"/>
        <v>Comunidad Foral De Navarra</v>
      </c>
      <c r="AC740" s="1" t="str">
        <f t="shared" si="34"/>
        <v>Badajoz-Comunidad Foral De Navarra-Navarra-R8</v>
      </c>
      <c r="AD740" s="1" t="str">
        <f t="shared" si="35"/>
        <v xml:space="preserve">DG - Industria Química </v>
      </c>
    </row>
    <row r="741" spans="1:30" ht="14.4">
      <c r="A741" s="7" t="s">
        <v>20</v>
      </c>
      <c r="B741" s="7" t="s">
        <v>114</v>
      </c>
      <c r="C741" s="7" t="s">
        <v>115</v>
      </c>
      <c r="D741" s="7" t="s">
        <v>43</v>
      </c>
      <c r="E741" s="7">
        <v>0</v>
      </c>
      <c r="F741" s="7">
        <v>0</v>
      </c>
      <c r="G741" s="7">
        <v>0</v>
      </c>
      <c r="H741" s="7">
        <v>0</v>
      </c>
      <c r="I741" s="7">
        <v>0</v>
      </c>
      <c r="J741" s="7">
        <v>0</v>
      </c>
      <c r="K741" s="7">
        <v>0</v>
      </c>
      <c r="L741" s="7">
        <v>0</v>
      </c>
      <c r="M741" s="7">
        <v>0</v>
      </c>
      <c r="N741" s="7">
        <v>0</v>
      </c>
      <c r="O741" s="7">
        <v>0</v>
      </c>
      <c r="P741" s="7">
        <v>0</v>
      </c>
      <c r="Q741" s="7">
        <v>0</v>
      </c>
      <c r="R741" s="7">
        <v>0</v>
      </c>
      <c r="S741" s="7">
        <v>0</v>
      </c>
      <c r="T741" s="7">
        <v>0</v>
      </c>
      <c r="U741" s="7">
        <v>0</v>
      </c>
      <c r="V741" s="7">
        <v>0</v>
      </c>
      <c r="W741" s="7">
        <v>0</v>
      </c>
      <c r="X741" s="7">
        <v>0</v>
      </c>
      <c r="Y741" s="7">
        <v>0</v>
      </c>
      <c r="Z741" s="7">
        <v>0</v>
      </c>
      <c r="AA741" s="1" t="s">
        <v>44</v>
      </c>
      <c r="AB741" s="1" t="str">
        <f t="shared" si="36"/>
        <v>Comunidad Foral De Navarra</v>
      </c>
      <c r="AC741" s="1" t="str">
        <f t="shared" si="34"/>
        <v>Badajoz-Comunidad Foral De Navarra-Navarra-R9</v>
      </c>
      <c r="AD741" s="1" t="str">
        <f t="shared" si="35"/>
        <v xml:space="preserve">DH - Industria del caucho y materias plásticas </v>
      </c>
    </row>
    <row r="742" spans="1:30" ht="14.4">
      <c r="A742" s="7" t="s">
        <v>20</v>
      </c>
      <c r="B742" s="7" t="s">
        <v>114</v>
      </c>
      <c r="C742" s="7" t="s">
        <v>115</v>
      </c>
      <c r="D742" s="7" t="s">
        <v>45</v>
      </c>
      <c r="E742" s="7">
        <v>0</v>
      </c>
      <c r="F742" s="7">
        <v>0</v>
      </c>
      <c r="G742" s="7">
        <v>0</v>
      </c>
      <c r="H742" s="7">
        <v>0</v>
      </c>
      <c r="I742" s="7">
        <v>0</v>
      </c>
      <c r="J742" s="7">
        <v>0</v>
      </c>
      <c r="K742" s="7">
        <v>7.3528856944977496</v>
      </c>
      <c r="L742" s="7">
        <v>6.3703423990340102</v>
      </c>
      <c r="M742" s="7">
        <v>0</v>
      </c>
      <c r="N742" s="7">
        <v>0.690680657466474</v>
      </c>
      <c r="O742" s="7">
        <v>0</v>
      </c>
      <c r="P742" s="7">
        <v>0</v>
      </c>
      <c r="Q742" s="7">
        <v>0</v>
      </c>
      <c r="R742" s="7">
        <v>0</v>
      </c>
      <c r="S742" s="7">
        <v>0</v>
      </c>
      <c r="T742" s="7">
        <v>0</v>
      </c>
      <c r="U742" s="7">
        <v>0</v>
      </c>
      <c r="V742" s="7">
        <v>13.657752</v>
      </c>
      <c r="W742" s="7">
        <v>13.71144</v>
      </c>
      <c r="X742" s="7">
        <v>0</v>
      </c>
      <c r="Y742" s="7">
        <v>24.691488</v>
      </c>
      <c r="Z742" s="7">
        <v>0</v>
      </c>
      <c r="AA742" s="1" t="s">
        <v>46</v>
      </c>
      <c r="AB742" s="1" t="str">
        <f t="shared" si="36"/>
        <v>Comunidad Foral De Navarra</v>
      </c>
      <c r="AC742" s="1" t="str">
        <f t="shared" si="34"/>
        <v>Badajoz-Comunidad Foral De Navarra-Navarra-R10</v>
      </c>
      <c r="AD742" s="1" t="str">
        <f t="shared" si="35"/>
        <v xml:space="preserve">DI - Industria de productos minerales no metálicos </v>
      </c>
    </row>
    <row r="743" spans="1:30" ht="14.4">
      <c r="A743" s="7" t="s">
        <v>20</v>
      </c>
      <c r="B743" s="7" t="s">
        <v>114</v>
      </c>
      <c r="C743" s="7" t="s">
        <v>115</v>
      </c>
      <c r="D743" s="7" t="s">
        <v>47</v>
      </c>
      <c r="E743" s="7">
        <v>32.374977171908803</v>
      </c>
      <c r="F743" s="7">
        <v>11.0435248070605</v>
      </c>
      <c r="G743" s="7">
        <v>0</v>
      </c>
      <c r="H743" s="7">
        <v>3.3000243689714002</v>
      </c>
      <c r="I743" s="7">
        <v>0</v>
      </c>
      <c r="J743" s="7">
        <v>0</v>
      </c>
      <c r="K743" s="7">
        <v>0</v>
      </c>
      <c r="L743" s="7">
        <v>0</v>
      </c>
      <c r="M743" s="7">
        <v>0.75284785673481103</v>
      </c>
      <c r="N743" s="7">
        <v>0</v>
      </c>
      <c r="O743" s="7">
        <v>0</v>
      </c>
      <c r="P743" s="7">
        <v>18.542135999999999</v>
      </c>
      <c r="Q743" s="7">
        <v>25.939352</v>
      </c>
      <c r="R743" s="7">
        <v>0</v>
      </c>
      <c r="S743" s="7">
        <v>16.513392</v>
      </c>
      <c r="T743" s="7">
        <v>0</v>
      </c>
      <c r="U743" s="7">
        <v>0</v>
      </c>
      <c r="V743" s="7">
        <v>0</v>
      </c>
      <c r="W743" s="7">
        <v>0</v>
      </c>
      <c r="X743" s="7">
        <v>0.57796400000000003</v>
      </c>
      <c r="Y743" s="7">
        <v>0</v>
      </c>
      <c r="Z743" s="7">
        <v>0</v>
      </c>
      <c r="AA743" s="1" t="s">
        <v>48</v>
      </c>
      <c r="AB743" s="1" t="str">
        <f t="shared" si="36"/>
        <v>Comunidad Foral De Navarra</v>
      </c>
      <c r="AC743" s="1" t="str">
        <f t="shared" si="34"/>
        <v>Badajoz-Comunidad Foral De Navarra-Navarra-R11</v>
      </c>
      <c r="AD743" s="1" t="str">
        <f t="shared" si="35"/>
        <v xml:space="preserve">DJ - Metalurgia y fabricación de productos metálicos </v>
      </c>
    </row>
    <row r="744" spans="1:30" ht="14.4">
      <c r="A744" s="7" t="s">
        <v>20</v>
      </c>
      <c r="B744" s="7" t="s">
        <v>114</v>
      </c>
      <c r="C744" s="7" t="s">
        <v>115</v>
      </c>
      <c r="D744" s="7" t="s">
        <v>49</v>
      </c>
      <c r="E744" s="7">
        <v>0</v>
      </c>
      <c r="F744" s="7">
        <v>0</v>
      </c>
      <c r="G744" s="7">
        <v>0</v>
      </c>
      <c r="H744" s="7">
        <v>0</v>
      </c>
      <c r="I744" s="7">
        <v>0</v>
      </c>
      <c r="J744" s="7">
        <v>1.73970972015343E-2</v>
      </c>
      <c r="K744" s="7">
        <v>0</v>
      </c>
      <c r="L744" s="7">
        <v>0</v>
      </c>
      <c r="M744" s="7">
        <v>0</v>
      </c>
      <c r="N744" s="7">
        <v>0</v>
      </c>
      <c r="O744" s="7">
        <v>0</v>
      </c>
      <c r="P744" s="7">
        <v>0</v>
      </c>
      <c r="Q744" s="7">
        <v>0</v>
      </c>
      <c r="R744" s="7">
        <v>0</v>
      </c>
      <c r="S744" s="7">
        <v>0</v>
      </c>
      <c r="T744" s="7">
        <v>0</v>
      </c>
      <c r="U744" s="7">
        <v>4.0065999999999997E-2</v>
      </c>
      <c r="V744" s="7">
        <v>0</v>
      </c>
      <c r="W744" s="7">
        <v>0</v>
      </c>
      <c r="X744" s="7">
        <v>0</v>
      </c>
      <c r="Y744" s="7">
        <v>0</v>
      </c>
      <c r="Z744" s="7">
        <v>0</v>
      </c>
      <c r="AA744" s="1" t="s">
        <v>50</v>
      </c>
      <c r="AB744" s="1" t="str">
        <f t="shared" si="36"/>
        <v>Comunidad Foral De Navarra</v>
      </c>
      <c r="AC744" s="1" t="str">
        <f t="shared" si="34"/>
        <v>Badajoz-Comunidad Foral De Navarra-Navarra-R12</v>
      </c>
      <c r="AD744" s="1" t="str">
        <f t="shared" si="35"/>
        <v xml:space="preserve">DK - Fabricación de maquinaria y equipo mecánico </v>
      </c>
    </row>
    <row r="745" spans="1:30" ht="14.4">
      <c r="A745" s="7" t="s">
        <v>20</v>
      </c>
      <c r="B745" s="7" t="s">
        <v>114</v>
      </c>
      <c r="C745" s="7" t="s">
        <v>115</v>
      </c>
      <c r="D745" s="7" t="s">
        <v>51</v>
      </c>
      <c r="E745" s="7">
        <v>0</v>
      </c>
      <c r="F745" s="7">
        <v>0</v>
      </c>
      <c r="G745" s="7">
        <v>0</v>
      </c>
      <c r="H745" s="7">
        <v>0</v>
      </c>
      <c r="I745" s="7">
        <v>0</v>
      </c>
      <c r="J745" s="7">
        <v>0</v>
      </c>
      <c r="K745" s="7">
        <v>0</v>
      </c>
      <c r="L745" s="7">
        <v>0</v>
      </c>
      <c r="M745" s="7">
        <v>0</v>
      </c>
      <c r="N745" s="7">
        <v>0</v>
      </c>
      <c r="O745" s="7">
        <v>0</v>
      </c>
      <c r="P745" s="7">
        <v>0</v>
      </c>
      <c r="Q745" s="7">
        <v>0</v>
      </c>
      <c r="R745" s="7">
        <v>0</v>
      </c>
      <c r="S745" s="7">
        <v>0</v>
      </c>
      <c r="T745" s="7">
        <v>0</v>
      </c>
      <c r="U745" s="7">
        <v>0</v>
      </c>
      <c r="V745" s="7">
        <v>0</v>
      </c>
      <c r="W745" s="7">
        <v>0</v>
      </c>
      <c r="X745" s="7">
        <v>0</v>
      </c>
      <c r="Y745" s="7">
        <v>0</v>
      </c>
      <c r="Z745" s="7">
        <v>0</v>
      </c>
      <c r="AA745" s="1" t="s">
        <v>52</v>
      </c>
      <c r="AB745" s="1" t="str">
        <f t="shared" si="36"/>
        <v>Comunidad Foral De Navarra</v>
      </c>
      <c r="AC745" s="1" t="str">
        <f t="shared" si="34"/>
        <v>Badajoz-Comunidad Foral De Navarra-Navarra-R13</v>
      </c>
      <c r="AD745" s="1" t="str">
        <f t="shared" si="35"/>
        <v xml:space="preserve">DL - Material y equipo eléctrico, electrónico y óptico </v>
      </c>
    </row>
    <row r="746" spans="1:30" ht="14.4">
      <c r="A746" s="7" t="s">
        <v>20</v>
      </c>
      <c r="B746" s="7" t="s">
        <v>114</v>
      </c>
      <c r="C746" s="7" t="s">
        <v>115</v>
      </c>
      <c r="D746" s="7" t="s">
        <v>53</v>
      </c>
      <c r="E746" s="7">
        <v>0</v>
      </c>
      <c r="F746" s="7">
        <v>0</v>
      </c>
      <c r="G746" s="7">
        <v>0</v>
      </c>
      <c r="H746" s="7">
        <v>0</v>
      </c>
      <c r="I746" s="7">
        <v>0</v>
      </c>
      <c r="J746" s="7">
        <v>0</v>
      </c>
      <c r="K746" s="7">
        <v>0</v>
      </c>
      <c r="L746" s="7">
        <v>0</v>
      </c>
      <c r="M746" s="7">
        <v>9.4449341175415299E-2</v>
      </c>
      <c r="N746" s="7">
        <v>0</v>
      </c>
      <c r="O746" s="7">
        <v>0</v>
      </c>
      <c r="P746" s="7">
        <v>0</v>
      </c>
      <c r="Q746" s="7">
        <v>0</v>
      </c>
      <c r="R746" s="7">
        <v>0</v>
      </c>
      <c r="S746" s="7">
        <v>0</v>
      </c>
      <c r="T746" s="7">
        <v>0</v>
      </c>
      <c r="U746" s="7">
        <v>0</v>
      </c>
      <c r="V746" s="7">
        <v>0</v>
      </c>
      <c r="W746" s="7">
        <v>0</v>
      </c>
      <c r="X746" s="7">
        <v>0.24839600000000001</v>
      </c>
      <c r="Y746" s="7">
        <v>0</v>
      </c>
      <c r="Z746" s="7">
        <v>0</v>
      </c>
      <c r="AA746" s="1" t="s">
        <v>54</v>
      </c>
      <c r="AB746" s="1" t="str">
        <f t="shared" si="36"/>
        <v>Comunidad Foral De Navarra</v>
      </c>
      <c r="AC746" s="1" t="str">
        <f t="shared" si="34"/>
        <v>Badajoz-Comunidad Foral De Navarra-Navarra-R14</v>
      </c>
      <c r="AD746" s="1" t="str">
        <f t="shared" si="35"/>
        <v xml:space="preserve">DM - Fabricación de material de transporte </v>
      </c>
    </row>
    <row r="747" spans="1:30" ht="14.4">
      <c r="A747" s="7" t="s">
        <v>20</v>
      </c>
      <c r="B747" s="7" t="s">
        <v>114</v>
      </c>
      <c r="C747" s="7" t="s">
        <v>115</v>
      </c>
      <c r="D747" s="7" t="s">
        <v>55</v>
      </c>
      <c r="E747" s="7">
        <v>0</v>
      </c>
      <c r="F747" s="7">
        <v>0</v>
      </c>
      <c r="G747" s="7">
        <v>0</v>
      </c>
      <c r="H747" s="7">
        <v>0</v>
      </c>
      <c r="I747" s="7">
        <v>0</v>
      </c>
      <c r="J747" s="7">
        <v>0</v>
      </c>
      <c r="K747" s="7">
        <v>0</v>
      </c>
      <c r="L747" s="7">
        <v>0</v>
      </c>
      <c r="M747" s="7">
        <v>0</v>
      </c>
      <c r="N747" s="7">
        <v>7.7824817719302999</v>
      </c>
      <c r="O747" s="7">
        <v>0</v>
      </c>
      <c r="P747" s="7">
        <v>0</v>
      </c>
      <c r="Q747" s="7">
        <v>0</v>
      </c>
      <c r="R747" s="7">
        <v>0</v>
      </c>
      <c r="S747" s="7">
        <v>0</v>
      </c>
      <c r="T747" s="7">
        <v>0</v>
      </c>
      <c r="U747" s="7">
        <v>0</v>
      </c>
      <c r="V747" s="7">
        <v>0</v>
      </c>
      <c r="W747" s="7">
        <v>0</v>
      </c>
      <c r="X747" s="7">
        <v>0</v>
      </c>
      <c r="Y747" s="7">
        <v>2.1038800000000002</v>
      </c>
      <c r="Z747" s="7">
        <v>0</v>
      </c>
      <c r="AA747" s="1" t="s">
        <v>56</v>
      </c>
      <c r="AB747" s="1" t="str">
        <f t="shared" si="36"/>
        <v>Comunidad Foral De Navarra</v>
      </c>
      <c r="AC747" s="1" t="str">
        <f t="shared" si="34"/>
        <v>Badajoz-Comunidad Foral De Navarra-Navarra-R15</v>
      </c>
      <c r="AD747" s="1" t="str">
        <f t="shared" si="35"/>
        <v xml:space="preserve">DN - Industrias diversas </v>
      </c>
    </row>
    <row r="748" spans="1:30" ht="14.4">
      <c r="A748" s="7" t="s">
        <v>20</v>
      </c>
      <c r="B748" s="7" t="s">
        <v>114</v>
      </c>
      <c r="C748" s="7" t="s">
        <v>115</v>
      </c>
      <c r="D748" s="7" t="s">
        <v>57</v>
      </c>
      <c r="E748" s="7">
        <v>0</v>
      </c>
      <c r="F748" s="7">
        <v>0</v>
      </c>
      <c r="G748" s="7">
        <v>0</v>
      </c>
      <c r="H748" s="7">
        <v>0</v>
      </c>
      <c r="I748" s="7">
        <v>0</v>
      </c>
      <c r="J748" s="7">
        <v>0</v>
      </c>
      <c r="K748" s="7">
        <v>0</v>
      </c>
      <c r="L748" s="7">
        <v>0</v>
      </c>
      <c r="M748" s="7">
        <v>0</v>
      </c>
      <c r="N748" s="7">
        <v>0</v>
      </c>
      <c r="O748" s="7">
        <v>0</v>
      </c>
      <c r="P748" s="7">
        <v>0</v>
      </c>
      <c r="Q748" s="7">
        <v>0</v>
      </c>
      <c r="R748" s="7">
        <v>0</v>
      </c>
      <c r="S748" s="7">
        <v>0</v>
      </c>
      <c r="T748" s="7">
        <v>0</v>
      </c>
      <c r="U748" s="7">
        <v>0</v>
      </c>
      <c r="V748" s="7">
        <v>0</v>
      </c>
      <c r="W748" s="7">
        <v>0</v>
      </c>
      <c r="X748" s="7">
        <v>0</v>
      </c>
      <c r="Y748" s="7">
        <v>0</v>
      </c>
      <c r="Z748" s="7">
        <v>0</v>
      </c>
      <c r="AA748" s="1" t="s">
        <v>58</v>
      </c>
      <c r="AB748" s="1" t="str">
        <f t="shared" si="36"/>
        <v>Comunidad Foral De Navarra</v>
      </c>
      <c r="AC748" s="1" t="str">
        <f t="shared" si="34"/>
        <v>Badajoz-Comunidad Foral De Navarra-Navarra-R16</v>
      </c>
      <c r="AD748" s="1" t="str">
        <f t="shared" si="35"/>
        <v xml:space="preserve">EE - Industria energética, distribución de energía, gas y agua </v>
      </c>
    </row>
    <row r="749" spans="1:30" ht="14.4">
      <c r="A749" s="7" t="s">
        <v>20</v>
      </c>
      <c r="B749" s="7" t="s">
        <v>116</v>
      </c>
      <c r="C749" s="7" t="s">
        <v>117</v>
      </c>
      <c r="D749" s="7" t="s">
        <v>23</v>
      </c>
      <c r="E749" s="7">
        <v>0</v>
      </c>
      <c r="F749" s="7">
        <v>0</v>
      </c>
      <c r="G749" s="7">
        <v>3.4224362871637899</v>
      </c>
      <c r="H749" s="7">
        <v>7.3435916009273203</v>
      </c>
      <c r="I749" s="7">
        <v>0</v>
      </c>
      <c r="J749" s="7">
        <v>0</v>
      </c>
      <c r="K749" s="7">
        <v>0</v>
      </c>
      <c r="L749" s="7">
        <v>0</v>
      </c>
      <c r="M749" s="7">
        <v>0</v>
      </c>
      <c r="N749" s="7">
        <v>0</v>
      </c>
      <c r="O749" s="7">
        <v>0</v>
      </c>
      <c r="P749" s="7">
        <v>0</v>
      </c>
      <c r="Q749" s="7">
        <v>0</v>
      </c>
      <c r="R749" s="7">
        <v>8.2122840000000004</v>
      </c>
      <c r="S749" s="7">
        <v>11.66438</v>
      </c>
      <c r="T749" s="7">
        <v>0</v>
      </c>
      <c r="U749" s="7">
        <v>0</v>
      </c>
      <c r="V749" s="7">
        <v>0</v>
      </c>
      <c r="W749" s="7">
        <v>0</v>
      </c>
      <c r="X749" s="7">
        <v>0</v>
      </c>
      <c r="Y749" s="7">
        <v>0</v>
      </c>
      <c r="Z749" s="7">
        <v>0</v>
      </c>
      <c r="AA749" s="1" t="s">
        <v>24</v>
      </c>
      <c r="AB749" s="1" t="str">
        <f t="shared" si="36"/>
        <v>País Vasco</v>
      </c>
      <c r="AC749" s="1" t="str">
        <f t="shared" si="34"/>
        <v>Badajoz-País Vasco-Álava-R1</v>
      </c>
      <c r="AD749" s="1" t="str">
        <f t="shared" si="35"/>
        <v xml:space="preserve">AA,BB - Agricultura, silvicultura y pesca </v>
      </c>
    </row>
    <row r="750" spans="1:30" ht="14.4">
      <c r="A750" s="7" t="s">
        <v>20</v>
      </c>
      <c r="B750" s="7" t="s">
        <v>116</v>
      </c>
      <c r="C750" s="7" t="s">
        <v>117</v>
      </c>
      <c r="D750" s="7" t="s">
        <v>26</v>
      </c>
      <c r="E750" s="7">
        <v>0</v>
      </c>
      <c r="F750" s="7">
        <v>0</v>
      </c>
      <c r="G750" s="7">
        <v>0</v>
      </c>
      <c r="H750" s="7">
        <v>0</v>
      </c>
      <c r="I750" s="7">
        <v>0</v>
      </c>
      <c r="J750" s="7">
        <v>0</v>
      </c>
      <c r="K750" s="7">
        <v>0</v>
      </c>
      <c r="L750" s="7">
        <v>0</v>
      </c>
      <c r="M750" s="7">
        <v>0</v>
      </c>
      <c r="N750" s="7">
        <v>7.1152708186731504</v>
      </c>
      <c r="O750" s="7">
        <v>0</v>
      </c>
      <c r="P750" s="7">
        <v>0</v>
      </c>
      <c r="Q750" s="7">
        <v>0</v>
      </c>
      <c r="R750" s="7">
        <v>0</v>
      </c>
      <c r="S750" s="7">
        <v>0</v>
      </c>
      <c r="T750" s="7">
        <v>0</v>
      </c>
      <c r="U750" s="7">
        <v>0</v>
      </c>
      <c r="V750" s="7">
        <v>0</v>
      </c>
      <c r="W750" s="7">
        <v>0</v>
      </c>
      <c r="X750" s="7">
        <v>0</v>
      </c>
      <c r="Y750" s="7">
        <v>13.038527999999999</v>
      </c>
      <c r="Z750" s="7">
        <v>0</v>
      </c>
      <c r="AA750" s="1" t="s">
        <v>27</v>
      </c>
      <c r="AB750" s="1" t="str">
        <f t="shared" si="36"/>
        <v>País Vasco</v>
      </c>
      <c r="AC750" s="1" t="str">
        <f t="shared" si="34"/>
        <v>Badajoz-País Vasco-Álava-R2</v>
      </c>
      <c r="AD750" s="1" t="str">
        <f t="shared" si="35"/>
        <v xml:space="preserve">CA,CB, DF - I. extractivas, coquerías, refino y combustibles nucleares </v>
      </c>
    </row>
    <row r="751" spans="1:30" ht="14.4">
      <c r="A751" s="7" t="s">
        <v>20</v>
      </c>
      <c r="B751" s="7" t="s">
        <v>116</v>
      </c>
      <c r="C751" s="7" t="s">
        <v>117</v>
      </c>
      <c r="D751" s="7" t="s">
        <v>29</v>
      </c>
      <c r="E751" s="7">
        <v>8.8351786507215095</v>
      </c>
      <c r="F751" s="7">
        <v>33.1654886523839</v>
      </c>
      <c r="G751" s="7">
        <v>8.7588959475613102</v>
      </c>
      <c r="H751" s="7">
        <v>0</v>
      </c>
      <c r="I751" s="7">
        <v>0</v>
      </c>
      <c r="J751" s="7">
        <v>65.409355691292404</v>
      </c>
      <c r="K751" s="7">
        <v>0</v>
      </c>
      <c r="L751" s="7">
        <v>0</v>
      </c>
      <c r="M751" s="7">
        <v>0</v>
      </c>
      <c r="N751" s="7">
        <v>0</v>
      </c>
      <c r="O751" s="7">
        <v>0</v>
      </c>
      <c r="P751" s="7">
        <v>17.906496000000001</v>
      </c>
      <c r="Q751" s="7">
        <v>37.988591999999997</v>
      </c>
      <c r="R751" s="7">
        <v>16.543118</v>
      </c>
      <c r="S751" s="7">
        <v>0</v>
      </c>
      <c r="T751" s="7">
        <v>0</v>
      </c>
      <c r="U751" s="7">
        <v>28.577582</v>
      </c>
      <c r="V751" s="7">
        <v>0</v>
      </c>
      <c r="W751" s="7">
        <v>0</v>
      </c>
      <c r="X751" s="7">
        <v>0</v>
      </c>
      <c r="Y751" s="7">
        <v>0</v>
      </c>
      <c r="Z751" s="7">
        <v>0</v>
      </c>
      <c r="AA751" s="1" t="s">
        <v>30</v>
      </c>
      <c r="AB751" s="1" t="str">
        <f t="shared" si="36"/>
        <v>País Vasco</v>
      </c>
      <c r="AC751" s="1" t="str">
        <f t="shared" si="34"/>
        <v>Badajoz-País Vasco-Álava-R3</v>
      </c>
      <c r="AD751" s="1" t="str">
        <f t="shared" si="35"/>
        <v xml:space="preserve">DA - Industria Agroalimentaria </v>
      </c>
    </row>
    <row r="752" spans="1:30" ht="14.4">
      <c r="A752" s="7" t="s">
        <v>20</v>
      </c>
      <c r="B752" s="7" t="s">
        <v>116</v>
      </c>
      <c r="C752" s="7" t="s">
        <v>117</v>
      </c>
      <c r="D752" s="7" t="s">
        <v>32</v>
      </c>
      <c r="E752" s="7">
        <v>0</v>
      </c>
      <c r="F752" s="7">
        <v>0</v>
      </c>
      <c r="G752" s="7">
        <v>9.6707709173133899E-2</v>
      </c>
      <c r="H752" s="7">
        <v>2.2003234635196298E-2</v>
      </c>
      <c r="I752" s="7">
        <v>4.6251738726073204E-3</v>
      </c>
      <c r="J752" s="7">
        <v>0</v>
      </c>
      <c r="K752" s="7">
        <v>0</v>
      </c>
      <c r="L752" s="7">
        <v>0</v>
      </c>
      <c r="M752" s="7">
        <v>0</v>
      </c>
      <c r="N752" s="7">
        <v>0</v>
      </c>
      <c r="O752" s="7">
        <v>0</v>
      </c>
      <c r="P752" s="7">
        <v>0</v>
      </c>
      <c r="Q752" s="7">
        <v>0</v>
      </c>
      <c r="R752" s="7">
        <v>0</v>
      </c>
      <c r="S752" s="7">
        <v>0</v>
      </c>
      <c r="T752" s="7">
        <v>0</v>
      </c>
      <c r="U752" s="7">
        <v>0</v>
      </c>
      <c r="V752" s="7">
        <v>0</v>
      </c>
      <c r="W752" s="7">
        <v>0</v>
      </c>
      <c r="X752" s="7">
        <v>0</v>
      </c>
      <c r="Y752" s="7">
        <v>0</v>
      </c>
      <c r="Z752" s="7">
        <v>0</v>
      </c>
      <c r="AA752" s="1" t="s">
        <v>33</v>
      </c>
      <c r="AB752" s="1" t="str">
        <f t="shared" si="36"/>
        <v>País Vasco</v>
      </c>
      <c r="AC752" s="1" t="str">
        <f t="shared" si="34"/>
        <v>Badajoz-País Vasco-Álava-R4</v>
      </c>
      <c r="AD752" s="1" t="str">
        <f t="shared" si="35"/>
        <v xml:space="preserve">DB - Industria textil y de la confección </v>
      </c>
    </row>
    <row r="753" spans="1:30" ht="14.4">
      <c r="A753" s="7" t="s">
        <v>20</v>
      </c>
      <c r="B753" s="7" t="s">
        <v>116</v>
      </c>
      <c r="C753" s="7" t="s">
        <v>117</v>
      </c>
      <c r="D753" s="7" t="s">
        <v>35</v>
      </c>
      <c r="E753" s="7">
        <v>0</v>
      </c>
      <c r="F753" s="7">
        <v>0</v>
      </c>
      <c r="G753" s="7">
        <v>0</v>
      </c>
      <c r="H753" s="7">
        <v>0</v>
      </c>
      <c r="I753" s="7">
        <v>0</v>
      </c>
      <c r="J753" s="7">
        <v>0</v>
      </c>
      <c r="K753" s="7">
        <v>0</v>
      </c>
      <c r="L753" s="7">
        <v>0</v>
      </c>
      <c r="M753" s="7">
        <v>0</v>
      </c>
      <c r="N753" s="7">
        <v>0</v>
      </c>
      <c r="O753" s="7">
        <v>0</v>
      </c>
      <c r="P753" s="7">
        <v>0</v>
      </c>
      <c r="Q753" s="7">
        <v>0</v>
      </c>
      <c r="R753" s="7">
        <v>0</v>
      </c>
      <c r="S753" s="7">
        <v>0</v>
      </c>
      <c r="T753" s="7">
        <v>0</v>
      </c>
      <c r="U753" s="7">
        <v>0</v>
      </c>
      <c r="V753" s="7">
        <v>0</v>
      </c>
      <c r="W753" s="7">
        <v>0</v>
      </c>
      <c r="X753" s="7">
        <v>0</v>
      </c>
      <c r="Y753" s="7">
        <v>0</v>
      </c>
      <c r="Z753" s="7">
        <v>0</v>
      </c>
      <c r="AA753" s="1" t="s">
        <v>36</v>
      </c>
      <c r="AB753" s="1" t="str">
        <f t="shared" si="36"/>
        <v>País Vasco</v>
      </c>
      <c r="AC753" s="1" t="str">
        <f t="shared" si="34"/>
        <v>Badajoz-País Vasco-Álava-R5</v>
      </c>
      <c r="AD753" s="1" t="str">
        <f t="shared" si="35"/>
        <v xml:space="preserve">DC - Industria del cuero y calzado </v>
      </c>
    </row>
    <row r="754" spans="1:30" ht="14.4">
      <c r="A754" s="7" t="s">
        <v>20</v>
      </c>
      <c r="B754" s="7" t="s">
        <v>116</v>
      </c>
      <c r="C754" s="7" t="s">
        <v>117</v>
      </c>
      <c r="D754" s="7" t="s">
        <v>37</v>
      </c>
      <c r="E754" s="7">
        <v>0</v>
      </c>
      <c r="F754" s="7">
        <v>0</v>
      </c>
      <c r="G754" s="7">
        <v>0</v>
      </c>
      <c r="H754" s="7">
        <v>0</v>
      </c>
      <c r="I754" s="7">
        <v>0</v>
      </c>
      <c r="J754" s="7">
        <v>0</v>
      </c>
      <c r="K754" s="7">
        <v>0</v>
      </c>
      <c r="L754" s="7">
        <v>0</v>
      </c>
      <c r="M754" s="7">
        <v>0</v>
      </c>
      <c r="N754" s="7">
        <v>0</v>
      </c>
      <c r="O754" s="7">
        <v>0</v>
      </c>
      <c r="P754" s="7">
        <v>0</v>
      </c>
      <c r="Q754" s="7">
        <v>0</v>
      </c>
      <c r="R754" s="7">
        <v>0</v>
      </c>
      <c r="S754" s="7">
        <v>0</v>
      </c>
      <c r="T754" s="7">
        <v>0</v>
      </c>
      <c r="U754" s="7">
        <v>0</v>
      </c>
      <c r="V754" s="7">
        <v>0</v>
      </c>
      <c r="W754" s="7">
        <v>0</v>
      </c>
      <c r="X754" s="7">
        <v>0</v>
      </c>
      <c r="Y754" s="7">
        <v>0</v>
      </c>
      <c r="Z754" s="7">
        <v>0</v>
      </c>
      <c r="AA754" s="1" t="s">
        <v>38</v>
      </c>
      <c r="AB754" s="1" t="str">
        <f t="shared" si="36"/>
        <v>País Vasco</v>
      </c>
      <c r="AC754" s="1" t="str">
        <f t="shared" si="34"/>
        <v>Badajoz-País Vasco-Álava-R6</v>
      </c>
      <c r="AD754" s="1" t="str">
        <f t="shared" si="35"/>
        <v xml:space="preserve">DD - Industria de la madera y el corcho </v>
      </c>
    </row>
    <row r="755" spans="1:30" ht="14.4">
      <c r="A755" s="7" t="s">
        <v>20</v>
      </c>
      <c r="B755" s="7" t="s">
        <v>116</v>
      </c>
      <c r="C755" s="7" t="s">
        <v>117</v>
      </c>
      <c r="D755" s="7" t="s">
        <v>39</v>
      </c>
      <c r="E755" s="7">
        <v>0</v>
      </c>
      <c r="F755" s="7">
        <v>0</v>
      </c>
      <c r="G755" s="7">
        <v>0</v>
      </c>
      <c r="H755" s="7">
        <v>0</v>
      </c>
      <c r="I755" s="7">
        <v>0</v>
      </c>
      <c r="J755" s="7">
        <v>0</v>
      </c>
      <c r="K755" s="7">
        <v>0</v>
      </c>
      <c r="L755" s="7">
        <v>0</v>
      </c>
      <c r="M755" s="7">
        <v>0</v>
      </c>
      <c r="N755" s="7">
        <v>0</v>
      </c>
      <c r="O755" s="7">
        <v>0</v>
      </c>
      <c r="P755" s="7">
        <v>0</v>
      </c>
      <c r="Q755" s="7">
        <v>0</v>
      </c>
      <c r="R755" s="7">
        <v>0</v>
      </c>
      <c r="S755" s="7">
        <v>0</v>
      </c>
      <c r="T755" s="7">
        <v>0</v>
      </c>
      <c r="U755" s="7">
        <v>0</v>
      </c>
      <c r="V755" s="7">
        <v>0</v>
      </c>
      <c r="W755" s="7">
        <v>0</v>
      </c>
      <c r="X755" s="7">
        <v>0</v>
      </c>
      <c r="Y755" s="7">
        <v>0</v>
      </c>
      <c r="Z755" s="7">
        <v>0</v>
      </c>
      <c r="AA755" s="1" t="s">
        <v>40</v>
      </c>
      <c r="AB755" s="1" t="str">
        <f t="shared" si="36"/>
        <v>País Vasco</v>
      </c>
      <c r="AC755" s="1" t="str">
        <f t="shared" si="34"/>
        <v>Badajoz-País Vasco-Álava-R7</v>
      </c>
      <c r="AD755" s="1" t="str">
        <f t="shared" si="35"/>
        <v xml:space="preserve">DE - Industria del papel, edición y artes gráficas </v>
      </c>
    </row>
    <row r="756" spans="1:30" ht="14.4">
      <c r="A756" s="7" t="s">
        <v>20</v>
      </c>
      <c r="B756" s="7" t="s">
        <v>116</v>
      </c>
      <c r="C756" s="7" t="s">
        <v>117</v>
      </c>
      <c r="D756" s="7" t="s">
        <v>41</v>
      </c>
      <c r="E756" s="7">
        <v>10.695613332465101</v>
      </c>
      <c r="F756" s="7">
        <v>0</v>
      </c>
      <c r="G756" s="7">
        <v>0</v>
      </c>
      <c r="H756" s="7">
        <v>0</v>
      </c>
      <c r="I756" s="7">
        <v>17.488941130434199</v>
      </c>
      <c r="J756" s="7">
        <v>0</v>
      </c>
      <c r="K756" s="7">
        <v>0</v>
      </c>
      <c r="L756" s="7">
        <v>0</v>
      </c>
      <c r="M756" s="7">
        <v>0</v>
      </c>
      <c r="N756" s="7">
        <v>7.98409158604679</v>
      </c>
      <c r="O756" s="7">
        <v>11.066419920224201</v>
      </c>
      <c r="P756" s="7">
        <v>17.979264000000001</v>
      </c>
      <c r="Q756" s="7">
        <v>0</v>
      </c>
      <c r="R756" s="7">
        <v>0</v>
      </c>
      <c r="S756" s="7">
        <v>0</v>
      </c>
      <c r="T756" s="7">
        <v>23.650967999999999</v>
      </c>
      <c r="U756" s="7">
        <v>0</v>
      </c>
      <c r="V756" s="7">
        <v>0</v>
      </c>
      <c r="W756" s="7">
        <v>0</v>
      </c>
      <c r="X756" s="7">
        <v>0</v>
      </c>
      <c r="Y756" s="7">
        <v>12.006418</v>
      </c>
      <c r="Z756" s="7">
        <v>21.873988000000001</v>
      </c>
      <c r="AA756" s="1" t="s">
        <v>42</v>
      </c>
      <c r="AB756" s="1" t="str">
        <f t="shared" si="36"/>
        <v>País Vasco</v>
      </c>
      <c r="AC756" s="1" t="str">
        <f t="shared" si="34"/>
        <v>Badajoz-País Vasco-Álava-R8</v>
      </c>
      <c r="AD756" s="1" t="str">
        <f t="shared" si="35"/>
        <v xml:space="preserve">DG - Industria Química </v>
      </c>
    </row>
    <row r="757" spans="1:30" ht="14.4">
      <c r="A757" s="7" t="s">
        <v>20</v>
      </c>
      <c r="B757" s="7" t="s">
        <v>116</v>
      </c>
      <c r="C757" s="7" t="s">
        <v>117</v>
      </c>
      <c r="D757" s="7" t="s">
        <v>43</v>
      </c>
      <c r="E757" s="7">
        <v>0</v>
      </c>
      <c r="F757" s="7">
        <v>0</v>
      </c>
      <c r="G757" s="7">
        <v>0</v>
      </c>
      <c r="H757" s="7">
        <v>0</v>
      </c>
      <c r="I757" s="7">
        <v>0</v>
      </c>
      <c r="J757" s="7">
        <v>0</v>
      </c>
      <c r="K757" s="7">
        <v>0</v>
      </c>
      <c r="L757" s="7">
        <v>0</v>
      </c>
      <c r="M757" s="7">
        <v>0</v>
      </c>
      <c r="N757" s="7">
        <v>0</v>
      </c>
      <c r="O757" s="7">
        <v>0</v>
      </c>
      <c r="P757" s="7">
        <v>0</v>
      </c>
      <c r="Q757" s="7">
        <v>0</v>
      </c>
      <c r="R757" s="7">
        <v>0</v>
      </c>
      <c r="S757" s="7">
        <v>0</v>
      </c>
      <c r="T757" s="7">
        <v>0</v>
      </c>
      <c r="U757" s="7">
        <v>0</v>
      </c>
      <c r="V757" s="7">
        <v>0</v>
      </c>
      <c r="W757" s="7">
        <v>0</v>
      </c>
      <c r="X757" s="7">
        <v>0</v>
      </c>
      <c r="Y757" s="7">
        <v>0</v>
      </c>
      <c r="Z757" s="7">
        <v>0</v>
      </c>
      <c r="AA757" s="1" t="s">
        <v>44</v>
      </c>
      <c r="AB757" s="1" t="str">
        <f t="shared" si="36"/>
        <v>País Vasco</v>
      </c>
      <c r="AC757" s="1" t="str">
        <f t="shared" si="34"/>
        <v>Badajoz-País Vasco-Álava-R9</v>
      </c>
      <c r="AD757" s="1" t="str">
        <f t="shared" si="35"/>
        <v xml:space="preserve">DH - Industria del caucho y materias plásticas </v>
      </c>
    </row>
    <row r="758" spans="1:30" ht="14.4">
      <c r="A758" s="7" t="s">
        <v>20</v>
      </c>
      <c r="B758" s="7" t="s">
        <v>116</v>
      </c>
      <c r="C758" s="7" t="s">
        <v>117</v>
      </c>
      <c r="D758" s="7" t="s">
        <v>45</v>
      </c>
      <c r="E758" s="7">
        <v>0</v>
      </c>
      <c r="F758" s="7">
        <v>0.38695012258358702</v>
      </c>
      <c r="G758" s="7">
        <v>3.7429911827260098</v>
      </c>
      <c r="H758" s="7">
        <v>4.5861571703664898</v>
      </c>
      <c r="I758" s="7">
        <v>0</v>
      </c>
      <c r="J758" s="7">
        <v>4.0269440346044503</v>
      </c>
      <c r="K758" s="7">
        <v>11.2124223809617</v>
      </c>
      <c r="L758" s="7">
        <v>0</v>
      </c>
      <c r="M758" s="7">
        <v>0</v>
      </c>
      <c r="N758" s="7">
        <v>0</v>
      </c>
      <c r="O758" s="7">
        <v>0</v>
      </c>
      <c r="P758" s="7">
        <v>0</v>
      </c>
      <c r="Q758" s="7">
        <v>18.731328000000001</v>
      </c>
      <c r="R758" s="7">
        <v>11.816513</v>
      </c>
      <c r="S758" s="7">
        <v>13.56324</v>
      </c>
      <c r="T758" s="7">
        <v>0</v>
      </c>
      <c r="U758" s="7">
        <v>8.7847480000000004</v>
      </c>
      <c r="V758" s="7">
        <v>20.826719000000001</v>
      </c>
      <c r="W758" s="7">
        <v>0</v>
      </c>
      <c r="X758" s="7">
        <v>0</v>
      </c>
      <c r="Y758" s="7">
        <v>0</v>
      </c>
      <c r="Z758" s="7">
        <v>0</v>
      </c>
      <c r="AA758" s="1" t="s">
        <v>46</v>
      </c>
      <c r="AB758" s="1" t="str">
        <f t="shared" si="36"/>
        <v>País Vasco</v>
      </c>
      <c r="AC758" s="1" t="str">
        <f t="shared" si="34"/>
        <v>Badajoz-País Vasco-Álava-R10</v>
      </c>
      <c r="AD758" s="1" t="str">
        <f t="shared" si="35"/>
        <v xml:space="preserve">DI - Industria de productos minerales no metálicos </v>
      </c>
    </row>
    <row r="759" spans="1:30" ht="14.4">
      <c r="A759" s="7" t="s">
        <v>20</v>
      </c>
      <c r="B759" s="7" t="s">
        <v>116</v>
      </c>
      <c r="C759" s="7" t="s">
        <v>117</v>
      </c>
      <c r="D759" s="7" t="s">
        <v>47</v>
      </c>
      <c r="E759" s="7">
        <v>8.9723427484763292</v>
      </c>
      <c r="F759" s="7">
        <v>5.4901363826956704</v>
      </c>
      <c r="G759" s="7">
        <v>7.11464084382182</v>
      </c>
      <c r="H759" s="7">
        <v>0</v>
      </c>
      <c r="I759" s="7">
        <v>0</v>
      </c>
      <c r="J759" s="7">
        <v>4.2608881461749704</v>
      </c>
      <c r="K759" s="7">
        <v>0</v>
      </c>
      <c r="L759" s="7">
        <v>0</v>
      </c>
      <c r="M759" s="7">
        <v>0</v>
      </c>
      <c r="N759" s="7">
        <v>0</v>
      </c>
      <c r="O759" s="7">
        <v>0</v>
      </c>
      <c r="P759" s="7">
        <v>17.500883999999999</v>
      </c>
      <c r="Q759" s="7">
        <v>17.931991</v>
      </c>
      <c r="R759" s="7">
        <v>16.629874999999998</v>
      </c>
      <c r="S759" s="7">
        <v>0</v>
      </c>
      <c r="T759" s="7">
        <v>0</v>
      </c>
      <c r="U759" s="7">
        <v>15.884937000000001</v>
      </c>
      <c r="V759" s="7">
        <v>0</v>
      </c>
      <c r="W759" s="7">
        <v>0</v>
      </c>
      <c r="X759" s="7">
        <v>0</v>
      </c>
      <c r="Y759" s="7">
        <v>0</v>
      </c>
      <c r="Z759" s="7">
        <v>0</v>
      </c>
      <c r="AA759" s="1" t="s">
        <v>48</v>
      </c>
      <c r="AB759" s="1" t="str">
        <f t="shared" si="36"/>
        <v>País Vasco</v>
      </c>
      <c r="AC759" s="1" t="str">
        <f t="shared" si="34"/>
        <v>Badajoz-País Vasco-Álava-R11</v>
      </c>
      <c r="AD759" s="1" t="str">
        <f t="shared" si="35"/>
        <v xml:space="preserve">DJ - Metalurgia y fabricación de productos metálicos </v>
      </c>
    </row>
    <row r="760" spans="1:30" ht="14.4">
      <c r="A760" s="7" t="s">
        <v>20</v>
      </c>
      <c r="B760" s="7" t="s">
        <v>116</v>
      </c>
      <c r="C760" s="7" t="s">
        <v>117</v>
      </c>
      <c r="D760" s="7" t="s">
        <v>49</v>
      </c>
      <c r="E760" s="7">
        <v>0</v>
      </c>
      <c r="F760" s="7">
        <v>0</v>
      </c>
      <c r="G760" s="7">
        <v>0</v>
      </c>
      <c r="H760" s="7">
        <v>0</v>
      </c>
      <c r="I760" s="7">
        <v>0</v>
      </c>
      <c r="J760" s="7">
        <v>0</v>
      </c>
      <c r="K760" s="7">
        <v>0</v>
      </c>
      <c r="L760" s="7">
        <v>0</v>
      </c>
      <c r="M760" s="7">
        <v>0</v>
      </c>
      <c r="N760" s="7">
        <v>0</v>
      </c>
      <c r="O760" s="7">
        <v>0</v>
      </c>
      <c r="P760" s="7">
        <v>0</v>
      </c>
      <c r="Q760" s="7">
        <v>0</v>
      </c>
      <c r="R760" s="7">
        <v>0</v>
      </c>
      <c r="S760" s="7">
        <v>0</v>
      </c>
      <c r="T760" s="7">
        <v>0</v>
      </c>
      <c r="U760" s="7">
        <v>0</v>
      </c>
      <c r="V760" s="7">
        <v>0</v>
      </c>
      <c r="W760" s="7">
        <v>0</v>
      </c>
      <c r="X760" s="7">
        <v>0</v>
      </c>
      <c r="Y760" s="7">
        <v>0</v>
      </c>
      <c r="Z760" s="7">
        <v>0</v>
      </c>
      <c r="AA760" s="1" t="s">
        <v>50</v>
      </c>
      <c r="AB760" s="1" t="str">
        <f t="shared" si="36"/>
        <v>País Vasco</v>
      </c>
      <c r="AC760" s="1" t="str">
        <f t="shared" si="34"/>
        <v>Badajoz-País Vasco-Álava-R12</v>
      </c>
      <c r="AD760" s="1" t="str">
        <f t="shared" si="35"/>
        <v xml:space="preserve">DK - Fabricación de maquinaria y equipo mecánico </v>
      </c>
    </row>
    <row r="761" spans="1:30" ht="14.4">
      <c r="A761" s="7" t="s">
        <v>20</v>
      </c>
      <c r="B761" s="7" t="s">
        <v>116</v>
      </c>
      <c r="C761" s="7" t="s">
        <v>117</v>
      </c>
      <c r="D761" s="7" t="s">
        <v>51</v>
      </c>
      <c r="E761" s="7">
        <v>0</v>
      </c>
      <c r="F761" s="7">
        <v>0</v>
      </c>
      <c r="G761" s="7">
        <v>0</v>
      </c>
      <c r="H761" s="7">
        <v>0</v>
      </c>
      <c r="I761" s="7">
        <v>0</v>
      </c>
      <c r="J761" s="7">
        <v>0</v>
      </c>
      <c r="K761" s="7">
        <v>0</v>
      </c>
      <c r="L761" s="7">
        <v>0</v>
      </c>
      <c r="M761" s="7">
        <v>0</v>
      </c>
      <c r="N761" s="7">
        <v>0</v>
      </c>
      <c r="O761" s="7">
        <v>0</v>
      </c>
      <c r="P761" s="7">
        <v>0</v>
      </c>
      <c r="Q761" s="7">
        <v>0</v>
      </c>
      <c r="R761" s="7">
        <v>0</v>
      </c>
      <c r="S761" s="7">
        <v>0</v>
      </c>
      <c r="T761" s="7">
        <v>0</v>
      </c>
      <c r="U761" s="7">
        <v>0</v>
      </c>
      <c r="V761" s="7">
        <v>0</v>
      </c>
      <c r="W761" s="7">
        <v>0</v>
      </c>
      <c r="X761" s="7">
        <v>0</v>
      </c>
      <c r="Y761" s="7">
        <v>0</v>
      </c>
      <c r="Z761" s="7">
        <v>0</v>
      </c>
      <c r="AA761" s="1" t="s">
        <v>52</v>
      </c>
      <c r="AB761" s="1" t="str">
        <f t="shared" si="36"/>
        <v>País Vasco</v>
      </c>
      <c r="AC761" s="1" t="str">
        <f t="shared" si="34"/>
        <v>Badajoz-País Vasco-Álava-R13</v>
      </c>
      <c r="AD761" s="1" t="str">
        <f t="shared" si="35"/>
        <v xml:space="preserve">DL - Material y equipo eléctrico, electrónico y óptico </v>
      </c>
    </row>
    <row r="762" spans="1:30" ht="14.4">
      <c r="A762" s="7" t="s">
        <v>20</v>
      </c>
      <c r="B762" s="7" t="s">
        <v>116</v>
      </c>
      <c r="C762" s="7" t="s">
        <v>117</v>
      </c>
      <c r="D762" s="7" t="s">
        <v>53</v>
      </c>
      <c r="E762" s="7">
        <v>0</v>
      </c>
      <c r="F762" s="7">
        <v>0</v>
      </c>
      <c r="G762" s="7">
        <v>0</v>
      </c>
      <c r="H762" s="7">
        <v>0</v>
      </c>
      <c r="I762" s="7">
        <v>0</v>
      </c>
      <c r="J762" s="7">
        <v>0</v>
      </c>
      <c r="K762" s="7">
        <v>0</v>
      </c>
      <c r="L762" s="7">
        <v>0</v>
      </c>
      <c r="M762" s="7">
        <v>0</v>
      </c>
      <c r="N762" s="7">
        <v>0</v>
      </c>
      <c r="O762" s="7">
        <v>0</v>
      </c>
      <c r="P762" s="7">
        <v>0</v>
      </c>
      <c r="Q762" s="7">
        <v>0</v>
      </c>
      <c r="R762" s="7">
        <v>0</v>
      </c>
      <c r="S762" s="7">
        <v>0</v>
      </c>
      <c r="T762" s="7">
        <v>0</v>
      </c>
      <c r="U762" s="7">
        <v>0</v>
      </c>
      <c r="V762" s="7">
        <v>0</v>
      </c>
      <c r="W762" s="7">
        <v>0</v>
      </c>
      <c r="X762" s="7">
        <v>0</v>
      </c>
      <c r="Y762" s="7">
        <v>0</v>
      </c>
      <c r="Z762" s="7">
        <v>0</v>
      </c>
      <c r="AA762" s="1" t="s">
        <v>54</v>
      </c>
      <c r="AB762" s="1" t="str">
        <f t="shared" si="36"/>
        <v>País Vasco</v>
      </c>
      <c r="AC762" s="1" t="str">
        <f t="shared" si="34"/>
        <v>Badajoz-País Vasco-Álava-R14</v>
      </c>
      <c r="AD762" s="1" t="str">
        <f t="shared" si="35"/>
        <v xml:space="preserve">DM - Fabricación de material de transporte </v>
      </c>
    </row>
    <row r="763" spans="1:30" ht="14.4">
      <c r="A763" s="7" t="s">
        <v>20</v>
      </c>
      <c r="B763" s="7" t="s">
        <v>116</v>
      </c>
      <c r="C763" s="7" t="s">
        <v>117</v>
      </c>
      <c r="D763" s="7" t="s">
        <v>55</v>
      </c>
      <c r="E763" s="7">
        <v>0</v>
      </c>
      <c r="F763" s="7">
        <v>0</v>
      </c>
      <c r="G763" s="7">
        <v>0</v>
      </c>
      <c r="H763" s="7">
        <v>0</v>
      </c>
      <c r="I763" s="7">
        <v>0</v>
      </c>
      <c r="J763" s="7">
        <v>0</v>
      </c>
      <c r="K763" s="7">
        <v>0</v>
      </c>
      <c r="L763" s="7">
        <v>0</v>
      </c>
      <c r="M763" s="7">
        <v>0</v>
      </c>
      <c r="N763" s="7">
        <v>0</v>
      </c>
      <c r="O763" s="7">
        <v>0</v>
      </c>
      <c r="P763" s="7">
        <v>0</v>
      </c>
      <c r="Q763" s="7">
        <v>0</v>
      </c>
      <c r="R763" s="7">
        <v>0</v>
      </c>
      <c r="S763" s="7">
        <v>0</v>
      </c>
      <c r="T763" s="7">
        <v>0</v>
      </c>
      <c r="U763" s="7">
        <v>0</v>
      </c>
      <c r="V763" s="7">
        <v>0</v>
      </c>
      <c r="W763" s="7">
        <v>0</v>
      </c>
      <c r="X763" s="7">
        <v>0</v>
      </c>
      <c r="Y763" s="7">
        <v>0</v>
      </c>
      <c r="Z763" s="7">
        <v>0</v>
      </c>
      <c r="AA763" s="1" t="s">
        <v>56</v>
      </c>
      <c r="AB763" s="1" t="str">
        <f t="shared" si="36"/>
        <v>País Vasco</v>
      </c>
      <c r="AC763" s="1" t="str">
        <f t="shared" si="34"/>
        <v>Badajoz-País Vasco-Álava-R15</v>
      </c>
      <c r="AD763" s="1" t="str">
        <f t="shared" si="35"/>
        <v xml:space="preserve">DN - Industrias diversas </v>
      </c>
    </row>
    <row r="764" spans="1:30" ht="14.4">
      <c r="A764" s="7" t="s">
        <v>20</v>
      </c>
      <c r="B764" s="7" t="s">
        <v>116</v>
      </c>
      <c r="C764" s="7" t="s">
        <v>117</v>
      </c>
      <c r="D764" s="7" t="s">
        <v>57</v>
      </c>
      <c r="E764" s="7">
        <v>0</v>
      </c>
      <c r="F764" s="7">
        <v>0</v>
      </c>
      <c r="G764" s="7">
        <v>0</v>
      </c>
      <c r="H764" s="7">
        <v>0</v>
      </c>
      <c r="I764" s="7">
        <v>0</v>
      </c>
      <c r="J764" s="7">
        <v>0</v>
      </c>
      <c r="K764" s="7">
        <v>0</v>
      </c>
      <c r="L764" s="7">
        <v>0</v>
      </c>
      <c r="M764" s="7">
        <v>0</v>
      </c>
      <c r="N764" s="7">
        <v>0</v>
      </c>
      <c r="O764" s="7">
        <v>0</v>
      </c>
      <c r="P764" s="7">
        <v>0</v>
      </c>
      <c r="Q764" s="7">
        <v>0</v>
      </c>
      <c r="R764" s="7">
        <v>0</v>
      </c>
      <c r="S764" s="7">
        <v>0</v>
      </c>
      <c r="T764" s="7">
        <v>0</v>
      </c>
      <c r="U764" s="7">
        <v>0</v>
      </c>
      <c r="V764" s="7">
        <v>0</v>
      </c>
      <c r="W764" s="7">
        <v>0</v>
      </c>
      <c r="X764" s="7">
        <v>0</v>
      </c>
      <c r="Y764" s="7">
        <v>0</v>
      </c>
      <c r="Z764" s="7">
        <v>0</v>
      </c>
      <c r="AA764" s="1" t="s">
        <v>58</v>
      </c>
      <c r="AB764" s="1" t="str">
        <f t="shared" si="36"/>
        <v>País Vasco</v>
      </c>
      <c r="AC764" s="1" t="str">
        <f t="shared" si="34"/>
        <v>Badajoz-País Vasco-Álava-R16</v>
      </c>
      <c r="AD764" s="1" t="str">
        <f t="shared" si="35"/>
        <v xml:space="preserve">EE - Industria energética, distribución de energía, gas y agua </v>
      </c>
    </row>
    <row r="765" spans="1:30" ht="14.4">
      <c r="A765" s="7" t="s">
        <v>20</v>
      </c>
      <c r="B765" s="7" t="s">
        <v>116</v>
      </c>
      <c r="C765" s="7" t="s">
        <v>118</v>
      </c>
      <c r="D765" s="7" t="s">
        <v>23</v>
      </c>
      <c r="E765" s="7">
        <v>0</v>
      </c>
      <c r="F765" s="7">
        <v>0</v>
      </c>
      <c r="G765" s="7">
        <v>0</v>
      </c>
      <c r="H765" s="7">
        <v>0</v>
      </c>
      <c r="I765" s="7">
        <v>6.5967838055344696</v>
      </c>
      <c r="J765" s="7">
        <v>0</v>
      </c>
      <c r="K765" s="7">
        <v>11.5168867795962</v>
      </c>
      <c r="L765" s="7">
        <v>5.5212959055766602</v>
      </c>
      <c r="M765" s="7">
        <v>0</v>
      </c>
      <c r="N765" s="7">
        <v>3.0378265497536701</v>
      </c>
      <c r="O765" s="7">
        <v>0</v>
      </c>
      <c r="P765" s="7">
        <v>0</v>
      </c>
      <c r="Q765" s="7">
        <v>0</v>
      </c>
      <c r="R765" s="7">
        <v>0</v>
      </c>
      <c r="S765" s="7">
        <v>0</v>
      </c>
      <c r="T765" s="7">
        <v>20.208931</v>
      </c>
      <c r="U765" s="7">
        <v>0</v>
      </c>
      <c r="V765" s="7">
        <v>27.329079</v>
      </c>
      <c r="W765" s="7">
        <v>13.452336000000001</v>
      </c>
      <c r="X765" s="7">
        <v>0</v>
      </c>
      <c r="Y765" s="7">
        <v>9.4674600000000009</v>
      </c>
      <c r="Z765" s="7">
        <v>0</v>
      </c>
      <c r="AA765" s="1" t="s">
        <v>24</v>
      </c>
      <c r="AB765" s="1" t="str">
        <f t="shared" si="36"/>
        <v>País Vasco</v>
      </c>
      <c r="AC765" s="1" t="str">
        <f t="shared" si="34"/>
        <v>Badajoz-País Vasco-Guipúzcoa-R1</v>
      </c>
      <c r="AD765" s="1" t="str">
        <f t="shared" si="35"/>
        <v xml:space="preserve">AA,BB - Agricultura, silvicultura y pesca </v>
      </c>
    </row>
    <row r="766" spans="1:30" ht="14.4">
      <c r="A766" s="7" t="s">
        <v>20</v>
      </c>
      <c r="B766" s="7" t="s">
        <v>116</v>
      </c>
      <c r="C766" s="7" t="s">
        <v>118</v>
      </c>
      <c r="D766" s="7" t="s">
        <v>26</v>
      </c>
      <c r="E766" s="7">
        <v>0</v>
      </c>
      <c r="F766" s="7">
        <v>0</v>
      </c>
      <c r="G766" s="7">
        <v>0</v>
      </c>
      <c r="H766" s="7">
        <v>0</v>
      </c>
      <c r="I766" s="7">
        <v>0</v>
      </c>
      <c r="J766" s="7">
        <v>0</v>
      </c>
      <c r="K766" s="7">
        <v>0</v>
      </c>
      <c r="L766" s="7">
        <v>0</v>
      </c>
      <c r="M766" s="7">
        <v>0</v>
      </c>
      <c r="N766" s="7">
        <v>0</v>
      </c>
      <c r="O766" s="7">
        <v>0</v>
      </c>
      <c r="P766" s="7">
        <v>0</v>
      </c>
      <c r="Q766" s="7">
        <v>0</v>
      </c>
      <c r="R766" s="7">
        <v>0</v>
      </c>
      <c r="S766" s="7">
        <v>0</v>
      </c>
      <c r="T766" s="7">
        <v>0</v>
      </c>
      <c r="U766" s="7">
        <v>0</v>
      </c>
      <c r="V766" s="7">
        <v>0</v>
      </c>
      <c r="W766" s="7">
        <v>0</v>
      </c>
      <c r="X766" s="7">
        <v>0</v>
      </c>
      <c r="Y766" s="7">
        <v>0</v>
      </c>
      <c r="Z766" s="7">
        <v>0</v>
      </c>
      <c r="AA766" s="1" t="s">
        <v>27</v>
      </c>
      <c r="AB766" s="1" t="str">
        <f t="shared" si="36"/>
        <v>País Vasco</v>
      </c>
      <c r="AC766" s="1" t="str">
        <f t="shared" si="34"/>
        <v>Badajoz-País Vasco-Guipúzcoa-R2</v>
      </c>
      <c r="AD766" s="1" t="str">
        <f t="shared" si="35"/>
        <v xml:space="preserve">CA,CB, DF - I. extractivas, coquerías, refino y combustibles nucleares </v>
      </c>
    </row>
    <row r="767" spans="1:30" ht="14.4">
      <c r="A767" s="7" t="s">
        <v>20</v>
      </c>
      <c r="B767" s="7" t="s">
        <v>116</v>
      </c>
      <c r="C767" s="7" t="s">
        <v>118</v>
      </c>
      <c r="D767" s="7" t="s">
        <v>29</v>
      </c>
      <c r="E767" s="7">
        <v>0</v>
      </c>
      <c r="F767" s="7">
        <v>0</v>
      </c>
      <c r="G767" s="7">
        <v>0</v>
      </c>
      <c r="H767" s="7">
        <v>0</v>
      </c>
      <c r="I767" s="7">
        <v>7.5973408011196799</v>
      </c>
      <c r="J767" s="7">
        <v>0</v>
      </c>
      <c r="K767" s="7">
        <v>0</v>
      </c>
      <c r="L767" s="7">
        <v>5.4432732189778399</v>
      </c>
      <c r="M767" s="7">
        <v>0</v>
      </c>
      <c r="N767" s="7">
        <v>0</v>
      </c>
      <c r="O767" s="7">
        <v>0</v>
      </c>
      <c r="P767" s="7">
        <v>0</v>
      </c>
      <c r="Q767" s="7">
        <v>0</v>
      </c>
      <c r="R767" s="7">
        <v>0</v>
      </c>
      <c r="S767" s="7">
        <v>0</v>
      </c>
      <c r="T767" s="7">
        <v>15.542088</v>
      </c>
      <c r="U767" s="7">
        <v>0</v>
      </c>
      <c r="V767" s="7">
        <v>0</v>
      </c>
      <c r="W767" s="7">
        <v>13.514519999999999</v>
      </c>
      <c r="X767" s="7">
        <v>0</v>
      </c>
      <c r="Y767" s="7">
        <v>0</v>
      </c>
      <c r="Z767" s="7">
        <v>0</v>
      </c>
      <c r="AA767" s="1" t="s">
        <v>30</v>
      </c>
      <c r="AB767" s="1" t="str">
        <f t="shared" si="36"/>
        <v>País Vasco</v>
      </c>
      <c r="AC767" s="1" t="str">
        <f t="shared" si="34"/>
        <v>Badajoz-País Vasco-Guipúzcoa-R3</v>
      </c>
      <c r="AD767" s="1" t="str">
        <f t="shared" si="35"/>
        <v xml:space="preserve">DA - Industria Agroalimentaria </v>
      </c>
    </row>
    <row r="768" spans="1:30" ht="14.4">
      <c r="A768" s="7" t="s">
        <v>20</v>
      </c>
      <c r="B768" s="7" t="s">
        <v>116</v>
      </c>
      <c r="C768" s="7" t="s">
        <v>118</v>
      </c>
      <c r="D768" s="7" t="s">
        <v>32</v>
      </c>
      <c r="E768" s="7">
        <v>0</v>
      </c>
      <c r="F768" s="7">
        <v>0</v>
      </c>
      <c r="G768" s="7">
        <v>0.279486436996633</v>
      </c>
      <c r="H768" s="7">
        <v>5.23490617944758E-2</v>
      </c>
      <c r="I768" s="7">
        <v>8.5619517918259207E-3</v>
      </c>
      <c r="J768" s="7">
        <v>0</v>
      </c>
      <c r="K768" s="7">
        <v>0</v>
      </c>
      <c r="L768" s="7">
        <v>0</v>
      </c>
      <c r="M768" s="7">
        <v>0</v>
      </c>
      <c r="N768" s="7">
        <v>0</v>
      </c>
      <c r="O768" s="7">
        <v>0</v>
      </c>
      <c r="P768" s="7">
        <v>0</v>
      </c>
      <c r="Q768" s="7">
        <v>0</v>
      </c>
      <c r="R768" s="7">
        <v>0</v>
      </c>
      <c r="S768" s="7">
        <v>0</v>
      </c>
      <c r="T768" s="7">
        <v>0</v>
      </c>
      <c r="U768" s="7">
        <v>0</v>
      </c>
      <c r="V768" s="7">
        <v>0</v>
      </c>
      <c r="W768" s="7">
        <v>0</v>
      </c>
      <c r="X768" s="7">
        <v>0</v>
      </c>
      <c r="Y768" s="7">
        <v>0</v>
      </c>
      <c r="Z768" s="7">
        <v>0</v>
      </c>
      <c r="AA768" s="1" t="s">
        <v>33</v>
      </c>
      <c r="AB768" s="1" t="str">
        <f t="shared" si="36"/>
        <v>País Vasco</v>
      </c>
      <c r="AC768" s="1" t="str">
        <f t="shared" si="34"/>
        <v>Badajoz-País Vasco-Guipúzcoa-R4</v>
      </c>
      <c r="AD768" s="1" t="str">
        <f t="shared" si="35"/>
        <v xml:space="preserve">DB - Industria textil y de la confección </v>
      </c>
    </row>
    <row r="769" spans="1:30" ht="14.4">
      <c r="A769" s="7" t="s">
        <v>20</v>
      </c>
      <c r="B769" s="7" t="s">
        <v>116</v>
      </c>
      <c r="C769" s="7" t="s">
        <v>118</v>
      </c>
      <c r="D769" s="7" t="s">
        <v>35</v>
      </c>
      <c r="E769" s="7">
        <v>0</v>
      </c>
      <c r="F769" s="7">
        <v>0</v>
      </c>
      <c r="G769" s="7">
        <v>0</v>
      </c>
      <c r="H769" s="7">
        <v>0</v>
      </c>
      <c r="I769" s="7">
        <v>0</v>
      </c>
      <c r="J769" s="7">
        <v>0</v>
      </c>
      <c r="K769" s="7">
        <v>0</v>
      </c>
      <c r="L769" s="7">
        <v>0</v>
      </c>
      <c r="M769" s="7">
        <v>0</v>
      </c>
      <c r="N769" s="7">
        <v>0</v>
      </c>
      <c r="O769" s="7">
        <v>0</v>
      </c>
      <c r="P769" s="7">
        <v>0</v>
      </c>
      <c r="Q769" s="7">
        <v>0</v>
      </c>
      <c r="R769" s="7">
        <v>0</v>
      </c>
      <c r="S769" s="7">
        <v>0</v>
      </c>
      <c r="T769" s="7">
        <v>0</v>
      </c>
      <c r="U769" s="7">
        <v>0</v>
      </c>
      <c r="V769" s="7">
        <v>0</v>
      </c>
      <c r="W769" s="7">
        <v>0</v>
      </c>
      <c r="X769" s="7">
        <v>0</v>
      </c>
      <c r="Y769" s="7">
        <v>0</v>
      </c>
      <c r="Z769" s="7">
        <v>0</v>
      </c>
      <c r="AA769" s="1" t="s">
        <v>36</v>
      </c>
      <c r="AB769" s="1" t="str">
        <f t="shared" si="36"/>
        <v>País Vasco</v>
      </c>
      <c r="AC769" s="1" t="str">
        <f t="shared" si="34"/>
        <v>Badajoz-País Vasco-Guipúzcoa-R5</v>
      </c>
      <c r="AD769" s="1" t="str">
        <f t="shared" si="35"/>
        <v xml:space="preserve">DC - Industria del cuero y calzado </v>
      </c>
    </row>
    <row r="770" spans="1:30" ht="14.4">
      <c r="A770" s="7" t="s">
        <v>20</v>
      </c>
      <c r="B770" s="7" t="s">
        <v>116</v>
      </c>
      <c r="C770" s="7" t="s">
        <v>118</v>
      </c>
      <c r="D770" s="7" t="s">
        <v>37</v>
      </c>
      <c r="E770" s="7">
        <v>0</v>
      </c>
      <c r="F770" s="7">
        <v>0</v>
      </c>
      <c r="G770" s="7">
        <v>0</v>
      </c>
      <c r="H770" s="7">
        <v>0</v>
      </c>
      <c r="I770" s="7">
        <v>0</v>
      </c>
      <c r="J770" s="7">
        <v>0</v>
      </c>
      <c r="K770" s="7">
        <v>0</v>
      </c>
      <c r="L770" s="7">
        <v>0</v>
      </c>
      <c r="M770" s="7">
        <v>0</v>
      </c>
      <c r="N770" s="7">
        <v>0</v>
      </c>
      <c r="O770" s="7">
        <v>0</v>
      </c>
      <c r="P770" s="7">
        <v>0</v>
      </c>
      <c r="Q770" s="7">
        <v>0</v>
      </c>
      <c r="R770" s="7">
        <v>0</v>
      </c>
      <c r="S770" s="7">
        <v>0</v>
      </c>
      <c r="T770" s="7">
        <v>0</v>
      </c>
      <c r="U770" s="7">
        <v>0</v>
      </c>
      <c r="V770" s="7">
        <v>0</v>
      </c>
      <c r="W770" s="7">
        <v>0</v>
      </c>
      <c r="X770" s="7">
        <v>0</v>
      </c>
      <c r="Y770" s="7">
        <v>0</v>
      </c>
      <c r="Z770" s="7">
        <v>0</v>
      </c>
      <c r="AA770" s="1" t="s">
        <v>38</v>
      </c>
      <c r="AB770" s="1" t="str">
        <f t="shared" si="36"/>
        <v>País Vasco</v>
      </c>
      <c r="AC770" s="1" t="str">
        <f t="shared" si="34"/>
        <v>Badajoz-País Vasco-Guipúzcoa-R6</v>
      </c>
      <c r="AD770" s="1" t="str">
        <f t="shared" si="35"/>
        <v xml:space="preserve">DD - Industria de la madera y el corcho </v>
      </c>
    </row>
    <row r="771" spans="1:30" ht="14.4">
      <c r="A771" s="7" t="s">
        <v>20</v>
      </c>
      <c r="B771" s="7" t="s">
        <v>116</v>
      </c>
      <c r="C771" s="7" t="s">
        <v>118</v>
      </c>
      <c r="D771" s="7" t="s">
        <v>39</v>
      </c>
      <c r="E771" s="7">
        <v>0</v>
      </c>
      <c r="F771" s="7">
        <v>0</v>
      </c>
      <c r="G771" s="7">
        <v>0</v>
      </c>
      <c r="H771" s="7">
        <v>0</v>
      </c>
      <c r="I771" s="7">
        <v>0</v>
      </c>
      <c r="J771" s="7">
        <v>0</v>
      </c>
      <c r="K771" s="7">
        <v>0</v>
      </c>
      <c r="L771" s="7">
        <v>11.548317203595101</v>
      </c>
      <c r="M771" s="7">
        <v>0</v>
      </c>
      <c r="N771" s="7">
        <v>3.4971651504641899</v>
      </c>
      <c r="O771" s="7">
        <v>0</v>
      </c>
      <c r="P771" s="7">
        <v>0</v>
      </c>
      <c r="Q771" s="7">
        <v>0</v>
      </c>
      <c r="R771" s="7">
        <v>0</v>
      </c>
      <c r="S771" s="7">
        <v>0</v>
      </c>
      <c r="T771" s="7">
        <v>0</v>
      </c>
      <c r="U771" s="7">
        <v>0</v>
      </c>
      <c r="V771" s="7">
        <v>0</v>
      </c>
      <c r="W771" s="7">
        <v>12.990584</v>
      </c>
      <c r="X771" s="7">
        <v>0</v>
      </c>
      <c r="Y771" s="7">
        <v>4.5822599999999998</v>
      </c>
      <c r="Z771" s="7">
        <v>0</v>
      </c>
      <c r="AA771" s="1" t="s">
        <v>40</v>
      </c>
      <c r="AB771" s="1" t="str">
        <f t="shared" si="36"/>
        <v>País Vasco</v>
      </c>
      <c r="AC771" s="1" t="str">
        <f t="shared" si="34"/>
        <v>Badajoz-País Vasco-Guipúzcoa-R7</v>
      </c>
      <c r="AD771" s="1" t="str">
        <f t="shared" si="35"/>
        <v xml:space="preserve">DE - Industria del papel, edición y artes gráficas </v>
      </c>
    </row>
    <row r="772" spans="1:30" ht="14.4">
      <c r="A772" s="7" t="s">
        <v>20</v>
      </c>
      <c r="B772" s="7" t="s">
        <v>116</v>
      </c>
      <c r="C772" s="7" t="s">
        <v>118</v>
      </c>
      <c r="D772" s="7" t="s">
        <v>41</v>
      </c>
      <c r="E772" s="7">
        <v>0</v>
      </c>
      <c r="F772" s="7">
        <v>0</v>
      </c>
      <c r="G772" s="7">
        <v>0</v>
      </c>
      <c r="H772" s="7">
        <v>0</v>
      </c>
      <c r="I772" s="7">
        <v>0</v>
      </c>
      <c r="J772" s="7">
        <v>0</v>
      </c>
      <c r="K772" s="7">
        <v>0</v>
      </c>
      <c r="L772" s="7">
        <v>0</v>
      </c>
      <c r="M772" s="7">
        <v>0</v>
      </c>
      <c r="N772" s="7">
        <v>0</v>
      </c>
      <c r="O772" s="7">
        <v>0</v>
      </c>
      <c r="P772" s="7">
        <v>0</v>
      </c>
      <c r="Q772" s="7">
        <v>0</v>
      </c>
      <c r="R772" s="7">
        <v>0</v>
      </c>
      <c r="S772" s="7">
        <v>0</v>
      </c>
      <c r="T772" s="7">
        <v>0</v>
      </c>
      <c r="U772" s="7">
        <v>0</v>
      </c>
      <c r="V772" s="7">
        <v>0</v>
      </c>
      <c r="W772" s="7">
        <v>0</v>
      </c>
      <c r="X772" s="7">
        <v>0</v>
      </c>
      <c r="Y772" s="7">
        <v>0</v>
      </c>
      <c r="Z772" s="7">
        <v>0</v>
      </c>
      <c r="AA772" s="1" t="s">
        <v>42</v>
      </c>
      <c r="AB772" s="1" t="str">
        <f t="shared" si="36"/>
        <v>País Vasco</v>
      </c>
      <c r="AC772" s="1" t="str">
        <f t="shared" si="34"/>
        <v>Badajoz-País Vasco-Guipúzcoa-R8</v>
      </c>
      <c r="AD772" s="1" t="str">
        <f t="shared" si="35"/>
        <v xml:space="preserve">DG - Industria Química </v>
      </c>
    </row>
    <row r="773" spans="1:30" ht="14.4">
      <c r="A773" s="7" t="s">
        <v>20</v>
      </c>
      <c r="B773" s="7" t="s">
        <v>116</v>
      </c>
      <c r="C773" s="7" t="s">
        <v>118</v>
      </c>
      <c r="D773" s="7" t="s">
        <v>43</v>
      </c>
      <c r="E773" s="7">
        <v>0</v>
      </c>
      <c r="F773" s="7">
        <v>0</v>
      </c>
      <c r="G773" s="7">
        <v>0</v>
      </c>
      <c r="H773" s="7">
        <v>0</v>
      </c>
      <c r="I773" s="7">
        <v>0</v>
      </c>
      <c r="J773" s="7">
        <v>0</v>
      </c>
      <c r="K773" s="7">
        <v>0</v>
      </c>
      <c r="L773" s="7">
        <v>0</v>
      </c>
      <c r="M773" s="7">
        <v>0</v>
      </c>
      <c r="N773" s="7">
        <v>0</v>
      </c>
      <c r="O773" s="7">
        <v>0</v>
      </c>
      <c r="P773" s="7">
        <v>0</v>
      </c>
      <c r="Q773" s="7">
        <v>0</v>
      </c>
      <c r="R773" s="7">
        <v>0</v>
      </c>
      <c r="S773" s="7">
        <v>0</v>
      </c>
      <c r="T773" s="7">
        <v>0</v>
      </c>
      <c r="U773" s="7">
        <v>0</v>
      </c>
      <c r="V773" s="7">
        <v>0</v>
      </c>
      <c r="W773" s="7">
        <v>0</v>
      </c>
      <c r="X773" s="7">
        <v>0</v>
      </c>
      <c r="Y773" s="7">
        <v>0</v>
      </c>
      <c r="Z773" s="7">
        <v>0</v>
      </c>
      <c r="AA773" s="1" t="s">
        <v>44</v>
      </c>
      <c r="AB773" s="1" t="str">
        <f t="shared" si="36"/>
        <v>País Vasco</v>
      </c>
      <c r="AC773" s="1" t="str">
        <f t="shared" si="34"/>
        <v>Badajoz-País Vasco-Guipúzcoa-R9</v>
      </c>
      <c r="AD773" s="1" t="str">
        <f t="shared" si="35"/>
        <v xml:space="preserve">DH - Industria del caucho y materias plásticas </v>
      </c>
    </row>
    <row r="774" spans="1:30" ht="14.4">
      <c r="A774" s="7" t="s">
        <v>20</v>
      </c>
      <c r="B774" s="7" t="s">
        <v>116</v>
      </c>
      <c r="C774" s="7" t="s">
        <v>118</v>
      </c>
      <c r="D774" s="7" t="s">
        <v>45</v>
      </c>
      <c r="E774" s="7">
        <v>0</v>
      </c>
      <c r="F774" s="7">
        <v>0.37373453334874901</v>
      </c>
      <c r="G774" s="7">
        <v>0</v>
      </c>
      <c r="H774" s="7">
        <v>0.240388643888263</v>
      </c>
      <c r="I774" s="7">
        <v>0</v>
      </c>
      <c r="J774" s="7">
        <v>0.63647997509615295</v>
      </c>
      <c r="K774" s="7">
        <v>0</v>
      </c>
      <c r="L774" s="7">
        <v>0</v>
      </c>
      <c r="M774" s="7">
        <v>0</v>
      </c>
      <c r="N774" s="7">
        <v>0</v>
      </c>
      <c r="O774" s="7">
        <v>0</v>
      </c>
      <c r="P774" s="7">
        <v>0</v>
      </c>
      <c r="Q774" s="7">
        <v>18.091593</v>
      </c>
      <c r="R774" s="7">
        <v>0</v>
      </c>
      <c r="S774" s="7">
        <v>16.088951999999999</v>
      </c>
      <c r="T774" s="7">
        <v>0</v>
      </c>
      <c r="U774" s="7">
        <v>14.639808</v>
      </c>
      <c r="V774" s="7">
        <v>0</v>
      </c>
      <c r="W774" s="7">
        <v>0</v>
      </c>
      <c r="X774" s="7">
        <v>0</v>
      </c>
      <c r="Y774" s="7">
        <v>0</v>
      </c>
      <c r="Z774" s="7">
        <v>0</v>
      </c>
      <c r="AA774" s="1" t="s">
        <v>46</v>
      </c>
      <c r="AB774" s="1" t="str">
        <f t="shared" si="36"/>
        <v>País Vasco</v>
      </c>
      <c r="AC774" s="1" t="str">
        <f t="shared" si="34"/>
        <v>Badajoz-País Vasco-Guipúzcoa-R10</v>
      </c>
      <c r="AD774" s="1" t="str">
        <f t="shared" si="35"/>
        <v xml:space="preserve">DI - Industria de productos minerales no metálicos </v>
      </c>
    </row>
    <row r="775" spans="1:30" ht="14.4">
      <c r="A775" s="7" t="s">
        <v>20</v>
      </c>
      <c r="B775" s="7" t="s">
        <v>116</v>
      </c>
      <c r="C775" s="7" t="s">
        <v>118</v>
      </c>
      <c r="D775" s="7" t="s">
        <v>47</v>
      </c>
      <c r="E775" s="7">
        <v>55.914145898447202</v>
      </c>
      <c r="F775" s="7">
        <v>0</v>
      </c>
      <c r="G775" s="7">
        <v>37.2109293880591</v>
      </c>
      <c r="H775" s="7">
        <v>1.9549895791249401</v>
      </c>
      <c r="I775" s="7">
        <v>6.95086505356866</v>
      </c>
      <c r="J775" s="7">
        <v>10.066933460075299</v>
      </c>
      <c r="K775" s="7">
        <v>9.36986698882966</v>
      </c>
      <c r="L775" s="7">
        <v>12.682662824299801</v>
      </c>
      <c r="M775" s="7">
        <v>0</v>
      </c>
      <c r="N775" s="7">
        <v>0</v>
      </c>
      <c r="O775" s="7">
        <v>0.70553261821141</v>
      </c>
      <c r="P775" s="7">
        <v>119.904409</v>
      </c>
      <c r="Q775" s="7">
        <v>0</v>
      </c>
      <c r="R775" s="7">
        <v>111.874768</v>
      </c>
      <c r="S775" s="7">
        <v>16.724430999999999</v>
      </c>
      <c r="T775" s="7">
        <v>18.694445000000002</v>
      </c>
      <c r="U775" s="7">
        <v>45.636031000000003</v>
      </c>
      <c r="V775" s="7">
        <v>40.186228</v>
      </c>
      <c r="W775" s="7">
        <v>55.220187000000003</v>
      </c>
      <c r="X775" s="7">
        <v>0</v>
      </c>
      <c r="Y775" s="7">
        <v>0</v>
      </c>
      <c r="Z775" s="7">
        <v>12.966032999999999</v>
      </c>
      <c r="AA775" s="1" t="s">
        <v>48</v>
      </c>
      <c r="AB775" s="1" t="str">
        <f t="shared" si="36"/>
        <v>País Vasco</v>
      </c>
      <c r="AC775" s="1" t="str">
        <f t="shared" si="34"/>
        <v>Badajoz-País Vasco-Guipúzcoa-R11</v>
      </c>
      <c r="AD775" s="1" t="str">
        <f t="shared" si="35"/>
        <v xml:space="preserve">DJ - Metalurgia y fabricación de productos metálicos </v>
      </c>
    </row>
    <row r="776" spans="1:30" ht="14.4">
      <c r="A776" s="7" t="s">
        <v>20</v>
      </c>
      <c r="B776" s="7" t="s">
        <v>116</v>
      </c>
      <c r="C776" s="7" t="s">
        <v>118</v>
      </c>
      <c r="D776" s="7" t="s">
        <v>49</v>
      </c>
      <c r="E776" s="7">
        <v>0</v>
      </c>
      <c r="F776" s="7">
        <v>0</v>
      </c>
      <c r="G776" s="7">
        <v>0</v>
      </c>
      <c r="H776" s="7">
        <v>0</v>
      </c>
      <c r="I776" s="7">
        <v>0</v>
      </c>
      <c r="J776" s="7">
        <v>0</v>
      </c>
      <c r="K776" s="7">
        <v>0</v>
      </c>
      <c r="L776" s="7">
        <v>0</v>
      </c>
      <c r="M776" s="7">
        <v>0</v>
      </c>
      <c r="N776" s="7">
        <v>0</v>
      </c>
      <c r="O776" s="7">
        <v>0</v>
      </c>
      <c r="P776" s="7">
        <v>0</v>
      </c>
      <c r="Q776" s="7">
        <v>0</v>
      </c>
      <c r="R776" s="7">
        <v>0</v>
      </c>
      <c r="S776" s="7">
        <v>0</v>
      </c>
      <c r="T776" s="7">
        <v>0</v>
      </c>
      <c r="U776" s="7">
        <v>0</v>
      </c>
      <c r="V776" s="7">
        <v>0</v>
      </c>
      <c r="W776" s="7">
        <v>0</v>
      </c>
      <c r="X776" s="7">
        <v>0</v>
      </c>
      <c r="Y776" s="7">
        <v>0</v>
      </c>
      <c r="Z776" s="7">
        <v>0</v>
      </c>
      <c r="AA776" s="1" t="s">
        <v>50</v>
      </c>
      <c r="AB776" s="1" t="str">
        <f t="shared" si="36"/>
        <v>País Vasco</v>
      </c>
      <c r="AC776" s="1" t="str">
        <f t="shared" si="34"/>
        <v>Badajoz-País Vasco-Guipúzcoa-R12</v>
      </c>
      <c r="AD776" s="1" t="str">
        <f t="shared" si="35"/>
        <v xml:space="preserve">DK - Fabricación de maquinaria y equipo mecánico </v>
      </c>
    </row>
    <row r="777" spans="1:30" ht="14.4">
      <c r="A777" s="7" t="s">
        <v>20</v>
      </c>
      <c r="B777" s="7" t="s">
        <v>116</v>
      </c>
      <c r="C777" s="7" t="s">
        <v>118</v>
      </c>
      <c r="D777" s="7" t="s">
        <v>51</v>
      </c>
      <c r="E777" s="7">
        <v>0</v>
      </c>
      <c r="F777" s="7">
        <v>0</v>
      </c>
      <c r="G777" s="7">
        <v>0</v>
      </c>
      <c r="H777" s="7">
        <v>0</v>
      </c>
      <c r="I777" s="7">
        <v>0</v>
      </c>
      <c r="J777" s="7">
        <v>0</v>
      </c>
      <c r="K777" s="7">
        <v>0</v>
      </c>
      <c r="L777" s="7">
        <v>0</v>
      </c>
      <c r="M777" s="7">
        <v>0</v>
      </c>
      <c r="N777" s="7">
        <v>0</v>
      </c>
      <c r="O777" s="7">
        <v>0</v>
      </c>
      <c r="P777" s="7">
        <v>0</v>
      </c>
      <c r="Q777" s="7">
        <v>0</v>
      </c>
      <c r="R777" s="7">
        <v>0</v>
      </c>
      <c r="S777" s="7">
        <v>0</v>
      </c>
      <c r="T777" s="7">
        <v>0</v>
      </c>
      <c r="U777" s="7">
        <v>0</v>
      </c>
      <c r="V777" s="7">
        <v>0</v>
      </c>
      <c r="W777" s="7">
        <v>0</v>
      </c>
      <c r="X777" s="7">
        <v>0</v>
      </c>
      <c r="Y777" s="7">
        <v>0</v>
      </c>
      <c r="Z777" s="7">
        <v>0</v>
      </c>
      <c r="AA777" s="1" t="s">
        <v>52</v>
      </c>
      <c r="AB777" s="1" t="str">
        <f t="shared" si="36"/>
        <v>País Vasco</v>
      </c>
      <c r="AC777" s="1" t="str">
        <f t="shared" si="34"/>
        <v>Badajoz-País Vasco-Guipúzcoa-R13</v>
      </c>
      <c r="AD777" s="1" t="str">
        <f t="shared" si="35"/>
        <v xml:space="preserve">DL - Material y equipo eléctrico, electrónico y óptico </v>
      </c>
    </row>
    <row r="778" spans="1:30" ht="14.4">
      <c r="A778" s="7" t="s">
        <v>20</v>
      </c>
      <c r="B778" s="7" t="s">
        <v>116</v>
      </c>
      <c r="C778" s="7" t="s">
        <v>118</v>
      </c>
      <c r="D778" s="7" t="s">
        <v>53</v>
      </c>
      <c r="E778" s="7">
        <v>0</v>
      </c>
      <c r="F778" s="7">
        <v>0</v>
      </c>
      <c r="G778" s="7">
        <v>0</v>
      </c>
      <c r="H778" s="7">
        <v>0.19853070992748501</v>
      </c>
      <c r="I778" s="7">
        <v>0</v>
      </c>
      <c r="J778" s="7">
        <v>0.327005770471409</v>
      </c>
      <c r="K778" s="7">
        <v>0</v>
      </c>
      <c r="L778" s="7">
        <v>0</v>
      </c>
      <c r="M778" s="7">
        <v>0</v>
      </c>
      <c r="N778" s="7">
        <v>0</v>
      </c>
      <c r="O778" s="7">
        <v>0</v>
      </c>
      <c r="P778" s="7">
        <v>0</v>
      </c>
      <c r="Q778" s="7">
        <v>0</v>
      </c>
      <c r="R778" s="7">
        <v>0</v>
      </c>
      <c r="S778" s="7">
        <v>10.791456</v>
      </c>
      <c r="T778" s="7">
        <v>0</v>
      </c>
      <c r="U778" s="7">
        <v>15.033431999999999</v>
      </c>
      <c r="V778" s="7">
        <v>0</v>
      </c>
      <c r="W778" s="7">
        <v>0</v>
      </c>
      <c r="X778" s="7">
        <v>0</v>
      </c>
      <c r="Y778" s="7">
        <v>0</v>
      </c>
      <c r="Z778" s="7">
        <v>0</v>
      </c>
      <c r="AA778" s="1" t="s">
        <v>54</v>
      </c>
      <c r="AB778" s="1" t="str">
        <f t="shared" si="36"/>
        <v>País Vasco</v>
      </c>
      <c r="AC778" s="1" t="str">
        <f t="shared" si="34"/>
        <v>Badajoz-País Vasco-Guipúzcoa-R14</v>
      </c>
      <c r="AD778" s="1" t="str">
        <f t="shared" si="35"/>
        <v xml:space="preserve">DM - Fabricación de material de transporte </v>
      </c>
    </row>
    <row r="779" spans="1:30" ht="14.4">
      <c r="A779" s="7" t="s">
        <v>20</v>
      </c>
      <c r="B779" s="7" t="s">
        <v>116</v>
      </c>
      <c r="C779" s="7" t="s">
        <v>118</v>
      </c>
      <c r="D779" s="7" t="s">
        <v>55</v>
      </c>
      <c r="E779" s="7">
        <v>0</v>
      </c>
      <c r="F779" s="7">
        <v>0</v>
      </c>
      <c r="G779" s="7">
        <v>0</v>
      </c>
      <c r="H779" s="7">
        <v>0</v>
      </c>
      <c r="I779" s="7">
        <v>0</v>
      </c>
      <c r="J779" s="7">
        <v>0</v>
      </c>
      <c r="K779" s="7">
        <v>0</v>
      </c>
      <c r="L779" s="7">
        <v>0</v>
      </c>
      <c r="M779" s="7">
        <v>0</v>
      </c>
      <c r="N779" s="7">
        <v>0</v>
      </c>
      <c r="O779" s="7">
        <v>0</v>
      </c>
      <c r="P779" s="7">
        <v>0</v>
      </c>
      <c r="Q779" s="7">
        <v>0</v>
      </c>
      <c r="R779" s="7">
        <v>0</v>
      </c>
      <c r="S779" s="7">
        <v>0</v>
      </c>
      <c r="T779" s="7">
        <v>0</v>
      </c>
      <c r="U779" s="7">
        <v>0</v>
      </c>
      <c r="V779" s="7">
        <v>0</v>
      </c>
      <c r="W779" s="7">
        <v>0</v>
      </c>
      <c r="X779" s="7">
        <v>0</v>
      </c>
      <c r="Y779" s="7">
        <v>0</v>
      </c>
      <c r="Z779" s="7">
        <v>0</v>
      </c>
      <c r="AA779" s="1" t="s">
        <v>56</v>
      </c>
      <c r="AB779" s="1" t="str">
        <f t="shared" si="36"/>
        <v>País Vasco</v>
      </c>
      <c r="AC779" s="1" t="str">
        <f t="shared" si="34"/>
        <v>Badajoz-País Vasco-Guipúzcoa-R15</v>
      </c>
      <c r="AD779" s="1" t="str">
        <f t="shared" si="35"/>
        <v xml:space="preserve">DN - Industrias diversas </v>
      </c>
    </row>
    <row r="780" spans="1:30" ht="14.4">
      <c r="A780" s="7" t="s">
        <v>20</v>
      </c>
      <c r="B780" s="7" t="s">
        <v>116</v>
      </c>
      <c r="C780" s="7" t="s">
        <v>118</v>
      </c>
      <c r="D780" s="7" t="s">
        <v>57</v>
      </c>
      <c r="E780" s="7">
        <v>0</v>
      </c>
      <c r="F780" s="7">
        <v>0</v>
      </c>
      <c r="G780" s="7">
        <v>0</v>
      </c>
      <c r="H780" s="7">
        <v>0</v>
      </c>
      <c r="I780" s="7">
        <v>0</v>
      </c>
      <c r="J780" s="7">
        <v>0</v>
      </c>
      <c r="K780" s="7">
        <v>0</v>
      </c>
      <c r="L780" s="7">
        <v>0</v>
      </c>
      <c r="M780" s="7">
        <v>0</v>
      </c>
      <c r="N780" s="7">
        <v>0</v>
      </c>
      <c r="O780" s="7">
        <v>0</v>
      </c>
      <c r="P780" s="7">
        <v>0</v>
      </c>
      <c r="Q780" s="7">
        <v>0</v>
      </c>
      <c r="R780" s="7">
        <v>0</v>
      </c>
      <c r="S780" s="7">
        <v>0</v>
      </c>
      <c r="T780" s="7">
        <v>0</v>
      </c>
      <c r="U780" s="7">
        <v>0</v>
      </c>
      <c r="V780" s="7">
        <v>0</v>
      </c>
      <c r="W780" s="7">
        <v>0</v>
      </c>
      <c r="X780" s="7">
        <v>0</v>
      </c>
      <c r="Y780" s="7">
        <v>0</v>
      </c>
      <c r="Z780" s="7">
        <v>0</v>
      </c>
      <c r="AA780" s="1" t="s">
        <v>58</v>
      </c>
      <c r="AB780" s="1" t="str">
        <f t="shared" si="36"/>
        <v>País Vasco</v>
      </c>
      <c r="AC780" s="1" t="str">
        <f t="shared" si="34"/>
        <v>Badajoz-País Vasco-Guipúzcoa-R16</v>
      </c>
      <c r="AD780" s="1" t="str">
        <f t="shared" si="35"/>
        <v xml:space="preserve">EE - Industria energética, distribución de energía, gas y agua </v>
      </c>
    </row>
    <row r="781" spans="1:30" ht="14.4">
      <c r="A781" s="7" t="s">
        <v>20</v>
      </c>
      <c r="B781" s="7" t="s">
        <v>116</v>
      </c>
      <c r="C781" s="7" t="s">
        <v>119</v>
      </c>
      <c r="D781" s="7" t="s">
        <v>23</v>
      </c>
      <c r="E781" s="7">
        <v>0</v>
      </c>
      <c r="F781" s="7">
        <v>0</v>
      </c>
      <c r="G781" s="7">
        <v>0</v>
      </c>
      <c r="H781" s="7">
        <v>0</v>
      </c>
      <c r="I781" s="7">
        <v>0</v>
      </c>
      <c r="J781" s="7">
        <v>0</v>
      </c>
      <c r="K781" s="7">
        <v>4.6957947448571202</v>
      </c>
      <c r="L781" s="7">
        <v>0</v>
      </c>
      <c r="M781" s="7">
        <v>2.4699068741220498</v>
      </c>
      <c r="N781" s="7">
        <v>0</v>
      </c>
      <c r="O781" s="7">
        <v>0</v>
      </c>
      <c r="P781" s="7">
        <v>0</v>
      </c>
      <c r="Q781" s="7">
        <v>0</v>
      </c>
      <c r="R781" s="7">
        <v>0</v>
      </c>
      <c r="S781" s="7">
        <v>0</v>
      </c>
      <c r="T781" s="7">
        <v>0</v>
      </c>
      <c r="U781" s="7">
        <v>0</v>
      </c>
      <c r="V781" s="7">
        <v>12.655531999999999</v>
      </c>
      <c r="W781" s="7">
        <v>0</v>
      </c>
      <c r="X781" s="7">
        <v>7.4830139999999998</v>
      </c>
      <c r="Y781" s="7">
        <v>0</v>
      </c>
      <c r="Z781" s="7">
        <v>0</v>
      </c>
      <c r="AA781" s="1" t="s">
        <v>24</v>
      </c>
      <c r="AB781" s="1" t="str">
        <f t="shared" si="36"/>
        <v>País Vasco</v>
      </c>
      <c r="AC781" s="1" t="str">
        <f t="shared" si="34"/>
        <v>Badajoz-País Vasco-Vizcaya-R1</v>
      </c>
      <c r="AD781" s="1" t="str">
        <f t="shared" si="35"/>
        <v xml:space="preserve">AA,BB - Agricultura, silvicultura y pesca </v>
      </c>
    </row>
    <row r="782" spans="1:30" ht="14.4">
      <c r="A782" s="7" t="s">
        <v>20</v>
      </c>
      <c r="B782" s="7" t="s">
        <v>116</v>
      </c>
      <c r="C782" s="7" t="s">
        <v>119</v>
      </c>
      <c r="D782" s="7" t="s">
        <v>26</v>
      </c>
      <c r="E782" s="7">
        <v>0</v>
      </c>
      <c r="F782" s="7">
        <v>0</v>
      </c>
      <c r="G782" s="7">
        <v>9.0189913272202507</v>
      </c>
      <c r="H782" s="7">
        <v>0</v>
      </c>
      <c r="I782" s="7">
        <v>3.8109925996171099</v>
      </c>
      <c r="J782" s="7">
        <v>0</v>
      </c>
      <c r="K782" s="7">
        <v>6.0031024594280398</v>
      </c>
      <c r="L782" s="7">
        <v>0</v>
      </c>
      <c r="M782" s="7">
        <v>0</v>
      </c>
      <c r="N782" s="7">
        <v>7.1152708186731504</v>
      </c>
      <c r="O782" s="7">
        <v>0</v>
      </c>
      <c r="P782" s="7">
        <v>0</v>
      </c>
      <c r="Q782" s="7">
        <v>0</v>
      </c>
      <c r="R782" s="7">
        <v>33.473494000000002</v>
      </c>
      <c r="S782" s="7">
        <v>0</v>
      </c>
      <c r="T782" s="7">
        <v>8.634639</v>
      </c>
      <c r="U782" s="7">
        <v>0</v>
      </c>
      <c r="V782" s="7">
        <v>22.219837999999999</v>
      </c>
      <c r="W782" s="7">
        <v>0</v>
      </c>
      <c r="X782" s="7">
        <v>0</v>
      </c>
      <c r="Y782" s="7">
        <v>13.038527999999999</v>
      </c>
      <c r="Z782" s="7">
        <v>0</v>
      </c>
      <c r="AA782" s="1" t="s">
        <v>27</v>
      </c>
      <c r="AB782" s="1" t="str">
        <f t="shared" si="36"/>
        <v>País Vasco</v>
      </c>
      <c r="AC782" s="1" t="str">
        <f t="shared" ref="AC782:AC845" si="37">+A782&amp;"-"&amp;AB782&amp;"-"&amp;C782&amp;"-"&amp;AA782</f>
        <v>Badajoz-País Vasco-Vizcaya-R2</v>
      </c>
      <c r="AD782" s="1" t="str">
        <f t="shared" ref="AD782:AD845" si="38">+IF(D782=$D$13,$AI$1,IF(D782=$D$14,$AI$2,IF(D782=$D$15,$AI$3,IF(D782=$D$16,$AI$4,IF(D782=$D$17,$AI$5,IF(D782=$D$18,$AI$6,IF(D782=$D$19,$AI$7,IF(D782=$D$20,$AI$8,IF(D782=$D$21,$AI$9,IF(D782=$D$22,$AI$10,IF(D782=$D$23,$AI$11,IF(D782=$D$24,$AI$12,IF(D782=$D$25,$AI$13,IF(D782=$D$26,$AI$14,IF(D782=$D$27,$AI$15,$AI$16)))))))))))))))</f>
        <v xml:space="preserve">CA,CB, DF - I. extractivas, coquerías, refino y combustibles nucleares </v>
      </c>
    </row>
    <row r="783" spans="1:30" ht="14.4">
      <c r="A783" s="7" t="s">
        <v>20</v>
      </c>
      <c r="B783" s="7" t="s">
        <v>116</v>
      </c>
      <c r="C783" s="7" t="s">
        <v>119</v>
      </c>
      <c r="D783" s="7" t="s">
        <v>29</v>
      </c>
      <c r="E783" s="7">
        <v>9.0627771271629491</v>
      </c>
      <c r="F783" s="7">
        <v>14.112411300007899</v>
      </c>
      <c r="G783" s="7">
        <v>0</v>
      </c>
      <c r="H783" s="7">
        <v>21.7056006183332</v>
      </c>
      <c r="I783" s="7">
        <v>0</v>
      </c>
      <c r="J783" s="7">
        <v>0</v>
      </c>
      <c r="K783" s="7">
        <v>0</v>
      </c>
      <c r="L783" s="7">
        <v>0</v>
      </c>
      <c r="M783" s="7">
        <v>0</v>
      </c>
      <c r="N783" s="7">
        <v>4.2944989821107198</v>
      </c>
      <c r="O783" s="7">
        <v>3.3351854108944101</v>
      </c>
      <c r="P783" s="7">
        <v>18.367775999999999</v>
      </c>
      <c r="Q783" s="7">
        <v>18.072431999999999</v>
      </c>
      <c r="R783" s="7">
        <v>0</v>
      </c>
      <c r="S783" s="7">
        <v>15.088150000000001</v>
      </c>
      <c r="T783" s="7">
        <v>0</v>
      </c>
      <c r="U783" s="7">
        <v>0</v>
      </c>
      <c r="V783" s="7">
        <v>0</v>
      </c>
      <c r="W783" s="7">
        <v>0</v>
      </c>
      <c r="X783" s="7">
        <v>0</v>
      </c>
      <c r="Y783" s="7">
        <v>11.04537</v>
      </c>
      <c r="Z783" s="7">
        <v>12.584688</v>
      </c>
      <c r="AA783" s="1" t="s">
        <v>30</v>
      </c>
      <c r="AB783" s="1" t="str">
        <f t="shared" si="36"/>
        <v>País Vasco</v>
      </c>
      <c r="AC783" s="1" t="str">
        <f t="shared" si="37"/>
        <v>Badajoz-País Vasco-Vizcaya-R3</v>
      </c>
      <c r="AD783" s="1" t="str">
        <f t="shared" si="38"/>
        <v xml:space="preserve">DA - Industria Agroalimentaria </v>
      </c>
    </row>
    <row r="784" spans="1:30" ht="14.4">
      <c r="A784" s="7" t="s">
        <v>20</v>
      </c>
      <c r="B784" s="7" t="s">
        <v>116</v>
      </c>
      <c r="C784" s="7" t="s">
        <v>119</v>
      </c>
      <c r="D784" s="7" t="s">
        <v>32</v>
      </c>
      <c r="E784" s="7">
        <v>0</v>
      </c>
      <c r="F784" s="7">
        <v>1.73015247327231E-8</v>
      </c>
      <c r="G784" s="7">
        <v>0.18666411479602699</v>
      </c>
      <c r="H784" s="7">
        <v>5.7664975399111203E-2</v>
      </c>
      <c r="I784" s="7">
        <v>8.5258074910437194E-3</v>
      </c>
      <c r="J784" s="7">
        <v>0</v>
      </c>
      <c r="K784" s="7">
        <v>0</v>
      </c>
      <c r="L784" s="7">
        <v>0</v>
      </c>
      <c r="M784" s="7">
        <v>0</v>
      </c>
      <c r="N784" s="7">
        <v>0</v>
      </c>
      <c r="O784" s="7">
        <v>0</v>
      </c>
      <c r="P784" s="7">
        <v>0</v>
      </c>
      <c r="Q784" s="7">
        <v>0</v>
      </c>
      <c r="R784" s="7">
        <v>0</v>
      </c>
      <c r="S784" s="7">
        <v>0</v>
      </c>
      <c r="T784" s="7">
        <v>0</v>
      </c>
      <c r="U784" s="7">
        <v>0</v>
      </c>
      <c r="V784" s="7">
        <v>0</v>
      </c>
      <c r="W784" s="7">
        <v>0</v>
      </c>
      <c r="X784" s="7">
        <v>0</v>
      </c>
      <c r="Y784" s="7">
        <v>0</v>
      </c>
      <c r="Z784" s="7">
        <v>0</v>
      </c>
      <c r="AA784" s="1" t="s">
        <v>33</v>
      </c>
      <c r="AB784" s="1" t="str">
        <f t="shared" si="36"/>
        <v>País Vasco</v>
      </c>
      <c r="AC784" s="1" t="str">
        <f t="shared" si="37"/>
        <v>Badajoz-País Vasco-Vizcaya-R4</v>
      </c>
      <c r="AD784" s="1" t="str">
        <f t="shared" si="38"/>
        <v xml:space="preserve">DB - Industria textil y de la confección </v>
      </c>
    </row>
    <row r="785" spans="1:30" ht="14.4">
      <c r="A785" s="7" t="s">
        <v>20</v>
      </c>
      <c r="B785" s="7" t="s">
        <v>116</v>
      </c>
      <c r="C785" s="7" t="s">
        <v>119</v>
      </c>
      <c r="D785" s="7" t="s">
        <v>35</v>
      </c>
      <c r="E785" s="7">
        <v>0</v>
      </c>
      <c r="F785" s="7">
        <v>0</v>
      </c>
      <c r="G785" s="7">
        <v>0</v>
      </c>
      <c r="H785" s="7">
        <v>0</v>
      </c>
      <c r="I785" s="7">
        <v>0</v>
      </c>
      <c r="J785" s="7">
        <v>0</v>
      </c>
      <c r="K785" s="7">
        <v>0</v>
      </c>
      <c r="L785" s="7">
        <v>0</v>
      </c>
      <c r="M785" s="7">
        <v>0</v>
      </c>
      <c r="N785" s="7">
        <v>0</v>
      </c>
      <c r="O785" s="7">
        <v>0</v>
      </c>
      <c r="P785" s="7">
        <v>0</v>
      </c>
      <c r="Q785" s="7">
        <v>0</v>
      </c>
      <c r="R785" s="7">
        <v>0</v>
      </c>
      <c r="S785" s="7">
        <v>0</v>
      </c>
      <c r="T785" s="7">
        <v>0</v>
      </c>
      <c r="U785" s="7">
        <v>0</v>
      </c>
      <c r="V785" s="7">
        <v>0</v>
      </c>
      <c r="W785" s="7">
        <v>0</v>
      </c>
      <c r="X785" s="7">
        <v>0</v>
      </c>
      <c r="Y785" s="7">
        <v>0</v>
      </c>
      <c r="Z785" s="7">
        <v>0</v>
      </c>
      <c r="AA785" s="1" t="s">
        <v>36</v>
      </c>
      <c r="AB785" s="1" t="str">
        <f t="shared" si="36"/>
        <v>País Vasco</v>
      </c>
      <c r="AC785" s="1" t="str">
        <f t="shared" si="37"/>
        <v>Badajoz-País Vasco-Vizcaya-R5</v>
      </c>
      <c r="AD785" s="1" t="str">
        <f t="shared" si="38"/>
        <v xml:space="preserve">DC - Industria del cuero y calzado </v>
      </c>
    </row>
    <row r="786" spans="1:30" ht="14.4">
      <c r="A786" s="7" t="s">
        <v>20</v>
      </c>
      <c r="B786" s="7" t="s">
        <v>116</v>
      </c>
      <c r="C786" s="7" t="s">
        <v>119</v>
      </c>
      <c r="D786" s="7" t="s">
        <v>37</v>
      </c>
      <c r="E786" s="7">
        <v>0</v>
      </c>
      <c r="F786" s="7">
        <v>0</v>
      </c>
      <c r="G786" s="7">
        <v>0</v>
      </c>
      <c r="H786" s="7">
        <v>0</v>
      </c>
      <c r="I786" s="7">
        <v>0</v>
      </c>
      <c r="J786" s="7">
        <v>0</v>
      </c>
      <c r="K786" s="7">
        <v>0</v>
      </c>
      <c r="L786" s="7">
        <v>0</v>
      </c>
      <c r="M786" s="7">
        <v>0</v>
      </c>
      <c r="N786" s="7">
        <v>0</v>
      </c>
      <c r="O786" s="7">
        <v>0</v>
      </c>
      <c r="P786" s="7">
        <v>0</v>
      </c>
      <c r="Q786" s="7">
        <v>0</v>
      </c>
      <c r="R786" s="7">
        <v>0</v>
      </c>
      <c r="S786" s="7">
        <v>0</v>
      </c>
      <c r="T786" s="7">
        <v>0</v>
      </c>
      <c r="U786" s="7">
        <v>0</v>
      </c>
      <c r="V786" s="7">
        <v>0</v>
      </c>
      <c r="W786" s="7">
        <v>0</v>
      </c>
      <c r="X786" s="7">
        <v>0</v>
      </c>
      <c r="Y786" s="7">
        <v>0</v>
      </c>
      <c r="Z786" s="7">
        <v>0</v>
      </c>
      <c r="AA786" s="1" t="s">
        <v>38</v>
      </c>
      <c r="AB786" s="1" t="str">
        <f t="shared" si="36"/>
        <v>País Vasco</v>
      </c>
      <c r="AC786" s="1" t="str">
        <f t="shared" si="37"/>
        <v>Badajoz-País Vasco-Vizcaya-R6</v>
      </c>
      <c r="AD786" s="1" t="str">
        <f t="shared" si="38"/>
        <v xml:space="preserve">DD - Industria de la madera y el corcho </v>
      </c>
    </row>
    <row r="787" spans="1:30" ht="14.4">
      <c r="A787" s="7" t="s">
        <v>20</v>
      </c>
      <c r="B787" s="7" t="s">
        <v>116</v>
      </c>
      <c r="C787" s="7" t="s">
        <v>119</v>
      </c>
      <c r="D787" s="7" t="s">
        <v>39</v>
      </c>
      <c r="E787" s="7">
        <v>0</v>
      </c>
      <c r="F787" s="7">
        <v>0</v>
      </c>
      <c r="G787" s="7">
        <v>0</v>
      </c>
      <c r="H787" s="7">
        <v>0</v>
      </c>
      <c r="I787" s="7">
        <v>0</v>
      </c>
      <c r="J787" s="7">
        <v>0</v>
      </c>
      <c r="K787" s="7">
        <v>0</v>
      </c>
      <c r="L787" s="7">
        <v>0</v>
      </c>
      <c r="M787" s="7">
        <v>0</v>
      </c>
      <c r="N787" s="7">
        <v>0</v>
      </c>
      <c r="O787" s="7">
        <v>0</v>
      </c>
      <c r="P787" s="7">
        <v>0</v>
      </c>
      <c r="Q787" s="7">
        <v>0</v>
      </c>
      <c r="R787" s="7">
        <v>0</v>
      </c>
      <c r="S787" s="7">
        <v>0</v>
      </c>
      <c r="T787" s="7">
        <v>0</v>
      </c>
      <c r="U787" s="7">
        <v>0</v>
      </c>
      <c r="V787" s="7">
        <v>0</v>
      </c>
      <c r="W787" s="7">
        <v>0</v>
      </c>
      <c r="X787" s="7">
        <v>0</v>
      </c>
      <c r="Y787" s="7">
        <v>0</v>
      </c>
      <c r="Z787" s="7">
        <v>0</v>
      </c>
      <c r="AA787" s="1" t="s">
        <v>40</v>
      </c>
      <c r="AB787" s="1" t="str">
        <f t="shared" si="36"/>
        <v>País Vasco</v>
      </c>
      <c r="AC787" s="1" t="str">
        <f t="shared" si="37"/>
        <v>Badajoz-País Vasco-Vizcaya-R7</v>
      </c>
      <c r="AD787" s="1" t="str">
        <f t="shared" si="38"/>
        <v xml:space="preserve">DE - Industria del papel, edición y artes gráficas </v>
      </c>
    </row>
    <row r="788" spans="1:30" ht="14.4">
      <c r="A788" s="7" t="s">
        <v>20</v>
      </c>
      <c r="B788" s="7" t="s">
        <v>116</v>
      </c>
      <c r="C788" s="7" t="s">
        <v>119</v>
      </c>
      <c r="D788" s="7" t="s">
        <v>41</v>
      </c>
      <c r="E788" s="7">
        <v>0</v>
      </c>
      <c r="F788" s="7">
        <v>31.1456045817392</v>
      </c>
      <c r="G788" s="7">
        <v>0</v>
      </c>
      <c r="H788" s="7">
        <v>0</v>
      </c>
      <c r="I788" s="7">
        <v>0</v>
      </c>
      <c r="J788" s="7">
        <v>0</v>
      </c>
      <c r="K788" s="7">
        <v>0</v>
      </c>
      <c r="L788" s="7">
        <v>0</v>
      </c>
      <c r="M788" s="7">
        <v>0</v>
      </c>
      <c r="N788" s="7">
        <v>0</v>
      </c>
      <c r="O788" s="7">
        <v>0</v>
      </c>
      <c r="P788" s="7">
        <v>0</v>
      </c>
      <c r="Q788" s="7">
        <v>17.779508</v>
      </c>
      <c r="R788" s="7">
        <v>0</v>
      </c>
      <c r="S788" s="7">
        <v>0</v>
      </c>
      <c r="T788" s="7">
        <v>0</v>
      </c>
      <c r="U788" s="7">
        <v>0</v>
      </c>
      <c r="V788" s="7">
        <v>0</v>
      </c>
      <c r="W788" s="7">
        <v>0</v>
      </c>
      <c r="X788" s="7">
        <v>0</v>
      </c>
      <c r="Y788" s="7">
        <v>0</v>
      </c>
      <c r="Z788" s="7">
        <v>0</v>
      </c>
      <c r="AA788" s="1" t="s">
        <v>42</v>
      </c>
      <c r="AB788" s="1" t="str">
        <f t="shared" si="36"/>
        <v>País Vasco</v>
      </c>
      <c r="AC788" s="1" t="str">
        <f t="shared" si="37"/>
        <v>Badajoz-País Vasco-Vizcaya-R8</v>
      </c>
      <c r="AD788" s="1" t="str">
        <f t="shared" si="38"/>
        <v xml:space="preserve">DG - Industria Química </v>
      </c>
    </row>
    <row r="789" spans="1:30" ht="14.4">
      <c r="A789" s="7" t="s">
        <v>20</v>
      </c>
      <c r="B789" s="7" t="s">
        <v>116</v>
      </c>
      <c r="C789" s="7" t="s">
        <v>119</v>
      </c>
      <c r="D789" s="7" t="s">
        <v>43</v>
      </c>
      <c r="E789" s="7">
        <v>0</v>
      </c>
      <c r="F789" s="7">
        <v>0</v>
      </c>
      <c r="G789" s="7">
        <v>0</v>
      </c>
      <c r="H789" s="7">
        <v>0</v>
      </c>
      <c r="I789" s="7">
        <v>0</v>
      </c>
      <c r="J789" s="7">
        <v>6.11968433884826</v>
      </c>
      <c r="K789" s="7">
        <v>0</v>
      </c>
      <c r="L789" s="7">
        <v>0</v>
      </c>
      <c r="M789" s="7">
        <v>0</v>
      </c>
      <c r="N789" s="7">
        <v>0</v>
      </c>
      <c r="O789" s="7">
        <v>0</v>
      </c>
      <c r="P789" s="7">
        <v>0</v>
      </c>
      <c r="Q789" s="7">
        <v>0</v>
      </c>
      <c r="R789" s="7">
        <v>0</v>
      </c>
      <c r="S789" s="7">
        <v>0</v>
      </c>
      <c r="T789" s="7">
        <v>0</v>
      </c>
      <c r="U789" s="7">
        <v>13.804603999999999</v>
      </c>
      <c r="V789" s="7">
        <v>0</v>
      </c>
      <c r="W789" s="7">
        <v>0</v>
      </c>
      <c r="X789" s="7">
        <v>0</v>
      </c>
      <c r="Y789" s="7">
        <v>0</v>
      </c>
      <c r="Z789" s="7">
        <v>0</v>
      </c>
      <c r="AA789" s="1" t="s">
        <v>44</v>
      </c>
      <c r="AB789" s="1" t="str">
        <f t="shared" si="36"/>
        <v>País Vasco</v>
      </c>
      <c r="AC789" s="1" t="str">
        <f t="shared" si="37"/>
        <v>Badajoz-País Vasco-Vizcaya-R9</v>
      </c>
      <c r="AD789" s="1" t="str">
        <f t="shared" si="38"/>
        <v xml:space="preserve">DH - Industria del caucho y materias plásticas </v>
      </c>
    </row>
    <row r="790" spans="1:30" ht="14.4">
      <c r="A790" s="7" t="s">
        <v>20</v>
      </c>
      <c r="B790" s="7" t="s">
        <v>116</v>
      </c>
      <c r="C790" s="7" t="s">
        <v>119</v>
      </c>
      <c r="D790" s="7" t="s">
        <v>45</v>
      </c>
      <c r="E790" s="7">
        <v>0</v>
      </c>
      <c r="F790" s="7">
        <v>0</v>
      </c>
      <c r="G790" s="7">
        <v>0</v>
      </c>
      <c r="H790" s="7">
        <v>0</v>
      </c>
      <c r="I790" s="7">
        <v>0</v>
      </c>
      <c r="J790" s="7">
        <v>0</v>
      </c>
      <c r="K790" s="7">
        <v>0</v>
      </c>
      <c r="L790" s="7">
        <v>0</v>
      </c>
      <c r="M790" s="7">
        <v>0</v>
      </c>
      <c r="N790" s="7">
        <v>0.37991580554311499</v>
      </c>
      <c r="O790" s="7">
        <v>0</v>
      </c>
      <c r="P790" s="7">
        <v>0</v>
      </c>
      <c r="Q790" s="7">
        <v>0</v>
      </c>
      <c r="R790" s="7">
        <v>0</v>
      </c>
      <c r="S790" s="7">
        <v>0</v>
      </c>
      <c r="T790" s="7">
        <v>0</v>
      </c>
      <c r="U790" s="7">
        <v>0</v>
      </c>
      <c r="V790" s="7">
        <v>0</v>
      </c>
      <c r="W790" s="7">
        <v>0</v>
      </c>
      <c r="X790" s="7">
        <v>0</v>
      </c>
      <c r="Y790" s="7">
        <v>13.581799999999999</v>
      </c>
      <c r="Z790" s="7">
        <v>0</v>
      </c>
      <c r="AA790" s="1" t="s">
        <v>46</v>
      </c>
      <c r="AB790" s="1" t="str">
        <f t="shared" si="36"/>
        <v>País Vasco</v>
      </c>
      <c r="AC790" s="1" t="str">
        <f t="shared" si="37"/>
        <v>Badajoz-País Vasco-Vizcaya-R10</v>
      </c>
      <c r="AD790" s="1" t="str">
        <f t="shared" si="38"/>
        <v xml:space="preserve">DI - Industria de productos minerales no metálicos </v>
      </c>
    </row>
    <row r="791" spans="1:30" ht="14.4">
      <c r="A791" s="7" t="s">
        <v>20</v>
      </c>
      <c r="B791" s="7" t="s">
        <v>116</v>
      </c>
      <c r="C791" s="7" t="s">
        <v>119</v>
      </c>
      <c r="D791" s="7" t="s">
        <v>47</v>
      </c>
      <c r="E791" s="7">
        <v>0</v>
      </c>
      <c r="F791" s="7">
        <v>17.285747164210001</v>
      </c>
      <c r="G791" s="7">
        <v>22.385942041566</v>
      </c>
      <c r="H791" s="7">
        <v>0</v>
      </c>
      <c r="I791" s="7">
        <v>0</v>
      </c>
      <c r="J791" s="7">
        <v>3.9474526449607499</v>
      </c>
      <c r="K791" s="7">
        <v>2.4162180958935</v>
      </c>
      <c r="L791" s="7">
        <v>2.12823504825593</v>
      </c>
      <c r="M791" s="7">
        <v>0.75284785673481103</v>
      </c>
      <c r="N791" s="7">
        <v>0</v>
      </c>
      <c r="O791" s="7">
        <v>1.61284741562654</v>
      </c>
      <c r="P791" s="7">
        <v>0</v>
      </c>
      <c r="Q791" s="7">
        <v>56.459046000000001</v>
      </c>
      <c r="R791" s="7">
        <v>71.507502000000002</v>
      </c>
      <c r="S791" s="7">
        <v>0</v>
      </c>
      <c r="T791" s="7">
        <v>0</v>
      </c>
      <c r="U791" s="7">
        <v>14.716424</v>
      </c>
      <c r="V791" s="7">
        <v>14.566383</v>
      </c>
      <c r="W791" s="7">
        <v>13.127627</v>
      </c>
      <c r="X791" s="7">
        <v>0.57796400000000003</v>
      </c>
      <c r="Y791" s="7">
        <v>0</v>
      </c>
      <c r="Z791" s="7">
        <v>13.57545</v>
      </c>
      <c r="AA791" s="1" t="s">
        <v>48</v>
      </c>
      <c r="AB791" s="1" t="str">
        <f t="shared" si="36"/>
        <v>País Vasco</v>
      </c>
      <c r="AC791" s="1" t="str">
        <f t="shared" si="37"/>
        <v>Badajoz-País Vasco-Vizcaya-R11</v>
      </c>
      <c r="AD791" s="1" t="str">
        <f t="shared" si="38"/>
        <v xml:space="preserve">DJ - Metalurgia y fabricación de productos metálicos </v>
      </c>
    </row>
    <row r="792" spans="1:30" ht="14.4">
      <c r="A792" s="7" t="s">
        <v>20</v>
      </c>
      <c r="B792" s="7" t="s">
        <v>116</v>
      </c>
      <c r="C792" s="7" t="s">
        <v>119</v>
      </c>
      <c r="D792" s="7" t="s">
        <v>49</v>
      </c>
      <c r="E792" s="7">
        <v>0</v>
      </c>
      <c r="F792" s="7">
        <v>0</v>
      </c>
      <c r="G792" s="7">
        <v>0</v>
      </c>
      <c r="H792" s="7">
        <v>0</v>
      </c>
      <c r="I792" s="7">
        <v>29.4773218815061</v>
      </c>
      <c r="J792" s="7">
        <v>0</v>
      </c>
      <c r="K792" s="7">
        <v>0</v>
      </c>
      <c r="L792" s="7">
        <v>0</v>
      </c>
      <c r="M792" s="7">
        <v>0</v>
      </c>
      <c r="N792" s="7">
        <v>0</v>
      </c>
      <c r="O792" s="7">
        <v>8.9649948256363299</v>
      </c>
      <c r="P792" s="7">
        <v>0</v>
      </c>
      <c r="Q792" s="7">
        <v>0</v>
      </c>
      <c r="R792" s="7">
        <v>0</v>
      </c>
      <c r="S792" s="7">
        <v>0</v>
      </c>
      <c r="T792" s="7">
        <v>10.482048000000001</v>
      </c>
      <c r="U792" s="7">
        <v>0</v>
      </c>
      <c r="V792" s="7">
        <v>0</v>
      </c>
      <c r="W792" s="7">
        <v>0</v>
      </c>
      <c r="X792" s="7">
        <v>0</v>
      </c>
      <c r="Y792" s="7">
        <v>0</v>
      </c>
      <c r="Z792" s="7">
        <v>5.9737404999999999</v>
      </c>
      <c r="AA792" s="1" t="s">
        <v>50</v>
      </c>
      <c r="AB792" s="1" t="str">
        <f t="shared" si="36"/>
        <v>País Vasco</v>
      </c>
      <c r="AC792" s="1" t="str">
        <f t="shared" si="37"/>
        <v>Badajoz-País Vasco-Vizcaya-R12</v>
      </c>
      <c r="AD792" s="1" t="str">
        <f t="shared" si="38"/>
        <v xml:space="preserve">DK - Fabricación de maquinaria y equipo mecánico </v>
      </c>
    </row>
    <row r="793" spans="1:30" ht="14.4">
      <c r="A793" s="7" t="s">
        <v>20</v>
      </c>
      <c r="B793" s="7" t="s">
        <v>116</v>
      </c>
      <c r="C793" s="7" t="s">
        <v>119</v>
      </c>
      <c r="D793" s="7" t="s">
        <v>51</v>
      </c>
      <c r="E793" s="7">
        <v>0</v>
      </c>
      <c r="F793" s="7">
        <v>0</v>
      </c>
      <c r="G793" s="7">
        <v>0</v>
      </c>
      <c r="H793" s="7">
        <v>0</v>
      </c>
      <c r="I793" s="7">
        <v>0</v>
      </c>
      <c r="J793" s="7">
        <v>0</v>
      </c>
      <c r="K793" s="7">
        <v>0</v>
      </c>
      <c r="L793" s="7">
        <v>0</v>
      </c>
      <c r="M793" s="7">
        <v>0</v>
      </c>
      <c r="N793" s="7">
        <v>0</v>
      </c>
      <c r="O793" s="7">
        <v>0</v>
      </c>
      <c r="P793" s="7">
        <v>0</v>
      </c>
      <c r="Q793" s="7">
        <v>0</v>
      </c>
      <c r="R793" s="7">
        <v>0</v>
      </c>
      <c r="S793" s="7">
        <v>0</v>
      </c>
      <c r="T793" s="7">
        <v>0</v>
      </c>
      <c r="U793" s="7">
        <v>0</v>
      </c>
      <c r="V793" s="7">
        <v>0</v>
      </c>
      <c r="W793" s="7">
        <v>0</v>
      </c>
      <c r="X793" s="7">
        <v>0</v>
      </c>
      <c r="Y793" s="7">
        <v>0</v>
      </c>
      <c r="Z793" s="7">
        <v>0</v>
      </c>
      <c r="AA793" s="1" t="s">
        <v>52</v>
      </c>
      <c r="AB793" s="1" t="str">
        <f t="shared" si="36"/>
        <v>País Vasco</v>
      </c>
      <c r="AC793" s="1" t="str">
        <f t="shared" si="37"/>
        <v>Badajoz-País Vasco-Vizcaya-R13</v>
      </c>
      <c r="AD793" s="1" t="str">
        <f t="shared" si="38"/>
        <v xml:space="preserve">DL - Material y equipo eléctrico, electrónico y óptico </v>
      </c>
    </row>
    <row r="794" spans="1:30" ht="14.4">
      <c r="A794" s="7" t="s">
        <v>20</v>
      </c>
      <c r="B794" s="7" t="s">
        <v>116</v>
      </c>
      <c r="C794" s="7" t="s">
        <v>119</v>
      </c>
      <c r="D794" s="7" t="s">
        <v>53</v>
      </c>
      <c r="E794" s="7">
        <v>0</v>
      </c>
      <c r="F794" s="7">
        <v>0</v>
      </c>
      <c r="G794" s="7">
        <v>0</v>
      </c>
      <c r="H794" s="7">
        <v>0</v>
      </c>
      <c r="I794" s="7">
        <v>0</v>
      </c>
      <c r="J794" s="7">
        <v>0</v>
      </c>
      <c r="K794" s="7">
        <v>0</v>
      </c>
      <c r="L794" s="7">
        <v>0</v>
      </c>
      <c r="M794" s="7">
        <v>0</v>
      </c>
      <c r="N794" s="7">
        <v>0</v>
      </c>
      <c r="O794" s="7">
        <v>0</v>
      </c>
      <c r="P794" s="7">
        <v>0</v>
      </c>
      <c r="Q794" s="7">
        <v>0</v>
      </c>
      <c r="R794" s="7">
        <v>0</v>
      </c>
      <c r="S794" s="7">
        <v>0</v>
      </c>
      <c r="T794" s="7">
        <v>0</v>
      </c>
      <c r="U794" s="7">
        <v>0</v>
      </c>
      <c r="V794" s="7">
        <v>0</v>
      </c>
      <c r="W794" s="7">
        <v>0</v>
      </c>
      <c r="X794" s="7">
        <v>0</v>
      </c>
      <c r="Y794" s="7">
        <v>0</v>
      </c>
      <c r="Z794" s="7">
        <v>0</v>
      </c>
      <c r="AA794" s="1" t="s">
        <v>54</v>
      </c>
      <c r="AB794" s="1" t="str">
        <f t="shared" si="36"/>
        <v>País Vasco</v>
      </c>
      <c r="AC794" s="1" t="str">
        <f t="shared" si="37"/>
        <v>Badajoz-País Vasco-Vizcaya-R14</v>
      </c>
      <c r="AD794" s="1" t="str">
        <f t="shared" si="38"/>
        <v xml:space="preserve">DM - Fabricación de material de transporte </v>
      </c>
    </row>
    <row r="795" spans="1:30" ht="14.4">
      <c r="A795" s="7" t="s">
        <v>20</v>
      </c>
      <c r="B795" s="7" t="s">
        <v>116</v>
      </c>
      <c r="C795" s="7" t="s">
        <v>119</v>
      </c>
      <c r="D795" s="7" t="s">
        <v>55</v>
      </c>
      <c r="E795" s="7">
        <v>0</v>
      </c>
      <c r="F795" s="7">
        <v>0</v>
      </c>
      <c r="G795" s="7">
        <v>0</v>
      </c>
      <c r="H795" s="7">
        <v>0</v>
      </c>
      <c r="I795" s="7">
        <v>0</v>
      </c>
      <c r="J795" s="7">
        <v>0</v>
      </c>
      <c r="K795" s="7">
        <v>0</v>
      </c>
      <c r="L795" s="7">
        <v>0</v>
      </c>
      <c r="M795" s="7">
        <v>0</v>
      </c>
      <c r="N795" s="7">
        <v>0</v>
      </c>
      <c r="O795" s="7">
        <v>0</v>
      </c>
      <c r="P795" s="7">
        <v>0</v>
      </c>
      <c r="Q795" s="7">
        <v>0</v>
      </c>
      <c r="R795" s="7">
        <v>0</v>
      </c>
      <c r="S795" s="7">
        <v>0</v>
      </c>
      <c r="T795" s="7">
        <v>0</v>
      </c>
      <c r="U795" s="7">
        <v>0</v>
      </c>
      <c r="V795" s="7">
        <v>0</v>
      </c>
      <c r="W795" s="7">
        <v>0</v>
      </c>
      <c r="X795" s="7">
        <v>0</v>
      </c>
      <c r="Y795" s="7">
        <v>0</v>
      </c>
      <c r="Z795" s="7">
        <v>0</v>
      </c>
      <c r="AA795" s="1" t="s">
        <v>56</v>
      </c>
      <c r="AB795" s="1" t="str">
        <f t="shared" si="36"/>
        <v>País Vasco</v>
      </c>
      <c r="AC795" s="1" t="str">
        <f t="shared" si="37"/>
        <v>Badajoz-País Vasco-Vizcaya-R15</v>
      </c>
      <c r="AD795" s="1" t="str">
        <f t="shared" si="38"/>
        <v xml:space="preserve">DN - Industrias diversas </v>
      </c>
    </row>
    <row r="796" spans="1:30" ht="14.4">
      <c r="A796" s="7" t="s">
        <v>20</v>
      </c>
      <c r="B796" s="7" t="s">
        <v>116</v>
      </c>
      <c r="C796" s="7" t="s">
        <v>119</v>
      </c>
      <c r="D796" s="7" t="s">
        <v>57</v>
      </c>
      <c r="E796" s="7">
        <v>0</v>
      </c>
      <c r="F796" s="7">
        <v>0</v>
      </c>
      <c r="G796" s="7">
        <v>0</v>
      </c>
      <c r="H796" s="7">
        <v>0</v>
      </c>
      <c r="I796" s="7">
        <v>0</v>
      </c>
      <c r="J796" s="7">
        <v>0</v>
      </c>
      <c r="K796" s="7">
        <v>0</v>
      </c>
      <c r="L796" s="7">
        <v>0</v>
      </c>
      <c r="M796" s="7">
        <v>0</v>
      </c>
      <c r="N796" s="7">
        <v>0</v>
      </c>
      <c r="O796" s="7">
        <v>0</v>
      </c>
      <c r="P796" s="7">
        <v>0</v>
      </c>
      <c r="Q796" s="7">
        <v>0</v>
      </c>
      <c r="R796" s="7">
        <v>0</v>
      </c>
      <c r="S796" s="7">
        <v>0</v>
      </c>
      <c r="T796" s="7">
        <v>0</v>
      </c>
      <c r="U796" s="7">
        <v>0</v>
      </c>
      <c r="V796" s="7">
        <v>0</v>
      </c>
      <c r="W796" s="7">
        <v>0</v>
      </c>
      <c r="X796" s="7">
        <v>0</v>
      </c>
      <c r="Y796" s="7">
        <v>0</v>
      </c>
      <c r="Z796" s="7">
        <v>0</v>
      </c>
      <c r="AA796" s="1" t="s">
        <v>58</v>
      </c>
      <c r="AB796" s="1" t="str">
        <f t="shared" si="36"/>
        <v>País Vasco</v>
      </c>
      <c r="AC796" s="1" t="str">
        <f t="shared" si="37"/>
        <v>Badajoz-País Vasco-Vizcaya-R16</v>
      </c>
      <c r="AD796" s="1" t="str">
        <f t="shared" si="38"/>
        <v xml:space="preserve">EE - Industria energética, distribución de energía, gas y agua </v>
      </c>
    </row>
    <row r="797" spans="1:30" ht="14.4">
      <c r="A797" s="7" t="s">
        <v>20</v>
      </c>
      <c r="B797" s="7" t="s">
        <v>120</v>
      </c>
      <c r="C797" s="7" t="s">
        <v>120</v>
      </c>
      <c r="D797" s="7" t="s">
        <v>23</v>
      </c>
      <c r="E797" s="7">
        <v>0</v>
      </c>
      <c r="F797" s="7">
        <v>0</v>
      </c>
      <c r="G797" s="7">
        <v>6.41269541392702</v>
      </c>
      <c r="H797" s="7">
        <v>0</v>
      </c>
      <c r="I797" s="7">
        <v>6.0179854352627604</v>
      </c>
      <c r="J797" s="7">
        <v>0</v>
      </c>
      <c r="K797" s="7">
        <v>4.3885932194926403</v>
      </c>
      <c r="L797" s="7">
        <v>0</v>
      </c>
      <c r="M797" s="7">
        <v>4.18779638112564</v>
      </c>
      <c r="N797" s="7">
        <v>0</v>
      </c>
      <c r="O797" s="7">
        <v>0</v>
      </c>
      <c r="P797" s="7">
        <v>0</v>
      </c>
      <c r="Q797" s="7">
        <v>0</v>
      </c>
      <c r="R797" s="7">
        <v>16.536840000000002</v>
      </c>
      <c r="S797" s="7">
        <v>0</v>
      </c>
      <c r="T797" s="7">
        <v>15.474360000000001</v>
      </c>
      <c r="U797" s="7">
        <v>0</v>
      </c>
      <c r="V797" s="7">
        <v>11.8276</v>
      </c>
      <c r="W797" s="7">
        <v>0</v>
      </c>
      <c r="X797" s="7">
        <v>4.0830299999999999</v>
      </c>
      <c r="Y797" s="7">
        <v>0</v>
      </c>
      <c r="Z797" s="7">
        <v>0</v>
      </c>
      <c r="AA797" s="1" t="s">
        <v>24</v>
      </c>
      <c r="AB797" s="1" t="str">
        <f t="shared" si="36"/>
        <v>La Rioja</v>
      </c>
      <c r="AC797" s="1" t="str">
        <f t="shared" si="37"/>
        <v>Badajoz-La Rioja-La Rioja-R1</v>
      </c>
      <c r="AD797" s="1" t="str">
        <f t="shared" si="38"/>
        <v xml:space="preserve">AA,BB - Agricultura, silvicultura y pesca </v>
      </c>
    </row>
    <row r="798" spans="1:30" ht="14.4">
      <c r="A798" s="7" t="s">
        <v>20</v>
      </c>
      <c r="B798" s="7" t="s">
        <v>120</v>
      </c>
      <c r="C798" s="7" t="s">
        <v>120</v>
      </c>
      <c r="D798" s="7" t="s">
        <v>26</v>
      </c>
      <c r="E798" s="7">
        <v>0</v>
      </c>
      <c r="F798" s="7">
        <v>0</v>
      </c>
      <c r="G798" s="7">
        <v>0</v>
      </c>
      <c r="H798" s="7">
        <v>0</v>
      </c>
      <c r="I798" s="7">
        <v>0</v>
      </c>
      <c r="J798" s="7">
        <v>0</v>
      </c>
      <c r="K798" s="7">
        <v>0</v>
      </c>
      <c r="L798" s="7">
        <v>0</v>
      </c>
      <c r="M798" s="7">
        <v>0</v>
      </c>
      <c r="N798" s="7">
        <v>0</v>
      </c>
      <c r="O798" s="7">
        <v>0</v>
      </c>
      <c r="P798" s="7">
        <v>0</v>
      </c>
      <c r="Q798" s="7">
        <v>0</v>
      </c>
      <c r="R798" s="7">
        <v>0</v>
      </c>
      <c r="S798" s="7">
        <v>0</v>
      </c>
      <c r="T798" s="7">
        <v>0</v>
      </c>
      <c r="U798" s="7">
        <v>0</v>
      </c>
      <c r="V798" s="7">
        <v>0</v>
      </c>
      <c r="W798" s="7">
        <v>0</v>
      </c>
      <c r="X798" s="7">
        <v>0</v>
      </c>
      <c r="Y798" s="7">
        <v>0</v>
      </c>
      <c r="Z798" s="7">
        <v>0</v>
      </c>
      <c r="AA798" s="1" t="s">
        <v>27</v>
      </c>
      <c r="AB798" s="1" t="str">
        <f t="shared" ref="AB798:AB861" si="39">IF(B798="Castilla-La Mancha","Castilla La Mancha",B798)</f>
        <v>La Rioja</v>
      </c>
      <c r="AC798" s="1" t="str">
        <f t="shared" si="37"/>
        <v>Badajoz-La Rioja-La Rioja-R2</v>
      </c>
      <c r="AD798" s="1" t="str">
        <f t="shared" si="38"/>
        <v xml:space="preserve">CA,CB, DF - I. extractivas, coquerías, refino y combustibles nucleares </v>
      </c>
    </row>
    <row r="799" spans="1:30" ht="14.4">
      <c r="A799" s="7" t="s">
        <v>20</v>
      </c>
      <c r="B799" s="7" t="s">
        <v>120</v>
      </c>
      <c r="C799" s="7" t="s">
        <v>120</v>
      </c>
      <c r="D799" s="7" t="s">
        <v>29</v>
      </c>
      <c r="E799" s="7">
        <v>8.8351786507215095</v>
      </c>
      <c r="F799" s="7">
        <v>0</v>
      </c>
      <c r="G799" s="7">
        <v>13.0161577848656</v>
      </c>
      <c r="H799" s="7">
        <v>3.7279044811444599</v>
      </c>
      <c r="I799" s="7">
        <v>0</v>
      </c>
      <c r="J799" s="7">
        <v>0</v>
      </c>
      <c r="K799" s="7">
        <v>9.0170510643879407</v>
      </c>
      <c r="L799" s="7">
        <v>0</v>
      </c>
      <c r="M799" s="7">
        <v>2.9277509992673698</v>
      </c>
      <c r="N799" s="7">
        <v>0</v>
      </c>
      <c r="O799" s="7">
        <v>9.8206124160189905</v>
      </c>
      <c r="P799" s="7">
        <v>17.906496000000001</v>
      </c>
      <c r="Q799" s="7">
        <v>0</v>
      </c>
      <c r="R799" s="7">
        <v>32.16478</v>
      </c>
      <c r="S799" s="7">
        <v>16.467359999999999</v>
      </c>
      <c r="T799" s="7">
        <v>0</v>
      </c>
      <c r="U799" s="7">
        <v>0</v>
      </c>
      <c r="V799" s="7">
        <v>29.789263999999999</v>
      </c>
      <c r="W799" s="7">
        <v>0</v>
      </c>
      <c r="X799" s="7">
        <v>13.610099999999999</v>
      </c>
      <c r="Y799" s="7">
        <v>0</v>
      </c>
      <c r="Z799" s="7">
        <v>18.437576</v>
      </c>
      <c r="AA799" s="1" t="s">
        <v>30</v>
      </c>
      <c r="AB799" s="1" t="str">
        <f t="shared" si="39"/>
        <v>La Rioja</v>
      </c>
      <c r="AC799" s="1" t="str">
        <f t="shared" si="37"/>
        <v>Badajoz-La Rioja-La Rioja-R3</v>
      </c>
      <c r="AD799" s="1" t="str">
        <f t="shared" si="38"/>
        <v xml:space="preserve">DA - Industria Agroalimentaria </v>
      </c>
    </row>
    <row r="800" spans="1:30" ht="14.4">
      <c r="A800" s="7" t="s">
        <v>20</v>
      </c>
      <c r="B800" s="7" t="s">
        <v>120</v>
      </c>
      <c r="C800" s="7" t="s">
        <v>120</v>
      </c>
      <c r="D800" s="7" t="s">
        <v>32</v>
      </c>
      <c r="E800" s="7">
        <v>0</v>
      </c>
      <c r="F800" s="7">
        <v>0</v>
      </c>
      <c r="G800" s="7">
        <v>6.3803588145487505E-2</v>
      </c>
      <c r="H800" s="7">
        <v>4.3750972896392099E-2</v>
      </c>
      <c r="I800" s="7">
        <v>3.5805871431653399E-3</v>
      </c>
      <c r="J800" s="7">
        <v>0</v>
      </c>
      <c r="K800" s="7">
        <v>0</v>
      </c>
      <c r="L800" s="7">
        <v>0</v>
      </c>
      <c r="M800" s="7">
        <v>0</v>
      </c>
      <c r="N800" s="7">
        <v>0</v>
      </c>
      <c r="O800" s="7">
        <v>0</v>
      </c>
      <c r="P800" s="7">
        <v>0</v>
      </c>
      <c r="Q800" s="7">
        <v>0</v>
      </c>
      <c r="R800" s="7">
        <v>0</v>
      </c>
      <c r="S800" s="7">
        <v>0</v>
      </c>
      <c r="T800" s="7">
        <v>0</v>
      </c>
      <c r="U800" s="7">
        <v>0</v>
      </c>
      <c r="V800" s="7">
        <v>0</v>
      </c>
      <c r="W800" s="7">
        <v>0</v>
      </c>
      <c r="X800" s="7">
        <v>0</v>
      </c>
      <c r="Y800" s="7">
        <v>0</v>
      </c>
      <c r="Z800" s="7">
        <v>0</v>
      </c>
      <c r="AA800" s="1" t="s">
        <v>33</v>
      </c>
      <c r="AB800" s="1" t="str">
        <f t="shared" si="39"/>
        <v>La Rioja</v>
      </c>
      <c r="AC800" s="1" t="str">
        <f t="shared" si="37"/>
        <v>Badajoz-La Rioja-La Rioja-R4</v>
      </c>
      <c r="AD800" s="1" t="str">
        <f t="shared" si="38"/>
        <v xml:space="preserve">DB - Industria textil y de la confección </v>
      </c>
    </row>
    <row r="801" spans="1:30" ht="14.4">
      <c r="A801" s="7" t="s">
        <v>20</v>
      </c>
      <c r="B801" s="7" t="s">
        <v>120</v>
      </c>
      <c r="C801" s="7" t="s">
        <v>120</v>
      </c>
      <c r="D801" s="7" t="s">
        <v>35</v>
      </c>
      <c r="E801" s="7">
        <v>0</v>
      </c>
      <c r="F801" s="7">
        <v>0</v>
      </c>
      <c r="G801" s="7">
        <v>0</v>
      </c>
      <c r="H801" s="7">
        <v>0</v>
      </c>
      <c r="I801" s="7">
        <v>0</v>
      </c>
      <c r="J801" s="7">
        <v>0</v>
      </c>
      <c r="K801" s="7">
        <v>0</v>
      </c>
      <c r="L801" s="7">
        <v>0</v>
      </c>
      <c r="M801" s="7">
        <v>0</v>
      </c>
      <c r="N801" s="7">
        <v>0</v>
      </c>
      <c r="O801" s="7">
        <v>0</v>
      </c>
      <c r="P801" s="7">
        <v>0</v>
      </c>
      <c r="Q801" s="7">
        <v>0</v>
      </c>
      <c r="R801" s="7">
        <v>0</v>
      </c>
      <c r="S801" s="7">
        <v>0</v>
      </c>
      <c r="T801" s="7">
        <v>0</v>
      </c>
      <c r="U801" s="7">
        <v>0</v>
      </c>
      <c r="V801" s="7">
        <v>0</v>
      </c>
      <c r="W801" s="7">
        <v>0</v>
      </c>
      <c r="X801" s="7">
        <v>0</v>
      </c>
      <c r="Y801" s="7">
        <v>0</v>
      </c>
      <c r="Z801" s="7">
        <v>0</v>
      </c>
      <c r="AA801" s="1" t="s">
        <v>36</v>
      </c>
      <c r="AB801" s="1" t="str">
        <f t="shared" si="39"/>
        <v>La Rioja</v>
      </c>
      <c r="AC801" s="1" t="str">
        <f t="shared" si="37"/>
        <v>Badajoz-La Rioja-La Rioja-R5</v>
      </c>
      <c r="AD801" s="1" t="str">
        <f t="shared" si="38"/>
        <v xml:space="preserve">DC - Industria del cuero y calzado </v>
      </c>
    </row>
    <row r="802" spans="1:30" ht="14.4">
      <c r="A802" s="7" t="s">
        <v>20</v>
      </c>
      <c r="B802" s="7" t="s">
        <v>120</v>
      </c>
      <c r="C802" s="7" t="s">
        <v>120</v>
      </c>
      <c r="D802" s="7" t="s">
        <v>37</v>
      </c>
      <c r="E802" s="7">
        <v>0</v>
      </c>
      <c r="F802" s="7">
        <v>0</v>
      </c>
      <c r="G802" s="7">
        <v>0</v>
      </c>
      <c r="H802" s="7">
        <v>0</v>
      </c>
      <c r="I802" s="7">
        <v>0</v>
      </c>
      <c r="J802" s="7">
        <v>0</v>
      </c>
      <c r="K802" s="7">
        <v>0</v>
      </c>
      <c r="L802" s="7">
        <v>0</v>
      </c>
      <c r="M802" s="7">
        <v>0</v>
      </c>
      <c r="N802" s="7">
        <v>0</v>
      </c>
      <c r="O802" s="7">
        <v>0</v>
      </c>
      <c r="P802" s="7">
        <v>0</v>
      </c>
      <c r="Q802" s="7">
        <v>0</v>
      </c>
      <c r="R802" s="7">
        <v>0</v>
      </c>
      <c r="S802" s="7">
        <v>0</v>
      </c>
      <c r="T802" s="7">
        <v>0</v>
      </c>
      <c r="U802" s="7">
        <v>0</v>
      </c>
      <c r="V802" s="7">
        <v>0</v>
      </c>
      <c r="W802" s="7">
        <v>0</v>
      </c>
      <c r="X802" s="7">
        <v>0</v>
      </c>
      <c r="Y802" s="7">
        <v>0</v>
      </c>
      <c r="Z802" s="7">
        <v>0</v>
      </c>
      <c r="AA802" s="1" t="s">
        <v>38</v>
      </c>
      <c r="AB802" s="1" t="str">
        <f t="shared" si="39"/>
        <v>La Rioja</v>
      </c>
      <c r="AC802" s="1" t="str">
        <f t="shared" si="37"/>
        <v>Badajoz-La Rioja-La Rioja-R6</v>
      </c>
      <c r="AD802" s="1" t="str">
        <f t="shared" si="38"/>
        <v xml:space="preserve">DD - Industria de la madera y el corcho </v>
      </c>
    </row>
    <row r="803" spans="1:30" ht="14.4">
      <c r="A803" s="7" t="s">
        <v>20</v>
      </c>
      <c r="B803" s="7" t="s">
        <v>120</v>
      </c>
      <c r="C803" s="7" t="s">
        <v>120</v>
      </c>
      <c r="D803" s="7" t="s">
        <v>39</v>
      </c>
      <c r="E803" s="7">
        <v>0</v>
      </c>
      <c r="F803" s="7">
        <v>0</v>
      </c>
      <c r="G803" s="7">
        <v>0</v>
      </c>
      <c r="H803" s="7">
        <v>0</v>
      </c>
      <c r="I803" s="7">
        <v>0</v>
      </c>
      <c r="J803" s="7">
        <v>0</v>
      </c>
      <c r="K803" s="7">
        <v>0</v>
      </c>
      <c r="L803" s="7">
        <v>0</v>
      </c>
      <c r="M803" s="7">
        <v>0</v>
      </c>
      <c r="N803" s="7">
        <v>0</v>
      </c>
      <c r="O803" s="7">
        <v>0</v>
      </c>
      <c r="P803" s="7">
        <v>0</v>
      </c>
      <c r="Q803" s="7">
        <v>0</v>
      </c>
      <c r="R803" s="7">
        <v>0</v>
      </c>
      <c r="S803" s="7">
        <v>0</v>
      </c>
      <c r="T803" s="7">
        <v>0</v>
      </c>
      <c r="U803" s="7">
        <v>0</v>
      </c>
      <c r="V803" s="7">
        <v>0</v>
      </c>
      <c r="W803" s="7">
        <v>0</v>
      </c>
      <c r="X803" s="7">
        <v>0</v>
      </c>
      <c r="Y803" s="7">
        <v>0</v>
      </c>
      <c r="Z803" s="7">
        <v>0</v>
      </c>
      <c r="AA803" s="1" t="s">
        <v>40</v>
      </c>
      <c r="AB803" s="1" t="str">
        <f t="shared" si="39"/>
        <v>La Rioja</v>
      </c>
      <c r="AC803" s="1" t="str">
        <f t="shared" si="37"/>
        <v>Badajoz-La Rioja-La Rioja-R7</v>
      </c>
      <c r="AD803" s="1" t="str">
        <f t="shared" si="38"/>
        <v xml:space="preserve">DE - Industria del papel, edición y artes gráficas </v>
      </c>
    </row>
    <row r="804" spans="1:30" ht="14.4">
      <c r="A804" s="7" t="s">
        <v>20</v>
      </c>
      <c r="B804" s="7" t="s">
        <v>120</v>
      </c>
      <c r="C804" s="7" t="s">
        <v>120</v>
      </c>
      <c r="D804" s="7" t="s">
        <v>41</v>
      </c>
      <c r="E804" s="7">
        <v>0</v>
      </c>
      <c r="F804" s="7">
        <v>0</v>
      </c>
      <c r="G804" s="7">
        <v>0</v>
      </c>
      <c r="H804" s="7">
        <v>0</v>
      </c>
      <c r="I804" s="7">
        <v>0</v>
      </c>
      <c r="J804" s="7">
        <v>0</v>
      </c>
      <c r="K804" s="7">
        <v>0</v>
      </c>
      <c r="L804" s="7">
        <v>0</v>
      </c>
      <c r="M804" s="7">
        <v>0</v>
      </c>
      <c r="N804" s="7">
        <v>0</v>
      </c>
      <c r="O804" s="7">
        <v>0</v>
      </c>
      <c r="P804" s="7">
        <v>0</v>
      </c>
      <c r="Q804" s="7">
        <v>0</v>
      </c>
      <c r="R804" s="7">
        <v>0</v>
      </c>
      <c r="S804" s="7">
        <v>0</v>
      </c>
      <c r="T804" s="7">
        <v>0</v>
      </c>
      <c r="U804" s="7">
        <v>0</v>
      </c>
      <c r="V804" s="7">
        <v>0</v>
      </c>
      <c r="W804" s="7">
        <v>0</v>
      </c>
      <c r="X804" s="7">
        <v>0</v>
      </c>
      <c r="Y804" s="7">
        <v>0</v>
      </c>
      <c r="Z804" s="7">
        <v>0</v>
      </c>
      <c r="AA804" s="1" t="s">
        <v>42</v>
      </c>
      <c r="AB804" s="1" t="str">
        <f t="shared" si="39"/>
        <v>La Rioja</v>
      </c>
      <c r="AC804" s="1" t="str">
        <f t="shared" si="37"/>
        <v>Badajoz-La Rioja-La Rioja-R8</v>
      </c>
      <c r="AD804" s="1" t="str">
        <f t="shared" si="38"/>
        <v xml:space="preserve">DG - Industria Química </v>
      </c>
    </row>
    <row r="805" spans="1:30" ht="14.4">
      <c r="A805" s="7" t="s">
        <v>20</v>
      </c>
      <c r="B805" s="7" t="s">
        <v>120</v>
      </c>
      <c r="C805" s="7" t="s">
        <v>120</v>
      </c>
      <c r="D805" s="7" t="s">
        <v>43</v>
      </c>
      <c r="E805" s="7">
        <v>0</v>
      </c>
      <c r="F805" s="7">
        <v>0</v>
      </c>
      <c r="G805" s="7">
        <v>0</v>
      </c>
      <c r="H805" s="7">
        <v>0</v>
      </c>
      <c r="I805" s="7">
        <v>0</v>
      </c>
      <c r="J805" s="7">
        <v>0</v>
      </c>
      <c r="K805" s="7">
        <v>0</v>
      </c>
      <c r="L805" s="7">
        <v>0</v>
      </c>
      <c r="M805" s="7">
        <v>0</v>
      </c>
      <c r="N805" s="7">
        <v>3.6007445795886901</v>
      </c>
      <c r="O805" s="7">
        <v>0</v>
      </c>
      <c r="P805" s="7">
        <v>0</v>
      </c>
      <c r="Q805" s="7">
        <v>0</v>
      </c>
      <c r="R805" s="7">
        <v>0</v>
      </c>
      <c r="S805" s="7">
        <v>0</v>
      </c>
      <c r="T805" s="7">
        <v>0</v>
      </c>
      <c r="U805" s="7">
        <v>0</v>
      </c>
      <c r="V805" s="7">
        <v>0</v>
      </c>
      <c r="W805" s="7">
        <v>0</v>
      </c>
      <c r="X805" s="7">
        <v>0</v>
      </c>
      <c r="Y805" s="7">
        <v>9.1645199999999996</v>
      </c>
      <c r="Z805" s="7">
        <v>0</v>
      </c>
      <c r="AA805" s="1" t="s">
        <v>44</v>
      </c>
      <c r="AB805" s="1" t="str">
        <f t="shared" si="39"/>
        <v>La Rioja</v>
      </c>
      <c r="AC805" s="1" t="str">
        <f t="shared" si="37"/>
        <v>Badajoz-La Rioja-La Rioja-R9</v>
      </c>
      <c r="AD805" s="1" t="str">
        <f t="shared" si="38"/>
        <v xml:space="preserve">DH - Industria del caucho y materias plásticas </v>
      </c>
    </row>
    <row r="806" spans="1:30" ht="14.4">
      <c r="A806" s="7" t="s">
        <v>20</v>
      </c>
      <c r="B806" s="7" t="s">
        <v>120</v>
      </c>
      <c r="C806" s="7" t="s">
        <v>120</v>
      </c>
      <c r="D806" s="7" t="s">
        <v>45</v>
      </c>
      <c r="E806" s="7">
        <v>12.7652848826237</v>
      </c>
      <c r="F806" s="7">
        <v>0</v>
      </c>
      <c r="G806" s="7">
        <v>4.1445144065611599</v>
      </c>
      <c r="H806" s="7">
        <v>5.6814675288499199</v>
      </c>
      <c r="I806" s="7">
        <v>12.761648553506999</v>
      </c>
      <c r="J806" s="7">
        <v>0</v>
      </c>
      <c r="K806" s="7">
        <v>0</v>
      </c>
      <c r="L806" s="7">
        <v>4.7886702659101799</v>
      </c>
      <c r="M806" s="7">
        <v>7.7900245243347301</v>
      </c>
      <c r="N806" s="7">
        <v>6.1129964522581899</v>
      </c>
      <c r="O806" s="7">
        <v>0</v>
      </c>
      <c r="P806" s="7">
        <v>12.935435999999999</v>
      </c>
      <c r="Q806" s="7">
        <v>0</v>
      </c>
      <c r="R806" s="7">
        <v>13.084110000000001</v>
      </c>
      <c r="S806" s="7">
        <v>16.802544000000001</v>
      </c>
      <c r="T806" s="7">
        <v>15.209208</v>
      </c>
      <c r="U806" s="7">
        <v>0</v>
      </c>
      <c r="V806" s="7">
        <v>0</v>
      </c>
      <c r="W806" s="7">
        <v>10.30707</v>
      </c>
      <c r="X806" s="7">
        <v>11.991046000000001</v>
      </c>
      <c r="Y806" s="7">
        <v>9.8178160000000005</v>
      </c>
      <c r="Z806" s="7">
        <v>0</v>
      </c>
      <c r="AA806" s="1" t="s">
        <v>46</v>
      </c>
      <c r="AB806" s="1" t="str">
        <f t="shared" si="39"/>
        <v>La Rioja</v>
      </c>
      <c r="AC806" s="1" t="str">
        <f t="shared" si="37"/>
        <v>Badajoz-La Rioja-La Rioja-R10</v>
      </c>
      <c r="AD806" s="1" t="str">
        <f t="shared" si="38"/>
        <v xml:space="preserve">DI - Industria de productos minerales no metálicos </v>
      </c>
    </row>
    <row r="807" spans="1:30" ht="14.4">
      <c r="A807" s="7" t="s">
        <v>20</v>
      </c>
      <c r="B807" s="7" t="s">
        <v>120</v>
      </c>
      <c r="C807" s="7" t="s">
        <v>120</v>
      </c>
      <c r="D807" s="7" t="s">
        <v>47</v>
      </c>
      <c r="E807" s="7">
        <v>0</v>
      </c>
      <c r="F807" s="7">
        <v>0</v>
      </c>
      <c r="G807" s="7">
        <v>0</v>
      </c>
      <c r="H807" s="7">
        <v>6.4326543352828001</v>
      </c>
      <c r="I807" s="7">
        <v>0</v>
      </c>
      <c r="J807" s="7">
        <v>0</v>
      </c>
      <c r="K807" s="7">
        <v>0</v>
      </c>
      <c r="L807" s="7">
        <v>2.9154526250784798</v>
      </c>
      <c r="M807" s="7">
        <v>0.75284785673481103</v>
      </c>
      <c r="N807" s="7">
        <v>0</v>
      </c>
      <c r="O807" s="7">
        <v>0</v>
      </c>
      <c r="P807" s="7">
        <v>0</v>
      </c>
      <c r="Q807" s="7">
        <v>0</v>
      </c>
      <c r="R807" s="7">
        <v>0</v>
      </c>
      <c r="S807" s="7">
        <v>5.4032799999999996</v>
      </c>
      <c r="T807" s="7">
        <v>0</v>
      </c>
      <c r="U807" s="7">
        <v>0</v>
      </c>
      <c r="V807" s="7">
        <v>0</v>
      </c>
      <c r="W807" s="7">
        <v>2.8574350000000002</v>
      </c>
      <c r="X807" s="7">
        <v>0.57796400000000003</v>
      </c>
      <c r="Y807" s="7">
        <v>0</v>
      </c>
      <c r="Z807" s="7">
        <v>0</v>
      </c>
      <c r="AA807" s="1" t="s">
        <v>48</v>
      </c>
      <c r="AB807" s="1" t="str">
        <f t="shared" si="39"/>
        <v>La Rioja</v>
      </c>
      <c r="AC807" s="1" t="str">
        <f t="shared" si="37"/>
        <v>Badajoz-La Rioja-La Rioja-R11</v>
      </c>
      <c r="AD807" s="1" t="str">
        <f t="shared" si="38"/>
        <v xml:space="preserve">DJ - Metalurgia y fabricación de productos metálicos </v>
      </c>
    </row>
    <row r="808" spans="1:30" ht="14.4">
      <c r="A808" s="7" t="s">
        <v>20</v>
      </c>
      <c r="B808" s="7" t="s">
        <v>120</v>
      </c>
      <c r="C808" s="7" t="s">
        <v>120</v>
      </c>
      <c r="D808" s="7" t="s">
        <v>49</v>
      </c>
      <c r="E808" s="7">
        <v>0</v>
      </c>
      <c r="F808" s="7">
        <v>0</v>
      </c>
      <c r="G808" s="7">
        <v>0</v>
      </c>
      <c r="H808" s="7">
        <v>0</v>
      </c>
      <c r="I808" s="7">
        <v>0</v>
      </c>
      <c r="J808" s="7">
        <v>0</v>
      </c>
      <c r="K808" s="7">
        <v>0</v>
      </c>
      <c r="L808" s="7">
        <v>0</v>
      </c>
      <c r="M808" s="7">
        <v>0</v>
      </c>
      <c r="N808" s="7">
        <v>0</v>
      </c>
      <c r="O808" s="7">
        <v>0</v>
      </c>
      <c r="P808" s="7">
        <v>0</v>
      </c>
      <c r="Q808" s="7">
        <v>0</v>
      </c>
      <c r="R808" s="7">
        <v>0</v>
      </c>
      <c r="S808" s="7">
        <v>0</v>
      </c>
      <c r="T808" s="7">
        <v>0</v>
      </c>
      <c r="U808" s="7">
        <v>0</v>
      </c>
      <c r="V808" s="7">
        <v>0</v>
      </c>
      <c r="W808" s="7">
        <v>0</v>
      </c>
      <c r="X808" s="7">
        <v>0</v>
      </c>
      <c r="Y808" s="7">
        <v>0</v>
      </c>
      <c r="Z808" s="7">
        <v>0</v>
      </c>
      <c r="AA808" s="1" t="s">
        <v>50</v>
      </c>
      <c r="AB808" s="1" t="str">
        <f t="shared" si="39"/>
        <v>La Rioja</v>
      </c>
      <c r="AC808" s="1" t="str">
        <f t="shared" si="37"/>
        <v>Badajoz-La Rioja-La Rioja-R12</v>
      </c>
      <c r="AD808" s="1" t="str">
        <f t="shared" si="38"/>
        <v xml:space="preserve">DK - Fabricación de maquinaria y equipo mecánico </v>
      </c>
    </row>
    <row r="809" spans="1:30" ht="14.4">
      <c r="A809" s="7" t="s">
        <v>20</v>
      </c>
      <c r="B809" s="7" t="s">
        <v>120</v>
      </c>
      <c r="C809" s="7" t="s">
        <v>120</v>
      </c>
      <c r="D809" s="7" t="s">
        <v>51</v>
      </c>
      <c r="E809" s="7">
        <v>0</v>
      </c>
      <c r="F809" s="7">
        <v>0</v>
      </c>
      <c r="G809" s="7">
        <v>0</v>
      </c>
      <c r="H809" s="7">
        <v>0</v>
      </c>
      <c r="I809" s="7">
        <v>0</v>
      </c>
      <c r="J809" s="7">
        <v>0</v>
      </c>
      <c r="K809" s="7">
        <v>0</v>
      </c>
      <c r="L809" s="7">
        <v>0</v>
      </c>
      <c r="M809" s="7">
        <v>0</v>
      </c>
      <c r="N809" s="7">
        <v>0</v>
      </c>
      <c r="O809" s="7">
        <v>0</v>
      </c>
      <c r="P809" s="7">
        <v>0</v>
      </c>
      <c r="Q809" s="7">
        <v>0</v>
      </c>
      <c r="R809" s="7">
        <v>0</v>
      </c>
      <c r="S809" s="7">
        <v>0</v>
      </c>
      <c r="T809" s="7">
        <v>0</v>
      </c>
      <c r="U809" s="7">
        <v>0</v>
      </c>
      <c r="V809" s="7">
        <v>0</v>
      </c>
      <c r="W809" s="7">
        <v>0</v>
      </c>
      <c r="X809" s="7">
        <v>0</v>
      </c>
      <c r="Y809" s="7">
        <v>0</v>
      </c>
      <c r="Z809" s="7">
        <v>0</v>
      </c>
      <c r="AA809" s="1" t="s">
        <v>52</v>
      </c>
      <c r="AB809" s="1" t="str">
        <f t="shared" si="39"/>
        <v>La Rioja</v>
      </c>
      <c r="AC809" s="1" t="str">
        <f t="shared" si="37"/>
        <v>Badajoz-La Rioja-La Rioja-R13</v>
      </c>
      <c r="AD809" s="1" t="str">
        <f t="shared" si="38"/>
        <v xml:space="preserve">DL - Material y equipo eléctrico, electrónico y óptico </v>
      </c>
    </row>
    <row r="810" spans="1:30" ht="14.4">
      <c r="A810" s="7" t="s">
        <v>20</v>
      </c>
      <c r="B810" s="7" t="s">
        <v>120</v>
      </c>
      <c r="C810" s="7" t="s">
        <v>120</v>
      </c>
      <c r="D810" s="7" t="s">
        <v>53</v>
      </c>
      <c r="E810" s="7">
        <v>0</v>
      </c>
      <c r="F810" s="7">
        <v>0</v>
      </c>
      <c r="G810" s="7">
        <v>0</v>
      </c>
      <c r="H810" s="7">
        <v>0</v>
      </c>
      <c r="I810" s="7">
        <v>0</v>
      </c>
      <c r="J810" s="7">
        <v>0</v>
      </c>
      <c r="K810" s="7">
        <v>0</v>
      </c>
      <c r="L810" s="7">
        <v>0</v>
      </c>
      <c r="M810" s="7">
        <v>0</v>
      </c>
      <c r="N810" s="7">
        <v>0</v>
      </c>
      <c r="O810" s="7">
        <v>0</v>
      </c>
      <c r="P810" s="7">
        <v>0</v>
      </c>
      <c r="Q810" s="7">
        <v>0</v>
      </c>
      <c r="R810" s="7">
        <v>0</v>
      </c>
      <c r="S810" s="7">
        <v>0</v>
      </c>
      <c r="T810" s="7">
        <v>0</v>
      </c>
      <c r="U810" s="7">
        <v>0</v>
      </c>
      <c r="V810" s="7">
        <v>0</v>
      </c>
      <c r="W810" s="7">
        <v>0</v>
      </c>
      <c r="X810" s="7">
        <v>0</v>
      </c>
      <c r="Y810" s="7">
        <v>0</v>
      </c>
      <c r="Z810" s="7">
        <v>0</v>
      </c>
      <c r="AA810" s="1" t="s">
        <v>54</v>
      </c>
      <c r="AB810" s="1" t="str">
        <f t="shared" si="39"/>
        <v>La Rioja</v>
      </c>
      <c r="AC810" s="1" t="str">
        <f t="shared" si="37"/>
        <v>Badajoz-La Rioja-La Rioja-R14</v>
      </c>
      <c r="AD810" s="1" t="str">
        <f t="shared" si="38"/>
        <v xml:space="preserve">DM - Fabricación de material de transporte </v>
      </c>
    </row>
    <row r="811" spans="1:30" ht="14.4">
      <c r="A811" s="7" t="s">
        <v>20</v>
      </c>
      <c r="B811" s="7" t="s">
        <v>120</v>
      </c>
      <c r="C811" s="7" t="s">
        <v>120</v>
      </c>
      <c r="D811" s="7" t="s">
        <v>55</v>
      </c>
      <c r="E811" s="7">
        <v>0</v>
      </c>
      <c r="F811" s="7">
        <v>0</v>
      </c>
      <c r="G811" s="7">
        <v>0</v>
      </c>
      <c r="H811" s="7">
        <v>0</v>
      </c>
      <c r="I811" s="7">
        <v>0</v>
      </c>
      <c r="J811" s="7">
        <v>0</v>
      </c>
      <c r="K811" s="7">
        <v>0</v>
      </c>
      <c r="L811" s="7">
        <v>0</v>
      </c>
      <c r="M811" s="7">
        <v>0</v>
      </c>
      <c r="N811" s="7">
        <v>0</v>
      </c>
      <c r="O811" s="7">
        <v>0</v>
      </c>
      <c r="P811" s="7">
        <v>0</v>
      </c>
      <c r="Q811" s="7">
        <v>0</v>
      </c>
      <c r="R811" s="7">
        <v>0</v>
      </c>
      <c r="S811" s="7">
        <v>0</v>
      </c>
      <c r="T811" s="7">
        <v>0</v>
      </c>
      <c r="U811" s="7">
        <v>0</v>
      </c>
      <c r="V811" s="7">
        <v>0</v>
      </c>
      <c r="W811" s="7">
        <v>0</v>
      </c>
      <c r="X811" s="7">
        <v>0</v>
      </c>
      <c r="Y811" s="7">
        <v>0</v>
      </c>
      <c r="Z811" s="7">
        <v>0</v>
      </c>
      <c r="AA811" s="1" t="s">
        <v>56</v>
      </c>
      <c r="AB811" s="1" t="str">
        <f t="shared" si="39"/>
        <v>La Rioja</v>
      </c>
      <c r="AC811" s="1" t="str">
        <f t="shared" si="37"/>
        <v>Badajoz-La Rioja-La Rioja-R15</v>
      </c>
      <c r="AD811" s="1" t="str">
        <f t="shared" si="38"/>
        <v xml:space="preserve">DN - Industrias diversas </v>
      </c>
    </row>
    <row r="812" spans="1:30" ht="14.4">
      <c r="A812" s="7" t="s">
        <v>20</v>
      </c>
      <c r="B812" s="7" t="s">
        <v>120</v>
      </c>
      <c r="C812" s="7" t="s">
        <v>120</v>
      </c>
      <c r="D812" s="7" t="s">
        <v>57</v>
      </c>
      <c r="E812" s="7">
        <v>0</v>
      </c>
      <c r="F812" s="7">
        <v>0</v>
      </c>
      <c r="G812" s="7">
        <v>0</v>
      </c>
      <c r="H812" s="7">
        <v>0</v>
      </c>
      <c r="I812" s="7">
        <v>0</v>
      </c>
      <c r="J812" s="7">
        <v>0</v>
      </c>
      <c r="K812" s="7">
        <v>0</v>
      </c>
      <c r="L812" s="7">
        <v>0</v>
      </c>
      <c r="M812" s="7">
        <v>0</v>
      </c>
      <c r="N812" s="7">
        <v>0</v>
      </c>
      <c r="O812" s="7">
        <v>0</v>
      </c>
      <c r="P812" s="7">
        <v>0</v>
      </c>
      <c r="Q812" s="7">
        <v>0</v>
      </c>
      <c r="R812" s="7">
        <v>0</v>
      </c>
      <c r="S812" s="7">
        <v>0</v>
      </c>
      <c r="T812" s="7">
        <v>0</v>
      </c>
      <c r="U812" s="7">
        <v>0</v>
      </c>
      <c r="V812" s="7">
        <v>0</v>
      </c>
      <c r="W812" s="7">
        <v>0</v>
      </c>
      <c r="X812" s="7">
        <v>0</v>
      </c>
      <c r="Y812" s="7">
        <v>0</v>
      </c>
      <c r="Z812" s="7">
        <v>0</v>
      </c>
      <c r="AA812" s="1" t="s">
        <v>58</v>
      </c>
      <c r="AB812" s="1" t="str">
        <f t="shared" si="39"/>
        <v>La Rioja</v>
      </c>
      <c r="AC812" s="1" t="str">
        <f t="shared" si="37"/>
        <v>Badajoz-La Rioja-La Rioja-R16</v>
      </c>
      <c r="AD812" s="1" t="str">
        <f t="shared" si="38"/>
        <v xml:space="preserve">EE - Industria energética, distribución de energía, gas y agua </v>
      </c>
    </row>
    <row r="813" spans="1:30" ht="14.4">
      <c r="A813" s="7" t="s">
        <v>20</v>
      </c>
      <c r="B813" s="7" t="s">
        <v>121</v>
      </c>
      <c r="C813" s="7" t="s">
        <v>122</v>
      </c>
      <c r="D813" s="7" t="s">
        <v>23</v>
      </c>
      <c r="E813" s="7">
        <v>9.2950669331030196E-3</v>
      </c>
      <c r="F813" s="7">
        <v>8.9156610922973192E-3</v>
      </c>
      <c r="G813" s="7">
        <v>6.9604711169989602E-3</v>
      </c>
      <c r="H813" s="7">
        <v>8.1634647891440197E-3</v>
      </c>
      <c r="I813" s="7">
        <v>3.9007734060367297E-2</v>
      </c>
      <c r="J813" s="7">
        <v>4.0189130994630999E-2</v>
      </c>
      <c r="K813" s="7">
        <v>4.1747333779310399E-2</v>
      </c>
      <c r="L813" s="7">
        <v>4.7268166704350301E-2</v>
      </c>
      <c r="M813" s="7">
        <v>4.5362478185990603E-2</v>
      </c>
      <c r="N813" s="7">
        <v>4.7077069557259599E-2</v>
      </c>
      <c r="O813" s="7">
        <v>5.2256919127330402E-2</v>
      </c>
      <c r="P813" s="7">
        <v>4.3532842806946297E-2</v>
      </c>
      <c r="Q813" s="7">
        <v>4.2426155902346503E-2</v>
      </c>
      <c r="R813" s="7">
        <v>4.2298662477298403E-2</v>
      </c>
      <c r="S813" s="7">
        <v>4.9559550564256101E-2</v>
      </c>
      <c r="T813" s="7">
        <v>0.14300326324615001</v>
      </c>
      <c r="U813" s="7">
        <v>0.14777324506110701</v>
      </c>
      <c r="V813" s="7">
        <v>0.29190188979456899</v>
      </c>
      <c r="W813" s="7">
        <v>0.312060154084907</v>
      </c>
      <c r="X813" s="7">
        <v>0.30351503696743098</v>
      </c>
      <c r="Y813" s="7">
        <v>0.31099851719760901</v>
      </c>
      <c r="Z813" s="7">
        <v>0.29765999112514702</v>
      </c>
      <c r="AA813" s="1" t="s">
        <v>24</v>
      </c>
      <c r="AB813" s="1" t="str">
        <f t="shared" si="39"/>
        <v>Ceuta y Melilla</v>
      </c>
      <c r="AC813" s="1" t="str">
        <f t="shared" si="37"/>
        <v>Badajoz-Ceuta y Melilla-Ceuta-R1</v>
      </c>
      <c r="AD813" s="1" t="str">
        <f t="shared" si="38"/>
        <v xml:space="preserve">AA,BB - Agricultura, silvicultura y pesca </v>
      </c>
    </row>
    <row r="814" spans="1:30" ht="14.4">
      <c r="A814" s="7" t="s">
        <v>20</v>
      </c>
      <c r="B814" s="7" t="s">
        <v>121</v>
      </c>
      <c r="C814" s="7" t="s">
        <v>122</v>
      </c>
      <c r="D814" s="7" t="s">
        <v>26</v>
      </c>
      <c r="E814" s="7">
        <v>0.18573603896563701</v>
      </c>
      <c r="F814" s="7">
        <v>5.8630132838101701E-2</v>
      </c>
      <c r="G814" s="7">
        <v>1.2535774831098001E-2</v>
      </c>
      <c r="H814" s="7">
        <v>4.7653790478471403E-2</v>
      </c>
      <c r="I814" s="7">
        <v>1.6959703993049899E-2</v>
      </c>
      <c r="J814" s="7">
        <v>5.5704927556795597E-2</v>
      </c>
      <c r="K814" s="7">
        <v>5.69504945734799E-2</v>
      </c>
      <c r="L814" s="7">
        <v>9.2040811772388306E-2</v>
      </c>
      <c r="M814" s="7">
        <v>1.12292352678339E-2</v>
      </c>
      <c r="N814" s="7">
        <v>2.0994781840590199E-2</v>
      </c>
      <c r="O814" s="7">
        <v>8.16045627533631E-2</v>
      </c>
      <c r="P814" s="7">
        <v>7.3488312322610203E-2</v>
      </c>
      <c r="Q814" s="7">
        <v>5.7614796326201E-2</v>
      </c>
      <c r="R814" s="7">
        <v>6.7483703625159194E-2</v>
      </c>
      <c r="S814" s="7">
        <v>9.8438237461379002E-2</v>
      </c>
      <c r="T814" s="7">
        <v>3.5813855473840202E-2</v>
      </c>
      <c r="U814" s="7">
        <v>0.111128309479696</v>
      </c>
      <c r="V814" s="7">
        <v>0.26891563878490199</v>
      </c>
      <c r="W814" s="7">
        <v>0.33220615998519498</v>
      </c>
      <c r="X814" s="7">
        <v>4.1653833519706002E-2</v>
      </c>
      <c r="Y814" s="7">
        <v>3.0751399123147099E-2</v>
      </c>
      <c r="Z814" s="7">
        <v>2.4068969045960498E-2</v>
      </c>
      <c r="AA814" s="1" t="s">
        <v>27</v>
      </c>
      <c r="AB814" s="1" t="str">
        <f t="shared" si="39"/>
        <v>Ceuta y Melilla</v>
      </c>
      <c r="AC814" s="1" t="str">
        <f t="shared" si="37"/>
        <v>Badajoz-Ceuta y Melilla-Ceuta-R2</v>
      </c>
      <c r="AD814" s="1" t="str">
        <f t="shared" si="38"/>
        <v xml:space="preserve">CA,CB, DF - I. extractivas, coquerías, refino y combustibles nucleares </v>
      </c>
    </row>
    <row r="815" spans="1:30" ht="14.4">
      <c r="A815" s="7" t="s">
        <v>20</v>
      </c>
      <c r="B815" s="7" t="s">
        <v>121</v>
      </c>
      <c r="C815" s="7" t="s">
        <v>122</v>
      </c>
      <c r="D815" s="7" t="s">
        <v>29</v>
      </c>
      <c r="E815" s="7">
        <v>7.4957173177412004E-2</v>
      </c>
      <c r="F815" s="7">
        <v>0.12395454845126599</v>
      </c>
      <c r="G815" s="7">
        <v>5.6020736181153698E-2</v>
      </c>
      <c r="H815" s="7">
        <v>3.2413139838197602E-2</v>
      </c>
      <c r="I815" s="7">
        <v>0.218088558100684</v>
      </c>
      <c r="J815" s="7">
        <v>0.27029230680390198</v>
      </c>
      <c r="K815" s="7">
        <v>0.39471282422817699</v>
      </c>
      <c r="L815" s="7">
        <v>0.29879010060073402</v>
      </c>
      <c r="M815" s="7">
        <v>0.27418169270485399</v>
      </c>
      <c r="N815" s="7">
        <v>0.25539561153396101</v>
      </c>
      <c r="O815" s="7">
        <v>0.42218228112780598</v>
      </c>
      <c r="P815" s="7">
        <v>7.0449421872038398E-2</v>
      </c>
      <c r="Q815" s="7">
        <v>7.1144079825642303E-2</v>
      </c>
      <c r="R815" s="7">
        <v>6.3703955304470206E-2</v>
      </c>
      <c r="S815" s="7">
        <v>6.8490851443144901E-2</v>
      </c>
      <c r="T815" s="7">
        <v>0.211938999899939</v>
      </c>
      <c r="U815" s="7">
        <v>0.21951964519284201</v>
      </c>
      <c r="V815" s="7">
        <v>0.33642833955279899</v>
      </c>
      <c r="W815" s="7">
        <v>0.36683169410267602</v>
      </c>
      <c r="X815" s="7">
        <v>0.291171846501872</v>
      </c>
      <c r="Y815" s="7">
        <v>0.27905940442432398</v>
      </c>
      <c r="Z815" s="7">
        <v>0.32869512635882198</v>
      </c>
      <c r="AA815" s="1" t="s">
        <v>30</v>
      </c>
      <c r="AB815" s="1" t="str">
        <f t="shared" si="39"/>
        <v>Ceuta y Melilla</v>
      </c>
      <c r="AC815" s="1" t="str">
        <f t="shared" si="37"/>
        <v>Badajoz-Ceuta y Melilla-Ceuta-R3</v>
      </c>
      <c r="AD815" s="1" t="str">
        <f t="shared" si="38"/>
        <v xml:space="preserve">DA - Industria Agroalimentaria </v>
      </c>
    </row>
    <row r="816" spans="1:30" ht="14.4">
      <c r="A816" s="7" t="s">
        <v>20</v>
      </c>
      <c r="B816" s="7" t="s">
        <v>121</v>
      </c>
      <c r="C816" s="7" t="s">
        <v>122</v>
      </c>
      <c r="D816" s="7" t="s">
        <v>32</v>
      </c>
      <c r="E816" s="7">
        <v>0</v>
      </c>
      <c r="F816" s="7">
        <v>0</v>
      </c>
      <c r="G816" s="7">
        <v>5.0855933499050702E-4</v>
      </c>
      <c r="H816" s="7">
        <v>3.3704767694319598E-4</v>
      </c>
      <c r="I816" s="7">
        <v>1.2285967232865901E-4</v>
      </c>
      <c r="J816" s="7">
        <v>0</v>
      </c>
      <c r="K816" s="7">
        <v>0</v>
      </c>
      <c r="L816" s="7">
        <v>0</v>
      </c>
      <c r="M816" s="7">
        <v>0</v>
      </c>
      <c r="N816" s="7">
        <v>0</v>
      </c>
      <c r="O816" s="7">
        <v>0</v>
      </c>
      <c r="P816" s="7">
        <v>0</v>
      </c>
      <c r="Q816" s="7">
        <v>0</v>
      </c>
      <c r="R816" s="7">
        <v>0</v>
      </c>
      <c r="S816" s="7">
        <v>0</v>
      </c>
      <c r="T816" s="7">
        <v>0</v>
      </c>
      <c r="U816" s="7">
        <v>0</v>
      </c>
      <c r="V816" s="7">
        <v>0</v>
      </c>
      <c r="W816" s="7">
        <v>0</v>
      </c>
      <c r="X816" s="7">
        <v>0</v>
      </c>
      <c r="Y816" s="7">
        <v>0</v>
      </c>
      <c r="Z816" s="7">
        <v>0</v>
      </c>
      <c r="AA816" s="1" t="s">
        <v>33</v>
      </c>
      <c r="AB816" s="1" t="str">
        <f t="shared" si="39"/>
        <v>Ceuta y Melilla</v>
      </c>
      <c r="AC816" s="1" t="str">
        <f t="shared" si="37"/>
        <v>Badajoz-Ceuta y Melilla-Ceuta-R4</v>
      </c>
      <c r="AD816" s="1" t="str">
        <f t="shared" si="38"/>
        <v xml:space="preserve">DB - Industria textil y de la confección </v>
      </c>
    </row>
    <row r="817" spans="1:30" ht="14.4">
      <c r="A817" s="7" t="s">
        <v>20</v>
      </c>
      <c r="B817" s="7" t="s">
        <v>121</v>
      </c>
      <c r="C817" s="7" t="s">
        <v>122</v>
      </c>
      <c r="D817" s="7" t="s">
        <v>35</v>
      </c>
      <c r="E817" s="7">
        <v>0</v>
      </c>
      <c r="F817" s="7">
        <v>0</v>
      </c>
      <c r="G817" s="7">
        <v>0</v>
      </c>
      <c r="H817" s="7">
        <v>1.22473589627181E-7</v>
      </c>
      <c r="I817" s="7">
        <v>0</v>
      </c>
      <c r="J817" s="7">
        <v>0</v>
      </c>
      <c r="K817" s="7">
        <v>0</v>
      </c>
      <c r="L817" s="7">
        <v>0</v>
      </c>
      <c r="M817" s="7">
        <v>0</v>
      </c>
      <c r="N817" s="7">
        <v>0</v>
      </c>
      <c r="O817" s="7">
        <v>0</v>
      </c>
      <c r="P817" s="7">
        <v>0</v>
      </c>
      <c r="Q817" s="7">
        <v>0</v>
      </c>
      <c r="R817" s="7">
        <v>0</v>
      </c>
      <c r="S817" s="7">
        <v>4.7322192269915301E-8</v>
      </c>
      <c r="T817" s="7">
        <v>0</v>
      </c>
      <c r="U817" s="7">
        <v>0</v>
      </c>
      <c r="V817" s="7">
        <v>0</v>
      </c>
      <c r="W817" s="7">
        <v>0</v>
      </c>
      <c r="X817" s="7">
        <v>0</v>
      </c>
      <c r="Y817" s="7">
        <v>0</v>
      </c>
      <c r="Z817" s="7">
        <v>0</v>
      </c>
      <c r="AA817" s="1" t="s">
        <v>36</v>
      </c>
      <c r="AB817" s="1" t="str">
        <f t="shared" si="39"/>
        <v>Ceuta y Melilla</v>
      </c>
      <c r="AC817" s="1" t="str">
        <f t="shared" si="37"/>
        <v>Badajoz-Ceuta y Melilla-Ceuta-R5</v>
      </c>
      <c r="AD817" s="1" t="str">
        <f t="shared" si="38"/>
        <v xml:space="preserve">DC - Industria del cuero y calzado </v>
      </c>
    </row>
    <row r="818" spans="1:30" ht="14.4">
      <c r="A818" s="7" t="s">
        <v>20</v>
      </c>
      <c r="B818" s="7" t="s">
        <v>121</v>
      </c>
      <c r="C818" s="7" t="s">
        <v>122</v>
      </c>
      <c r="D818" s="7" t="s">
        <v>37</v>
      </c>
      <c r="E818" s="7">
        <v>2.190910512536E-4</v>
      </c>
      <c r="F818" s="7">
        <v>1.14301064021476E-4</v>
      </c>
      <c r="G818" s="7">
        <v>3.16139870806531E-4</v>
      </c>
      <c r="H818" s="7">
        <v>2.7345020022935703E-4</v>
      </c>
      <c r="I818" s="7">
        <v>2.2817632198931601E-3</v>
      </c>
      <c r="J818" s="7">
        <v>3.04158398237001E-4</v>
      </c>
      <c r="K818" s="7">
        <v>5.2238095278029403E-4</v>
      </c>
      <c r="L818" s="7">
        <v>2.6764501654793197E-4</v>
      </c>
      <c r="M818" s="7">
        <v>8.2743062289649901E-4</v>
      </c>
      <c r="N818" s="7">
        <v>5.3254520657367097E-4</v>
      </c>
      <c r="O818" s="7">
        <v>4.48923423093411E-4</v>
      </c>
      <c r="P818" s="7">
        <v>7.5869121146538202E-4</v>
      </c>
      <c r="Q818" s="7">
        <v>7.3536285294863505E-4</v>
      </c>
      <c r="R818" s="7">
        <v>6.9243278156408004E-4</v>
      </c>
      <c r="S818" s="7">
        <v>7.5693750333768897E-4</v>
      </c>
      <c r="T818" s="7">
        <v>1.6235917946810399E-3</v>
      </c>
      <c r="U818" s="7">
        <v>2.2262836018322298E-3</v>
      </c>
      <c r="V818" s="7">
        <v>1.8325947281635001E-3</v>
      </c>
      <c r="W818" s="7">
        <v>1.91463177807269E-3</v>
      </c>
      <c r="X818" s="7">
        <v>3.0555211867490601E-3</v>
      </c>
      <c r="Y818" s="7">
        <v>3.01366365709728E-3</v>
      </c>
      <c r="Z818" s="7">
        <v>4.41019617355744E-3</v>
      </c>
      <c r="AA818" s="1" t="s">
        <v>38</v>
      </c>
      <c r="AB818" s="1" t="str">
        <f t="shared" si="39"/>
        <v>Ceuta y Melilla</v>
      </c>
      <c r="AC818" s="1" t="str">
        <f t="shared" si="37"/>
        <v>Badajoz-Ceuta y Melilla-Ceuta-R6</v>
      </c>
      <c r="AD818" s="1" t="str">
        <f t="shared" si="38"/>
        <v xml:space="preserve">DD - Industria de la madera y el corcho </v>
      </c>
    </row>
    <row r="819" spans="1:30" ht="14.4">
      <c r="A819" s="7" t="s">
        <v>20</v>
      </c>
      <c r="B819" s="7" t="s">
        <v>121</v>
      </c>
      <c r="C819" s="7" t="s">
        <v>122</v>
      </c>
      <c r="D819" s="7" t="s">
        <v>39</v>
      </c>
      <c r="E819" s="7">
        <v>4.8358867822015502E-3</v>
      </c>
      <c r="F819" s="7">
        <v>1.3490063773144699E-2</v>
      </c>
      <c r="G819" s="7">
        <v>2.1215644306750402E-3</v>
      </c>
      <c r="H819" s="7">
        <v>2.4621463779258101E-3</v>
      </c>
      <c r="I819" s="7">
        <v>4.1196645723816996E-3</v>
      </c>
      <c r="J819" s="7">
        <v>1.1072541209427101E-3</v>
      </c>
      <c r="K819" s="7">
        <v>3.0727492961847899E-3</v>
      </c>
      <c r="L819" s="7">
        <v>1.4099501380988901E-3</v>
      </c>
      <c r="M819" s="7">
        <v>1.98581527626678E-3</v>
      </c>
      <c r="N819" s="7">
        <v>2.2702218880870499E-3</v>
      </c>
      <c r="O819" s="7">
        <v>1.4807214485895799E-3</v>
      </c>
      <c r="P819" s="7">
        <v>2.0633368587142601E-3</v>
      </c>
      <c r="Q819" s="7">
        <v>1.74749806752749E-3</v>
      </c>
      <c r="R819" s="7">
        <v>1.8829151586765001E-3</v>
      </c>
      <c r="S819" s="7">
        <v>2.2938656755894299E-3</v>
      </c>
      <c r="T819" s="7">
        <v>2.4860699320934602E-3</v>
      </c>
      <c r="U819" s="7">
        <v>1.64377618900364E-3</v>
      </c>
      <c r="V819" s="7">
        <v>4.4030542223446201E-3</v>
      </c>
      <c r="W819" s="7">
        <v>4.8290228624386002E-3</v>
      </c>
      <c r="X819" s="7">
        <v>4.2647412138335297E-3</v>
      </c>
      <c r="Y819" s="7">
        <v>4.3812348198752097E-3</v>
      </c>
      <c r="Z819" s="7">
        <v>2.96442720635736E-3</v>
      </c>
      <c r="AA819" s="1" t="s">
        <v>40</v>
      </c>
      <c r="AB819" s="1" t="str">
        <f t="shared" si="39"/>
        <v>Ceuta y Melilla</v>
      </c>
      <c r="AC819" s="1" t="str">
        <f t="shared" si="37"/>
        <v>Badajoz-Ceuta y Melilla-Ceuta-R7</v>
      </c>
      <c r="AD819" s="1" t="str">
        <f t="shared" si="38"/>
        <v xml:space="preserve">DE - Industria del papel, edición y artes gráficas </v>
      </c>
    </row>
    <row r="820" spans="1:30" ht="14.4">
      <c r="A820" s="7" t="s">
        <v>20</v>
      </c>
      <c r="B820" s="7" t="s">
        <v>121</v>
      </c>
      <c r="C820" s="7" t="s">
        <v>122</v>
      </c>
      <c r="D820" s="7" t="s">
        <v>41</v>
      </c>
      <c r="E820" s="7">
        <v>1.4791974429190601E-2</v>
      </c>
      <c r="F820" s="7">
        <v>4.1649388269137902E-2</v>
      </c>
      <c r="G820" s="7">
        <v>1.91888454208821E-2</v>
      </c>
      <c r="H820" s="7">
        <v>1.83418590895091E-2</v>
      </c>
      <c r="I820" s="7">
        <v>3.2599659768959503E-2</v>
      </c>
      <c r="J820" s="7">
        <v>2.5446385151712301E-2</v>
      </c>
      <c r="K820" s="7">
        <v>3.7451796012640703E-2</v>
      </c>
      <c r="L820" s="7">
        <v>2.39041775691121E-2</v>
      </c>
      <c r="M820" s="7">
        <v>1.5939425350987899E-2</v>
      </c>
      <c r="N820" s="7">
        <v>1.7250256895558001E-2</v>
      </c>
      <c r="O820" s="7">
        <v>1.17752380992105E-2</v>
      </c>
      <c r="P820" s="7">
        <v>3.1099518294829299E-2</v>
      </c>
      <c r="Q820" s="7">
        <v>2.5744392147851701E-2</v>
      </c>
      <c r="R820" s="7">
        <v>3.2494213661667E-2</v>
      </c>
      <c r="S820" s="7">
        <v>4.3830567819546903E-2</v>
      </c>
      <c r="T820" s="7">
        <v>0.14218259033800901</v>
      </c>
      <c r="U820" s="7">
        <v>0.115562475018472</v>
      </c>
      <c r="V820" s="7">
        <v>6.47826069072725E-2</v>
      </c>
      <c r="W820" s="7">
        <v>7.0034920961724201E-2</v>
      </c>
      <c r="X820" s="7">
        <v>3.5949824572864997E-2</v>
      </c>
      <c r="Y820" s="7">
        <v>3.68961412416344E-2</v>
      </c>
      <c r="Z820" s="7">
        <v>2.67176892518836E-2</v>
      </c>
      <c r="AA820" s="1" t="s">
        <v>42</v>
      </c>
      <c r="AB820" s="1" t="str">
        <f t="shared" si="39"/>
        <v>Ceuta y Melilla</v>
      </c>
      <c r="AC820" s="1" t="str">
        <f t="shared" si="37"/>
        <v>Badajoz-Ceuta y Melilla-Ceuta-R8</v>
      </c>
      <c r="AD820" s="1" t="str">
        <f t="shared" si="38"/>
        <v xml:space="preserve">DG - Industria Química </v>
      </c>
    </row>
    <row r="821" spans="1:30" ht="14.4">
      <c r="A821" s="7" t="s">
        <v>20</v>
      </c>
      <c r="B821" s="7" t="s">
        <v>121</v>
      </c>
      <c r="C821" s="7" t="s">
        <v>122</v>
      </c>
      <c r="D821" s="7" t="s">
        <v>43</v>
      </c>
      <c r="E821" s="7">
        <v>0</v>
      </c>
      <c r="F821" s="7">
        <v>0</v>
      </c>
      <c r="G821" s="7">
        <v>0</v>
      </c>
      <c r="H821" s="7">
        <v>7.1435931464575695E-7</v>
      </c>
      <c r="I821" s="7">
        <v>0</v>
      </c>
      <c r="J821" s="7">
        <v>0</v>
      </c>
      <c r="K821" s="7">
        <v>0</v>
      </c>
      <c r="L821" s="7">
        <v>0</v>
      </c>
      <c r="M821" s="7">
        <v>0</v>
      </c>
      <c r="N821" s="7">
        <v>0</v>
      </c>
      <c r="O821" s="7">
        <v>0</v>
      </c>
      <c r="P821" s="7">
        <v>0</v>
      </c>
      <c r="Q821" s="7">
        <v>0</v>
      </c>
      <c r="R821" s="7">
        <v>0</v>
      </c>
      <c r="S821" s="7">
        <v>3.5339888375093102E-7</v>
      </c>
      <c r="T821" s="7">
        <v>0</v>
      </c>
      <c r="U821" s="7">
        <v>0</v>
      </c>
      <c r="V821" s="7">
        <v>0</v>
      </c>
      <c r="W821" s="7">
        <v>0</v>
      </c>
      <c r="X821" s="7">
        <v>0</v>
      </c>
      <c r="Y821" s="7">
        <v>0</v>
      </c>
      <c r="Z821" s="7">
        <v>0</v>
      </c>
      <c r="AA821" s="1" t="s">
        <v>44</v>
      </c>
      <c r="AB821" s="1" t="str">
        <f t="shared" si="39"/>
        <v>Ceuta y Melilla</v>
      </c>
      <c r="AC821" s="1" t="str">
        <f t="shared" si="37"/>
        <v>Badajoz-Ceuta y Melilla-Ceuta-R9</v>
      </c>
      <c r="AD821" s="1" t="str">
        <f t="shared" si="38"/>
        <v xml:space="preserve">DH - Industria del caucho y materias plásticas </v>
      </c>
    </row>
    <row r="822" spans="1:30" ht="14.4">
      <c r="A822" s="7" t="s">
        <v>20</v>
      </c>
      <c r="B822" s="7" t="s">
        <v>121</v>
      </c>
      <c r="C822" s="7" t="s">
        <v>122</v>
      </c>
      <c r="D822" s="7" t="s">
        <v>45</v>
      </c>
      <c r="E822" s="7">
        <v>0.13820909525667899</v>
      </c>
      <c r="F822" s="7">
        <v>6.5785924929431805E-2</v>
      </c>
      <c r="G822" s="7">
        <v>4.1172577096741797E-2</v>
      </c>
      <c r="H822" s="7">
        <v>4.53657236056818E-2</v>
      </c>
      <c r="I822" s="7">
        <v>0.18097130275986101</v>
      </c>
      <c r="J822" s="7">
        <v>9.5461289734677504E-2</v>
      </c>
      <c r="K822" s="7">
        <v>6.7289467805181899E-2</v>
      </c>
      <c r="L822" s="7">
        <v>6.0548293960492099E-2</v>
      </c>
      <c r="M822" s="7">
        <v>9.9986446068523499E-2</v>
      </c>
      <c r="N822" s="7">
        <v>9.4984508808350507E-2</v>
      </c>
      <c r="O822" s="7">
        <v>0.18245267550195801</v>
      </c>
      <c r="P822" s="7">
        <v>1.3647896112468401</v>
      </c>
      <c r="Q822" s="7">
        <v>1.4167437873413899</v>
      </c>
      <c r="R822" s="7">
        <v>1.27967067246134</v>
      </c>
      <c r="S822" s="7">
        <v>1.34590389294813</v>
      </c>
      <c r="T822" s="7">
        <v>2.1696324969471701</v>
      </c>
      <c r="U822" s="7">
        <v>2.0405202216123399</v>
      </c>
      <c r="V822" s="7">
        <v>1.2235392363619599</v>
      </c>
      <c r="W822" s="7">
        <v>1.27524375923788</v>
      </c>
      <c r="X822" s="7">
        <v>1.5125521441497001</v>
      </c>
      <c r="Y822" s="7">
        <v>1.48022442804294</v>
      </c>
      <c r="Z822" s="7">
        <v>2.3232774617574301</v>
      </c>
      <c r="AA822" s="1" t="s">
        <v>46</v>
      </c>
      <c r="AB822" s="1" t="str">
        <f t="shared" si="39"/>
        <v>Ceuta y Melilla</v>
      </c>
      <c r="AC822" s="1" t="str">
        <f t="shared" si="37"/>
        <v>Badajoz-Ceuta y Melilla-Ceuta-R10</v>
      </c>
      <c r="AD822" s="1" t="str">
        <f t="shared" si="38"/>
        <v xml:space="preserve">DI - Industria de productos minerales no metálicos </v>
      </c>
    </row>
    <row r="823" spans="1:30" ht="14.4">
      <c r="A823" s="7" t="s">
        <v>20</v>
      </c>
      <c r="B823" s="7" t="s">
        <v>121</v>
      </c>
      <c r="C823" s="7" t="s">
        <v>122</v>
      </c>
      <c r="D823" s="7" t="s">
        <v>47</v>
      </c>
      <c r="E823" s="7">
        <v>2.4386673456604599E-2</v>
      </c>
      <c r="F823" s="7">
        <v>2.4118065791980999E-2</v>
      </c>
      <c r="G823" s="7">
        <v>1.6688870429274302E-2</v>
      </c>
      <c r="H823" s="7">
        <v>2.3590895156301799E-2</v>
      </c>
      <c r="I823" s="7">
        <v>2.7183253185049199E-2</v>
      </c>
      <c r="J823" s="7">
        <v>1.8079434558680899E-2</v>
      </c>
      <c r="K823" s="7">
        <v>2.62309537017692E-2</v>
      </c>
      <c r="L823" s="7">
        <v>3.1661555283056197E-2</v>
      </c>
      <c r="M823" s="7">
        <v>2.78002728717722E-2</v>
      </c>
      <c r="N823" s="7">
        <v>4.4922909623148497E-3</v>
      </c>
      <c r="O823" s="7">
        <v>1.21317776091411E-2</v>
      </c>
      <c r="P823" s="7">
        <v>3.9429379591345501E-2</v>
      </c>
      <c r="Q823" s="7">
        <v>3.8086141659498203E-2</v>
      </c>
      <c r="R823" s="7">
        <v>3.3821735797137299E-2</v>
      </c>
      <c r="S823" s="7">
        <v>3.7416065201839002E-2</v>
      </c>
      <c r="T823" s="7">
        <v>5.3188163174499398E-2</v>
      </c>
      <c r="U823" s="7">
        <v>5.9450766207049803E-2</v>
      </c>
      <c r="V823" s="7">
        <v>7.0114334399746098E-2</v>
      </c>
      <c r="W823" s="7">
        <v>7.2774064699599794E-2</v>
      </c>
      <c r="X823" s="7">
        <v>6.3601381595549095E-2</v>
      </c>
      <c r="Y823" s="7">
        <v>6.02457467259589E-2</v>
      </c>
      <c r="Z823" s="7">
        <v>8.8262082547799103E-2</v>
      </c>
      <c r="AA823" s="1" t="s">
        <v>48</v>
      </c>
      <c r="AB823" s="1" t="str">
        <f t="shared" si="39"/>
        <v>Ceuta y Melilla</v>
      </c>
      <c r="AC823" s="1" t="str">
        <f t="shared" si="37"/>
        <v>Badajoz-Ceuta y Melilla-Ceuta-R11</v>
      </c>
      <c r="AD823" s="1" t="str">
        <f t="shared" si="38"/>
        <v xml:space="preserve">DJ - Metalurgia y fabricación de productos metálicos </v>
      </c>
    </row>
    <row r="824" spans="1:30" ht="14.4">
      <c r="A824" s="7" t="s">
        <v>20</v>
      </c>
      <c r="B824" s="7" t="s">
        <v>121</v>
      </c>
      <c r="C824" s="7" t="s">
        <v>122</v>
      </c>
      <c r="D824" s="7" t="s">
        <v>49</v>
      </c>
      <c r="E824" s="7">
        <v>0</v>
      </c>
      <c r="F824" s="7">
        <v>0</v>
      </c>
      <c r="G824" s="7">
        <v>0</v>
      </c>
      <c r="H824" s="7">
        <v>1.8211968013160599E-7</v>
      </c>
      <c r="I824" s="7">
        <v>0</v>
      </c>
      <c r="J824" s="7">
        <v>0</v>
      </c>
      <c r="K824" s="7">
        <v>0</v>
      </c>
      <c r="L824" s="7">
        <v>0</v>
      </c>
      <c r="M824" s="7">
        <v>0</v>
      </c>
      <c r="N824" s="7">
        <v>0</v>
      </c>
      <c r="O824" s="7">
        <v>0</v>
      </c>
      <c r="P824" s="7">
        <v>0</v>
      </c>
      <c r="Q824" s="7">
        <v>0</v>
      </c>
      <c r="R824" s="7">
        <v>0</v>
      </c>
      <c r="S824" s="7">
        <v>4.0013487155468598E-8</v>
      </c>
      <c r="T824" s="7">
        <v>0</v>
      </c>
      <c r="U824" s="7">
        <v>0</v>
      </c>
      <c r="V824" s="7">
        <v>0</v>
      </c>
      <c r="W824" s="7">
        <v>0</v>
      </c>
      <c r="X824" s="7">
        <v>0</v>
      </c>
      <c r="Y824" s="7">
        <v>0</v>
      </c>
      <c r="Z824" s="7">
        <v>0</v>
      </c>
      <c r="AA824" s="1" t="s">
        <v>50</v>
      </c>
      <c r="AB824" s="1" t="str">
        <f t="shared" si="39"/>
        <v>Ceuta y Melilla</v>
      </c>
      <c r="AC824" s="1" t="str">
        <f t="shared" si="37"/>
        <v>Badajoz-Ceuta y Melilla-Ceuta-R12</v>
      </c>
      <c r="AD824" s="1" t="str">
        <f t="shared" si="38"/>
        <v xml:space="preserve">DK - Fabricación de maquinaria y equipo mecánico </v>
      </c>
    </row>
    <row r="825" spans="1:30" ht="14.4">
      <c r="A825" s="7" t="s">
        <v>20</v>
      </c>
      <c r="B825" s="7" t="s">
        <v>121</v>
      </c>
      <c r="C825" s="7" t="s">
        <v>122</v>
      </c>
      <c r="D825" s="7" t="s">
        <v>51</v>
      </c>
      <c r="E825" s="7">
        <v>1.9687388901842798E-3</v>
      </c>
      <c r="F825" s="7">
        <v>1.17522211666476E-3</v>
      </c>
      <c r="G825" s="7">
        <v>1.1091179316331701E-3</v>
      </c>
      <c r="H825" s="7">
        <v>4.23650055629444E-4</v>
      </c>
      <c r="I825" s="7">
        <v>1.61165871064297E-2</v>
      </c>
      <c r="J825" s="7">
        <v>1.36062577453855E-2</v>
      </c>
      <c r="K825" s="7">
        <v>0.71470283473331497</v>
      </c>
      <c r="L825" s="7">
        <v>2.5583750801352499E-3</v>
      </c>
      <c r="M825" s="7">
        <v>2.1489906453792599E-3</v>
      </c>
      <c r="N825" s="7">
        <v>2.53833720300768E-3</v>
      </c>
      <c r="O825" s="7">
        <v>2.6274452197931398E-3</v>
      </c>
      <c r="P825" s="7">
        <v>1.81724053014983E-3</v>
      </c>
      <c r="Q825" s="7">
        <v>1.76306061035908E-3</v>
      </c>
      <c r="R825" s="7">
        <v>1.4818646839753701E-3</v>
      </c>
      <c r="S825" s="7">
        <v>1.5494793611124001E-3</v>
      </c>
      <c r="T825" s="7">
        <v>2.4540724772698398E-3</v>
      </c>
      <c r="U825" s="7">
        <v>2.36394910035283E-3</v>
      </c>
      <c r="V825" s="7">
        <v>2.02181722792191E-3</v>
      </c>
      <c r="W825" s="7">
        <v>2.1018158415961898E-3</v>
      </c>
      <c r="X825" s="7">
        <v>7.3584074449753898E-3</v>
      </c>
      <c r="Y825" s="7">
        <v>7.1929330285143101E-3</v>
      </c>
      <c r="Z825" s="7">
        <v>5.9923920862634799E-3</v>
      </c>
      <c r="AA825" s="1" t="s">
        <v>52</v>
      </c>
      <c r="AB825" s="1" t="str">
        <f t="shared" si="39"/>
        <v>Ceuta y Melilla</v>
      </c>
      <c r="AC825" s="1" t="str">
        <f t="shared" si="37"/>
        <v>Badajoz-Ceuta y Melilla-Ceuta-R13</v>
      </c>
      <c r="AD825" s="1" t="str">
        <f t="shared" si="38"/>
        <v xml:space="preserve">DL - Material y equipo eléctrico, electrónico y óptico </v>
      </c>
    </row>
    <row r="826" spans="1:30" ht="14.4">
      <c r="A826" s="7" t="s">
        <v>20</v>
      </c>
      <c r="B826" s="7" t="s">
        <v>121</v>
      </c>
      <c r="C826" s="7" t="s">
        <v>122</v>
      </c>
      <c r="D826" s="7" t="s">
        <v>53</v>
      </c>
      <c r="E826" s="7">
        <v>3.61530490245285E-5</v>
      </c>
      <c r="F826" s="7">
        <v>2.7232684242332401E-4</v>
      </c>
      <c r="G826" s="7">
        <v>1.6307091488754799E-5</v>
      </c>
      <c r="H826" s="7">
        <v>3.8295754849466501E-5</v>
      </c>
      <c r="I826" s="7">
        <v>1.2013363913162401E-4</v>
      </c>
      <c r="J826" s="7">
        <v>8.2345837072069197E-5</v>
      </c>
      <c r="K826" s="7">
        <v>6.5215296684857107E-5</v>
      </c>
      <c r="L826" s="7">
        <v>1.5038002771435401E-4</v>
      </c>
      <c r="M826" s="7">
        <v>2.0317410508320999E-3</v>
      </c>
      <c r="N826" s="7">
        <v>2.2655214866257599E-4</v>
      </c>
      <c r="O826" s="7">
        <v>0</v>
      </c>
      <c r="P826" s="7">
        <v>2.3726444853902199E-3</v>
      </c>
      <c r="Q826" s="7">
        <v>2.3218450438537699E-3</v>
      </c>
      <c r="R826" s="7">
        <v>1.9111757602814201E-3</v>
      </c>
      <c r="S826" s="7">
        <v>2.0003537711042099E-3</v>
      </c>
      <c r="T826" s="7">
        <v>3.2841875702143098E-3</v>
      </c>
      <c r="U826" s="7">
        <v>3.6378785482608302E-3</v>
      </c>
      <c r="V826" s="7">
        <v>4.9486181387935202E-3</v>
      </c>
      <c r="W826" s="7">
        <v>5.13413462244529E-3</v>
      </c>
      <c r="X826" s="7">
        <v>5.1347327763695298E-3</v>
      </c>
      <c r="Y826" s="7">
        <v>5.01424966795639E-3</v>
      </c>
      <c r="Z826" s="7">
        <v>0</v>
      </c>
      <c r="AA826" s="1" t="s">
        <v>54</v>
      </c>
      <c r="AB826" s="1" t="str">
        <f t="shared" si="39"/>
        <v>Ceuta y Melilla</v>
      </c>
      <c r="AC826" s="1" t="str">
        <f t="shared" si="37"/>
        <v>Badajoz-Ceuta y Melilla-Ceuta-R14</v>
      </c>
      <c r="AD826" s="1" t="str">
        <f t="shared" si="38"/>
        <v xml:space="preserve">DM - Fabricación de material de transporte </v>
      </c>
    </row>
    <row r="827" spans="1:30" ht="14.4">
      <c r="A827" s="7" t="s">
        <v>20</v>
      </c>
      <c r="B827" s="7" t="s">
        <v>121</v>
      </c>
      <c r="C827" s="7" t="s">
        <v>122</v>
      </c>
      <c r="D827" s="7" t="s">
        <v>55</v>
      </c>
      <c r="E827" s="7">
        <v>0</v>
      </c>
      <c r="F827" s="7">
        <v>0</v>
      </c>
      <c r="G827" s="7">
        <v>0</v>
      </c>
      <c r="H827" s="7">
        <v>2.03120447832694E-8</v>
      </c>
      <c r="I827" s="7">
        <v>0</v>
      </c>
      <c r="J827" s="7">
        <v>0</v>
      </c>
      <c r="K827" s="7">
        <v>0</v>
      </c>
      <c r="L827" s="7">
        <v>0</v>
      </c>
      <c r="M827" s="7">
        <v>0</v>
      </c>
      <c r="N827" s="7">
        <v>0</v>
      </c>
      <c r="O827" s="7">
        <v>0</v>
      </c>
      <c r="P827" s="7">
        <v>0</v>
      </c>
      <c r="Q827" s="7">
        <v>0</v>
      </c>
      <c r="R827" s="7">
        <v>0</v>
      </c>
      <c r="S827" s="7">
        <v>1.5368540105794001E-8</v>
      </c>
      <c r="T827" s="7">
        <v>0</v>
      </c>
      <c r="U827" s="7">
        <v>0</v>
      </c>
      <c r="V827" s="7">
        <v>0</v>
      </c>
      <c r="W827" s="7">
        <v>0</v>
      </c>
      <c r="X827" s="7">
        <v>0</v>
      </c>
      <c r="Y827" s="7">
        <v>0</v>
      </c>
      <c r="Z827" s="7">
        <v>0</v>
      </c>
      <c r="AA827" s="1" t="s">
        <v>56</v>
      </c>
      <c r="AB827" s="1" t="str">
        <f t="shared" si="39"/>
        <v>Ceuta y Melilla</v>
      </c>
      <c r="AC827" s="1" t="str">
        <f t="shared" si="37"/>
        <v>Badajoz-Ceuta y Melilla-Ceuta-R15</v>
      </c>
      <c r="AD827" s="1" t="str">
        <f t="shared" si="38"/>
        <v xml:space="preserve">DN - Industrias diversas </v>
      </c>
    </row>
    <row r="828" spans="1:30" ht="14.4">
      <c r="A828" s="7" t="s">
        <v>20</v>
      </c>
      <c r="B828" s="7" t="s">
        <v>121</v>
      </c>
      <c r="C828" s="7" t="s">
        <v>122</v>
      </c>
      <c r="D828" s="7" t="s">
        <v>57</v>
      </c>
      <c r="E828" s="7">
        <v>0</v>
      </c>
      <c r="F828" s="7">
        <v>0</v>
      </c>
      <c r="G828" s="7">
        <v>0</v>
      </c>
      <c r="H828" s="7">
        <v>0</v>
      </c>
      <c r="I828" s="7">
        <v>0</v>
      </c>
      <c r="J828" s="7">
        <v>0</v>
      </c>
      <c r="K828" s="7">
        <v>0</v>
      </c>
      <c r="L828" s="7">
        <v>0</v>
      </c>
      <c r="M828" s="7">
        <v>0</v>
      </c>
      <c r="N828" s="7">
        <v>0</v>
      </c>
      <c r="O828" s="7">
        <v>0</v>
      </c>
      <c r="P828" s="7">
        <v>0</v>
      </c>
      <c r="Q828" s="7">
        <v>0</v>
      </c>
      <c r="R828" s="7">
        <v>0</v>
      </c>
      <c r="S828" s="7">
        <v>0</v>
      </c>
      <c r="T828" s="7">
        <v>0</v>
      </c>
      <c r="U828" s="7">
        <v>0</v>
      </c>
      <c r="V828" s="7">
        <v>0</v>
      </c>
      <c r="W828" s="7">
        <v>0</v>
      </c>
      <c r="X828" s="7">
        <v>0</v>
      </c>
      <c r="Y828" s="7">
        <v>0</v>
      </c>
      <c r="Z828" s="7">
        <v>0</v>
      </c>
      <c r="AA828" s="1" t="s">
        <v>58</v>
      </c>
      <c r="AB828" s="1" t="str">
        <f t="shared" si="39"/>
        <v>Ceuta y Melilla</v>
      </c>
      <c r="AC828" s="1" t="str">
        <f t="shared" si="37"/>
        <v>Badajoz-Ceuta y Melilla-Ceuta-R16</v>
      </c>
      <c r="AD828" s="1" t="str">
        <f t="shared" si="38"/>
        <v xml:space="preserve">EE - Industria energética, distribución de energía, gas y agua </v>
      </c>
    </row>
    <row r="829" spans="1:30" ht="14.4">
      <c r="A829" s="7" t="s">
        <v>20</v>
      </c>
      <c r="B829" s="7" t="s">
        <v>121</v>
      </c>
      <c r="C829" s="7" t="s">
        <v>123</v>
      </c>
      <c r="D829" s="7" t="s">
        <v>23</v>
      </c>
      <c r="E829" s="7">
        <v>8.3599156914710607E-2</v>
      </c>
      <c r="F829" s="7">
        <v>8.0186808337970997E-2</v>
      </c>
      <c r="G829" s="7">
        <v>6.2601971701569101E-2</v>
      </c>
      <c r="H829" s="7">
        <v>7.3421609417882505E-2</v>
      </c>
      <c r="I829" s="7">
        <v>7.6480460283025298E-2</v>
      </c>
      <c r="J829" s="7">
        <v>8.6720727514136495E-2</v>
      </c>
      <c r="K829" s="7">
        <v>6.7260500824528502E-2</v>
      </c>
      <c r="L829" s="7">
        <v>7.61552961058206E-2</v>
      </c>
      <c r="M829" s="7">
        <v>5.8145658624071901E-2</v>
      </c>
      <c r="N829" s="7">
        <v>6.0343423132104702E-2</v>
      </c>
      <c r="O829" s="7">
        <v>6.3080560140870906E-2</v>
      </c>
      <c r="P829" s="7">
        <v>0.27768835086064197</v>
      </c>
      <c r="Q829" s="7">
        <v>0.27101488508023103</v>
      </c>
      <c r="R829" s="7">
        <v>0.27007844554653299</v>
      </c>
      <c r="S829" s="7">
        <v>0.31645341578129199</v>
      </c>
      <c r="T829" s="7">
        <v>0.350608439206267</v>
      </c>
      <c r="U829" s="7">
        <v>0.33363332627253001</v>
      </c>
      <c r="V829" s="7">
        <v>0.17908724349962099</v>
      </c>
      <c r="W829" s="7">
        <v>0.191587693584367</v>
      </c>
      <c r="X829" s="7">
        <v>0.20304704254543901</v>
      </c>
      <c r="Y829" s="7">
        <v>0.20850187020435099</v>
      </c>
      <c r="Z829" s="7">
        <v>0.18600375047015599</v>
      </c>
      <c r="AA829" s="1" t="s">
        <v>24</v>
      </c>
      <c r="AB829" s="1" t="str">
        <f t="shared" si="39"/>
        <v>Ceuta y Melilla</v>
      </c>
      <c r="AC829" s="1" t="str">
        <f t="shared" si="37"/>
        <v>Badajoz-Ceuta y Melilla-Melilla-R1</v>
      </c>
      <c r="AD829" s="1" t="str">
        <f t="shared" si="38"/>
        <v xml:space="preserve">AA,BB - Agricultura, silvicultura y pesca </v>
      </c>
    </row>
    <row r="830" spans="1:30" ht="14.4">
      <c r="A830" s="7" t="s">
        <v>20</v>
      </c>
      <c r="B830" s="7" t="s">
        <v>121</v>
      </c>
      <c r="C830" s="7" t="s">
        <v>123</v>
      </c>
      <c r="D830" s="7" t="s">
        <v>26</v>
      </c>
      <c r="E830" s="7">
        <v>0.26178951412139301</v>
      </c>
      <c r="F830" s="7">
        <v>8.26374572971217E-2</v>
      </c>
      <c r="G830" s="7">
        <v>1.7668807951565599E-2</v>
      </c>
      <c r="H830" s="7">
        <v>6.7166623800509306E-2</v>
      </c>
      <c r="I830" s="7">
        <v>6.6991807765360095E-2</v>
      </c>
      <c r="J830" s="7">
        <v>9.7338601782029896E-2</v>
      </c>
      <c r="K830" s="7">
        <v>1.9795429679311399E-2</v>
      </c>
      <c r="L830" s="7">
        <v>3.1992477514242598E-2</v>
      </c>
      <c r="M830" s="7">
        <v>4.2038900801808998E-2</v>
      </c>
      <c r="N830" s="7">
        <v>7.8598188576597505E-2</v>
      </c>
      <c r="O830" s="7">
        <v>0.39386680618179998</v>
      </c>
      <c r="P830" s="7">
        <v>0.142129552920262</v>
      </c>
      <c r="Q830" s="7">
        <v>0.111950650737695</v>
      </c>
      <c r="R830" s="7">
        <v>0.121530755765935</v>
      </c>
      <c r="S830" s="7">
        <v>0.175428318127161</v>
      </c>
      <c r="T830" s="7">
        <v>0.31245531405370902</v>
      </c>
      <c r="U830" s="7">
        <v>0.23291639314023199</v>
      </c>
      <c r="V830" s="7">
        <v>7.9320072317686105E-2</v>
      </c>
      <c r="W830" s="7">
        <v>9.8016868941937701E-2</v>
      </c>
      <c r="X830" s="7">
        <v>0.36516587526515099</v>
      </c>
      <c r="Y830" s="7">
        <v>0.33021137993158101</v>
      </c>
      <c r="Z830" s="7">
        <v>0.33339621776447098</v>
      </c>
      <c r="AA830" s="1" t="s">
        <v>27</v>
      </c>
      <c r="AB830" s="1" t="str">
        <f t="shared" si="39"/>
        <v>Ceuta y Melilla</v>
      </c>
      <c r="AC830" s="1" t="str">
        <f t="shared" si="37"/>
        <v>Badajoz-Ceuta y Melilla-Melilla-R2</v>
      </c>
      <c r="AD830" s="1" t="str">
        <f t="shared" si="38"/>
        <v xml:space="preserve">CA,CB, DF - I. extractivas, coquerías, refino y combustibles nucleares </v>
      </c>
    </row>
    <row r="831" spans="1:30" ht="14.4">
      <c r="A831" s="7" t="s">
        <v>20</v>
      </c>
      <c r="B831" s="7" t="s">
        <v>121</v>
      </c>
      <c r="C831" s="7" t="s">
        <v>123</v>
      </c>
      <c r="D831" s="7" t="s">
        <v>29</v>
      </c>
      <c r="E831" s="7">
        <v>0.43621475695862799</v>
      </c>
      <c r="F831" s="7">
        <v>0.72135595480112602</v>
      </c>
      <c r="G831" s="7">
        <v>0.32601378603308101</v>
      </c>
      <c r="H831" s="7">
        <v>0.18862743381344901</v>
      </c>
      <c r="I831" s="7">
        <v>0.40727023833019999</v>
      </c>
      <c r="J831" s="7">
        <v>0.51841501792134004</v>
      </c>
      <c r="K831" s="7">
        <v>0.48988528451409202</v>
      </c>
      <c r="L831" s="7">
        <v>0.268129377441161</v>
      </c>
      <c r="M831" s="7">
        <v>0.311525598421169</v>
      </c>
      <c r="N831" s="7">
        <v>0.29018082838558901</v>
      </c>
      <c r="O831" s="7">
        <v>0.362399382132154</v>
      </c>
      <c r="P831" s="7">
        <v>0.385724249309636</v>
      </c>
      <c r="Q831" s="7">
        <v>0.39135544510655201</v>
      </c>
      <c r="R831" s="7">
        <v>0.34888773081873797</v>
      </c>
      <c r="S831" s="7">
        <v>0.37333205553960402</v>
      </c>
      <c r="T831" s="7">
        <v>0.426907785799435</v>
      </c>
      <c r="U831" s="7">
        <v>0.45319053443102703</v>
      </c>
      <c r="V831" s="7">
        <v>0.36506666178490699</v>
      </c>
      <c r="W831" s="7">
        <v>0.30142395152652501</v>
      </c>
      <c r="X831" s="7">
        <v>0.38092769504771201</v>
      </c>
      <c r="Y831" s="7">
        <v>0.36946698030931602</v>
      </c>
      <c r="Z831" s="7">
        <v>0.333736280071528</v>
      </c>
      <c r="AA831" s="1" t="s">
        <v>30</v>
      </c>
      <c r="AB831" s="1" t="str">
        <f t="shared" si="39"/>
        <v>Ceuta y Melilla</v>
      </c>
      <c r="AC831" s="1" t="str">
        <f t="shared" si="37"/>
        <v>Badajoz-Ceuta y Melilla-Melilla-R3</v>
      </c>
      <c r="AD831" s="1" t="str">
        <f t="shared" si="38"/>
        <v xml:space="preserve">DA - Industria Agroalimentaria </v>
      </c>
    </row>
    <row r="832" spans="1:30" ht="14.4">
      <c r="A832" s="7" t="s">
        <v>20</v>
      </c>
      <c r="B832" s="7" t="s">
        <v>121</v>
      </c>
      <c r="C832" s="7" t="s">
        <v>123</v>
      </c>
      <c r="D832" s="7" t="s">
        <v>32</v>
      </c>
      <c r="E832" s="7">
        <v>0</v>
      </c>
      <c r="F832" s="7">
        <v>0</v>
      </c>
      <c r="G832" s="7">
        <v>1.6264422449183301E-3</v>
      </c>
      <c r="H832" s="7">
        <v>1.0779116197628801E-3</v>
      </c>
      <c r="I832" s="7">
        <v>2.2822188292142599E-4</v>
      </c>
      <c r="J832" s="7">
        <v>0</v>
      </c>
      <c r="K832" s="7">
        <v>0</v>
      </c>
      <c r="L832" s="7">
        <v>0</v>
      </c>
      <c r="M832" s="7">
        <v>0</v>
      </c>
      <c r="N832" s="7">
        <v>0</v>
      </c>
      <c r="O832" s="7">
        <v>0</v>
      </c>
      <c r="P832" s="7">
        <v>0</v>
      </c>
      <c r="Q832" s="7">
        <v>0</v>
      </c>
      <c r="R832" s="7">
        <v>0</v>
      </c>
      <c r="S832" s="7">
        <v>0</v>
      </c>
      <c r="T832" s="7">
        <v>0</v>
      </c>
      <c r="U832" s="7">
        <v>0</v>
      </c>
      <c r="V832" s="7">
        <v>0</v>
      </c>
      <c r="W832" s="7">
        <v>0</v>
      </c>
      <c r="X832" s="7">
        <v>0</v>
      </c>
      <c r="Y832" s="7">
        <v>0</v>
      </c>
      <c r="Z832" s="7">
        <v>0</v>
      </c>
      <c r="AA832" s="1" t="s">
        <v>33</v>
      </c>
      <c r="AB832" s="1" t="str">
        <f t="shared" si="39"/>
        <v>Ceuta y Melilla</v>
      </c>
      <c r="AC832" s="1" t="str">
        <f t="shared" si="37"/>
        <v>Badajoz-Ceuta y Melilla-Melilla-R4</v>
      </c>
      <c r="AD832" s="1" t="str">
        <f t="shared" si="38"/>
        <v xml:space="preserve">DB - Industria textil y de la confección </v>
      </c>
    </row>
    <row r="833" spans="1:30" ht="14.4">
      <c r="A833" s="7" t="s">
        <v>20</v>
      </c>
      <c r="B833" s="7" t="s">
        <v>121</v>
      </c>
      <c r="C833" s="7" t="s">
        <v>123</v>
      </c>
      <c r="D833" s="7" t="s">
        <v>35</v>
      </c>
      <c r="E833" s="7">
        <v>1.10365282950905E-5</v>
      </c>
      <c r="F833" s="7">
        <v>1.0313520263411</v>
      </c>
      <c r="G833" s="7">
        <v>1.79158470032702E-4</v>
      </c>
      <c r="H833" s="7">
        <v>1.41723059334791E-4</v>
      </c>
      <c r="I833" s="7">
        <v>4.3946122065654597E-5</v>
      </c>
      <c r="J833" s="7">
        <v>1.5265349247450699</v>
      </c>
      <c r="K833" s="7">
        <v>7.1424278044787801</v>
      </c>
      <c r="L833" s="7">
        <v>5.2412924359310698E-5</v>
      </c>
      <c r="M833" s="7">
        <v>1.24527377142071E-4</v>
      </c>
      <c r="N833" s="7">
        <v>2.1177876357940401E-2</v>
      </c>
      <c r="O833" s="7">
        <v>1.27347459345664E-4</v>
      </c>
      <c r="P833" s="7">
        <v>7.0221969739278696E-5</v>
      </c>
      <c r="Q833" s="7">
        <v>6.6092991885320301E-5</v>
      </c>
      <c r="R833" s="7">
        <v>5.2625739664834202E-5</v>
      </c>
      <c r="S833" s="7">
        <v>5.4759935454959299E-5</v>
      </c>
      <c r="T833" s="7">
        <v>8.0409266874798202E-5</v>
      </c>
      <c r="U833" s="7">
        <v>8.4122986168219804E-5</v>
      </c>
      <c r="V833" s="7">
        <v>5.0564774783878703E-3</v>
      </c>
      <c r="W833" s="7">
        <v>8.0597481968833605E-5</v>
      </c>
      <c r="X833" s="7">
        <v>7.9168649636917094E-5</v>
      </c>
      <c r="Y833" s="7">
        <v>7.7465631655716506E-5</v>
      </c>
      <c r="Z833" s="7">
        <v>7.8787029460293501E-5</v>
      </c>
      <c r="AA833" s="1" t="s">
        <v>36</v>
      </c>
      <c r="AB833" s="1" t="str">
        <f t="shared" si="39"/>
        <v>Ceuta y Melilla</v>
      </c>
      <c r="AC833" s="1" t="str">
        <f t="shared" si="37"/>
        <v>Badajoz-Ceuta y Melilla-Melilla-R5</v>
      </c>
      <c r="AD833" s="1" t="str">
        <f t="shared" si="38"/>
        <v xml:space="preserve">DC - Industria del cuero y calzado </v>
      </c>
    </row>
    <row r="834" spans="1:30" ht="14.4">
      <c r="A834" s="7" t="s">
        <v>20</v>
      </c>
      <c r="B834" s="7" t="s">
        <v>121</v>
      </c>
      <c r="C834" s="7" t="s">
        <v>123</v>
      </c>
      <c r="D834" s="7" t="s">
        <v>37</v>
      </c>
      <c r="E834" s="7">
        <v>2.7664886980327398E-3</v>
      </c>
      <c r="F834" s="7">
        <v>1.4432930965423601E-3</v>
      </c>
      <c r="G834" s="7">
        <v>3.9919356567943301E-3</v>
      </c>
      <c r="H834" s="7">
        <v>3.4528881215401901E-3</v>
      </c>
      <c r="I834" s="7">
        <v>1.8860448432963001E-2</v>
      </c>
      <c r="J834" s="7">
        <v>1.8589556761814199E-3</v>
      </c>
      <c r="K834" s="7">
        <v>3.7120707099084502E-3</v>
      </c>
      <c r="L834" s="7">
        <v>1.9019017084997E-3</v>
      </c>
      <c r="M834" s="7">
        <v>3.3421707513074301E-3</v>
      </c>
      <c r="N834" s="7">
        <v>2.1510649520426698E-3</v>
      </c>
      <c r="O834" s="7">
        <v>1.1552038085636501E-3</v>
      </c>
      <c r="P834" s="7">
        <v>9.5800839413849107E-3</v>
      </c>
      <c r="Q834" s="7">
        <v>9.2855139906225896E-3</v>
      </c>
      <c r="R834" s="7">
        <v>8.7434308858515292E-3</v>
      </c>
      <c r="S834" s="7">
        <v>9.5579396607894697E-3</v>
      </c>
      <c r="T834" s="7">
        <v>1.3420178330860099E-2</v>
      </c>
      <c r="U834" s="7">
        <v>1.3606602883247901E-2</v>
      </c>
      <c r="V834" s="7">
        <v>1.3022529204677001E-2</v>
      </c>
      <c r="W834" s="7">
        <v>1.3605489453274101E-2</v>
      </c>
      <c r="X834" s="7">
        <v>1.23419091072609E-2</v>
      </c>
      <c r="Y834" s="7">
        <v>1.2172837516902801E-2</v>
      </c>
      <c r="Z834" s="7">
        <v>1.13486513604043E-2</v>
      </c>
      <c r="AA834" s="1" t="s">
        <v>38</v>
      </c>
      <c r="AB834" s="1" t="str">
        <f t="shared" si="39"/>
        <v>Ceuta y Melilla</v>
      </c>
      <c r="AC834" s="1" t="str">
        <f t="shared" si="37"/>
        <v>Badajoz-Ceuta y Melilla-Melilla-R6</v>
      </c>
      <c r="AD834" s="1" t="str">
        <f t="shared" si="38"/>
        <v xml:space="preserve">DD - Industria de la madera y el corcho </v>
      </c>
    </row>
    <row r="835" spans="1:30" ht="14.4">
      <c r="A835" s="7" t="s">
        <v>20</v>
      </c>
      <c r="B835" s="7" t="s">
        <v>121</v>
      </c>
      <c r="C835" s="7" t="s">
        <v>123</v>
      </c>
      <c r="D835" s="7" t="s">
        <v>39</v>
      </c>
      <c r="E835" s="7">
        <v>1.9696433153824602E-2</v>
      </c>
      <c r="F835" s="7">
        <v>5.4944656753856701E-2</v>
      </c>
      <c r="G835" s="7">
        <v>8.6410732658425103E-3</v>
      </c>
      <c r="H835" s="7">
        <v>1.0027734110712901E-2</v>
      </c>
      <c r="I835" s="7">
        <v>2.2065713792547799E-2</v>
      </c>
      <c r="J835" s="7">
        <v>9.5871297719642892E-3</v>
      </c>
      <c r="K835" s="7">
        <v>1.4646318394530899E-2</v>
      </c>
      <c r="L835" s="7">
        <v>3.59142803296239E-3</v>
      </c>
      <c r="M835" s="7">
        <v>5.7119731017785998E-3</v>
      </c>
      <c r="N835" s="7">
        <v>6.5299569733367696E-3</v>
      </c>
      <c r="O835" s="7">
        <v>7.14703664919537E-3</v>
      </c>
      <c r="P835" s="7">
        <v>8.4512892272925206E-3</v>
      </c>
      <c r="Q835" s="7">
        <v>7.1576347460842503E-3</v>
      </c>
      <c r="R835" s="7">
        <v>7.7122940586368798E-3</v>
      </c>
      <c r="S835" s="7">
        <v>9.3948014055808098E-3</v>
      </c>
      <c r="T835" s="7">
        <v>1.3387387785502001E-2</v>
      </c>
      <c r="U835" s="7">
        <v>1.4304448705666901E-2</v>
      </c>
      <c r="V835" s="7">
        <v>2.57145248644014E-2</v>
      </c>
      <c r="W835" s="7">
        <v>1.2382017651166199E-2</v>
      </c>
      <c r="X835" s="7">
        <v>1.2341940011855099E-2</v>
      </c>
      <c r="Y835" s="7">
        <v>1.2678839736309301E-2</v>
      </c>
      <c r="Z835" s="7">
        <v>1.43866556922706E-2</v>
      </c>
      <c r="AA835" s="1" t="s">
        <v>40</v>
      </c>
      <c r="AB835" s="1" t="str">
        <f t="shared" si="39"/>
        <v>Ceuta y Melilla</v>
      </c>
      <c r="AC835" s="1" t="str">
        <f t="shared" si="37"/>
        <v>Badajoz-Ceuta y Melilla-Melilla-R7</v>
      </c>
      <c r="AD835" s="1" t="str">
        <f t="shared" si="38"/>
        <v xml:space="preserve">DE - Industria del papel, edición y artes gráficas </v>
      </c>
    </row>
    <row r="836" spans="1:30" ht="14.4">
      <c r="A836" s="7" t="s">
        <v>20</v>
      </c>
      <c r="B836" s="7" t="s">
        <v>121</v>
      </c>
      <c r="C836" s="7" t="s">
        <v>123</v>
      </c>
      <c r="D836" s="7" t="s">
        <v>41</v>
      </c>
      <c r="E836" s="7">
        <v>4.0078101939734198E-2</v>
      </c>
      <c r="F836" s="7">
        <v>0.112846897942442</v>
      </c>
      <c r="G836" s="7">
        <v>5.1991200131218399E-2</v>
      </c>
      <c r="H836" s="7">
        <v>4.9696333770217899E-2</v>
      </c>
      <c r="I836" s="7">
        <v>4.8013569959185799E-2</v>
      </c>
      <c r="J836" s="7">
        <v>5.7693987247582797E-2</v>
      </c>
      <c r="K836" s="7">
        <v>8.8890529332731394E-2</v>
      </c>
      <c r="L836" s="7">
        <v>5.67357302882028E-2</v>
      </c>
      <c r="M836" s="7">
        <v>5.07542049997265E-2</v>
      </c>
      <c r="N836" s="7">
        <v>5.4928145494331601E-2</v>
      </c>
      <c r="O836" s="7">
        <v>3.5537548872015101E-2</v>
      </c>
      <c r="P836" s="7">
        <v>8.0943934554242106E-2</v>
      </c>
      <c r="Q836" s="7">
        <v>6.7560148146913496E-2</v>
      </c>
      <c r="R836" s="7">
        <v>8.4311293561218401E-2</v>
      </c>
      <c r="S836" s="7">
        <v>0.11308769831411999</v>
      </c>
      <c r="T836" s="7">
        <v>6.8909655418814497E-2</v>
      </c>
      <c r="U836" s="7">
        <v>0.102067766236538</v>
      </c>
      <c r="V836" s="7">
        <v>0.13941847299457599</v>
      </c>
      <c r="W836" s="7">
        <v>0.15061343067833199</v>
      </c>
      <c r="X836" s="7">
        <v>0.16633099373197699</v>
      </c>
      <c r="Y836" s="7">
        <v>0.17063619930031701</v>
      </c>
      <c r="Z836" s="7">
        <v>0.16822153490908801</v>
      </c>
      <c r="AA836" s="1" t="s">
        <v>42</v>
      </c>
      <c r="AB836" s="1" t="str">
        <f t="shared" si="39"/>
        <v>Ceuta y Melilla</v>
      </c>
      <c r="AC836" s="1" t="str">
        <f t="shared" si="37"/>
        <v>Badajoz-Ceuta y Melilla-Melilla-R8</v>
      </c>
      <c r="AD836" s="1" t="str">
        <f t="shared" si="38"/>
        <v xml:space="preserve">DG - Industria Química </v>
      </c>
    </row>
    <row r="837" spans="1:30" ht="14.4">
      <c r="A837" s="7" t="s">
        <v>20</v>
      </c>
      <c r="B837" s="7" t="s">
        <v>121</v>
      </c>
      <c r="C837" s="7" t="s">
        <v>123</v>
      </c>
      <c r="D837" s="7" t="s">
        <v>43</v>
      </c>
      <c r="E837" s="7">
        <v>4.7230831877520898E-4</v>
      </c>
      <c r="F837" s="7">
        <v>3.6453539635701397E-4</v>
      </c>
      <c r="G837" s="7">
        <v>3.9951296937350099E-4</v>
      </c>
      <c r="H837" s="7">
        <v>8.26636892444217E-4</v>
      </c>
      <c r="I837" s="7">
        <v>3.3544803691924302E-4</v>
      </c>
      <c r="J837" s="7">
        <v>2.7934522055859002E-4</v>
      </c>
      <c r="K837" s="7">
        <v>1.9171000112297099E-2</v>
      </c>
      <c r="L837" s="7">
        <v>3.2383040584216499E-4</v>
      </c>
      <c r="M837" s="7">
        <v>1.7980975582642899E-4</v>
      </c>
      <c r="N837" s="7">
        <v>2.30969133744203E-4</v>
      </c>
      <c r="O837" s="7">
        <v>7.4727780852835903E-4</v>
      </c>
      <c r="P837" s="7">
        <v>4.1542691352788901E-4</v>
      </c>
      <c r="Q837" s="7">
        <v>4.30970921779038E-4</v>
      </c>
      <c r="R837" s="7">
        <v>3.8912924946548001E-4</v>
      </c>
      <c r="S837" s="7">
        <v>4.0894343934185298E-4</v>
      </c>
      <c r="T837" s="7">
        <v>5.9932345859110999E-4</v>
      </c>
      <c r="U837" s="7">
        <v>6.3013873519982195E-4</v>
      </c>
      <c r="V837" s="7">
        <v>3.8027328413289103E-2</v>
      </c>
      <c r="W837" s="7">
        <v>6.1345963778553295E-4</v>
      </c>
      <c r="X837" s="7">
        <v>6.0078007963766395E-4</v>
      </c>
      <c r="Y837" s="7">
        <v>5.8785653877821496E-4</v>
      </c>
      <c r="Z837" s="7">
        <v>6.0637333934657797E-4</v>
      </c>
      <c r="AA837" s="1" t="s">
        <v>44</v>
      </c>
      <c r="AB837" s="1" t="str">
        <f t="shared" si="39"/>
        <v>Ceuta y Melilla</v>
      </c>
      <c r="AC837" s="1" t="str">
        <f t="shared" si="37"/>
        <v>Badajoz-Ceuta y Melilla-Melilla-R9</v>
      </c>
      <c r="AD837" s="1" t="str">
        <f t="shared" si="38"/>
        <v xml:space="preserve">DH - Industria del caucho y materias plásticas </v>
      </c>
    </row>
    <row r="838" spans="1:30" ht="14.4">
      <c r="A838" s="7" t="s">
        <v>20</v>
      </c>
      <c r="B838" s="7" t="s">
        <v>121</v>
      </c>
      <c r="C838" s="7" t="s">
        <v>123</v>
      </c>
      <c r="D838" s="7" t="s">
        <v>45</v>
      </c>
      <c r="E838" s="7">
        <v>0.21425285445276901</v>
      </c>
      <c r="F838" s="7">
        <v>0.10198187154593299</v>
      </c>
      <c r="G838" s="7">
        <v>6.3826061170365003E-2</v>
      </c>
      <c r="H838" s="7">
        <v>7.0325898656890401E-2</v>
      </c>
      <c r="I838" s="7">
        <v>0.238570484268989</v>
      </c>
      <c r="J838" s="7">
        <v>0.15147455556958</v>
      </c>
      <c r="K838" s="7">
        <v>0.229853370023892</v>
      </c>
      <c r="L838" s="7">
        <v>0.181896888923437</v>
      </c>
      <c r="M838" s="7">
        <v>0.23234941549176599</v>
      </c>
      <c r="N838" s="7">
        <v>0.220725868056835</v>
      </c>
      <c r="O838" s="7">
        <v>0.216341025355411</v>
      </c>
      <c r="P838" s="7">
        <v>2.1075657370753702</v>
      </c>
      <c r="Q838" s="7">
        <v>2.1880440588525101</v>
      </c>
      <c r="R838" s="7">
        <v>1.9764869080712499</v>
      </c>
      <c r="S838" s="7">
        <v>2.0787709307997599</v>
      </c>
      <c r="T838" s="7">
        <v>2.8450945846642002</v>
      </c>
      <c r="U838" s="7">
        <v>3.2322415972987102</v>
      </c>
      <c r="V838" s="7">
        <v>3.7124818280301199</v>
      </c>
      <c r="W838" s="7">
        <v>3.8457478841533299</v>
      </c>
      <c r="X838" s="7">
        <v>3.5126235689991998</v>
      </c>
      <c r="Y838" s="7">
        <v>3.4374506326646399</v>
      </c>
      <c r="Z838" s="7">
        <v>2.74754887042184</v>
      </c>
      <c r="AA838" s="1" t="s">
        <v>46</v>
      </c>
      <c r="AB838" s="1" t="str">
        <f t="shared" si="39"/>
        <v>Ceuta y Melilla</v>
      </c>
      <c r="AC838" s="1" t="str">
        <f t="shared" si="37"/>
        <v>Badajoz-Ceuta y Melilla-Melilla-R10</v>
      </c>
      <c r="AD838" s="1" t="str">
        <f t="shared" si="38"/>
        <v xml:space="preserve">DI - Industria de productos minerales no metálicos </v>
      </c>
    </row>
    <row r="839" spans="1:30" ht="14.4">
      <c r="A839" s="7" t="s">
        <v>20</v>
      </c>
      <c r="B839" s="7" t="s">
        <v>121</v>
      </c>
      <c r="C839" s="7" t="s">
        <v>123</v>
      </c>
      <c r="D839" s="7" t="s">
        <v>47</v>
      </c>
      <c r="E839" s="7">
        <v>4.0093556725971403E-2</v>
      </c>
      <c r="F839" s="7">
        <v>3.9651945177033403E-2</v>
      </c>
      <c r="G839" s="7">
        <v>2.7437779672539998E-2</v>
      </c>
      <c r="H839" s="7">
        <v>3.87849055163874E-2</v>
      </c>
      <c r="I839" s="7">
        <v>5.2517901386868897E-2</v>
      </c>
      <c r="J839" s="7">
        <v>3.4609405637875901E-2</v>
      </c>
      <c r="K839" s="7">
        <v>5.1932196375287003E-2</v>
      </c>
      <c r="L839" s="7">
        <v>5.0437270481936802E-2</v>
      </c>
      <c r="M839" s="7">
        <v>4.8736839836235502E-2</v>
      </c>
      <c r="N839" s="7">
        <v>7.8754646092130207E-3</v>
      </c>
      <c r="O839" s="7">
        <v>1.25533106115622E-2</v>
      </c>
      <c r="P839" s="7">
        <v>7.4321060277922596E-2</v>
      </c>
      <c r="Q839" s="7">
        <v>7.1821740112464005E-2</v>
      </c>
      <c r="R839" s="7">
        <v>6.3745923237673696E-2</v>
      </c>
      <c r="S839" s="7">
        <v>7.0439730981183599E-2</v>
      </c>
      <c r="T839" s="7">
        <v>0.106057856337298</v>
      </c>
      <c r="U839" s="7">
        <v>0.11280588915930501</v>
      </c>
      <c r="V839" s="7">
        <v>0.14272413359415501</v>
      </c>
      <c r="W839" s="7">
        <v>9.5472090822422806E-2</v>
      </c>
      <c r="X839" s="7">
        <v>0.112364936851403</v>
      </c>
      <c r="Y839" s="7">
        <v>0.106477063890139</v>
      </c>
      <c r="Z839" s="7">
        <v>9.2543649621310106E-2</v>
      </c>
      <c r="AA839" s="1" t="s">
        <v>48</v>
      </c>
      <c r="AB839" s="1" t="str">
        <f t="shared" si="39"/>
        <v>Ceuta y Melilla</v>
      </c>
      <c r="AC839" s="1" t="str">
        <f t="shared" si="37"/>
        <v>Badajoz-Ceuta y Melilla-Melilla-R11</v>
      </c>
      <c r="AD839" s="1" t="str">
        <f t="shared" si="38"/>
        <v xml:space="preserve">DJ - Metalurgia y fabricación de productos metálicos </v>
      </c>
    </row>
    <row r="840" spans="1:30" ht="14.4">
      <c r="A840" s="7" t="s">
        <v>20</v>
      </c>
      <c r="B840" s="7" t="s">
        <v>121</v>
      </c>
      <c r="C840" s="7" t="s">
        <v>123</v>
      </c>
      <c r="D840" s="7" t="s">
        <v>49</v>
      </c>
      <c r="E840" s="7">
        <v>3.0930424906814701E-4</v>
      </c>
      <c r="F840" s="7">
        <v>4.8156780663676299E-4</v>
      </c>
      <c r="G840" s="7">
        <v>3.2092612277961998E-5</v>
      </c>
      <c r="H840" s="7">
        <v>2.10743869857119E-4</v>
      </c>
      <c r="I840" s="7">
        <v>3.5771613590807901E-4</v>
      </c>
      <c r="J840" s="7">
        <v>5.8187399888678401E-5</v>
      </c>
      <c r="K840" s="7">
        <v>1.6784873535736201E-2</v>
      </c>
      <c r="L840" s="7">
        <v>2.0065942960857899E-4</v>
      </c>
      <c r="M840" s="7">
        <v>1.73152415555486E-4</v>
      </c>
      <c r="N840" s="7">
        <v>2.7520303027800901E-4</v>
      </c>
      <c r="O840" s="7">
        <v>9.3122677119381798E-5</v>
      </c>
      <c r="P840" s="7">
        <v>5.4144663525914099E-5</v>
      </c>
      <c r="Q840" s="7">
        <v>5.2530373354491902E-5</v>
      </c>
      <c r="R840" s="7">
        <v>4.4218555914523801E-5</v>
      </c>
      <c r="S840" s="7">
        <v>4.6302503515972899E-5</v>
      </c>
      <c r="T840" s="7">
        <v>6.8232757919183394E-5</v>
      </c>
      <c r="U840" s="7">
        <v>7.1592262811434495E-5</v>
      </c>
      <c r="V840" s="7">
        <v>4.3210232161588601E-3</v>
      </c>
      <c r="W840" s="7">
        <v>6.91089293596918E-5</v>
      </c>
      <c r="X840" s="7">
        <v>6.8180267301641502E-5</v>
      </c>
      <c r="Y840" s="7">
        <v>6.6696376751242996E-5</v>
      </c>
      <c r="Z840" s="7">
        <v>6.8699820303938803E-5</v>
      </c>
      <c r="AA840" s="1" t="s">
        <v>50</v>
      </c>
      <c r="AB840" s="1" t="str">
        <f t="shared" si="39"/>
        <v>Ceuta y Melilla</v>
      </c>
      <c r="AC840" s="1" t="str">
        <f t="shared" si="37"/>
        <v>Badajoz-Ceuta y Melilla-Melilla-R12</v>
      </c>
      <c r="AD840" s="1" t="str">
        <f t="shared" si="38"/>
        <v xml:space="preserve">DK - Fabricación de maquinaria y equipo mecánico </v>
      </c>
    </row>
    <row r="841" spans="1:30" ht="14.4">
      <c r="A841" s="7" t="s">
        <v>20</v>
      </c>
      <c r="B841" s="7" t="s">
        <v>121</v>
      </c>
      <c r="C841" s="7" t="s">
        <v>123</v>
      </c>
      <c r="D841" s="7" t="s">
        <v>51</v>
      </c>
      <c r="E841" s="7">
        <v>8.9871632998352307E-3</v>
      </c>
      <c r="F841" s="7">
        <v>5.3648115190407901E-3</v>
      </c>
      <c r="G841" s="7">
        <v>5.0630502704346802E-3</v>
      </c>
      <c r="H841" s="7">
        <v>1.93392567000696E-3</v>
      </c>
      <c r="I841" s="7">
        <v>6.7379451030313203E-2</v>
      </c>
      <c r="J841" s="7">
        <v>6.31064962848705E-2</v>
      </c>
      <c r="K841" s="7">
        <v>4.8610451751509904</v>
      </c>
      <c r="L841" s="7">
        <v>1.3032828692813799E-2</v>
      </c>
      <c r="M841" s="7">
        <v>1.536468320862E-3</v>
      </c>
      <c r="N841" s="7">
        <v>1.81484024068353E-3</v>
      </c>
      <c r="O841" s="7">
        <v>2.95724827423334E-3</v>
      </c>
      <c r="P841" s="7">
        <v>8.3162459838763206E-3</v>
      </c>
      <c r="Q841" s="7">
        <v>8.0683021740773093E-3</v>
      </c>
      <c r="R841" s="7">
        <v>6.7814639957112901E-3</v>
      </c>
      <c r="S841" s="7">
        <v>7.0908415213315097E-3</v>
      </c>
      <c r="T841" s="7">
        <v>1.02858453645303E-2</v>
      </c>
      <c r="U841" s="7">
        <v>1.09913449804832E-2</v>
      </c>
      <c r="V841" s="7">
        <v>1.53866949093795E-2</v>
      </c>
      <c r="W841" s="7">
        <v>1.07332301048036E-2</v>
      </c>
      <c r="X841" s="7">
        <v>5.2868402360707603E-3</v>
      </c>
      <c r="Y841" s="7">
        <v>5.1679508147484598E-3</v>
      </c>
      <c r="Z841" s="7">
        <v>6.7705955285742303E-3</v>
      </c>
      <c r="AA841" s="1" t="s">
        <v>52</v>
      </c>
      <c r="AB841" s="1" t="str">
        <f t="shared" si="39"/>
        <v>Ceuta y Melilla</v>
      </c>
      <c r="AC841" s="1" t="str">
        <f t="shared" si="37"/>
        <v>Badajoz-Ceuta y Melilla-Melilla-R13</v>
      </c>
      <c r="AD841" s="1" t="str">
        <f t="shared" si="38"/>
        <v xml:space="preserve">DL - Material y equipo eléctrico, electrónico y óptico </v>
      </c>
    </row>
    <row r="842" spans="1:30" ht="14.4">
      <c r="A842" s="7" t="s">
        <v>20</v>
      </c>
      <c r="B842" s="7" t="s">
        <v>121</v>
      </c>
      <c r="C842" s="7" t="s">
        <v>123</v>
      </c>
      <c r="D842" s="7" t="s">
        <v>53</v>
      </c>
      <c r="E842" s="7">
        <v>5.6136899132028298E-5</v>
      </c>
      <c r="F842" s="7">
        <v>4.2285740474309202E-4</v>
      </c>
      <c r="G842" s="7">
        <v>2.5320950092477699E-5</v>
      </c>
      <c r="H842" s="7">
        <v>5.9464000552507101E-5</v>
      </c>
      <c r="I842" s="7">
        <v>1.56912467816774E-4</v>
      </c>
      <c r="J842" s="7">
        <v>9.7907670471339197E-5</v>
      </c>
      <c r="K842" s="7">
        <v>3.2475958103293199E-5</v>
      </c>
      <c r="L842" s="7">
        <v>7.4886349183127103E-5</v>
      </c>
      <c r="M842" s="7">
        <v>9.5746421019556895E-4</v>
      </c>
      <c r="N842" s="7">
        <v>1.0676339585622101E-4</v>
      </c>
      <c r="O842" s="7">
        <v>0</v>
      </c>
      <c r="P842" s="7">
        <v>3.6841402799013601E-3</v>
      </c>
      <c r="Q842" s="7">
        <v>3.6052610926007199E-3</v>
      </c>
      <c r="R842" s="7">
        <v>2.96759149707415E-3</v>
      </c>
      <c r="S842" s="7">
        <v>3.1060632756219802E-3</v>
      </c>
      <c r="T842" s="7">
        <v>4.2896392729007702E-3</v>
      </c>
      <c r="U842" s="7">
        <v>4.3253700099757202E-3</v>
      </c>
      <c r="V842" s="7">
        <v>2.4643162496257101E-3</v>
      </c>
      <c r="W842" s="7">
        <v>2.5566998751983898E-3</v>
      </c>
      <c r="X842" s="7">
        <v>2.41975859092795E-3</v>
      </c>
      <c r="Y842" s="7">
        <v>2.36298055605414E-3</v>
      </c>
      <c r="Z842" s="7">
        <v>0</v>
      </c>
      <c r="AA842" s="1" t="s">
        <v>54</v>
      </c>
      <c r="AB842" s="1" t="str">
        <f t="shared" si="39"/>
        <v>Ceuta y Melilla</v>
      </c>
      <c r="AC842" s="1" t="str">
        <f t="shared" si="37"/>
        <v>Badajoz-Ceuta y Melilla-Melilla-R14</v>
      </c>
      <c r="AD842" s="1" t="str">
        <f t="shared" si="38"/>
        <v xml:space="preserve">DM - Fabricación de material de transporte </v>
      </c>
    </row>
    <row r="843" spans="1:30" ht="14.4">
      <c r="A843" s="7" t="s">
        <v>20</v>
      </c>
      <c r="B843" s="7" t="s">
        <v>121</v>
      </c>
      <c r="C843" s="7" t="s">
        <v>123</v>
      </c>
      <c r="D843" s="7" t="s">
        <v>55</v>
      </c>
      <c r="E843" s="7">
        <v>5.4005402500119303E-5</v>
      </c>
      <c r="F843" s="7">
        <v>1.15943533789635E-4</v>
      </c>
      <c r="G843" s="7">
        <v>1.19264953701688E-5</v>
      </c>
      <c r="H843" s="7">
        <v>2.3504537890929399E-5</v>
      </c>
      <c r="I843" s="7">
        <v>4.54641569120046E-5</v>
      </c>
      <c r="J843" s="7">
        <v>5.97226017866838E-5</v>
      </c>
      <c r="K843" s="7">
        <v>6.5064340205010498E-3</v>
      </c>
      <c r="L843" s="7">
        <v>0.66463372346137695</v>
      </c>
      <c r="M843" s="7">
        <v>1.90844948267144E-4</v>
      </c>
      <c r="N843" s="7">
        <v>1.00110816915186E-4</v>
      </c>
      <c r="O843" s="7">
        <v>4.1320558975978602E-4</v>
      </c>
      <c r="P843" s="7">
        <v>2.03025758089121E-5</v>
      </c>
      <c r="Q843" s="7">
        <v>1.9602477332276E-5</v>
      </c>
      <c r="R843" s="7">
        <v>1.6692808012659001E-5</v>
      </c>
      <c r="S843" s="7">
        <v>1.7784050650697799E-5</v>
      </c>
      <c r="T843" s="7">
        <v>2.6140982357452E-5</v>
      </c>
      <c r="U843" s="7">
        <v>2.7457934896134E-5</v>
      </c>
      <c r="V843" s="7">
        <v>1.67365197369071E-3</v>
      </c>
      <c r="W843" s="7">
        <v>2.6865175384501499E-5</v>
      </c>
      <c r="X843" s="7">
        <v>2.6493835579598801E-5</v>
      </c>
      <c r="Y843" s="7">
        <v>2.60274083026252E-5</v>
      </c>
      <c r="Z843" s="7">
        <v>2.7008324988474299E-5</v>
      </c>
      <c r="AA843" s="1" t="s">
        <v>56</v>
      </c>
      <c r="AB843" s="1" t="str">
        <f t="shared" si="39"/>
        <v>Ceuta y Melilla</v>
      </c>
      <c r="AC843" s="1" t="str">
        <f t="shared" si="37"/>
        <v>Badajoz-Ceuta y Melilla-Melilla-R15</v>
      </c>
      <c r="AD843" s="1" t="str">
        <f t="shared" si="38"/>
        <v xml:space="preserve">DN - Industrias diversas </v>
      </c>
    </row>
    <row r="844" spans="1:30" ht="14.4">
      <c r="A844" s="7" t="s">
        <v>20</v>
      </c>
      <c r="B844" s="7" t="s">
        <v>121</v>
      </c>
      <c r="C844" s="7" t="s">
        <v>123</v>
      </c>
      <c r="D844" s="7" t="s">
        <v>57</v>
      </c>
      <c r="E844" s="7">
        <v>0</v>
      </c>
      <c r="F844" s="7">
        <v>0</v>
      </c>
      <c r="G844" s="7">
        <v>0</v>
      </c>
      <c r="H844" s="7">
        <v>0</v>
      </c>
      <c r="I844" s="7">
        <v>0</v>
      </c>
      <c r="J844" s="7">
        <v>0</v>
      </c>
      <c r="K844" s="7">
        <v>0</v>
      </c>
      <c r="L844" s="7">
        <v>0</v>
      </c>
      <c r="M844" s="7">
        <v>0</v>
      </c>
      <c r="N844" s="7">
        <v>0</v>
      </c>
      <c r="O844" s="7">
        <v>0</v>
      </c>
      <c r="P844" s="7">
        <v>0</v>
      </c>
      <c r="Q844" s="7">
        <v>0</v>
      </c>
      <c r="R844" s="7">
        <v>0</v>
      </c>
      <c r="S844" s="7">
        <v>0</v>
      </c>
      <c r="T844" s="7">
        <v>0</v>
      </c>
      <c r="U844" s="7">
        <v>0</v>
      </c>
      <c r="V844" s="7">
        <v>0</v>
      </c>
      <c r="W844" s="7">
        <v>0</v>
      </c>
      <c r="X844" s="7">
        <v>0</v>
      </c>
      <c r="Y844" s="7">
        <v>0</v>
      </c>
      <c r="Z844" s="7">
        <v>0</v>
      </c>
      <c r="AA844" s="1" t="s">
        <v>58</v>
      </c>
      <c r="AB844" s="1" t="str">
        <f t="shared" si="39"/>
        <v>Ceuta y Melilla</v>
      </c>
      <c r="AC844" s="1" t="str">
        <f t="shared" si="37"/>
        <v>Badajoz-Ceuta y Melilla-Melilla-R16</v>
      </c>
      <c r="AD844" s="1" t="str">
        <f t="shared" si="38"/>
        <v xml:space="preserve">EE - Industria energética, distribución de energía, gas y agua </v>
      </c>
    </row>
    <row r="845" spans="1:30" ht="14.4">
      <c r="A845" s="7" t="s">
        <v>104</v>
      </c>
      <c r="B845" s="7" t="s">
        <v>21</v>
      </c>
      <c r="C845" s="7" t="s">
        <v>22</v>
      </c>
      <c r="D845" s="7" t="s">
        <v>23</v>
      </c>
      <c r="E845" s="7">
        <v>0</v>
      </c>
      <c r="F845" s="7">
        <v>0</v>
      </c>
      <c r="G845" s="7">
        <v>0</v>
      </c>
      <c r="H845" s="7">
        <v>0</v>
      </c>
      <c r="I845" s="7">
        <v>0</v>
      </c>
      <c r="J845" s="7">
        <v>11.7649504551291</v>
      </c>
      <c r="K845" s="7">
        <v>0</v>
      </c>
      <c r="L845" s="7">
        <v>0</v>
      </c>
      <c r="M845" s="7">
        <v>0</v>
      </c>
      <c r="N845" s="7">
        <v>0</v>
      </c>
      <c r="O845" s="7">
        <v>0</v>
      </c>
      <c r="P845" s="7">
        <v>0</v>
      </c>
      <c r="Q845" s="7">
        <v>0</v>
      </c>
      <c r="R845" s="7">
        <v>0</v>
      </c>
      <c r="S845" s="7">
        <v>0</v>
      </c>
      <c r="T845" s="7">
        <v>0</v>
      </c>
      <c r="U845" s="7">
        <v>13.505293999999999</v>
      </c>
      <c r="V845" s="7">
        <v>0</v>
      </c>
      <c r="W845" s="7">
        <v>0</v>
      </c>
      <c r="X845" s="7">
        <v>0</v>
      </c>
      <c r="Y845" s="7">
        <v>0</v>
      </c>
      <c r="Z845" s="7">
        <v>0</v>
      </c>
      <c r="AA845" s="1" t="s">
        <v>24</v>
      </c>
      <c r="AB845" s="1" t="str">
        <f t="shared" si="39"/>
        <v>Andalucía</v>
      </c>
      <c r="AC845" s="1" t="str">
        <f t="shared" si="37"/>
        <v>Cáceres-Andalucía-Almería-R1</v>
      </c>
      <c r="AD845" s="1" t="str">
        <f t="shared" si="38"/>
        <v xml:space="preserve">AA,BB - Agricultura, silvicultura y pesca </v>
      </c>
    </row>
    <row r="846" spans="1:30" ht="14.4">
      <c r="A846" s="7" t="s">
        <v>104</v>
      </c>
      <c r="B846" s="7" t="s">
        <v>21</v>
      </c>
      <c r="C846" s="7" t="s">
        <v>22</v>
      </c>
      <c r="D846" s="7" t="s">
        <v>26</v>
      </c>
      <c r="E846" s="7">
        <v>0</v>
      </c>
      <c r="F846" s="7">
        <v>0</v>
      </c>
      <c r="G846" s="7">
        <v>0</v>
      </c>
      <c r="H846" s="7">
        <v>0</v>
      </c>
      <c r="I846" s="7">
        <v>0</v>
      </c>
      <c r="J846" s="7">
        <v>0</v>
      </c>
      <c r="K846" s="7">
        <v>0</v>
      </c>
      <c r="L846" s="7">
        <v>0</v>
      </c>
      <c r="M846" s="7">
        <v>0</v>
      </c>
      <c r="N846" s="7">
        <v>0</v>
      </c>
      <c r="O846" s="7">
        <v>0</v>
      </c>
      <c r="P846" s="7">
        <v>0</v>
      </c>
      <c r="Q846" s="7">
        <v>0</v>
      </c>
      <c r="R846" s="7">
        <v>0</v>
      </c>
      <c r="S846" s="7">
        <v>0</v>
      </c>
      <c r="T846" s="7">
        <v>0</v>
      </c>
      <c r="U846" s="7">
        <v>0</v>
      </c>
      <c r="V846" s="7">
        <v>0</v>
      </c>
      <c r="W846" s="7">
        <v>0</v>
      </c>
      <c r="X846" s="7">
        <v>0</v>
      </c>
      <c r="Y846" s="7">
        <v>0</v>
      </c>
      <c r="Z846" s="7">
        <v>0</v>
      </c>
      <c r="AA846" s="1" t="s">
        <v>27</v>
      </c>
      <c r="AB846" s="1" t="str">
        <f t="shared" si="39"/>
        <v>Andalucía</v>
      </c>
      <c r="AC846" s="1" t="str">
        <f t="shared" ref="AC846:AC909" si="40">+A846&amp;"-"&amp;AB846&amp;"-"&amp;C846&amp;"-"&amp;AA846</f>
        <v>Cáceres-Andalucía-Almería-R2</v>
      </c>
      <c r="AD846" s="1" t="str">
        <f t="shared" ref="AD846:AD909" si="41">+IF(D846=$D$13,$AI$1,IF(D846=$D$14,$AI$2,IF(D846=$D$15,$AI$3,IF(D846=$D$16,$AI$4,IF(D846=$D$17,$AI$5,IF(D846=$D$18,$AI$6,IF(D846=$D$19,$AI$7,IF(D846=$D$20,$AI$8,IF(D846=$D$21,$AI$9,IF(D846=$D$22,$AI$10,IF(D846=$D$23,$AI$11,IF(D846=$D$24,$AI$12,IF(D846=$D$25,$AI$13,IF(D846=$D$26,$AI$14,IF(D846=$D$27,$AI$15,$AI$16)))))))))))))))</f>
        <v xml:space="preserve">CA,CB, DF - I. extractivas, coquerías, refino y combustibles nucleares </v>
      </c>
    </row>
    <row r="847" spans="1:30" ht="14.4">
      <c r="A847" s="7" t="s">
        <v>104</v>
      </c>
      <c r="B847" s="7" t="s">
        <v>21</v>
      </c>
      <c r="C847" s="7" t="s">
        <v>22</v>
      </c>
      <c r="D847" s="7" t="s">
        <v>29</v>
      </c>
      <c r="E847" s="7">
        <v>0</v>
      </c>
      <c r="F847" s="7">
        <v>0</v>
      </c>
      <c r="G847" s="7">
        <v>16.367135199384201</v>
      </c>
      <c r="H847" s="7">
        <v>5.1496227983436604</v>
      </c>
      <c r="I847" s="7">
        <v>0</v>
      </c>
      <c r="J847" s="7">
        <v>8.9111292507147795</v>
      </c>
      <c r="K847" s="7">
        <v>11.971314513484</v>
      </c>
      <c r="L847" s="7">
        <v>0</v>
      </c>
      <c r="M847" s="7">
        <v>12.3007797025264</v>
      </c>
      <c r="N847" s="7">
        <v>0</v>
      </c>
      <c r="O847" s="7">
        <v>7.0241908119039902</v>
      </c>
      <c r="P847" s="7">
        <v>0</v>
      </c>
      <c r="Q847" s="7">
        <v>0</v>
      </c>
      <c r="R847" s="7">
        <v>15.769159999999999</v>
      </c>
      <c r="S847" s="7">
        <v>14.828352000000001</v>
      </c>
      <c r="T847" s="7">
        <v>0</v>
      </c>
      <c r="U847" s="7">
        <v>15.033431999999999</v>
      </c>
      <c r="V847" s="7">
        <v>13.330658</v>
      </c>
      <c r="W847" s="7">
        <v>0</v>
      </c>
      <c r="X847" s="7">
        <v>13.544808</v>
      </c>
      <c r="Y847" s="7">
        <v>0</v>
      </c>
      <c r="Z847" s="7">
        <v>12.3978</v>
      </c>
      <c r="AA847" s="1" t="s">
        <v>30</v>
      </c>
      <c r="AB847" s="1" t="str">
        <f t="shared" si="39"/>
        <v>Andalucía</v>
      </c>
      <c r="AC847" s="1" t="str">
        <f t="shared" si="40"/>
        <v>Cáceres-Andalucía-Almería-R3</v>
      </c>
      <c r="AD847" s="1" t="str">
        <f t="shared" si="41"/>
        <v xml:space="preserve">DA - Industria Agroalimentaria </v>
      </c>
    </row>
    <row r="848" spans="1:30" ht="14.4">
      <c r="A848" s="7" t="s">
        <v>104</v>
      </c>
      <c r="B848" s="7" t="s">
        <v>21</v>
      </c>
      <c r="C848" s="7" t="s">
        <v>22</v>
      </c>
      <c r="D848" s="7" t="s">
        <v>32</v>
      </c>
      <c r="E848" s="7">
        <v>0</v>
      </c>
      <c r="F848" s="7">
        <v>0</v>
      </c>
      <c r="G848" s="7">
        <v>0</v>
      </c>
      <c r="H848" s="7">
        <v>0</v>
      </c>
      <c r="I848" s="7">
        <v>0</v>
      </c>
      <c r="J848" s="7">
        <v>0</v>
      </c>
      <c r="K848" s="7">
        <v>0</v>
      </c>
      <c r="L848" s="7">
        <v>0</v>
      </c>
      <c r="M848" s="7">
        <v>0</v>
      </c>
      <c r="N848" s="7">
        <v>0</v>
      </c>
      <c r="O848" s="7">
        <v>0</v>
      </c>
      <c r="P848" s="7">
        <v>0</v>
      </c>
      <c r="Q848" s="7">
        <v>0</v>
      </c>
      <c r="R848" s="7">
        <v>0</v>
      </c>
      <c r="S848" s="7">
        <v>0</v>
      </c>
      <c r="T848" s="7">
        <v>0</v>
      </c>
      <c r="U848" s="7">
        <v>0</v>
      </c>
      <c r="V848" s="7">
        <v>0</v>
      </c>
      <c r="W848" s="7">
        <v>0</v>
      </c>
      <c r="X848" s="7">
        <v>0</v>
      </c>
      <c r="Y848" s="7">
        <v>0</v>
      </c>
      <c r="Z848" s="7">
        <v>0</v>
      </c>
      <c r="AA848" s="1" t="s">
        <v>33</v>
      </c>
      <c r="AB848" s="1" t="str">
        <f t="shared" si="39"/>
        <v>Andalucía</v>
      </c>
      <c r="AC848" s="1" t="str">
        <f t="shared" si="40"/>
        <v>Cáceres-Andalucía-Almería-R4</v>
      </c>
      <c r="AD848" s="1" t="str">
        <f t="shared" si="41"/>
        <v xml:space="preserve">DB - Industria textil y de la confección </v>
      </c>
    </row>
    <row r="849" spans="1:30" ht="14.4">
      <c r="A849" s="7" t="s">
        <v>104</v>
      </c>
      <c r="B849" s="7" t="s">
        <v>21</v>
      </c>
      <c r="C849" s="7" t="s">
        <v>22</v>
      </c>
      <c r="D849" s="7" t="s">
        <v>35</v>
      </c>
      <c r="E849" s="7">
        <v>0</v>
      </c>
      <c r="F849" s="7">
        <v>0</v>
      </c>
      <c r="G849" s="7">
        <v>0</v>
      </c>
      <c r="H849" s="7">
        <v>0</v>
      </c>
      <c r="I849" s="7">
        <v>0</v>
      </c>
      <c r="J849" s="7">
        <v>0</v>
      </c>
      <c r="K849" s="7">
        <v>0</v>
      </c>
      <c r="L849" s="7">
        <v>0</v>
      </c>
      <c r="M849" s="7">
        <v>0</v>
      </c>
      <c r="N849" s="7">
        <v>0</v>
      </c>
      <c r="O849" s="7">
        <v>0</v>
      </c>
      <c r="P849" s="7">
        <v>0</v>
      </c>
      <c r="Q849" s="7">
        <v>0</v>
      </c>
      <c r="R849" s="7">
        <v>0</v>
      </c>
      <c r="S849" s="7">
        <v>0</v>
      </c>
      <c r="T849" s="7">
        <v>0</v>
      </c>
      <c r="U849" s="7">
        <v>0</v>
      </c>
      <c r="V849" s="7">
        <v>0</v>
      </c>
      <c r="W849" s="7">
        <v>0</v>
      </c>
      <c r="X849" s="7">
        <v>0</v>
      </c>
      <c r="Y849" s="7">
        <v>0</v>
      </c>
      <c r="Z849" s="7">
        <v>0</v>
      </c>
      <c r="AA849" s="1" t="s">
        <v>36</v>
      </c>
      <c r="AB849" s="1" t="str">
        <f t="shared" si="39"/>
        <v>Andalucía</v>
      </c>
      <c r="AC849" s="1" t="str">
        <f t="shared" si="40"/>
        <v>Cáceres-Andalucía-Almería-R5</v>
      </c>
      <c r="AD849" s="1" t="str">
        <f t="shared" si="41"/>
        <v xml:space="preserve">DC - Industria del cuero y calzado </v>
      </c>
    </row>
    <row r="850" spans="1:30" ht="14.4">
      <c r="A850" s="7" t="s">
        <v>104</v>
      </c>
      <c r="B850" s="7" t="s">
        <v>21</v>
      </c>
      <c r="C850" s="7" t="s">
        <v>22</v>
      </c>
      <c r="D850" s="7" t="s">
        <v>37</v>
      </c>
      <c r="E850" s="7">
        <v>0</v>
      </c>
      <c r="F850" s="7">
        <v>0</v>
      </c>
      <c r="G850" s="7">
        <v>0</v>
      </c>
      <c r="H850" s="7">
        <v>0</v>
      </c>
      <c r="I850" s="7">
        <v>0</v>
      </c>
      <c r="J850" s="7">
        <v>0</v>
      </c>
      <c r="K850" s="7">
        <v>0</v>
      </c>
      <c r="L850" s="7">
        <v>0</v>
      </c>
      <c r="M850" s="7">
        <v>0</v>
      </c>
      <c r="N850" s="7">
        <v>0</v>
      </c>
      <c r="O850" s="7">
        <v>0</v>
      </c>
      <c r="P850" s="7">
        <v>0</v>
      </c>
      <c r="Q850" s="7">
        <v>0</v>
      </c>
      <c r="R850" s="7">
        <v>0</v>
      </c>
      <c r="S850" s="7">
        <v>0</v>
      </c>
      <c r="T850" s="7">
        <v>0</v>
      </c>
      <c r="U850" s="7">
        <v>0</v>
      </c>
      <c r="V850" s="7">
        <v>0</v>
      </c>
      <c r="W850" s="7">
        <v>0</v>
      </c>
      <c r="X850" s="7">
        <v>0</v>
      </c>
      <c r="Y850" s="7">
        <v>0</v>
      </c>
      <c r="Z850" s="7">
        <v>0</v>
      </c>
      <c r="AA850" s="1" t="s">
        <v>38</v>
      </c>
      <c r="AB850" s="1" t="str">
        <f t="shared" si="39"/>
        <v>Andalucía</v>
      </c>
      <c r="AC850" s="1" t="str">
        <f t="shared" si="40"/>
        <v>Cáceres-Andalucía-Almería-R6</v>
      </c>
      <c r="AD850" s="1" t="str">
        <f t="shared" si="41"/>
        <v xml:space="preserve">DD - Industria de la madera y el corcho </v>
      </c>
    </row>
    <row r="851" spans="1:30" ht="14.4">
      <c r="A851" s="7" t="s">
        <v>104</v>
      </c>
      <c r="B851" s="7" t="s">
        <v>21</v>
      </c>
      <c r="C851" s="7" t="s">
        <v>22</v>
      </c>
      <c r="D851" s="7" t="s">
        <v>39</v>
      </c>
      <c r="E851" s="7">
        <v>0</v>
      </c>
      <c r="F851" s="7">
        <v>0</v>
      </c>
      <c r="G851" s="7">
        <v>0</v>
      </c>
      <c r="H851" s="7">
        <v>0</v>
      </c>
      <c r="I851" s="7">
        <v>0</v>
      </c>
      <c r="J851" s="7">
        <v>0</v>
      </c>
      <c r="K851" s="7">
        <v>0</v>
      </c>
      <c r="L851" s="7">
        <v>0</v>
      </c>
      <c r="M851" s="7">
        <v>0</v>
      </c>
      <c r="N851" s="7">
        <v>0</v>
      </c>
      <c r="O851" s="7">
        <v>0</v>
      </c>
      <c r="P851" s="7">
        <v>0</v>
      </c>
      <c r="Q851" s="7">
        <v>0</v>
      </c>
      <c r="R851" s="7">
        <v>0</v>
      </c>
      <c r="S851" s="7">
        <v>0</v>
      </c>
      <c r="T851" s="7">
        <v>0</v>
      </c>
      <c r="U851" s="7">
        <v>0</v>
      </c>
      <c r="V851" s="7">
        <v>0</v>
      </c>
      <c r="W851" s="7">
        <v>0</v>
      </c>
      <c r="X851" s="7">
        <v>0</v>
      </c>
      <c r="Y851" s="7">
        <v>0</v>
      </c>
      <c r="Z851" s="7">
        <v>0</v>
      </c>
      <c r="AA851" s="1" t="s">
        <v>40</v>
      </c>
      <c r="AB851" s="1" t="str">
        <f t="shared" si="39"/>
        <v>Andalucía</v>
      </c>
      <c r="AC851" s="1" t="str">
        <f t="shared" si="40"/>
        <v>Cáceres-Andalucía-Almería-R7</v>
      </c>
      <c r="AD851" s="1" t="str">
        <f t="shared" si="41"/>
        <v xml:space="preserve">DE - Industria del papel, edición y artes gráficas </v>
      </c>
    </row>
    <row r="852" spans="1:30" ht="14.4">
      <c r="A852" s="7" t="s">
        <v>104</v>
      </c>
      <c r="B852" s="7" t="s">
        <v>21</v>
      </c>
      <c r="C852" s="7" t="s">
        <v>22</v>
      </c>
      <c r="D852" s="7" t="s">
        <v>41</v>
      </c>
      <c r="E852" s="7">
        <v>0</v>
      </c>
      <c r="F852" s="7">
        <v>0</v>
      </c>
      <c r="G852" s="7">
        <v>0</v>
      </c>
      <c r="H852" s="7">
        <v>0</v>
      </c>
      <c r="I852" s="7">
        <v>0</v>
      </c>
      <c r="J852" s="7">
        <v>0</v>
      </c>
      <c r="K852" s="7">
        <v>0</v>
      </c>
      <c r="L852" s="7">
        <v>0</v>
      </c>
      <c r="M852" s="7">
        <v>0</v>
      </c>
      <c r="N852" s="7">
        <v>0</v>
      </c>
      <c r="O852" s="7">
        <v>0</v>
      </c>
      <c r="P852" s="7">
        <v>0</v>
      </c>
      <c r="Q852" s="7">
        <v>0</v>
      </c>
      <c r="R852" s="7">
        <v>0</v>
      </c>
      <c r="S852" s="7">
        <v>0</v>
      </c>
      <c r="T852" s="7">
        <v>0</v>
      </c>
      <c r="U852" s="7">
        <v>0</v>
      </c>
      <c r="V852" s="7">
        <v>0</v>
      </c>
      <c r="W852" s="7">
        <v>0</v>
      </c>
      <c r="X852" s="7">
        <v>0</v>
      </c>
      <c r="Y852" s="7">
        <v>0</v>
      </c>
      <c r="Z852" s="7">
        <v>0</v>
      </c>
      <c r="AA852" s="1" t="s">
        <v>42</v>
      </c>
      <c r="AB852" s="1" t="str">
        <f t="shared" si="39"/>
        <v>Andalucía</v>
      </c>
      <c r="AC852" s="1" t="str">
        <f t="shared" si="40"/>
        <v>Cáceres-Andalucía-Almería-R8</v>
      </c>
      <c r="AD852" s="1" t="str">
        <f t="shared" si="41"/>
        <v xml:space="preserve">DG - Industria Química </v>
      </c>
    </row>
    <row r="853" spans="1:30" ht="14.4">
      <c r="A853" s="7" t="s">
        <v>104</v>
      </c>
      <c r="B853" s="7" t="s">
        <v>21</v>
      </c>
      <c r="C853" s="7" t="s">
        <v>22</v>
      </c>
      <c r="D853" s="7" t="s">
        <v>43</v>
      </c>
      <c r="E853" s="7">
        <v>0</v>
      </c>
      <c r="F853" s="7">
        <v>0</v>
      </c>
      <c r="G853" s="7">
        <v>0</v>
      </c>
      <c r="H853" s="7">
        <v>0</v>
      </c>
      <c r="I853" s="7">
        <v>7.3805663342076198</v>
      </c>
      <c r="J853" s="7">
        <v>0</v>
      </c>
      <c r="K853" s="7">
        <v>0</v>
      </c>
      <c r="L853" s="7">
        <v>0</v>
      </c>
      <c r="M853" s="7">
        <v>0</v>
      </c>
      <c r="N853" s="7">
        <v>0</v>
      </c>
      <c r="O853" s="7">
        <v>0</v>
      </c>
      <c r="P853" s="7">
        <v>0</v>
      </c>
      <c r="Q853" s="7">
        <v>0</v>
      </c>
      <c r="R853" s="7">
        <v>0</v>
      </c>
      <c r="S853" s="7">
        <v>0</v>
      </c>
      <c r="T853" s="7">
        <v>0.95569800000000005</v>
      </c>
      <c r="U853" s="7">
        <v>0</v>
      </c>
      <c r="V853" s="7">
        <v>0</v>
      </c>
      <c r="W853" s="7">
        <v>0</v>
      </c>
      <c r="X853" s="7">
        <v>0</v>
      </c>
      <c r="Y853" s="7">
        <v>0</v>
      </c>
      <c r="Z853" s="7">
        <v>0</v>
      </c>
      <c r="AA853" s="1" t="s">
        <v>44</v>
      </c>
      <c r="AB853" s="1" t="str">
        <f t="shared" si="39"/>
        <v>Andalucía</v>
      </c>
      <c r="AC853" s="1" t="str">
        <f t="shared" si="40"/>
        <v>Cáceres-Andalucía-Almería-R9</v>
      </c>
      <c r="AD853" s="1" t="str">
        <f t="shared" si="41"/>
        <v xml:space="preserve">DH - Industria del caucho y materias plásticas </v>
      </c>
    </row>
    <row r="854" spans="1:30" ht="14.4">
      <c r="A854" s="7" t="s">
        <v>104</v>
      </c>
      <c r="B854" s="7" t="s">
        <v>21</v>
      </c>
      <c r="C854" s="7" t="s">
        <v>22</v>
      </c>
      <c r="D854" s="7" t="s">
        <v>45</v>
      </c>
      <c r="E854" s="7">
        <v>0</v>
      </c>
      <c r="F854" s="7">
        <v>0</v>
      </c>
      <c r="G854" s="7">
        <v>0</v>
      </c>
      <c r="H854" s="7">
        <v>0</v>
      </c>
      <c r="I854" s="7">
        <v>0</v>
      </c>
      <c r="J854" s="7">
        <v>0</v>
      </c>
      <c r="K854" s="7">
        <v>0</v>
      </c>
      <c r="L854" s="7">
        <v>0</v>
      </c>
      <c r="M854" s="7">
        <v>0</v>
      </c>
      <c r="N854" s="7">
        <v>0</v>
      </c>
      <c r="O854" s="7">
        <v>0</v>
      </c>
      <c r="P854" s="7">
        <v>0</v>
      </c>
      <c r="Q854" s="7">
        <v>0</v>
      </c>
      <c r="R854" s="7">
        <v>0</v>
      </c>
      <c r="S854" s="7">
        <v>0</v>
      </c>
      <c r="T854" s="7">
        <v>0</v>
      </c>
      <c r="U854" s="7">
        <v>0</v>
      </c>
      <c r="V854" s="7">
        <v>0</v>
      </c>
      <c r="W854" s="7">
        <v>0</v>
      </c>
      <c r="X854" s="7">
        <v>0</v>
      </c>
      <c r="Y854" s="7">
        <v>0</v>
      </c>
      <c r="Z854" s="7">
        <v>0</v>
      </c>
      <c r="AA854" s="1" t="s">
        <v>46</v>
      </c>
      <c r="AB854" s="1" t="str">
        <f t="shared" si="39"/>
        <v>Andalucía</v>
      </c>
      <c r="AC854" s="1" t="str">
        <f t="shared" si="40"/>
        <v>Cáceres-Andalucía-Almería-R10</v>
      </c>
      <c r="AD854" s="1" t="str">
        <f t="shared" si="41"/>
        <v xml:space="preserve">DI - Industria de productos minerales no metálicos </v>
      </c>
    </row>
    <row r="855" spans="1:30" ht="14.4">
      <c r="A855" s="7" t="s">
        <v>104</v>
      </c>
      <c r="B855" s="7" t="s">
        <v>21</v>
      </c>
      <c r="C855" s="7" t="s">
        <v>22</v>
      </c>
      <c r="D855" s="7" t="s">
        <v>47</v>
      </c>
      <c r="E855" s="7">
        <v>0</v>
      </c>
      <c r="F855" s="7">
        <v>0</v>
      </c>
      <c r="G855" s="7">
        <v>0</v>
      </c>
      <c r="H855" s="7">
        <v>0</v>
      </c>
      <c r="I855" s="7">
        <v>5.8967067214554696</v>
      </c>
      <c r="J855" s="7">
        <v>0</v>
      </c>
      <c r="K855" s="7">
        <v>3.5488380817951</v>
      </c>
      <c r="L855" s="7">
        <v>0</v>
      </c>
      <c r="M855" s="7">
        <v>0</v>
      </c>
      <c r="N855" s="7">
        <v>0</v>
      </c>
      <c r="O855" s="7">
        <v>0</v>
      </c>
      <c r="P855" s="7">
        <v>0</v>
      </c>
      <c r="Q855" s="7">
        <v>0</v>
      </c>
      <c r="R855" s="7">
        <v>0</v>
      </c>
      <c r="S855" s="7">
        <v>0</v>
      </c>
      <c r="T855" s="7">
        <v>15.950424999999999</v>
      </c>
      <c r="U855" s="7">
        <v>0</v>
      </c>
      <c r="V855" s="7">
        <v>13.468655999999999</v>
      </c>
      <c r="W855" s="7">
        <v>0</v>
      </c>
      <c r="X855" s="7">
        <v>0</v>
      </c>
      <c r="Y855" s="7">
        <v>0</v>
      </c>
      <c r="Z855" s="7">
        <v>0</v>
      </c>
      <c r="AA855" s="1" t="s">
        <v>48</v>
      </c>
      <c r="AB855" s="1" t="str">
        <f t="shared" si="39"/>
        <v>Andalucía</v>
      </c>
      <c r="AC855" s="1" t="str">
        <f t="shared" si="40"/>
        <v>Cáceres-Andalucía-Almería-R11</v>
      </c>
      <c r="AD855" s="1" t="str">
        <f t="shared" si="41"/>
        <v xml:space="preserve">DJ - Metalurgia y fabricación de productos metálicos </v>
      </c>
    </row>
    <row r="856" spans="1:30" ht="14.4">
      <c r="A856" s="7" t="s">
        <v>104</v>
      </c>
      <c r="B856" s="7" t="s">
        <v>21</v>
      </c>
      <c r="C856" s="7" t="s">
        <v>22</v>
      </c>
      <c r="D856" s="7" t="s">
        <v>49</v>
      </c>
      <c r="E856" s="7">
        <v>0</v>
      </c>
      <c r="F856" s="7">
        <v>0</v>
      </c>
      <c r="G856" s="7">
        <v>0</v>
      </c>
      <c r="H856" s="7">
        <v>0</v>
      </c>
      <c r="I856" s="7">
        <v>0</v>
      </c>
      <c r="J856" s="7">
        <v>0</v>
      </c>
      <c r="K856" s="7">
        <v>0</v>
      </c>
      <c r="L856" s="7">
        <v>0</v>
      </c>
      <c r="M856" s="7">
        <v>0</v>
      </c>
      <c r="N856" s="7">
        <v>0</v>
      </c>
      <c r="O856" s="7">
        <v>0</v>
      </c>
      <c r="P856" s="7">
        <v>0</v>
      </c>
      <c r="Q856" s="7">
        <v>0</v>
      </c>
      <c r="R856" s="7">
        <v>0</v>
      </c>
      <c r="S856" s="7">
        <v>0</v>
      </c>
      <c r="T856" s="7">
        <v>0</v>
      </c>
      <c r="U856" s="7">
        <v>0</v>
      </c>
      <c r="V856" s="7">
        <v>0</v>
      </c>
      <c r="W856" s="7">
        <v>0</v>
      </c>
      <c r="X856" s="7">
        <v>0</v>
      </c>
      <c r="Y856" s="7">
        <v>0</v>
      </c>
      <c r="Z856" s="7">
        <v>0</v>
      </c>
      <c r="AA856" s="1" t="s">
        <v>50</v>
      </c>
      <c r="AB856" s="1" t="str">
        <f t="shared" si="39"/>
        <v>Andalucía</v>
      </c>
      <c r="AC856" s="1" t="str">
        <f t="shared" si="40"/>
        <v>Cáceres-Andalucía-Almería-R12</v>
      </c>
      <c r="AD856" s="1" t="str">
        <f t="shared" si="41"/>
        <v xml:space="preserve">DK - Fabricación de maquinaria y equipo mecánico </v>
      </c>
    </row>
    <row r="857" spans="1:30" ht="14.4">
      <c r="A857" s="7" t="s">
        <v>104</v>
      </c>
      <c r="B857" s="7" t="s">
        <v>21</v>
      </c>
      <c r="C857" s="7" t="s">
        <v>22</v>
      </c>
      <c r="D857" s="7" t="s">
        <v>51</v>
      </c>
      <c r="E857" s="7">
        <v>0</v>
      </c>
      <c r="F857" s="7">
        <v>0</v>
      </c>
      <c r="G857" s="7">
        <v>0</v>
      </c>
      <c r="H857" s="7">
        <v>0</v>
      </c>
      <c r="I857" s="7">
        <v>0</v>
      </c>
      <c r="J857" s="7">
        <v>0</v>
      </c>
      <c r="K857" s="7">
        <v>0</v>
      </c>
      <c r="L857" s="7">
        <v>0</v>
      </c>
      <c r="M857" s="7">
        <v>0</v>
      </c>
      <c r="N857" s="7">
        <v>0</v>
      </c>
      <c r="O857" s="7">
        <v>0</v>
      </c>
      <c r="P857" s="7">
        <v>0</v>
      </c>
      <c r="Q857" s="7">
        <v>0</v>
      </c>
      <c r="R857" s="7">
        <v>0</v>
      </c>
      <c r="S857" s="7">
        <v>0</v>
      </c>
      <c r="T857" s="7">
        <v>0</v>
      </c>
      <c r="U857" s="7">
        <v>0</v>
      </c>
      <c r="V857" s="7">
        <v>0</v>
      </c>
      <c r="W857" s="7">
        <v>0</v>
      </c>
      <c r="X857" s="7">
        <v>0</v>
      </c>
      <c r="Y857" s="7">
        <v>0</v>
      </c>
      <c r="Z857" s="7">
        <v>0</v>
      </c>
      <c r="AA857" s="1" t="s">
        <v>52</v>
      </c>
      <c r="AB857" s="1" t="str">
        <f t="shared" si="39"/>
        <v>Andalucía</v>
      </c>
      <c r="AC857" s="1" t="str">
        <f t="shared" si="40"/>
        <v>Cáceres-Andalucía-Almería-R13</v>
      </c>
      <c r="AD857" s="1" t="str">
        <f t="shared" si="41"/>
        <v xml:space="preserve">DL - Material y equipo eléctrico, electrónico y óptico </v>
      </c>
    </row>
    <row r="858" spans="1:30" ht="14.4">
      <c r="A858" s="7" t="s">
        <v>104</v>
      </c>
      <c r="B858" s="7" t="s">
        <v>21</v>
      </c>
      <c r="C858" s="7" t="s">
        <v>22</v>
      </c>
      <c r="D858" s="7" t="s">
        <v>53</v>
      </c>
      <c r="E858" s="7">
        <v>0</v>
      </c>
      <c r="F858" s="7">
        <v>0</v>
      </c>
      <c r="G858" s="7">
        <v>0</v>
      </c>
      <c r="H858" s="7">
        <v>0</v>
      </c>
      <c r="I858" s="7">
        <v>0</v>
      </c>
      <c r="J858" s="7">
        <v>0</v>
      </c>
      <c r="K858" s="7">
        <v>0</v>
      </c>
      <c r="L858" s="7">
        <v>0</v>
      </c>
      <c r="M858" s="7">
        <v>0</v>
      </c>
      <c r="N858" s="7">
        <v>0</v>
      </c>
      <c r="O858" s="7">
        <v>0</v>
      </c>
      <c r="P858" s="7">
        <v>0</v>
      </c>
      <c r="Q858" s="7">
        <v>0</v>
      </c>
      <c r="R858" s="7">
        <v>0</v>
      </c>
      <c r="S858" s="7">
        <v>0</v>
      </c>
      <c r="T858" s="7">
        <v>0</v>
      </c>
      <c r="U858" s="7">
        <v>0</v>
      </c>
      <c r="V858" s="7">
        <v>0</v>
      </c>
      <c r="W858" s="7">
        <v>0</v>
      </c>
      <c r="X858" s="7">
        <v>0</v>
      </c>
      <c r="Y858" s="7">
        <v>0</v>
      </c>
      <c r="Z858" s="7">
        <v>0</v>
      </c>
      <c r="AA858" s="1" t="s">
        <v>54</v>
      </c>
      <c r="AB858" s="1" t="str">
        <f t="shared" si="39"/>
        <v>Andalucía</v>
      </c>
      <c r="AC858" s="1" t="str">
        <f t="shared" si="40"/>
        <v>Cáceres-Andalucía-Almería-R14</v>
      </c>
      <c r="AD858" s="1" t="str">
        <f t="shared" si="41"/>
        <v xml:space="preserve">DM - Fabricación de material de transporte </v>
      </c>
    </row>
    <row r="859" spans="1:30" ht="14.4">
      <c r="A859" s="7" t="s">
        <v>104</v>
      </c>
      <c r="B859" s="7" t="s">
        <v>21</v>
      </c>
      <c r="C859" s="7" t="s">
        <v>22</v>
      </c>
      <c r="D859" s="7" t="s">
        <v>55</v>
      </c>
      <c r="E859" s="7">
        <v>0</v>
      </c>
      <c r="F859" s="7">
        <v>0</v>
      </c>
      <c r="G859" s="7">
        <v>0</v>
      </c>
      <c r="H859" s="7">
        <v>0</v>
      </c>
      <c r="I859" s="7">
        <v>0</v>
      </c>
      <c r="J859" s="7">
        <v>0</v>
      </c>
      <c r="K859" s="7">
        <v>0</v>
      </c>
      <c r="L859" s="7">
        <v>0</v>
      </c>
      <c r="M859" s="7">
        <v>0</v>
      </c>
      <c r="N859" s="7">
        <v>0</v>
      </c>
      <c r="O859" s="7">
        <v>0</v>
      </c>
      <c r="P859" s="7">
        <v>0</v>
      </c>
      <c r="Q859" s="7">
        <v>0</v>
      </c>
      <c r="R859" s="7">
        <v>0</v>
      </c>
      <c r="S859" s="7">
        <v>0</v>
      </c>
      <c r="T859" s="7">
        <v>0</v>
      </c>
      <c r="U859" s="7">
        <v>0</v>
      </c>
      <c r="V859" s="7">
        <v>0</v>
      </c>
      <c r="W859" s="7">
        <v>0</v>
      </c>
      <c r="X859" s="7">
        <v>0</v>
      </c>
      <c r="Y859" s="7">
        <v>0</v>
      </c>
      <c r="Z859" s="7">
        <v>0</v>
      </c>
      <c r="AA859" s="1" t="s">
        <v>56</v>
      </c>
      <c r="AB859" s="1" t="str">
        <f t="shared" si="39"/>
        <v>Andalucía</v>
      </c>
      <c r="AC859" s="1" t="str">
        <f t="shared" si="40"/>
        <v>Cáceres-Andalucía-Almería-R15</v>
      </c>
      <c r="AD859" s="1" t="str">
        <f t="shared" si="41"/>
        <v xml:space="preserve">DN - Industrias diversas </v>
      </c>
    </row>
    <row r="860" spans="1:30" ht="14.4">
      <c r="A860" s="7" t="s">
        <v>104</v>
      </c>
      <c r="B860" s="7" t="s">
        <v>21</v>
      </c>
      <c r="C860" s="7" t="s">
        <v>22</v>
      </c>
      <c r="D860" s="7" t="s">
        <v>57</v>
      </c>
      <c r="E860" s="7">
        <v>194.74154400696801</v>
      </c>
      <c r="F860" s="7">
        <v>208.13449972975499</v>
      </c>
      <c r="G860" s="7">
        <v>124.55210800859901</v>
      </c>
      <c r="H860" s="7">
        <v>89.034020405661707</v>
      </c>
      <c r="I860" s="7">
        <v>15.3246718219741</v>
      </c>
      <c r="J860" s="7">
        <v>0</v>
      </c>
      <c r="K860" s="7">
        <v>0</v>
      </c>
      <c r="L860" s="7">
        <v>0</v>
      </c>
      <c r="M860" s="7">
        <v>0</v>
      </c>
      <c r="N860" s="7">
        <v>0</v>
      </c>
      <c r="O860" s="7">
        <v>0</v>
      </c>
      <c r="P860" s="7">
        <v>0</v>
      </c>
      <c r="Q860" s="7">
        <v>0</v>
      </c>
      <c r="R860" s="7">
        <v>0</v>
      </c>
      <c r="S860" s="7">
        <v>0</v>
      </c>
      <c r="T860" s="7">
        <v>0</v>
      </c>
      <c r="U860" s="7">
        <v>0</v>
      </c>
      <c r="V860" s="7">
        <v>0</v>
      </c>
      <c r="W860" s="7">
        <v>0</v>
      </c>
      <c r="X860" s="7">
        <v>0</v>
      </c>
      <c r="Y860" s="7">
        <v>0</v>
      </c>
      <c r="Z860" s="7">
        <v>0</v>
      </c>
      <c r="AA860" s="1" t="s">
        <v>58</v>
      </c>
      <c r="AB860" s="1" t="str">
        <f t="shared" si="39"/>
        <v>Andalucía</v>
      </c>
      <c r="AC860" s="1" t="str">
        <f t="shared" si="40"/>
        <v>Cáceres-Andalucía-Almería-R16</v>
      </c>
      <c r="AD860" s="1" t="str">
        <f t="shared" si="41"/>
        <v xml:space="preserve">EE - Industria energética, distribución de energía, gas y agua </v>
      </c>
    </row>
    <row r="861" spans="1:30" ht="14.4">
      <c r="A861" s="7" t="s">
        <v>104</v>
      </c>
      <c r="B861" s="7" t="s">
        <v>21</v>
      </c>
      <c r="C861" s="7" t="s">
        <v>59</v>
      </c>
      <c r="D861" s="7" t="s">
        <v>23</v>
      </c>
      <c r="E861" s="7">
        <v>0</v>
      </c>
      <c r="F861" s="7">
        <v>0</v>
      </c>
      <c r="G861" s="7">
        <v>0</v>
      </c>
      <c r="H861" s="7">
        <v>0</v>
      </c>
      <c r="I861" s="7">
        <v>11.116962268331701</v>
      </c>
      <c r="J861" s="7">
        <v>1.02876792066637</v>
      </c>
      <c r="K861" s="7">
        <v>0</v>
      </c>
      <c r="L861" s="7">
        <v>10.528250282834</v>
      </c>
      <c r="M861" s="7">
        <v>0</v>
      </c>
      <c r="N861" s="7">
        <v>0.96347373344292997</v>
      </c>
      <c r="O861" s="7">
        <v>0</v>
      </c>
      <c r="P861" s="7">
        <v>0</v>
      </c>
      <c r="Q861" s="7">
        <v>0</v>
      </c>
      <c r="R861" s="7">
        <v>0</v>
      </c>
      <c r="S861" s="7">
        <v>0</v>
      </c>
      <c r="T861" s="7">
        <v>15.723072</v>
      </c>
      <c r="U861" s="7">
        <v>1.6124339999999999</v>
      </c>
      <c r="V861" s="7">
        <v>0</v>
      </c>
      <c r="W861" s="7">
        <v>13.325279999999999</v>
      </c>
      <c r="X861" s="7">
        <v>0</v>
      </c>
      <c r="Y861" s="7">
        <v>13.822796</v>
      </c>
      <c r="Z861" s="7">
        <v>0</v>
      </c>
      <c r="AA861" s="1" t="s">
        <v>24</v>
      </c>
      <c r="AB861" s="1" t="str">
        <f t="shared" si="39"/>
        <v>Andalucía</v>
      </c>
      <c r="AC861" s="1" t="str">
        <f t="shared" si="40"/>
        <v>Cáceres-Andalucía-Cádiz-R1</v>
      </c>
      <c r="AD861" s="1" t="str">
        <f t="shared" si="41"/>
        <v xml:space="preserve">AA,BB - Agricultura, silvicultura y pesca </v>
      </c>
    </row>
    <row r="862" spans="1:30" ht="14.4">
      <c r="A862" s="7" t="s">
        <v>104</v>
      </c>
      <c r="B862" s="7" t="s">
        <v>21</v>
      </c>
      <c r="C862" s="7" t="s">
        <v>59</v>
      </c>
      <c r="D862" s="7" t="s">
        <v>26</v>
      </c>
      <c r="E862" s="7">
        <v>0</v>
      </c>
      <c r="F862" s="7">
        <v>0</v>
      </c>
      <c r="G862" s="7">
        <v>0</v>
      </c>
      <c r="H862" s="7">
        <v>0</v>
      </c>
      <c r="I862" s="7">
        <v>0</v>
      </c>
      <c r="J862" s="7">
        <v>0</v>
      </c>
      <c r="K862" s="7">
        <v>0</v>
      </c>
      <c r="L862" s="7">
        <v>0</v>
      </c>
      <c r="M862" s="7">
        <v>0</v>
      </c>
      <c r="N862" s="7">
        <v>0</v>
      </c>
      <c r="O862" s="7">
        <v>0</v>
      </c>
      <c r="P862" s="7">
        <v>0</v>
      </c>
      <c r="Q862" s="7">
        <v>0</v>
      </c>
      <c r="R862" s="7">
        <v>0</v>
      </c>
      <c r="S862" s="7">
        <v>0</v>
      </c>
      <c r="T862" s="7">
        <v>0</v>
      </c>
      <c r="U862" s="7">
        <v>0</v>
      </c>
      <c r="V862" s="7">
        <v>0</v>
      </c>
      <c r="W862" s="7">
        <v>0</v>
      </c>
      <c r="X862" s="7">
        <v>0</v>
      </c>
      <c r="Y862" s="7">
        <v>0</v>
      </c>
      <c r="Z862" s="7">
        <v>0</v>
      </c>
      <c r="AA862" s="1" t="s">
        <v>27</v>
      </c>
      <c r="AB862" s="1" t="str">
        <f t="shared" ref="AB862:AB925" si="42">IF(B862="Castilla-La Mancha","Castilla La Mancha",B862)</f>
        <v>Andalucía</v>
      </c>
      <c r="AC862" s="1" t="str">
        <f t="shared" si="40"/>
        <v>Cáceres-Andalucía-Cádiz-R2</v>
      </c>
      <c r="AD862" s="1" t="str">
        <f t="shared" si="41"/>
        <v xml:space="preserve">CA,CB, DF - I. extractivas, coquerías, refino y combustibles nucleares </v>
      </c>
    </row>
    <row r="863" spans="1:30" ht="14.4">
      <c r="A863" s="7" t="s">
        <v>104</v>
      </c>
      <c r="B863" s="7" t="s">
        <v>21</v>
      </c>
      <c r="C863" s="7" t="s">
        <v>59</v>
      </c>
      <c r="D863" s="7" t="s">
        <v>29</v>
      </c>
      <c r="E863" s="7">
        <v>0</v>
      </c>
      <c r="F863" s="7">
        <v>11.116826464529</v>
      </c>
      <c r="G863" s="7">
        <v>0</v>
      </c>
      <c r="H863" s="7">
        <v>6.8512586160178497</v>
      </c>
      <c r="I863" s="7">
        <v>0</v>
      </c>
      <c r="J863" s="7">
        <v>0</v>
      </c>
      <c r="K863" s="7">
        <v>0</v>
      </c>
      <c r="L863" s="7">
        <v>0.87547200674586401</v>
      </c>
      <c r="M863" s="7">
        <v>52.764752855547698</v>
      </c>
      <c r="N863" s="7">
        <v>13.9686850264921</v>
      </c>
      <c r="O863" s="7">
        <v>10.2641585275686</v>
      </c>
      <c r="P863" s="7">
        <v>0</v>
      </c>
      <c r="Q863" s="7">
        <v>7.9539906</v>
      </c>
      <c r="R863" s="7">
        <v>0</v>
      </c>
      <c r="S863" s="7">
        <v>12.039218099999999</v>
      </c>
      <c r="T863" s="7">
        <v>0</v>
      </c>
      <c r="U863" s="7">
        <v>0</v>
      </c>
      <c r="V863" s="7">
        <v>0</v>
      </c>
      <c r="W863" s="7">
        <v>1.7378070000000001</v>
      </c>
      <c r="X863" s="7">
        <v>9.2548680000000001</v>
      </c>
      <c r="Y863" s="7">
        <v>15.6945272</v>
      </c>
      <c r="Z863" s="7">
        <v>12.330287999999999</v>
      </c>
      <c r="AA863" s="1" t="s">
        <v>30</v>
      </c>
      <c r="AB863" s="1" t="str">
        <f t="shared" si="42"/>
        <v>Andalucía</v>
      </c>
      <c r="AC863" s="1" t="str">
        <f t="shared" si="40"/>
        <v>Cáceres-Andalucía-Cádiz-R3</v>
      </c>
      <c r="AD863" s="1" t="str">
        <f t="shared" si="41"/>
        <v xml:space="preserve">DA - Industria Agroalimentaria </v>
      </c>
    </row>
    <row r="864" spans="1:30" ht="14.4">
      <c r="A864" s="7" t="s">
        <v>104</v>
      </c>
      <c r="B864" s="7" t="s">
        <v>21</v>
      </c>
      <c r="C864" s="7" t="s">
        <v>59</v>
      </c>
      <c r="D864" s="7" t="s">
        <v>32</v>
      </c>
      <c r="E864" s="7">
        <v>0</v>
      </c>
      <c r="F864" s="7">
        <v>0</v>
      </c>
      <c r="G864" s="7">
        <v>0</v>
      </c>
      <c r="H864" s="7">
        <v>0</v>
      </c>
      <c r="I864" s="7">
        <v>0</v>
      </c>
      <c r="J864" s="7">
        <v>0</v>
      </c>
      <c r="K864" s="7">
        <v>0</v>
      </c>
      <c r="L864" s="7">
        <v>0</v>
      </c>
      <c r="M864" s="7">
        <v>0</v>
      </c>
      <c r="N864" s="7">
        <v>0</v>
      </c>
      <c r="O864" s="7">
        <v>0</v>
      </c>
      <c r="P864" s="7">
        <v>0</v>
      </c>
      <c r="Q864" s="7">
        <v>0</v>
      </c>
      <c r="R864" s="7">
        <v>0</v>
      </c>
      <c r="S864" s="7">
        <v>0</v>
      </c>
      <c r="T864" s="7">
        <v>0</v>
      </c>
      <c r="U864" s="7">
        <v>0</v>
      </c>
      <c r="V864" s="7">
        <v>0</v>
      </c>
      <c r="W864" s="7">
        <v>0</v>
      </c>
      <c r="X864" s="7">
        <v>0</v>
      </c>
      <c r="Y864" s="7">
        <v>0</v>
      </c>
      <c r="Z864" s="7">
        <v>0</v>
      </c>
      <c r="AA864" s="1" t="s">
        <v>33</v>
      </c>
      <c r="AB864" s="1" t="str">
        <f t="shared" si="42"/>
        <v>Andalucía</v>
      </c>
      <c r="AC864" s="1" t="str">
        <f t="shared" si="40"/>
        <v>Cáceres-Andalucía-Cádiz-R4</v>
      </c>
      <c r="AD864" s="1" t="str">
        <f t="shared" si="41"/>
        <v xml:space="preserve">DB - Industria textil y de la confección </v>
      </c>
    </row>
    <row r="865" spans="1:30" ht="14.4">
      <c r="A865" s="7" t="s">
        <v>104</v>
      </c>
      <c r="B865" s="7" t="s">
        <v>21</v>
      </c>
      <c r="C865" s="7" t="s">
        <v>59</v>
      </c>
      <c r="D865" s="7" t="s">
        <v>35</v>
      </c>
      <c r="E865" s="7">
        <v>0</v>
      </c>
      <c r="F865" s="7">
        <v>0</v>
      </c>
      <c r="G865" s="7">
        <v>0</v>
      </c>
      <c r="H865" s="7">
        <v>0</v>
      </c>
      <c r="I865" s="7">
        <v>0</v>
      </c>
      <c r="J865" s="7">
        <v>0</v>
      </c>
      <c r="K865" s="7">
        <v>3.6220351253725398</v>
      </c>
      <c r="L865" s="7">
        <v>0</v>
      </c>
      <c r="M865" s="7">
        <v>0</v>
      </c>
      <c r="N865" s="7">
        <v>0</v>
      </c>
      <c r="O865" s="7">
        <v>0</v>
      </c>
      <c r="P865" s="7">
        <v>0</v>
      </c>
      <c r="Q865" s="7">
        <v>0</v>
      </c>
      <c r="R865" s="7">
        <v>0</v>
      </c>
      <c r="S865" s="7">
        <v>0</v>
      </c>
      <c r="T865" s="7">
        <v>0</v>
      </c>
      <c r="U865" s="7">
        <v>0</v>
      </c>
      <c r="V865" s="7">
        <v>3.2299370999999999</v>
      </c>
      <c r="W865" s="7">
        <v>0</v>
      </c>
      <c r="X865" s="7">
        <v>0</v>
      </c>
      <c r="Y865" s="7">
        <v>0</v>
      </c>
      <c r="Z865" s="7">
        <v>0</v>
      </c>
      <c r="AA865" s="1" t="s">
        <v>36</v>
      </c>
      <c r="AB865" s="1" t="str">
        <f t="shared" si="42"/>
        <v>Andalucía</v>
      </c>
      <c r="AC865" s="1" t="str">
        <f t="shared" si="40"/>
        <v>Cáceres-Andalucía-Cádiz-R5</v>
      </c>
      <c r="AD865" s="1" t="str">
        <f t="shared" si="41"/>
        <v xml:space="preserve">DC - Industria del cuero y calzado </v>
      </c>
    </row>
    <row r="866" spans="1:30" ht="14.4">
      <c r="A866" s="7" t="s">
        <v>104</v>
      </c>
      <c r="B866" s="7" t="s">
        <v>21</v>
      </c>
      <c r="C866" s="7" t="s">
        <v>59</v>
      </c>
      <c r="D866" s="7" t="s">
        <v>37</v>
      </c>
      <c r="E866" s="7">
        <v>0</v>
      </c>
      <c r="F866" s="7">
        <v>0</v>
      </c>
      <c r="G866" s="7">
        <v>0</v>
      </c>
      <c r="H866" s="7">
        <v>0</v>
      </c>
      <c r="I866" s="7">
        <v>2.3942235589665901</v>
      </c>
      <c r="J866" s="7">
        <v>0</v>
      </c>
      <c r="K866" s="7">
        <v>0</v>
      </c>
      <c r="L866" s="7">
        <v>0</v>
      </c>
      <c r="M866" s="7">
        <v>0</v>
      </c>
      <c r="N866" s="7">
        <v>0</v>
      </c>
      <c r="O866" s="7">
        <v>0</v>
      </c>
      <c r="P866" s="7">
        <v>0</v>
      </c>
      <c r="Q866" s="7">
        <v>0</v>
      </c>
      <c r="R866" s="7">
        <v>0</v>
      </c>
      <c r="S866" s="7">
        <v>0</v>
      </c>
      <c r="T866" s="7">
        <v>11.8766862</v>
      </c>
      <c r="U866" s="7">
        <v>0</v>
      </c>
      <c r="V866" s="7">
        <v>0</v>
      </c>
      <c r="W866" s="7">
        <v>0</v>
      </c>
      <c r="X866" s="7">
        <v>0</v>
      </c>
      <c r="Y866" s="7">
        <v>0</v>
      </c>
      <c r="Z866" s="7">
        <v>0</v>
      </c>
      <c r="AA866" s="1" t="s">
        <v>38</v>
      </c>
      <c r="AB866" s="1" t="str">
        <f t="shared" si="42"/>
        <v>Andalucía</v>
      </c>
      <c r="AC866" s="1" t="str">
        <f t="shared" si="40"/>
        <v>Cáceres-Andalucía-Cádiz-R6</v>
      </c>
      <c r="AD866" s="1" t="str">
        <f t="shared" si="41"/>
        <v xml:space="preserve">DD - Industria de la madera y el corcho </v>
      </c>
    </row>
    <row r="867" spans="1:30" ht="14.4">
      <c r="A867" s="7" t="s">
        <v>104</v>
      </c>
      <c r="B867" s="7" t="s">
        <v>21</v>
      </c>
      <c r="C867" s="7" t="s">
        <v>59</v>
      </c>
      <c r="D867" s="7" t="s">
        <v>39</v>
      </c>
      <c r="E867" s="7">
        <v>0</v>
      </c>
      <c r="F867" s="7">
        <v>0</v>
      </c>
      <c r="G867" s="7">
        <v>0</v>
      </c>
      <c r="H867" s="7">
        <v>0</v>
      </c>
      <c r="I867" s="7">
        <v>0</v>
      </c>
      <c r="J867" s="7">
        <v>0</v>
      </c>
      <c r="K867" s="7">
        <v>0</v>
      </c>
      <c r="L867" s="7">
        <v>0</v>
      </c>
      <c r="M867" s="7">
        <v>0</v>
      </c>
      <c r="N867" s="7">
        <v>0</v>
      </c>
      <c r="O867" s="7">
        <v>0</v>
      </c>
      <c r="P867" s="7">
        <v>0</v>
      </c>
      <c r="Q867" s="7">
        <v>0</v>
      </c>
      <c r="R867" s="7">
        <v>0</v>
      </c>
      <c r="S867" s="7">
        <v>0</v>
      </c>
      <c r="T867" s="7">
        <v>0</v>
      </c>
      <c r="U867" s="7">
        <v>0</v>
      </c>
      <c r="V867" s="7">
        <v>0</v>
      </c>
      <c r="W867" s="7">
        <v>0</v>
      </c>
      <c r="X867" s="7">
        <v>0</v>
      </c>
      <c r="Y867" s="7">
        <v>0</v>
      </c>
      <c r="Z867" s="7">
        <v>0</v>
      </c>
      <c r="AA867" s="1" t="s">
        <v>40</v>
      </c>
      <c r="AB867" s="1" t="str">
        <f t="shared" si="42"/>
        <v>Andalucía</v>
      </c>
      <c r="AC867" s="1" t="str">
        <f t="shared" si="40"/>
        <v>Cáceres-Andalucía-Cádiz-R7</v>
      </c>
      <c r="AD867" s="1" t="str">
        <f t="shared" si="41"/>
        <v xml:space="preserve">DE - Industria del papel, edición y artes gráficas </v>
      </c>
    </row>
    <row r="868" spans="1:30" ht="14.4">
      <c r="A868" s="7" t="s">
        <v>104</v>
      </c>
      <c r="B868" s="7" t="s">
        <v>21</v>
      </c>
      <c r="C868" s="7" t="s">
        <v>59</v>
      </c>
      <c r="D868" s="7" t="s">
        <v>41</v>
      </c>
      <c r="E868" s="7">
        <v>0</v>
      </c>
      <c r="F868" s="7">
        <v>0</v>
      </c>
      <c r="G868" s="7">
        <v>8.3408954199132204</v>
      </c>
      <c r="H868" s="7">
        <v>0</v>
      </c>
      <c r="I868" s="7">
        <v>0</v>
      </c>
      <c r="J868" s="7">
        <v>8.7347140760686699</v>
      </c>
      <c r="K868" s="7">
        <v>1.7644480017540101</v>
      </c>
      <c r="L868" s="7">
        <v>0</v>
      </c>
      <c r="M868" s="7">
        <v>0</v>
      </c>
      <c r="N868" s="7">
        <v>0</v>
      </c>
      <c r="O868" s="7">
        <v>3.3602061599075199</v>
      </c>
      <c r="P868" s="7">
        <v>0</v>
      </c>
      <c r="Q868" s="7">
        <v>0</v>
      </c>
      <c r="R868" s="7">
        <v>16.536840000000002</v>
      </c>
      <c r="S868" s="7">
        <v>0</v>
      </c>
      <c r="T868" s="7">
        <v>0</v>
      </c>
      <c r="U868" s="7">
        <v>28.224212000000001</v>
      </c>
      <c r="V868" s="7">
        <v>12.758856</v>
      </c>
      <c r="W868" s="7">
        <v>0</v>
      </c>
      <c r="X868" s="7">
        <v>0</v>
      </c>
      <c r="Y868" s="7">
        <v>0</v>
      </c>
      <c r="Z868" s="7">
        <v>12.3007464</v>
      </c>
      <c r="AA868" s="1" t="s">
        <v>42</v>
      </c>
      <c r="AB868" s="1" t="str">
        <f t="shared" si="42"/>
        <v>Andalucía</v>
      </c>
      <c r="AC868" s="1" t="str">
        <f t="shared" si="40"/>
        <v>Cáceres-Andalucía-Cádiz-R8</v>
      </c>
      <c r="AD868" s="1" t="str">
        <f t="shared" si="41"/>
        <v xml:space="preserve">DG - Industria Química </v>
      </c>
    </row>
    <row r="869" spans="1:30" ht="14.4">
      <c r="A869" s="7" t="s">
        <v>104</v>
      </c>
      <c r="B869" s="7" t="s">
        <v>21</v>
      </c>
      <c r="C869" s="7" t="s">
        <v>59</v>
      </c>
      <c r="D869" s="7" t="s">
        <v>43</v>
      </c>
      <c r="E869" s="7">
        <v>0</v>
      </c>
      <c r="F869" s="7">
        <v>0</v>
      </c>
      <c r="G869" s="7">
        <v>0</v>
      </c>
      <c r="H869" s="7">
        <v>0</v>
      </c>
      <c r="I869" s="7">
        <v>0</v>
      </c>
      <c r="J869" s="7">
        <v>0</v>
      </c>
      <c r="K869" s="7">
        <v>0</v>
      </c>
      <c r="L869" s="7">
        <v>0</v>
      </c>
      <c r="M869" s="7">
        <v>0</v>
      </c>
      <c r="N869" s="7">
        <v>0</v>
      </c>
      <c r="O869" s="7">
        <v>0</v>
      </c>
      <c r="P869" s="7">
        <v>0</v>
      </c>
      <c r="Q869" s="7">
        <v>0</v>
      </c>
      <c r="R869" s="7">
        <v>0</v>
      </c>
      <c r="S869" s="7">
        <v>0</v>
      </c>
      <c r="T869" s="7">
        <v>0</v>
      </c>
      <c r="U869" s="7">
        <v>0</v>
      </c>
      <c r="V869" s="7">
        <v>0</v>
      </c>
      <c r="W869" s="7">
        <v>0</v>
      </c>
      <c r="X869" s="7">
        <v>0</v>
      </c>
      <c r="Y869" s="7">
        <v>0</v>
      </c>
      <c r="Z869" s="7">
        <v>0</v>
      </c>
      <c r="AA869" s="1" t="s">
        <v>44</v>
      </c>
      <c r="AB869" s="1" t="str">
        <f t="shared" si="42"/>
        <v>Andalucía</v>
      </c>
      <c r="AC869" s="1" t="str">
        <f t="shared" si="40"/>
        <v>Cáceres-Andalucía-Cádiz-R9</v>
      </c>
      <c r="AD869" s="1" t="str">
        <f t="shared" si="41"/>
        <v xml:space="preserve">DH - Industria del caucho y materias plásticas </v>
      </c>
    </row>
    <row r="870" spans="1:30" ht="14.4">
      <c r="A870" s="7" t="s">
        <v>104</v>
      </c>
      <c r="B870" s="7" t="s">
        <v>21</v>
      </c>
      <c r="C870" s="7" t="s">
        <v>59</v>
      </c>
      <c r="D870" s="7" t="s">
        <v>45</v>
      </c>
      <c r="E870" s="7">
        <v>0</v>
      </c>
      <c r="F870" s="7">
        <v>0</v>
      </c>
      <c r="G870" s="7">
        <v>0</v>
      </c>
      <c r="H870" s="7">
        <v>0</v>
      </c>
      <c r="I870" s="7">
        <v>0</v>
      </c>
      <c r="J870" s="7">
        <v>0</v>
      </c>
      <c r="K870" s="7">
        <v>0</v>
      </c>
      <c r="L870" s="7">
        <v>0</v>
      </c>
      <c r="M870" s="7">
        <v>0</v>
      </c>
      <c r="N870" s="7">
        <v>0</v>
      </c>
      <c r="O870" s="7">
        <v>0</v>
      </c>
      <c r="P870" s="7">
        <v>0</v>
      </c>
      <c r="Q870" s="7">
        <v>0</v>
      </c>
      <c r="R870" s="7">
        <v>0</v>
      </c>
      <c r="S870" s="7">
        <v>0</v>
      </c>
      <c r="T870" s="7">
        <v>0</v>
      </c>
      <c r="U870" s="7">
        <v>0</v>
      </c>
      <c r="V870" s="7">
        <v>0</v>
      </c>
      <c r="W870" s="7">
        <v>0</v>
      </c>
      <c r="X870" s="7">
        <v>0</v>
      </c>
      <c r="Y870" s="7">
        <v>0</v>
      </c>
      <c r="Z870" s="7">
        <v>0</v>
      </c>
      <c r="AA870" s="1" t="s">
        <v>46</v>
      </c>
      <c r="AB870" s="1" t="str">
        <f t="shared" si="42"/>
        <v>Andalucía</v>
      </c>
      <c r="AC870" s="1" t="str">
        <f t="shared" si="40"/>
        <v>Cáceres-Andalucía-Cádiz-R10</v>
      </c>
      <c r="AD870" s="1" t="str">
        <f t="shared" si="41"/>
        <v xml:space="preserve">DI - Industria de productos minerales no metálicos </v>
      </c>
    </row>
    <row r="871" spans="1:30" ht="14.4">
      <c r="A871" s="7" t="s">
        <v>104</v>
      </c>
      <c r="B871" s="7" t="s">
        <v>21</v>
      </c>
      <c r="C871" s="7" t="s">
        <v>59</v>
      </c>
      <c r="D871" s="7" t="s">
        <v>47</v>
      </c>
      <c r="E871" s="7">
        <v>0</v>
      </c>
      <c r="F871" s="7">
        <v>0</v>
      </c>
      <c r="G871" s="7">
        <v>0</v>
      </c>
      <c r="H871" s="7">
        <v>0</v>
      </c>
      <c r="I871" s="7">
        <v>0</v>
      </c>
      <c r="J871" s="7">
        <v>0</v>
      </c>
      <c r="K871" s="7">
        <v>0</v>
      </c>
      <c r="L871" s="7">
        <v>4.5345584929214198</v>
      </c>
      <c r="M871" s="7">
        <v>0</v>
      </c>
      <c r="N871" s="7">
        <v>0</v>
      </c>
      <c r="O871" s="7">
        <v>0</v>
      </c>
      <c r="P871" s="7">
        <v>0</v>
      </c>
      <c r="Q871" s="7">
        <v>0</v>
      </c>
      <c r="R871" s="7">
        <v>0</v>
      </c>
      <c r="S871" s="7">
        <v>0</v>
      </c>
      <c r="T871" s="7">
        <v>0</v>
      </c>
      <c r="U871" s="7">
        <v>0</v>
      </c>
      <c r="V871" s="7">
        <v>0</v>
      </c>
      <c r="W871" s="7">
        <v>8.6959800000000005</v>
      </c>
      <c r="X871" s="7">
        <v>0</v>
      </c>
      <c r="Y871" s="7">
        <v>0</v>
      </c>
      <c r="Z871" s="7">
        <v>0</v>
      </c>
      <c r="AA871" s="1" t="s">
        <v>48</v>
      </c>
      <c r="AB871" s="1" t="str">
        <f t="shared" si="42"/>
        <v>Andalucía</v>
      </c>
      <c r="AC871" s="1" t="str">
        <f t="shared" si="40"/>
        <v>Cáceres-Andalucía-Cádiz-R11</v>
      </c>
      <c r="AD871" s="1" t="str">
        <f t="shared" si="41"/>
        <v xml:space="preserve">DJ - Metalurgia y fabricación de productos metálicos </v>
      </c>
    </row>
    <row r="872" spans="1:30" ht="14.4">
      <c r="A872" s="7" t="s">
        <v>104</v>
      </c>
      <c r="B872" s="7" t="s">
        <v>21</v>
      </c>
      <c r="C872" s="7" t="s">
        <v>59</v>
      </c>
      <c r="D872" s="7" t="s">
        <v>49</v>
      </c>
      <c r="E872" s="7">
        <v>0</v>
      </c>
      <c r="F872" s="7">
        <v>0</v>
      </c>
      <c r="G872" s="7">
        <v>0</v>
      </c>
      <c r="H872" s="7">
        <v>0</v>
      </c>
      <c r="I872" s="7">
        <v>0</v>
      </c>
      <c r="J872" s="7">
        <v>0</v>
      </c>
      <c r="K872" s="7">
        <v>0</v>
      </c>
      <c r="L872" s="7">
        <v>0</v>
      </c>
      <c r="M872" s="7">
        <v>0</v>
      </c>
      <c r="N872" s="7">
        <v>0</v>
      </c>
      <c r="O872" s="7">
        <v>0</v>
      </c>
      <c r="P872" s="7">
        <v>0</v>
      </c>
      <c r="Q872" s="7">
        <v>0</v>
      </c>
      <c r="R872" s="7">
        <v>0</v>
      </c>
      <c r="S872" s="7">
        <v>0</v>
      </c>
      <c r="T872" s="7">
        <v>0</v>
      </c>
      <c r="U872" s="7">
        <v>0</v>
      </c>
      <c r="V872" s="7">
        <v>0</v>
      </c>
      <c r="W872" s="7">
        <v>0</v>
      </c>
      <c r="X872" s="7">
        <v>0</v>
      </c>
      <c r="Y872" s="7">
        <v>0</v>
      </c>
      <c r="Z872" s="7">
        <v>0</v>
      </c>
      <c r="AA872" s="1" t="s">
        <v>50</v>
      </c>
      <c r="AB872" s="1" t="str">
        <f t="shared" si="42"/>
        <v>Andalucía</v>
      </c>
      <c r="AC872" s="1" t="str">
        <f t="shared" si="40"/>
        <v>Cáceres-Andalucía-Cádiz-R12</v>
      </c>
      <c r="AD872" s="1" t="str">
        <f t="shared" si="41"/>
        <v xml:space="preserve">DK - Fabricación de maquinaria y equipo mecánico </v>
      </c>
    </row>
    <row r="873" spans="1:30" ht="14.4">
      <c r="A873" s="7" t="s">
        <v>104</v>
      </c>
      <c r="B873" s="7" t="s">
        <v>21</v>
      </c>
      <c r="C873" s="7" t="s">
        <v>59</v>
      </c>
      <c r="D873" s="7" t="s">
        <v>51</v>
      </c>
      <c r="E873" s="7">
        <v>0</v>
      </c>
      <c r="F873" s="7">
        <v>42.974524375303098</v>
      </c>
      <c r="G873" s="7">
        <v>0</v>
      </c>
      <c r="H873" s="7">
        <v>0</v>
      </c>
      <c r="I873" s="7">
        <v>0</v>
      </c>
      <c r="J873" s="7">
        <v>0</v>
      </c>
      <c r="K873" s="7">
        <v>0</v>
      </c>
      <c r="L873" s="7">
        <v>0</v>
      </c>
      <c r="M873" s="7">
        <v>0</v>
      </c>
      <c r="N873" s="7">
        <v>0</v>
      </c>
      <c r="O873" s="7">
        <v>0</v>
      </c>
      <c r="P873" s="7">
        <v>0</v>
      </c>
      <c r="Q873" s="7">
        <v>9.1990450999999993</v>
      </c>
      <c r="R873" s="7">
        <v>0</v>
      </c>
      <c r="S873" s="7">
        <v>0</v>
      </c>
      <c r="T873" s="7">
        <v>0</v>
      </c>
      <c r="U873" s="7">
        <v>0</v>
      </c>
      <c r="V873" s="7">
        <v>0</v>
      </c>
      <c r="W873" s="7">
        <v>0</v>
      </c>
      <c r="X873" s="7">
        <v>0</v>
      </c>
      <c r="Y873" s="7">
        <v>0</v>
      </c>
      <c r="Z873" s="7">
        <v>0</v>
      </c>
      <c r="AA873" s="1" t="s">
        <v>52</v>
      </c>
      <c r="AB873" s="1" t="str">
        <f t="shared" si="42"/>
        <v>Andalucía</v>
      </c>
      <c r="AC873" s="1" t="str">
        <f t="shared" si="40"/>
        <v>Cáceres-Andalucía-Cádiz-R13</v>
      </c>
      <c r="AD873" s="1" t="str">
        <f t="shared" si="41"/>
        <v xml:space="preserve">DL - Material y equipo eléctrico, electrónico y óptico </v>
      </c>
    </row>
    <row r="874" spans="1:30" ht="14.4">
      <c r="A874" s="7" t="s">
        <v>104</v>
      </c>
      <c r="B874" s="7" t="s">
        <v>21</v>
      </c>
      <c r="C874" s="7" t="s">
        <v>59</v>
      </c>
      <c r="D874" s="7" t="s">
        <v>53</v>
      </c>
      <c r="E874" s="7">
        <v>0</v>
      </c>
      <c r="F874" s="7">
        <v>0</v>
      </c>
      <c r="G874" s="7">
        <v>0</v>
      </c>
      <c r="H874" s="7">
        <v>0.35730930551974399</v>
      </c>
      <c r="I874" s="7">
        <v>0.21618516991794101</v>
      </c>
      <c r="J874" s="7">
        <v>0</v>
      </c>
      <c r="K874" s="7">
        <v>9.1614294515953404E-2</v>
      </c>
      <c r="L874" s="7">
        <v>0</v>
      </c>
      <c r="M874" s="7">
        <v>0</v>
      </c>
      <c r="N874" s="7">
        <v>0</v>
      </c>
      <c r="O874" s="7">
        <v>0</v>
      </c>
      <c r="P874" s="7">
        <v>0</v>
      </c>
      <c r="Q874" s="7">
        <v>0</v>
      </c>
      <c r="R874" s="7">
        <v>0</v>
      </c>
      <c r="S874" s="7">
        <v>6.3150835000000001</v>
      </c>
      <c r="T874" s="7">
        <v>13.364611200000001</v>
      </c>
      <c r="U874" s="7">
        <v>0</v>
      </c>
      <c r="V874" s="7">
        <v>7.7257222499999996</v>
      </c>
      <c r="W874" s="7">
        <v>0</v>
      </c>
      <c r="X874" s="7">
        <v>0</v>
      </c>
      <c r="Y874" s="7">
        <v>0</v>
      </c>
      <c r="Z874" s="7">
        <v>0</v>
      </c>
      <c r="AA874" s="1" t="s">
        <v>54</v>
      </c>
      <c r="AB874" s="1" t="str">
        <f t="shared" si="42"/>
        <v>Andalucía</v>
      </c>
      <c r="AC874" s="1" t="str">
        <f t="shared" si="40"/>
        <v>Cáceres-Andalucía-Cádiz-R14</v>
      </c>
      <c r="AD874" s="1" t="str">
        <f t="shared" si="41"/>
        <v xml:space="preserve">DM - Fabricación de material de transporte </v>
      </c>
    </row>
    <row r="875" spans="1:30" ht="14.4">
      <c r="A875" s="7" t="s">
        <v>104</v>
      </c>
      <c r="B875" s="7" t="s">
        <v>21</v>
      </c>
      <c r="C875" s="7" t="s">
        <v>59</v>
      </c>
      <c r="D875" s="7" t="s">
        <v>55</v>
      </c>
      <c r="E875" s="7">
        <v>0</v>
      </c>
      <c r="F875" s="7">
        <v>0</v>
      </c>
      <c r="G875" s="7">
        <v>0.133336707146954</v>
      </c>
      <c r="H875" s="7">
        <v>0</v>
      </c>
      <c r="I875" s="7">
        <v>0</v>
      </c>
      <c r="J875" s="7">
        <v>0</v>
      </c>
      <c r="K875" s="7">
        <v>0</v>
      </c>
      <c r="L875" s="7">
        <v>0</v>
      </c>
      <c r="M875" s="7">
        <v>0</v>
      </c>
      <c r="N875" s="7">
        <v>0</v>
      </c>
      <c r="O875" s="7">
        <v>0</v>
      </c>
      <c r="P875" s="7">
        <v>0</v>
      </c>
      <c r="Q875" s="7">
        <v>0</v>
      </c>
      <c r="R875" s="7">
        <v>2.2870560000000002</v>
      </c>
      <c r="S875" s="7">
        <v>0</v>
      </c>
      <c r="T875" s="7">
        <v>0</v>
      </c>
      <c r="U875" s="7">
        <v>0</v>
      </c>
      <c r="V875" s="7">
        <v>0</v>
      </c>
      <c r="W875" s="7">
        <v>0</v>
      </c>
      <c r="X875" s="7">
        <v>0</v>
      </c>
      <c r="Y875" s="7">
        <v>0</v>
      </c>
      <c r="Z875" s="7">
        <v>0</v>
      </c>
      <c r="AA875" s="1" t="s">
        <v>56</v>
      </c>
      <c r="AB875" s="1" t="str">
        <f t="shared" si="42"/>
        <v>Andalucía</v>
      </c>
      <c r="AC875" s="1" t="str">
        <f t="shared" si="40"/>
        <v>Cáceres-Andalucía-Cádiz-R15</v>
      </c>
      <c r="AD875" s="1" t="str">
        <f t="shared" si="41"/>
        <v xml:space="preserve">DN - Industrias diversas </v>
      </c>
    </row>
    <row r="876" spans="1:30" ht="14.4">
      <c r="A876" s="7" t="s">
        <v>104</v>
      </c>
      <c r="B876" s="7" t="s">
        <v>21</v>
      </c>
      <c r="C876" s="7" t="s">
        <v>59</v>
      </c>
      <c r="D876" s="7" t="s">
        <v>57</v>
      </c>
      <c r="E876" s="7">
        <v>0</v>
      </c>
      <c r="F876" s="7">
        <v>0</v>
      </c>
      <c r="G876" s="7">
        <v>0</v>
      </c>
      <c r="H876" s="7">
        <v>0</v>
      </c>
      <c r="I876" s="7">
        <v>0</v>
      </c>
      <c r="J876" s="7">
        <v>0</v>
      </c>
      <c r="K876" s="7">
        <v>0</v>
      </c>
      <c r="L876" s="7">
        <v>0</v>
      </c>
      <c r="M876" s="7">
        <v>0</v>
      </c>
      <c r="N876" s="7">
        <v>0</v>
      </c>
      <c r="O876" s="7">
        <v>0</v>
      </c>
      <c r="P876" s="7">
        <v>0</v>
      </c>
      <c r="Q876" s="7">
        <v>0</v>
      </c>
      <c r="R876" s="7">
        <v>0</v>
      </c>
      <c r="S876" s="7">
        <v>0</v>
      </c>
      <c r="T876" s="7">
        <v>0</v>
      </c>
      <c r="U876" s="7">
        <v>0</v>
      </c>
      <c r="V876" s="7">
        <v>0</v>
      </c>
      <c r="W876" s="7">
        <v>0</v>
      </c>
      <c r="X876" s="7">
        <v>0</v>
      </c>
      <c r="Y876" s="7">
        <v>0</v>
      </c>
      <c r="Z876" s="7">
        <v>0</v>
      </c>
      <c r="AA876" s="1" t="s">
        <v>58</v>
      </c>
      <c r="AB876" s="1" t="str">
        <f t="shared" si="42"/>
        <v>Andalucía</v>
      </c>
      <c r="AC876" s="1" t="str">
        <f t="shared" si="40"/>
        <v>Cáceres-Andalucía-Cádiz-R16</v>
      </c>
      <c r="AD876" s="1" t="str">
        <f t="shared" si="41"/>
        <v xml:space="preserve">EE - Industria energética, distribución de energía, gas y agua </v>
      </c>
    </row>
    <row r="877" spans="1:30" ht="14.4">
      <c r="A877" s="7" t="s">
        <v>104</v>
      </c>
      <c r="B877" s="7" t="s">
        <v>21</v>
      </c>
      <c r="C877" s="7" t="s">
        <v>60</v>
      </c>
      <c r="D877" s="7" t="s">
        <v>23</v>
      </c>
      <c r="E877" s="7">
        <v>0.86462962813254796</v>
      </c>
      <c r="F877" s="7">
        <v>26.498441317838999</v>
      </c>
      <c r="G877" s="7">
        <v>17.759886624438</v>
      </c>
      <c r="H877" s="7">
        <v>4.5788216782375404</v>
      </c>
      <c r="I877" s="7">
        <v>0.89041136383043995</v>
      </c>
      <c r="J877" s="7">
        <v>2.6947701981622298</v>
      </c>
      <c r="K877" s="7">
        <v>26.7001963828715</v>
      </c>
      <c r="L877" s="7">
        <v>2.8135286263938699</v>
      </c>
      <c r="M877" s="7">
        <v>0.87258327776307798</v>
      </c>
      <c r="N877" s="7">
        <v>1.0883652095485401</v>
      </c>
      <c r="O877" s="7">
        <v>1.7004209785509099</v>
      </c>
      <c r="P877" s="7">
        <v>17.906496000000001</v>
      </c>
      <c r="Q877" s="7">
        <v>43.003718999999997</v>
      </c>
      <c r="R877" s="7">
        <v>16.650448999999998</v>
      </c>
      <c r="S877" s="7">
        <v>19.950690000000002</v>
      </c>
      <c r="T877" s="7">
        <v>10.964491000000001</v>
      </c>
      <c r="U877" s="7">
        <v>31.466408999999999</v>
      </c>
      <c r="V877" s="7">
        <v>78.852472000000006</v>
      </c>
      <c r="W877" s="7">
        <v>13.715688</v>
      </c>
      <c r="X877" s="7">
        <v>11.960016</v>
      </c>
      <c r="Y877" s="7">
        <v>1.3844829999999999</v>
      </c>
      <c r="Z877" s="7">
        <v>25.486284000000001</v>
      </c>
      <c r="AA877" s="1" t="s">
        <v>24</v>
      </c>
      <c r="AB877" s="1" t="str">
        <f t="shared" si="42"/>
        <v>Andalucía</v>
      </c>
      <c r="AC877" s="1" t="str">
        <f t="shared" si="40"/>
        <v>Cáceres-Andalucía-Córdoba-R1</v>
      </c>
      <c r="AD877" s="1" t="str">
        <f t="shared" si="41"/>
        <v xml:space="preserve">AA,BB - Agricultura, silvicultura y pesca </v>
      </c>
    </row>
    <row r="878" spans="1:30" ht="14.4">
      <c r="A878" s="7" t="s">
        <v>104</v>
      </c>
      <c r="B878" s="7" t="s">
        <v>21</v>
      </c>
      <c r="C878" s="7" t="s">
        <v>60</v>
      </c>
      <c r="D878" s="7" t="s">
        <v>26</v>
      </c>
      <c r="E878" s="7">
        <v>0</v>
      </c>
      <c r="F878" s="7">
        <v>0</v>
      </c>
      <c r="G878" s="7">
        <v>0</v>
      </c>
      <c r="H878" s="7">
        <v>0</v>
      </c>
      <c r="I878" s="7">
        <v>0</v>
      </c>
      <c r="J878" s="7">
        <v>0</v>
      </c>
      <c r="K878" s="7">
        <v>0</v>
      </c>
      <c r="L878" s="7">
        <v>0</v>
      </c>
      <c r="M878" s="7">
        <v>23.4381105459419</v>
      </c>
      <c r="N878" s="7">
        <v>0</v>
      </c>
      <c r="O878" s="7">
        <v>0</v>
      </c>
      <c r="P878" s="7">
        <v>0</v>
      </c>
      <c r="Q878" s="7">
        <v>0</v>
      </c>
      <c r="R878" s="7">
        <v>0</v>
      </c>
      <c r="S878" s="7">
        <v>0</v>
      </c>
      <c r="T878" s="7">
        <v>0</v>
      </c>
      <c r="U878" s="7">
        <v>0</v>
      </c>
      <c r="V878" s="7">
        <v>0</v>
      </c>
      <c r="W878" s="7">
        <v>0</v>
      </c>
      <c r="X878" s="7">
        <v>58.145193999999996</v>
      </c>
      <c r="Y878" s="7">
        <v>0</v>
      </c>
      <c r="Z878" s="7">
        <v>0</v>
      </c>
      <c r="AA878" s="1" t="s">
        <v>27</v>
      </c>
      <c r="AB878" s="1" t="str">
        <f t="shared" si="42"/>
        <v>Andalucía</v>
      </c>
      <c r="AC878" s="1" t="str">
        <f t="shared" si="40"/>
        <v>Cáceres-Andalucía-Córdoba-R2</v>
      </c>
      <c r="AD878" s="1" t="str">
        <f t="shared" si="41"/>
        <v xml:space="preserve">CA,CB, DF - I. extractivas, coquerías, refino y combustibles nucleares </v>
      </c>
    </row>
    <row r="879" spans="1:30" ht="14.4">
      <c r="A879" s="7" t="s">
        <v>104</v>
      </c>
      <c r="B879" s="7" t="s">
        <v>21</v>
      </c>
      <c r="C879" s="7" t="s">
        <v>60</v>
      </c>
      <c r="D879" s="7" t="s">
        <v>29</v>
      </c>
      <c r="E879" s="7">
        <v>16.892597989084798</v>
      </c>
      <c r="F879" s="7">
        <v>0</v>
      </c>
      <c r="G879" s="7">
        <v>12.0253657278754</v>
      </c>
      <c r="H879" s="7">
        <v>8.9766279861314402</v>
      </c>
      <c r="I879" s="7">
        <v>3.6528636586810999</v>
      </c>
      <c r="J879" s="7">
        <v>0</v>
      </c>
      <c r="K879" s="7">
        <v>0</v>
      </c>
      <c r="L879" s="7">
        <v>0.65720361482122602</v>
      </c>
      <c r="M879" s="7">
        <v>0</v>
      </c>
      <c r="N879" s="7">
        <v>0</v>
      </c>
      <c r="O879" s="7">
        <v>1.6497560579157999</v>
      </c>
      <c r="P879" s="7">
        <v>19.623760999999998</v>
      </c>
      <c r="Q879" s="7">
        <v>0</v>
      </c>
      <c r="R879" s="7">
        <v>15.158770000000001</v>
      </c>
      <c r="S879" s="7">
        <v>15.773975</v>
      </c>
      <c r="T879" s="7">
        <v>16.549464</v>
      </c>
      <c r="U879" s="7">
        <v>0</v>
      </c>
      <c r="V879" s="7">
        <v>0</v>
      </c>
      <c r="W879" s="7">
        <v>4.5809199999999999</v>
      </c>
      <c r="X879" s="7">
        <v>0</v>
      </c>
      <c r="Y879" s="7">
        <v>0</v>
      </c>
      <c r="Z879" s="7">
        <v>6.2923439999999999</v>
      </c>
      <c r="AA879" s="1" t="s">
        <v>30</v>
      </c>
      <c r="AB879" s="1" t="str">
        <f t="shared" si="42"/>
        <v>Andalucía</v>
      </c>
      <c r="AC879" s="1" t="str">
        <f t="shared" si="40"/>
        <v>Cáceres-Andalucía-Córdoba-R3</v>
      </c>
      <c r="AD879" s="1" t="str">
        <f t="shared" si="41"/>
        <v xml:space="preserve">DA - Industria Agroalimentaria </v>
      </c>
    </row>
    <row r="880" spans="1:30" ht="14.4">
      <c r="A880" s="7" t="s">
        <v>104</v>
      </c>
      <c r="B880" s="7" t="s">
        <v>21</v>
      </c>
      <c r="C880" s="7" t="s">
        <v>60</v>
      </c>
      <c r="D880" s="7" t="s">
        <v>32</v>
      </c>
      <c r="E880" s="7">
        <v>0</v>
      </c>
      <c r="F880" s="7">
        <v>0</v>
      </c>
      <c r="G880" s="7">
        <v>0</v>
      </c>
      <c r="H880" s="7">
        <v>0</v>
      </c>
      <c r="I880" s="7">
        <v>0</v>
      </c>
      <c r="J880" s="7">
        <v>0</v>
      </c>
      <c r="K880" s="7">
        <v>0</v>
      </c>
      <c r="L880" s="7">
        <v>0</v>
      </c>
      <c r="M880" s="7">
        <v>0</v>
      </c>
      <c r="N880" s="7">
        <v>0</v>
      </c>
      <c r="O880" s="7">
        <v>0</v>
      </c>
      <c r="P880" s="7">
        <v>0</v>
      </c>
      <c r="Q880" s="7">
        <v>0</v>
      </c>
      <c r="R880" s="7">
        <v>0</v>
      </c>
      <c r="S880" s="7">
        <v>0</v>
      </c>
      <c r="T880" s="7">
        <v>0</v>
      </c>
      <c r="U880" s="7">
        <v>0</v>
      </c>
      <c r="V880" s="7">
        <v>0</v>
      </c>
      <c r="W880" s="7">
        <v>0</v>
      </c>
      <c r="X880" s="7">
        <v>0</v>
      </c>
      <c r="Y880" s="7">
        <v>0</v>
      </c>
      <c r="Z880" s="7">
        <v>0</v>
      </c>
      <c r="AA880" s="1" t="s">
        <v>33</v>
      </c>
      <c r="AB880" s="1" t="str">
        <f t="shared" si="42"/>
        <v>Andalucía</v>
      </c>
      <c r="AC880" s="1" t="str">
        <f t="shared" si="40"/>
        <v>Cáceres-Andalucía-Córdoba-R4</v>
      </c>
      <c r="AD880" s="1" t="str">
        <f t="shared" si="41"/>
        <v xml:space="preserve">DB - Industria textil y de la confección </v>
      </c>
    </row>
    <row r="881" spans="1:30" ht="14.4">
      <c r="A881" s="7" t="s">
        <v>104</v>
      </c>
      <c r="B881" s="7" t="s">
        <v>21</v>
      </c>
      <c r="C881" s="7" t="s">
        <v>60</v>
      </c>
      <c r="D881" s="7" t="s">
        <v>35</v>
      </c>
      <c r="E881" s="7">
        <v>0</v>
      </c>
      <c r="F881" s="7">
        <v>0</v>
      </c>
      <c r="G881" s="7">
        <v>0</v>
      </c>
      <c r="H881" s="7">
        <v>0</v>
      </c>
      <c r="I881" s="7">
        <v>0</v>
      </c>
      <c r="J881" s="7">
        <v>0</v>
      </c>
      <c r="K881" s="7">
        <v>0</v>
      </c>
      <c r="L881" s="7">
        <v>0</v>
      </c>
      <c r="M881" s="7">
        <v>0</v>
      </c>
      <c r="N881" s="7">
        <v>0</v>
      </c>
      <c r="O881" s="7">
        <v>0</v>
      </c>
      <c r="P881" s="7">
        <v>0</v>
      </c>
      <c r="Q881" s="7">
        <v>0</v>
      </c>
      <c r="R881" s="7">
        <v>0</v>
      </c>
      <c r="S881" s="7">
        <v>0</v>
      </c>
      <c r="T881" s="7">
        <v>0</v>
      </c>
      <c r="U881" s="7">
        <v>0</v>
      </c>
      <c r="V881" s="7">
        <v>0</v>
      </c>
      <c r="W881" s="7">
        <v>0</v>
      </c>
      <c r="X881" s="7">
        <v>0</v>
      </c>
      <c r="Y881" s="7">
        <v>0</v>
      </c>
      <c r="Z881" s="7">
        <v>0</v>
      </c>
      <c r="AA881" s="1" t="s">
        <v>36</v>
      </c>
      <c r="AB881" s="1" t="str">
        <f t="shared" si="42"/>
        <v>Andalucía</v>
      </c>
      <c r="AC881" s="1" t="str">
        <f t="shared" si="40"/>
        <v>Cáceres-Andalucía-Córdoba-R5</v>
      </c>
      <c r="AD881" s="1" t="str">
        <f t="shared" si="41"/>
        <v xml:space="preserve">DC - Industria del cuero y calzado </v>
      </c>
    </row>
    <row r="882" spans="1:30" ht="14.4">
      <c r="A882" s="7" t="s">
        <v>104</v>
      </c>
      <c r="B882" s="7" t="s">
        <v>21</v>
      </c>
      <c r="C882" s="7" t="s">
        <v>60</v>
      </c>
      <c r="D882" s="7" t="s">
        <v>37</v>
      </c>
      <c r="E882" s="7">
        <v>0</v>
      </c>
      <c r="F882" s="7">
        <v>2.6336970098439498</v>
      </c>
      <c r="G882" s="7">
        <v>0</v>
      </c>
      <c r="H882" s="7">
        <v>0</v>
      </c>
      <c r="I882" s="7">
        <v>0</v>
      </c>
      <c r="J882" s="7">
        <v>0</v>
      </c>
      <c r="K882" s="7">
        <v>0</v>
      </c>
      <c r="L882" s="7">
        <v>0</v>
      </c>
      <c r="M882" s="7">
        <v>0</v>
      </c>
      <c r="N882" s="7">
        <v>0</v>
      </c>
      <c r="O882" s="7">
        <v>0</v>
      </c>
      <c r="P882" s="7">
        <v>0</v>
      </c>
      <c r="Q882" s="7">
        <v>14.50414</v>
      </c>
      <c r="R882" s="7">
        <v>0</v>
      </c>
      <c r="S882" s="7">
        <v>0</v>
      </c>
      <c r="T882" s="7">
        <v>0</v>
      </c>
      <c r="U882" s="7">
        <v>0</v>
      </c>
      <c r="V882" s="7">
        <v>0</v>
      </c>
      <c r="W882" s="7">
        <v>0</v>
      </c>
      <c r="X882" s="7">
        <v>0</v>
      </c>
      <c r="Y882" s="7">
        <v>0</v>
      </c>
      <c r="Z882" s="7">
        <v>0</v>
      </c>
      <c r="AA882" s="1" t="s">
        <v>38</v>
      </c>
      <c r="AB882" s="1" t="str">
        <f t="shared" si="42"/>
        <v>Andalucía</v>
      </c>
      <c r="AC882" s="1" t="str">
        <f t="shared" si="40"/>
        <v>Cáceres-Andalucía-Córdoba-R6</v>
      </c>
      <c r="AD882" s="1" t="str">
        <f t="shared" si="41"/>
        <v xml:space="preserve">DD - Industria de la madera y el corcho </v>
      </c>
    </row>
    <row r="883" spans="1:30" ht="14.4">
      <c r="A883" s="7" t="s">
        <v>104</v>
      </c>
      <c r="B883" s="7" t="s">
        <v>21</v>
      </c>
      <c r="C883" s="7" t="s">
        <v>60</v>
      </c>
      <c r="D883" s="7" t="s">
        <v>39</v>
      </c>
      <c r="E883" s="7">
        <v>0</v>
      </c>
      <c r="F883" s="7">
        <v>0</v>
      </c>
      <c r="G883" s="7">
        <v>0</v>
      </c>
      <c r="H883" s="7">
        <v>0</v>
      </c>
      <c r="I883" s="7">
        <v>0</v>
      </c>
      <c r="J883" s="7">
        <v>0</v>
      </c>
      <c r="K883" s="7">
        <v>0</v>
      </c>
      <c r="L883" s="7">
        <v>0</v>
      </c>
      <c r="M883" s="7">
        <v>0</v>
      </c>
      <c r="N883" s="7">
        <v>0</v>
      </c>
      <c r="O883" s="7">
        <v>0</v>
      </c>
      <c r="P883" s="7">
        <v>0</v>
      </c>
      <c r="Q883" s="7">
        <v>0</v>
      </c>
      <c r="R883" s="7">
        <v>0</v>
      </c>
      <c r="S883" s="7">
        <v>0</v>
      </c>
      <c r="T883" s="7">
        <v>0</v>
      </c>
      <c r="U883" s="7">
        <v>0</v>
      </c>
      <c r="V883" s="7">
        <v>0</v>
      </c>
      <c r="W883" s="7">
        <v>0</v>
      </c>
      <c r="X883" s="7">
        <v>0</v>
      </c>
      <c r="Y883" s="7">
        <v>0</v>
      </c>
      <c r="Z883" s="7">
        <v>0</v>
      </c>
      <c r="AA883" s="1" t="s">
        <v>40</v>
      </c>
      <c r="AB883" s="1" t="str">
        <f t="shared" si="42"/>
        <v>Andalucía</v>
      </c>
      <c r="AC883" s="1" t="str">
        <f t="shared" si="40"/>
        <v>Cáceres-Andalucía-Córdoba-R7</v>
      </c>
      <c r="AD883" s="1" t="str">
        <f t="shared" si="41"/>
        <v xml:space="preserve">DE - Industria del papel, edición y artes gráficas </v>
      </c>
    </row>
    <row r="884" spans="1:30" ht="14.4">
      <c r="A884" s="7" t="s">
        <v>104</v>
      </c>
      <c r="B884" s="7" t="s">
        <v>21</v>
      </c>
      <c r="C884" s="7" t="s">
        <v>60</v>
      </c>
      <c r="D884" s="7" t="s">
        <v>41</v>
      </c>
      <c r="E884" s="7">
        <v>0</v>
      </c>
      <c r="F884" s="7">
        <v>0</v>
      </c>
      <c r="G884" s="7">
        <v>0</v>
      </c>
      <c r="H884" s="7">
        <v>0</v>
      </c>
      <c r="I884" s="7">
        <v>0</v>
      </c>
      <c r="J884" s="7">
        <v>0</v>
      </c>
      <c r="K884" s="7">
        <v>0</v>
      </c>
      <c r="L884" s="7">
        <v>0</v>
      </c>
      <c r="M884" s="7">
        <v>0</v>
      </c>
      <c r="N884" s="7">
        <v>0</v>
      </c>
      <c r="O884" s="7">
        <v>0</v>
      </c>
      <c r="P884" s="7">
        <v>0</v>
      </c>
      <c r="Q884" s="7">
        <v>0</v>
      </c>
      <c r="R884" s="7">
        <v>0</v>
      </c>
      <c r="S884" s="7">
        <v>0</v>
      </c>
      <c r="T884" s="7">
        <v>0</v>
      </c>
      <c r="U884" s="7">
        <v>0</v>
      </c>
      <c r="V884" s="7">
        <v>0</v>
      </c>
      <c r="W884" s="7">
        <v>0</v>
      </c>
      <c r="X884" s="7">
        <v>0</v>
      </c>
      <c r="Y884" s="7">
        <v>0</v>
      </c>
      <c r="Z884" s="7">
        <v>0</v>
      </c>
      <c r="AA884" s="1" t="s">
        <v>42</v>
      </c>
      <c r="AB884" s="1" t="str">
        <f t="shared" si="42"/>
        <v>Andalucía</v>
      </c>
      <c r="AC884" s="1" t="str">
        <f t="shared" si="40"/>
        <v>Cáceres-Andalucía-Córdoba-R8</v>
      </c>
      <c r="AD884" s="1" t="str">
        <f t="shared" si="41"/>
        <v xml:space="preserve">DG - Industria Química </v>
      </c>
    </row>
    <row r="885" spans="1:30" ht="14.4">
      <c r="A885" s="7" t="s">
        <v>104</v>
      </c>
      <c r="B885" s="7" t="s">
        <v>21</v>
      </c>
      <c r="C885" s="7" t="s">
        <v>60</v>
      </c>
      <c r="D885" s="7" t="s">
        <v>43</v>
      </c>
      <c r="E885" s="7">
        <v>0</v>
      </c>
      <c r="F885" s="7">
        <v>0</v>
      </c>
      <c r="G885" s="7">
        <v>0</v>
      </c>
      <c r="H885" s="7">
        <v>0</v>
      </c>
      <c r="I885" s="7">
        <v>0</v>
      </c>
      <c r="J885" s="7">
        <v>0</v>
      </c>
      <c r="K885" s="7">
        <v>0</v>
      </c>
      <c r="L885" s="7">
        <v>0</v>
      </c>
      <c r="M885" s="7">
        <v>0</v>
      </c>
      <c r="N885" s="7">
        <v>0</v>
      </c>
      <c r="O885" s="7">
        <v>2.4541186232965702</v>
      </c>
      <c r="P885" s="7">
        <v>0</v>
      </c>
      <c r="Q885" s="7">
        <v>0</v>
      </c>
      <c r="R885" s="7">
        <v>0</v>
      </c>
      <c r="S885" s="7">
        <v>0</v>
      </c>
      <c r="T885" s="7">
        <v>0</v>
      </c>
      <c r="U885" s="7">
        <v>0</v>
      </c>
      <c r="V885" s="7">
        <v>0</v>
      </c>
      <c r="W885" s="7">
        <v>0</v>
      </c>
      <c r="X885" s="7">
        <v>0</v>
      </c>
      <c r="Y885" s="7">
        <v>0</v>
      </c>
      <c r="Z885" s="7">
        <v>2.8810500000000001</v>
      </c>
      <c r="AA885" s="1" t="s">
        <v>44</v>
      </c>
      <c r="AB885" s="1" t="str">
        <f t="shared" si="42"/>
        <v>Andalucía</v>
      </c>
      <c r="AC885" s="1" t="str">
        <f t="shared" si="40"/>
        <v>Cáceres-Andalucía-Córdoba-R9</v>
      </c>
      <c r="AD885" s="1" t="str">
        <f t="shared" si="41"/>
        <v xml:space="preserve">DH - Industria del caucho y materias plásticas </v>
      </c>
    </row>
    <row r="886" spans="1:30" ht="14.4">
      <c r="A886" s="7" t="s">
        <v>104</v>
      </c>
      <c r="B886" s="7" t="s">
        <v>21</v>
      </c>
      <c r="C886" s="7" t="s">
        <v>60</v>
      </c>
      <c r="D886" s="7" t="s">
        <v>45</v>
      </c>
      <c r="E886" s="7">
        <v>0</v>
      </c>
      <c r="F886" s="7">
        <v>0</v>
      </c>
      <c r="G886" s="7">
        <v>0</v>
      </c>
      <c r="H886" s="7">
        <v>0</v>
      </c>
      <c r="I886" s="7">
        <v>0.47590254842885299</v>
      </c>
      <c r="J886" s="7">
        <v>0</v>
      </c>
      <c r="K886" s="7">
        <v>0</v>
      </c>
      <c r="L886" s="7">
        <v>0</v>
      </c>
      <c r="M886" s="7">
        <v>0</v>
      </c>
      <c r="N886" s="7">
        <v>0</v>
      </c>
      <c r="O886" s="7">
        <v>0</v>
      </c>
      <c r="P886" s="7">
        <v>0</v>
      </c>
      <c r="Q886" s="7">
        <v>0</v>
      </c>
      <c r="R886" s="7">
        <v>0</v>
      </c>
      <c r="S886" s="7">
        <v>0</v>
      </c>
      <c r="T886" s="7">
        <v>3.7529690000000002</v>
      </c>
      <c r="U886" s="7">
        <v>0</v>
      </c>
      <c r="V886" s="7">
        <v>0</v>
      </c>
      <c r="W886" s="7">
        <v>0</v>
      </c>
      <c r="X886" s="7">
        <v>0</v>
      </c>
      <c r="Y886" s="7">
        <v>0</v>
      </c>
      <c r="Z886" s="7">
        <v>0</v>
      </c>
      <c r="AA886" s="1" t="s">
        <v>46</v>
      </c>
      <c r="AB886" s="1" t="str">
        <f t="shared" si="42"/>
        <v>Andalucía</v>
      </c>
      <c r="AC886" s="1" t="str">
        <f t="shared" si="40"/>
        <v>Cáceres-Andalucía-Córdoba-R10</v>
      </c>
      <c r="AD886" s="1" t="str">
        <f t="shared" si="41"/>
        <v xml:space="preserve">DI - Industria de productos minerales no metálicos </v>
      </c>
    </row>
    <row r="887" spans="1:30" ht="14.4">
      <c r="A887" s="7" t="s">
        <v>104</v>
      </c>
      <c r="B887" s="7" t="s">
        <v>21</v>
      </c>
      <c r="C887" s="7" t="s">
        <v>60</v>
      </c>
      <c r="D887" s="7" t="s">
        <v>47</v>
      </c>
      <c r="E887" s="7">
        <v>0</v>
      </c>
      <c r="F887" s="7">
        <v>0</v>
      </c>
      <c r="G887" s="7">
        <v>0</v>
      </c>
      <c r="H887" s="7">
        <v>0</v>
      </c>
      <c r="I887" s="7">
        <v>0</v>
      </c>
      <c r="J887" s="7">
        <v>0</v>
      </c>
      <c r="K887" s="7">
        <v>0</v>
      </c>
      <c r="L887" s="7">
        <v>0</v>
      </c>
      <c r="M887" s="7">
        <v>0</v>
      </c>
      <c r="N887" s="7">
        <v>0</v>
      </c>
      <c r="O887" s="7">
        <v>0</v>
      </c>
      <c r="P887" s="7">
        <v>0</v>
      </c>
      <c r="Q887" s="7">
        <v>0</v>
      </c>
      <c r="R887" s="7">
        <v>0</v>
      </c>
      <c r="S887" s="7">
        <v>0</v>
      </c>
      <c r="T887" s="7">
        <v>0</v>
      </c>
      <c r="U887" s="7">
        <v>0</v>
      </c>
      <c r="V887" s="7">
        <v>0</v>
      </c>
      <c r="W887" s="7">
        <v>0</v>
      </c>
      <c r="X887" s="7">
        <v>0</v>
      </c>
      <c r="Y887" s="7">
        <v>0</v>
      </c>
      <c r="Z887" s="7">
        <v>0</v>
      </c>
      <c r="AA887" s="1" t="s">
        <v>48</v>
      </c>
      <c r="AB887" s="1" t="str">
        <f t="shared" si="42"/>
        <v>Andalucía</v>
      </c>
      <c r="AC887" s="1" t="str">
        <f t="shared" si="40"/>
        <v>Cáceres-Andalucía-Córdoba-R11</v>
      </c>
      <c r="AD887" s="1" t="str">
        <f t="shared" si="41"/>
        <v xml:space="preserve">DJ - Metalurgia y fabricación de productos metálicos </v>
      </c>
    </row>
    <row r="888" spans="1:30" ht="14.4">
      <c r="A888" s="7" t="s">
        <v>104</v>
      </c>
      <c r="B888" s="7" t="s">
        <v>21</v>
      </c>
      <c r="C888" s="7" t="s">
        <v>60</v>
      </c>
      <c r="D888" s="7" t="s">
        <v>49</v>
      </c>
      <c r="E888" s="7">
        <v>0</v>
      </c>
      <c r="F888" s="7">
        <v>0</v>
      </c>
      <c r="G888" s="7">
        <v>0</v>
      </c>
      <c r="H888" s="7">
        <v>0</v>
      </c>
      <c r="I888" s="7">
        <v>0</v>
      </c>
      <c r="J888" s="7">
        <v>0</v>
      </c>
      <c r="K888" s="7">
        <v>0</v>
      </c>
      <c r="L888" s="7">
        <v>0</v>
      </c>
      <c r="M888" s="7">
        <v>0</v>
      </c>
      <c r="N888" s="7">
        <v>0</v>
      </c>
      <c r="O888" s="7">
        <v>0</v>
      </c>
      <c r="P888" s="7">
        <v>0</v>
      </c>
      <c r="Q888" s="7">
        <v>0</v>
      </c>
      <c r="R888" s="7">
        <v>0</v>
      </c>
      <c r="S888" s="7">
        <v>0</v>
      </c>
      <c r="T888" s="7">
        <v>0</v>
      </c>
      <c r="U888" s="7">
        <v>0</v>
      </c>
      <c r="V888" s="7">
        <v>0</v>
      </c>
      <c r="W888" s="7">
        <v>0</v>
      </c>
      <c r="X888" s="7">
        <v>0</v>
      </c>
      <c r="Y888" s="7">
        <v>0</v>
      </c>
      <c r="Z888" s="7">
        <v>0</v>
      </c>
      <c r="AA888" s="1" t="s">
        <v>50</v>
      </c>
      <c r="AB888" s="1" t="str">
        <f t="shared" si="42"/>
        <v>Andalucía</v>
      </c>
      <c r="AC888" s="1" t="str">
        <f t="shared" si="40"/>
        <v>Cáceres-Andalucía-Córdoba-R12</v>
      </c>
      <c r="AD888" s="1" t="str">
        <f t="shared" si="41"/>
        <v xml:space="preserve">DK - Fabricación de maquinaria y equipo mecánico </v>
      </c>
    </row>
    <row r="889" spans="1:30" ht="14.4">
      <c r="A889" s="7" t="s">
        <v>104</v>
      </c>
      <c r="B889" s="7" t="s">
        <v>21</v>
      </c>
      <c r="C889" s="7" t="s">
        <v>60</v>
      </c>
      <c r="D889" s="7" t="s">
        <v>51</v>
      </c>
      <c r="E889" s="7">
        <v>0</v>
      </c>
      <c r="F889" s="7">
        <v>0</v>
      </c>
      <c r="G889" s="7">
        <v>0</v>
      </c>
      <c r="H889" s="7">
        <v>0</v>
      </c>
      <c r="I889" s="7">
        <v>0</v>
      </c>
      <c r="J889" s="7">
        <v>0</v>
      </c>
      <c r="K889" s="7">
        <v>0</v>
      </c>
      <c r="L889" s="7">
        <v>0</v>
      </c>
      <c r="M889" s="7">
        <v>0</v>
      </c>
      <c r="N889" s="7">
        <v>0</v>
      </c>
      <c r="O889" s="7">
        <v>0</v>
      </c>
      <c r="P889" s="7">
        <v>0</v>
      </c>
      <c r="Q889" s="7">
        <v>0</v>
      </c>
      <c r="R889" s="7">
        <v>0</v>
      </c>
      <c r="S889" s="7">
        <v>0</v>
      </c>
      <c r="T889" s="7">
        <v>0</v>
      </c>
      <c r="U889" s="7">
        <v>0</v>
      </c>
      <c r="V889" s="7">
        <v>0</v>
      </c>
      <c r="W889" s="7">
        <v>0</v>
      </c>
      <c r="X889" s="7">
        <v>0</v>
      </c>
      <c r="Y889" s="7">
        <v>0</v>
      </c>
      <c r="Z889" s="7">
        <v>0</v>
      </c>
      <c r="AA889" s="1" t="s">
        <v>52</v>
      </c>
      <c r="AB889" s="1" t="str">
        <f t="shared" si="42"/>
        <v>Andalucía</v>
      </c>
      <c r="AC889" s="1" t="str">
        <f t="shared" si="40"/>
        <v>Cáceres-Andalucía-Córdoba-R13</v>
      </c>
      <c r="AD889" s="1" t="str">
        <f t="shared" si="41"/>
        <v xml:space="preserve">DL - Material y equipo eléctrico, electrónico y óptico </v>
      </c>
    </row>
    <row r="890" spans="1:30" ht="14.4">
      <c r="A890" s="7" t="s">
        <v>104</v>
      </c>
      <c r="B890" s="7" t="s">
        <v>21</v>
      </c>
      <c r="C890" s="7" t="s">
        <v>60</v>
      </c>
      <c r="D890" s="7" t="s">
        <v>53</v>
      </c>
      <c r="E890" s="7">
        <v>0</v>
      </c>
      <c r="F890" s="7">
        <v>0</v>
      </c>
      <c r="G890" s="7">
        <v>0</v>
      </c>
      <c r="H890" s="7">
        <v>0</v>
      </c>
      <c r="I890" s="7">
        <v>0</v>
      </c>
      <c r="J890" s="7">
        <v>0</v>
      </c>
      <c r="K890" s="7">
        <v>0</v>
      </c>
      <c r="L890" s="7">
        <v>0</v>
      </c>
      <c r="M890" s="7">
        <v>0</v>
      </c>
      <c r="N890" s="7">
        <v>0</v>
      </c>
      <c r="O890" s="7">
        <v>0</v>
      </c>
      <c r="P890" s="7">
        <v>0</v>
      </c>
      <c r="Q890" s="7">
        <v>0</v>
      </c>
      <c r="R890" s="7">
        <v>0</v>
      </c>
      <c r="S890" s="7">
        <v>0</v>
      </c>
      <c r="T890" s="7">
        <v>0</v>
      </c>
      <c r="U890" s="7">
        <v>0</v>
      </c>
      <c r="V890" s="7">
        <v>0</v>
      </c>
      <c r="W890" s="7">
        <v>0</v>
      </c>
      <c r="X890" s="7">
        <v>0</v>
      </c>
      <c r="Y890" s="7">
        <v>0</v>
      </c>
      <c r="Z890" s="7">
        <v>0</v>
      </c>
      <c r="AA890" s="1" t="s">
        <v>54</v>
      </c>
      <c r="AB890" s="1" t="str">
        <f t="shared" si="42"/>
        <v>Andalucía</v>
      </c>
      <c r="AC890" s="1" t="str">
        <f t="shared" si="40"/>
        <v>Cáceres-Andalucía-Córdoba-R14</v>
      </c>
      <c r="AD890" s="1" t="str">
        <f t="shared" si="41"/>
        <v xml:space="preserve">DM - Fabricación de material de transporte </v>
      </c>
    </row>
    <row r="891" spans="1:30" ht="14.4">
      <c r="A891" s="7" t="s">
        <v>104</v>
      </c>
      <c r="B891" s="7" t="s">
        <v>21</v>
      </c>
      <c r="C891" s="7" t="s">
        <v>60</v>
      </c>
      <c r="D891" s="7" t="s">
        <v>55</v>
      </c>
      <c r="E891" s="7">
        <v>0</v>
      </c>
      <c r="F891" s="7">
        <v>0</v>
      </c>
      <c r="G891" s="7">
        <v>0</v>
      </c>
      <c r="H891" s="7">
        <v>0</v>
      </c>
      <c r="I891" s="7">
        <v>0</v>
      </c>
      <c r="J891" s="7">
        <v>0</v>
      </c>
      <c r="K891" s="7">
        <v>0</v>
      </c>
      <c r="L891" s="7">
        <v>0</v>
      </c>
      <c r="M891" s="7">
        <v>0</v>
      </c>
      <c r="N891" s="7">
        <v>0</v>
      </c>
      <c r="O891" s="7">
        <v>0</v>
      </c>
      <c r="P891" s="7">
        <v>0</v>
      </c>
      <c r="Q891" s="7">
        <v>0</v>
      </c>
      <c r="R891" s="7">
        <v>0</v>
      </c>
      <c r="S891" s="7">
        <v>0</v>
      </c>
      <c r="T891" s="7">
        <v>0</v>
      </c>
      <c r="U891" s="7">
        <v>0</v>
      </c>
      <c r="V891" s="7">
        <v>0</v>
      </c>
      <c r="W891" s="7">
        <v>0</v>
      </c>
      <c r="X891" s="7">
        <v>0</v>
      </c>
      <c r="Y891" s="7">
        <v>0</v>
      </c>
      <c r="Z891" s="7">
        <v>0</v>
      </c>
      <c r="AA891" s="1" t="s">
        <v>56</v>
      </c>
      <c r="AB891" s="1" t="str">
        <f t="shared" si="42"/>
        <v>Andalucía</v>
      </c>
      <c r="AC891" s="1" t="str">
        <f t="shared" si="40"/>
        <v>Cáceres-Andalucía-Córdoba-R15</v>
      </c>
      <c r="AD891" s="1" t="str">
        <f t="shared" si="41"/>
        <v xml:space="preserve">DN - Industrias diversas </v>
      </c>
    </row>
    <row r="892" spans="1:30" ht="14.4">
      <c r="A892" s="7" t="s">
        <v>104</v>
      </c>
      <c r="B892" s="7" t="s">
        <v>21</v>
      </c>
      <c r="C892" s="7" t="s">
        <v>60</v>
      </c>
      <c r="D892" s="7" t="s">
        <v>57</v>
      </c>
      <c r="E892" s="7">
        <v>262.21167012870802</v>
      </c>
      <c r="F892" s="7">
        <v>220.058664572802</v>
      </c>
      <c r="G892" s="7">
        <v>126.381892630078</v>
      </c>
      <c r="H892" s="7">
        <v>95.080584752039996</v>
      </c>
      <c r="I892" s="7">
        <v>68.019814099054997</v>
      </c>
      <c r="J892" s="7">
        <v>38.506232575951302</v>
      </c>
      <c r="K892" s="7">
        <v>0</v>
      </c>
      <c r="L892" s="7">
        <v>0</v>
      </c>
      <c r="M892" s="7">
        <v>0</v>
      </c>
      <c r="N892" s="7">
        <v>16.524015844679699</v>
      </c>
      <c r="O892" s="7">
        <v>42.384065529919198</v>
      </c>
      <c r="P892" s="7">
        <v>0</v>
      </c>
      <c r="Q892" s="7">
        <v>0</v>
      </c>
      <c r="R892" s="7">
        <v>0</v>
      </c>
      <c r="S892" s="7">
        <v>0</v>
      </c>
      <c r="T892" s="7">
        <v>0</v>
      </c>
      <c r="U892" s="7">
        <v>0</v>
      </c>
      <c r="V892" s="7">
        <v>0</v>
      </c>
      <c r="W892" s="7">
        <v>0</v>
      </c>
      <c r="X892" s="7">
        <v>0</v>
      </c>
      <c r="Y892" s="7">
        <v>0</v>
      </c>
      <c r="Z892" s="7">
        <v>0</v>
      </c>
      <c r="AA892" s="1" t="s">
        <v>58</v>
      </c>
      <c r="AB892" s="1" t="str">
        <f t="shared" si="42"/>
        <v>Andalucía</v>
      </c>
      <c r="AC892" s="1" t="str">
        <f t="shared" si="40"/>
        <v>Cáceres-Andalucía-Córdoba-R16</v>
      </c>
      <c r="AD892" s="1" t="str">
        <f t="shared" si="41"/>
        <v xml:space="preserve">EE - Industria energética, distribución de energía, gas y agua </v>
      </c>
    </row>
    <row r="893" spans="1:30" ht="14.4">
      <c r="A893" s="7" t="s">
        <v>104</v>
      </c>
      <c r="B893" s="7" t="s">
        <v>21</v>
      </c>
      <c r="C893" s="7" t="s">
        <v>61</v>
      </c>
      <c r="D893" s="7" t="s">
        <v>23</v>
      </c>
      <c r="E893" s="7">
        <v>0</v>
      </c>
      <c r="F893" s="7">
        <v>0</v>
      </c>
      <c r="G893" s="7">
        <v>10.237084662591901</v>
      </c>
      <c r="H893" s="7">
        <v>0</v>
      </c>
      <c r="I893" s="7">
        <v>0</v>
      </c>
      <c r="J893" s="7">
        <v>0</v>
      </c>
      <c r="K893" s="7">
        <v>0</v>
      </c>
      <c r="L893" s="7">
        <v>0</v>
      </c>
      <c r="M893" s="7">
        <v>0</v>
      </c>
      <c r="N893" s="7">
        <v>0</v>
      </c>
      <c r="O893" s="7">
        <v>0</v>
      </c>
      <c r="P893" s="7">
        <v>0</v>
      </c>
      <c r="Q893" s="7">
        <v>0</v>
      </c>
      <c r="R893" s="7">
        <v>17.44548</v>
      </c>
      <c r="S893" s="7">
        <v>0</v>
      </c>
      <c r="T893" s="7">
        <v>0</v>
      </c>
      <c r="U893" s="7">
        <v>0</v>
      </c>
      <c r="V893" s="7">
        <v>0</v>
      </c>
      <c r="W893" s="7">
        <v>0</v>
      </c>
      <c r="X893" s="7">
        <v>0</v>
      </c>
      <c r="Y893" s="7">
        <v>0</v>
      </c>
      <c r="Z893" s="7">
        <v>0</v>
      </c>
      <c r="AA893" s="1" t="s">
        <v>24</v>
      </c>
      <c r="AB893" s="1" t="str">
        <f t="shared" si="42"/>
        <v>Andalucía</v>
      </c>
      <c r="AC893" s="1" t="str">
        <f t="shared" si="40"/>
        <v>Cáceres-Andalucía-Granada-R1</v>
      </c>
      <c r="AD893" s="1" t="str">
        <f t="shared" si="41"/>
        <v xml:space="preserve">AA,BB - Agricultura, silvicultura y pesca </v>
      </c>
    </row>
    <row r="894" spans="1:30" ht="14.4">
      <c r="A894" s="7" t="s">
        <v>104</v>
      </c>
      <c r="B894" s="7" t="s">
        <v>21</v>
      </c>
      <c r="C894" s="7" t="s">
        <v>61</v>
      </c>
      <c r="D894" s="7" t="s">
        <v>26</v>
      </c>
      <c r="E894" s="7">
        <v>0</v>
      </c>
      <c r="F894" s="7">
        <v>0</v>
      </c>
      <c r="G894" s="7">
        <v>0</v>
      </c>
      <c r="H894" s="7">
        <v>0</v>
      </c>
      <c r="I894" s="7">
        <v>0</v>
      </c>
      <c r="J894" s="7">
        <v>0</v>
      </c>
      <c r="K894" s="7">
        <v>0</v>
      </c>
      <c r="L894" s="7">
        <v>0</v>
      </c>
      <c r="M894" s="7">
        <v>0</v>
      </c>
      <c r="N894" s="7">
        <v>0</v>
      </c>
      <c r="O894" s="7">
        <v>0</v>
      </c>
      <c r="P894" s="7">
        <v>0</v>
      </c>
      <c r="Q894" s="7">
        <v>0</v>
      </c>
      <c r="R894" s="7">
        <v>0</v>
      </c>
      <c r="S894" s="7">
        <v>0</v>
      </c>
      <c r="T894" s="7">
        <v>0</v>
      </c>
      <c r="U894" s="7">
        <v>0</v>
      </c>
      <c r="V894" s="7">
        <v>0</v>
      </c>
      <c r="W894" s="7">
        <v>0</v>
      </c>
      <c r="X894" s="7">
        <v>0</v>
      </c>
      <c r="Y894" s="7">
        <v>0</v>
      </c>
      <c r="Z894" s="7">
        <v>0</v>
      </c>
      <c r="AA894" s="1" t="s">
        <v>27</v>
      </c>
      <c r="AB894" s="1" t="str">
        <f t="shared" si="42"/>
        <v>Andalucía</v>
      </c>
      <c r="AC894" s="1" t="str">
        <f t="shared" si="40"/>
        <v>Cáceres-Andalucía-Granada-R2</v>
      </c>
      <c r="AD894" s="1" t="str">
        <f t="shared" si="41"/>
        <v xml:space="preserve">CA,CB, DF - I. extractivas, coquerías, refino y combustibles nucleares </v>
      </c>
    </row>
    <row r="895" spans="1:30" ht="14.4">
      <c r="A895" s="7" t="s">
        <v>104</v>
      </c>
      <c r="B895" s="7" t="s">
        <v>21</v>
      </c>
      <c r="C895" s="7" t="s">
        <v>61</v>
      </c>
      <c r="D895" s="7" t="s">
        <v>29</v>
      </c>
      <c r="E895" s="7">
        <v>0</v>
      </c>
      <c r="F895" s="7">
        <v>0</v>
      </c>
      <c r="G895" s="7">
        <v>0</v>
      </c>
      <c r="H895" s="7">
        <v>0</v>
      </c>
      <c r="I895" s="7">
        <v>4.2386346116039304</v>
      </c>
      <c r="J895" s="7">
        <v>0</v>
      </c>
      <c r="K895" s="7">
        <v>7.3799819106601596</v>
      </c>
      <c r="L895" s="7">
        <v>0</v>
      </c>
      <c r="M895" s="7">
        <v>10.5565107825942</v>
      </c>
      <c r="N895" s="7">
        <v>0</v>
      </c>
      <c r="O895" s="7">
        <v>0</v>
      </c>
      <c r="P895" s="7">
        <v>0</v>
      </c>
      <c r="Q895" s="7">
        <v>0</v>
      </c>
      <c r="R895" s="7">
        <v>0</v>
      </c>
      <c r="S895" s="7">
        <v>0</v>
      </c>
      <c r="T895" s="7">
        <v>17.239025000000002</v>
      </c>
      <c r="U895" s="7">
        <v>0</v>
      </c>
      <c r="V895" s="7">
        <v>8.4328199999999995</v>
      </c>
      <c r="W895" s="7">
        <v>0</v>
      </c>
      <c r="X895" s="7">
        <v>12.260009999999999</v>
      </c>
      <c r="Y895" s="7">
        <v>0</v>
      </c>
      <c r="Z895" s="7">
        <v>0</v>
      </c>
      <c r="AA895" s="1" t="s">
        <v>30</v>
      </c>
      <c r="AB895" s="1" t="str">
        <f t="shared" si="42"/>
        <v>Andalucía</v>
      </c>
      <c r="AC895" s="1" t="str">
        <f t="shared" si="40"/>
        <v>Cáceres-Andalucía-Granada-R3</v>
      </c>
      <c r="AD895" s="1" t="str">
        <f t="shared" si="41"/>
        <v xml:space="preserve">DA - Industria Agroalimentaria </v>
      </c>
    </row>
    <row r="896" spans="1:30" ht="14.4">
      <c r="A896" s="7" t="s">
        <v>104</v>
      </c>
      <c r="B896" s="7" t="s">
        <v>21</v>
      </c>
      <c r="C896" s="7" t="s">
        <v>61</v>
      </c>
      <c r="D896" s="7" t="s">
        <v>32</v>
      </c>
      <c r="E896" s="7">
        <v>0</v>
      </c>
      <c r="F896" s="7">
        <v>0</v>
      </c>
      <c r="G896" s="7">
        <v>0</v>
      </c>
      <c r="H896" s="7">
        <v>0</v>
      </c>
      <c r="I896" s="7">
        <v>0</v>
      </c>
      <c r="J896" s="7">
        <v>0</v>
      </c>
      <c r="K896" s="7">
        <v>0</v>
      </c>
      <c r="L896" s="7">
        <v>0</v>
      </c>
      <c r="M896" s="7">
        <v>0</v>
      </c>
      <c r="N896" s="7">
        <v>0</v>
      </c>
      <c r="O896" s="7">
        <v>0</v>
      </c>
      <c r="P896" s="7">
        <v>0</v>
      </c>
      <c r="Q896" s="7">
        <v>0</v>
      </c>
      <c r="R896" s="7">
        <v>0</v>
      </c>
      <c r="S896" s="7">
        <v>0</v>
      </c>
      <c r="T896" s="7">
        <v>0</v>
      </c>
      <c r="U896" s="7">
        <v>0</v>
      </c>
      <c r="V896" s="7">
        <v>0</v>
      </c>
      <c r="W896" s="7">
        <v>0</v>
      </c>
      <c r="X896" s="7">
        <v>0</v>
      </c>
      <c r="Y896" s="7">
        <v>0</v>
      </c>
      <c r="Z896" s="7">
        <v>0</v>
      </c>
      <c r="AA896" s="1" t="s">
        <v>33</v>
      </c>
      <c r="AB896" s="1" t="str">
        <f t="shared" si="42"/>
        <v>Andalucía</v>
      </c>
      <c r="AC896" s="1" t="str">
        <f t="shared" si="40"/>
        <v>Cáceres-Andalucía-Granada-R4</v>
      </c>
      <c r="AD896" s="1" t="str">
        <f t="shared" si="41"/>
        <v xml:space="preserve">DB - Industria textil y de la confección </v>
      </c>
    </row>
    <row r="897" spans="1:30" ht="14.4">
      <c r="A897" s="7" t="s">
        <v>104</v>
      </c>
      <c r="B897" s="7" t="s">
        <v>21</v>
      </c>
      <c r="C897" s="7" t="s">
        <v>61</v>
      </c>
      <c r="D897" s="7" t="s">
        <v>35</v>
      </c>
      <c r="E897" s="7">
        <v>0</v>
      </c>
      <c r="F897" s="7">
        <v>0</v>
      </c>
      <c r="G897" s="7">
        <v>0</v>
      </c>
      <c r="H897" s="7">
        <v>0</v>
      </c>
      <c r="I897" s="7">
        <v>0</v>
      </c>
      <c r="J897" s="7">
        <v>0</v>
      </c>
      <c r="K897" s="7">
        <v>0</v>
      </c>
      <c r="L897" s="7">
        <v>0</v>
      </c>
      <c r="M897" s="7">
        <v>0</v>
      </c>
      <c r="N897" s="7">
        <v>0</v>
      </c>
      <c r="O897" s="7">
        <v>0</v>
      </c>
      <c r="P897" s="7">
        <v>0</v>
      </c>
      <c r="Q897" s="7">
        <v>0</v>
      </c>
      <c r="R897" s="7">
        <v>0</v>
      </c>
      <c r="S897" s="7">
        <v>0</v>
      </c>
      <c r="T897" s="7">
        <v>0</v>
      </c>
      <c r="U897" s="7">
        <v>0</v>
      </c>
      <c r="V897" s="7">
        <v>0</v>
      </c>
      <c r="W897" s="7">
        <v>0</v>
      </c>
      <c r="X897" s="7">
        <v>0</v>
      </c>
      <c r="Y897" s="7">
        <v>0</v>
      </c>
      <c r="Z897" s="7">
        <v>0</v>
      </c>
      <c r="AA897" s="1" t="s">
        <v>36</v>
      </c>
      <c r="AB897" s="1" t="str">
        <f t="shared" si="42"/>
        <v>Andalucía</v>
      </c>
      <c r="AC897" s="1" t="str">
        <f t="shared" si="40"/>
        <v>Cáceres-Andalucía-Granada-R5</v>
      </c>
      <c r="AD897" s="1" t="str">
        <f t="shared" si="41"/>
        <v xml:space="preserve">DC - Industria del cuero y calzado </v>
      </c>
    </row>
    <row r="898" spans="1:30" ht="14.4">
      <c r="A898" s="7" t="s">
        <v>104</v>
      </c>
      <c r="B898" s="7" t="s">
        <v>21</v>
      </c>
      <c r="C898" s="7" t="s">
        <v>61</v>
      </c>
      <c r="D898" s="7" t="s">
        <v>37</v>
      </c>
      <c r="E898" s="7">
        <v>0</v>
      </c>
      <c r="F898" s="7">
        <v>0</v>
      </c>
      <c r="G898" s="7">
        <v>0</v>
      </c>
      <c r="H898" s="7">
        <v>0</v>
      </c>
      <c r="I898" s="7">
        <v>0</v>
      </c>
      <c r="J898" s="7">
        <v>0</v>
      </c>
      <c r="K898" s="7">
        <v>0</v>
      </c>
      <c r="L898" s="7">
        <v>0</v>
      </c>
      <c r="M898" s="7">
        <v>0</v>
      </c>
      <c r="N898" s="7">
        <v>0</v>
      </c>
      <c r="O898" s="7">
        <v>0</v>
      </c>
      <c r="P898" s="7">
        <v>0</v>
      </c>
      <c r="Q898" s="7">
        <v>0</v>
      </c>
      <c r="R898" s="7">
        <v>0</v>
      </c>
      <c r="S898" s="7">
        <v>0</v>
      </c>
      <c r="T898" s="7">
        <v>0</v>
      </c>
      <c r="U898" s="7">
        <v>0</v>
      </c>
      <c r="V898" s="7">
        <v>0</v>
      </c>
      <c r="W898" s="7">
        <v>0</v>
      </c>
      <c r="X898" s="7">
        <v>0</v>
      </c>
      <c r="Y898" s="7">
        <v>0</v>
      </c>
      <c r="Z898" s="7">
        <v>0</v>
      </c>
      <c r="AA898" s="1" t="s">
        <v>38</v>
      </c>
      <c r="AB898" s="1" t="str">
        <f t="shared" si="42"/>
        <v>Andalucía</v>
      </c>
      <c r="AC898" s="1" t="str">
        <f t="shared" si="40"/>
        <v>Cáceres-Andalucía-Granada-R6</v>
      </c>
      <c r="AD898" s="1" t="str">
        <f t="shared" si="41"/>
        <v xml:space="preserve">DD - Industria de la madera y el corcho </v>
      </c>
    </row>
    <row r="899" spans="1:30" ht="14.4">
      <c r="A899" s="7" t="s">
        <v>104</v>
      </c>
      <c r="B899" s="7" t="s">
        <v>21</v>
      </c>
      <c r="C899" s="7" t="s">
        <v>61</v>
      </c>
      <c r="D899" s="7" t="s">
        <v>39</v>
      </c>
      <c r="E899" s="7">
        <v>0</v>
      </c>
      <c r="F899" s="7">
        <v>0</v>
      </c>
      <c r="G899" s="7">
        <v>0</v>
      </c>
      <c r="H899" s="7">
        <v>0</v>
      </c>
      <c r="I899" s="7">
        <v>1.1645148594719701</v>
      </c>
      <c r="J899" s="7">
        <v>0</v>
      </c>
      <c r="K899" s="7">
        <v>0.47662918256562897</v>
      </c>
      <c r="L899" s="7">
        <v>0</v>
      </c>
      <c r="M899" s="7">
        <v>0.70678952113972504</v>
      </c>
      <c r="N899" s="7">
        <v>0</v>
      </c>
      <c r="O899" s="7">
        <v>0.83520944134213104</v>
      </c>
      <c r="P899" s="7">
        <v>0</v>
      </c>
      <c r="Q899" s="7">
        <v>0</v>
      </c>
      <c r="R899" s="7">
        <v>0</v>
      </c>
      <c r="S899" s="7">
        <v>0</v>
      </c>
      <c r="T899" s="7">
        <v>5.1581200000000003</v>
      </c>
      <c r="U899" s="7">
        <v>0</v>
      </c>
      <c r="V899" s="7">
        <v>3.3125049999999998</v>
      </c>
      <c r="W899" s="7">
        <v>0</v>
      </c>
      <c r="X899" s="7">
        <v>3.0445730000000002</v>
      </c>
      <c r="Y899" s="7">
        <v>0</v>
      </c>
      <c r="Z899" s="7">
        <v>5.6223840000000003</v>
      </c>
      <c r="AA899" s="1" t="s">
        <v>40</v>
      </c>
      <c r="AB899" s="1" t="str">
        <f t="shared" si="42"/>
        <v>Andalucía</v>
      </c>
      <c r="AC899" s="1" t="str">
        <f t="shared" si="40"/>
        <v>Cáceres-Andalucía-Granada-R7</v>
      </c>
      <c r="AD899" s="1" t="str">
        <f t="shared" si="41"/>
        <v xml:space="preserve">DE - Industria del papel, edición y artes gráficas </v>
      </c>
    </row>
    <row r="900" spans="1:30" ht="14.4">
      <c r="A900" s="7" t="s">
        <v>104</v>
      </c>
      <c r="B900" s="7" t="s">
        <v>21</v>
      </c>
      <c r="C900" s="7" t="s">
        <v>61</v>
      </c>
      <c r="D900" s="7" t="s">
        <v>41</v>
      </c>
      <c r="E900" s="7">
        <v>0</v>
      </c>
      <c r="F900" s="7">
        <v>0</v>
      </c>
      <c r="G900" s="7">
        <v>0</v>
      </c>
      <c r="H900" s="7">
        <v>0</v>
      </c>
      <c r="I900" s="7">
        <v>0</v>
      </c>
      <c r="J900" s="7">
        <v>0</v>
      </c>
      <c r="K900" s="7">
        <v>0</v>
      </c>
      <c r="L900" s="7">
        <v>0</v>
      </c>
      <c r="M900" s="7">
        <v>0</v>
      </c>
      <c r="N900" s="7">
        <v>0</v>
      </c>
      <c r="O900" s="7">
        <v>0</v>
      </c>
      <c r="P900" s="7">
        <v>0</v>
      </c>
      <c r="Q900" s="7">
        <v>0</v>
      </c>
      <c r="R900" s="7">
        <v>0</v>
      </c>
      <c r="S900" s="7">
        <v>0</v>
      </c>
      <c r="T900" s="7">
        <v>0</v>
      </c>
      <c r="U900" s="7">
        <v>0</v>
      </c>
      <c r="V900" s="7">
        <v>0</v>
      </c>
      <c r="W900" s="7">
        <v>0</v>
      </c>
      <c r="X900" s="7">
        <v>0</v>
      </c>
      <c r="Y900" s="7">
        <v>0</v>
      </c>
      <c r="Z900" s="7">
        <v>0</v>
      </c>
      <c r="AA900" s="1" t="s">
        <v>42</v>
      </c>
      <c r="AB900" s="1" t="str">
        <f t="shared" si="42"/>
        <v>Andalucía</v>
      </c>
      <c r="AC900" s="1" t="str">
        <f t="shared" si="40"/>
        <v>Cáceres-Andalucía-Granada-R8</v>
      </c>
      <c r="AD900" s="1" t="str">
        <f t="shared" si="41"/>
        <v xml:space="preserve">DG - Industria Química </v>
      </c>
    </row>
    <row r="901" spans="1:30" ht="14.4">
      <c r="A901" s="7" t="s">
        <v>104</v>
      </c>
      <c r="B901" s="7" t="s">
        <v>21</v>
      </c>
      <c r="C901" s="7" t="s">
        <v>61</v>
      </c>
      <c r="D901" s="7" t="s">
        <v>43</v>
      </c>
      <c r="E901" s="7">
        <v>0</v>
      </c>
      <c r="F901" s="7">
        <v>0</v>
      </c>
      <c r="G901" s="7">
        <v>0</v>
      </c>
      <c r="H901" s="7">
        <v>0</v>
      </c>
      <c r="I901" s="7">
        <v>0</v>
      </c>
      <c r="J901" s="7">
        <v>0</v>
      </c>
      <c r="K901" s="7">
        <v>0</v>
      </c>
      <c r="L901" s="7">
        <v>0</v>
      </c>
      <c r="M901" s="7">
        <v>0</v>
      </c>
      <c r="N901" s="7">
        <v>0</v>
      </c>
      <c r="O901" s="7">
        <v>0</v>
      </c>
      <c r="P901" s="7">
        <v>0</v>
      </c>
      <c r="Q901" s="7">
        <v>0</v>
      </c>
      <c r="R901" s="7">
        <v>0</v>
      </c>
      <c r="S901" s="7">
        <v>0</v>
      </c>
      <c r="T901" s="7">
        <v>0</v>
      </c>
      <c r="U901" s="7">
        <v>0</v>
      </c>
      <c r="V901" s="7">
        <v>0</v>
      </c>
      <c r="W901" s="7">
        <v>0</v>
      </c>
      <c r="X901" s="7">
        <v>0</v>
      </c>
      <c r="Y901" s="7">
        <v>0</v>
      </c>
      <c r="Z901" s="7">
        <v>0</v>
      </c>
      <c r="AA901" s="1" t="s">
        <v>44</v>
      </c>
      <c r="AB901" s="1" t="str">
        <f t="shared" si="42"/>
        <v>Andalucía</v>
      </c>
      <c r="AC901" s="1" t="str">
        <f t="shared" si="40"/>
        <v>Cáceres-Andalucía-Granada-R9</v>
      </c>
      <c r="AD901" s="1" t="str">
        <f t="shared" si="41"/>
        <v xml:space="preserve">DH - Industria del caucho y materias plásticas </v>
      </c>
    </row>
    <row r="902" spans="1:30" ht="14.4">
      <c r="A902" s="7" t="s">
        <v>104</v>
      </c>
      <c r="B902" s="7" t="s">
        <v>21</v>
      </c>
      <c r="C902" s="7" t="s">
        <v>61</v>
      </c>
      <c r="D902" s="7" t="s">
        <v>45</v>
      </c>
      <c r="E902" s="7">
        <v>0</v>
      </c>
      <c r="F902" s="7">
        <v>0</v>
      </c>
      <c r="G902" s="7">
        <v>0</v>
      </c>
      <c r="H902" s="7">
        <v>0</v>
      </c>
      <c r="I902" s="7">
        <v>0</v>
      </c>
      <c r="J902" s="7">
        <v>0</v>
      </c>
      <c r="K902" s="7">
        <v>0</v>
      </c>
      <c r="L902" s="7">
        <v>0</v>
      </c>
      <c r="M902" s="7">
        <v>0</v>
      </c>
      <c r="N902" s="7">
        <v>0</v>
      </c>
      <c r="O902" s="7">
        <v>0</v>
      </c>
      <c r="P902" s="7">
        <v>0</v>
      </c>
      <c r="Q902" s="7">
        <v>0</v>
      </c>
      <c r="R902" s="7">
        <v>0</v>
      </c>
      <c r="S902" s="7">
        <v>0</v>
      </c>
      <c r="T902" s="7">
        <v>0</v>
      </c>
      <c r="U902" s="7">
        <v>0</v>
      </c>
      <c r="V902" s="7">
        <v>0</v>
      </c>
      <c r="W902" s="7">
        <v>0</v>
      </c>
      <c r="X902" s="7">
        <v>0</v>
      </c>
      <c r="Y902" s="7">
        <v>0</v>
      </c>
      <c r="Z902" s="7">
        <v>0</v>
      </c>
      <c r="AA902" s="1" t="s">
        <v>46</v>
      </c>
      <c r="AB902" s="1" t="str">
        <f t="shared" si="42"/>
        <v>Andalucía</v>
      </c>
      <c r="AC902" s="1" t="str">
        <f t="shared" si="40"/>
        <v>Cáceres-Andalucía-Granada-R10</v>
      </c>
      <c r="AD902" s="1" t="str">
        <f t="shared" si="41"/>
        <v xml:space="preserve">DI - Industria de productos minerales no metálicos </v>
      </c>
    </row>
    <row r="903" spans="1:30" ht="14.4">
      <c r="A903" s="7" t="s">
        <v>104</v>
      </c>
      <c r="B903" s="7" t="s">
        <v>21</v>
      </c>
      <c r="C903" s="7" t="s">
        <v>61</v>
      </c>
      <c r="D903" s="7" t="s">
        <v>47</v>
      </c>
      <c r="E903" s="7">
        <v>0</v>
      </c>
      <c r="F903" s="7">
        <v>0</v>
      </c>
      <c r="G903" s="7">
        <v>0</v>
      </c>
      <c r="H903" s="7">
        <v>0</v>
      </c>
      <c r="I903" s="7">
        <v>0</v>
      </c>
      <c r="J903" s="7">
        <v>0</v>
      </c>
      <c r="K903" s="7">
        <v>0</v>
      </c>
      <c r="L903" s="7">
        <v>0</v>
      </c>
      <c r="M903" s="7">
        <v>0</v>
      </c>
      <c r="N903" s="7">
        <v>0</v>
      </c>
      <c r="O903" s="7">
        <v>0</v>
      </c>
      <c r="P903" s="7">
        <v>0</v>
      </c>
      <c r="Q903" s="7">
        <v>0</v>
      </c>
      <c r="R903" s="7">
        <v>0</v>
      </c>
      <c r="S903" s="7">
        <v>0</v>
      </c>
      <c r="T903" s="7">
        <v>0</v>
      </c>
      <c r="U903" s="7">
        <v>0</v>
      </c>
      <c r="V903" s="7">
        <v>0</v>
      </c>
      <c r="W903" s="7">
        <v>0</v>
      </c>
      <c r="X903" s="7">
        <v>0</v>
      </c>
      <c r="Y903" s="7">
        <v>0</v>
      </c>
      <c r="Z903" s="7">
        <v>0</v>
      </c>
      <c r="AA903" s="1" t="s">
        <v>48</v>
      </c>
      <c r="AB903" s="1" t="str">
        <f t="shared" si="42"/>
        <v>Andalucía</v>
      </c>
      <c r="AC903" s="1" t="str">
        <f t="shared" si="40"/>
        <v>Cáceres-Andalucía-Granada-R11</v>
      </c>
      <c r="AD903" s="1" t="str">
        <f t="shared" si="41"/>
        <v xml:space="preserve">DJ - Metalurgia y fabricación de productos metálicos </v>
      </c>
    </row>
    <row r="904" spans="1:30" ht="14.4">
      <c r="A904" s="7" t="s">
        <v>104</v>
      </c>
      <c r="B904" s="7" t="s">
        <v>21</v>
      </c>
      <c r="C904" s="7" t="s">
        <v>61</v>
      </c>
      <c r="D904" s="7" t="s">
        <v>49</v>
      </c>
      <c r="E904" s="7">
        <v>0</v>
      </c>
      <c r="F904" s="7">
        <v>0</v>
      </c>
      <c r="G904" s="7">
        <v>0</v>
      </c>
      <c r="H904" s="7">
        <v>0</v>
      </c>
      <c r="I904" s="7">
        <v>0</v>
      </c>
      <c r="J904" s="7">
        <v>0</v>
      </c>
      <c r="K904" s="7">
        <v>0</v>
      </c>
      <c r="L904" s="7">
        <v>0</v>
      </c>
      <c r="M904" s="7">
        <v>0</v>
      </c>
      <c r="N904" s="7">
        <v>0</v>
      </c>
      <c r="O904" s="7">
        <v>0</v>
      </c>
      <c r="P904" s="7">
        <v>0</v>
      </c>
      <c r="Q904" s="7">
        <v>0</v>
      </c>
      <c r="R904" s="7">
        <v>0</v>
      </c>
      <c r="S904" s="7">
        <v>0</v>
      </c>
      <c r="T904" s="7">
        <v>0</v>
      </c>
      <c r="U904" s="7">
        <v>0</v>
      </c>
      <c r="V904" s="7">
        <v>0</v>
      </c>
      <c r="W904" s="7">
        <v>0</v>
      </c>
      <c r="X904" s="7">
        <v>0</v>
      </c>
      <c r="Y904" s="7">
        <v>0</v>
      </c>
      <c r="Z904" s="7">
        <v>0</v>
      </c>
      <c r="AA904" s="1" t="s">
        <v>50</v>
      </c>
      <c r="AB904" s="1" t="str">
        <f t="shared" si="42"/>
        <v>Andalucía</v>
      </c>
      <c r="AC904" s="1" t="str">
        <f t="shared" si="40"/>
        <v>Cáceres-Andalucía-Granada-R12</v>
      </c>
      <c r="AD904" s="1" t="str">
        <f t="shared" si="41"/>
        <v xml:space="preserve">DK - Fabricación de maquinaria y equipo mecánico </v>
      </c>
    </row>
    <row r="905" spans="1:30" ht="14.4">
      <c r="A905" s="7" t="s">
        <v>104</v>
      </c>
      <c r="B905" s="7" t="s">
        <v>21</v>
      </c>
      <c r="C905" s="7" t="s">
        <v>61</v>
      </c>
      <c r="D905" s="7" t="s">
        <v>51</v>
      </c>
      <c r="E905" s="7">
        <v>0</v>
      </c>
      <c r="F905" s="7">
        <v>0</v>
      </c>
      <c r="G905" s="7">
        <v>0</v>
      </c>
      <c r="H905" s="7">
        <v>0</v>
      </c>
      <c r="I905" s="7">
        <v>0</v>
      </c>
      <c r="J905" s="7">
        <v>0</v>
      </c>
      <c r="K905" s="7">
        <v>0</v>
      </c>
      <c r="L905" s="7">
        <v>0</v>
      </c>
      <c r="M905" s="7">
        <v>0</v>
      </c>
      <c r="N905" s="7">
        <v>0</v>
      </c>
      <c r="O905" s="7">
        <v>0</v>
      </c>
      <c r="P905" s="7">
        <v>0</v>
      </c>
      <c r="Q905" s="7">
        <v>0</v>
      </c>
      <c r="R905" s="7">
        <v>0</v>
      </c>
      <c r="S905" s="7">
        <v>0</v>
      </c>
      <c r="T905" s="7">
        <v>0</v>
      </c>
      <c r="U905" s="7">
        <v>0</v>
      </c>
      <c r="V905" s="7">
        <v>0</v>
      </c>
      <c r="W905" s="7">
        <v>0</v>
      </c>
      <c r="X905" s="7">
        <v>0</v>
      </c>
      <c r="Y905" s="7">
        <v>0</v>
      </c>
      <c r="Z905" s="7">
        <v>0</v>
      </c>
      <c r="AA905" s="1" t="s">
        <v>52</v>
      </c>
      <c r="AB905" s="1" t="str">
        <f t="shared" si="42"/>
        <v>Andalucía</v>
      </c>
      <c r="AC905" s="1" t="str">
        <f t="shared" si="40"/>
        <v>Cáceres-Andalucía-Granada-R13</v>
      </c>
      <c r="AD905" s="1" t="str">
        <f t="shared" si="41"/>
        <v xml:space="preserve">DL - Material y equipo eléctrico, electrónico y óptico </v>
      </c>
    </row>
    <row r="906" spans="1:30" ht="14.4">
      <c r="A906" s="7" t="s">
        <v>104</v>
      </c>
      <c r="B906" s="7" t="s">
        <v>21</v>
      </c>
      <c r="C906" s="7" t="s">
        <v>61</v>
      </c>
      <c r="D906" s="7" t="s">
        <v>53</v>
      </c>
      <c r="E906" s="7">
        <v>0</v>
      </c>
      <c r="F906" s="7">
        <v>0</v>
      </c>
      <c r="G906" s="7">
        <v>2.1356501173409401E-2</v>
      </c>
      <c r="H906" s="7">
        <v>0</v>
      </c>
      <c r="I906" s="7">
        <v>0</v>
      </c>
      <c r="J906" s="7">
        <v>0</v>
      </c>
      <c r="K906" s="7">
        <v>0</v>
      </c>
      <c r="L906" s="7">
        <v>0</v>
      </c>
      <c r="M906" s="7">
        <v>0</v>
      </c>
      <c r="N906" s="7">
        <v>0</v>
      </c>
      <c r="O906" s="7">
        <v>0</v>
      </c>
      <c r="P906" s="7">
        <v>0</v>
      </c>
      <c r="Q906" s="7">
        <v>0</v>
      </c>
      <c r="R906" s="7">
        <v>1.6833750000000001</v>
      </c>
      <c r="S906" s="7">
        <v>0</v>
      </c>
      <c r="T906" s="7">
        <v>0</v>
      </c>
      <c r="U906" s="7">
        <v>0</v>
      </c>
      <c r="V906" s="7">
        <v>0</v>
      </c>
      <c r="W906" s="7">
        <v>0</v>
      </c>
      <c r="X906" s="7">
        <v>0</v>
      </c>
      <c r="Y906" s="7">
        <v>0</v>
      </c>
      <c r="Z906" s="7">
        <v>0</v>
      </c>
      <c r="AA906" s="1" t="s">
        <v>54</v>
      </c>
      <c r="AB906" s="1" t="str">
        <f t="shared" si="42"/>
        <v>Andalucía</v>
      </c>
      <c r="AC906" s="1" t="str">
        <f t="shared" si="40"/>
        <v>Cáceres-Andalucía-Granada-R14</v>
      </c>
      <c r="AD906" s="1" t="str">
        <f t="shared" si="41"/>
        <v xml:space="preserve">DM - Fabricación de material de transporte </v>
      </c>
    </row>
    <row r="907" spans="1:30" ht="14.4">
      <c r="A907" s="7" t="s">
        <v>104</v>
      </c>
      <c r="B907" s="7" t="s">
        <v>21</v>
      </c>
      <c r="C907" s="7" t="s">
        <v>61</v>
      </c>
      <c r="D907" s="7" t="s">
        <v>55</v>
      </c>
      <c r="E907" s="7">
        <v>0</v>
      </c>
      <c r="F907" s="7">
        <v>0</v>
      </c>
      <c r="G907" s="7">
        <v>0</v>
      </c>
      <c r="H907" s="7">
        <v>0</v>
      </c>
      <c r="I907" s="7">
        <v>0</v>
      </c>
      <c r="J907" s="7">
        <v>0</v>
      </c>
      <c r="K907" s="7">
        <v>0</v>
      </c>
      <c r="L907" s="7">
        <v>0</v>
      </c>
      <c r="M907" s="7">
        <v>0</v>
      </c>
      <c r="N907" s="7">
        <v>0</v>
      </c>
      <c r="O907" s="7">
        <v>0</v>
      </c>
      <c r="P907" s="7">
        <v>0</v>
      </c>
      <c r="Q907" s="7">
        <v>0</v>
      </c>
      <c r="R907" s="7">
        <v>0</v>
      </c>
      <c r="S907" s="7">
        <v>0</v>
      </c>
      <c r="T907" s="7">
        <v>0</v>
      </c>
      <c r="U907" s="7">
        <v>0</v>
      </c>
      <c r="V907" s="7">
        <v>0</v>
      </c>
      <c r="W907" s="7">
        <v>0</v>
      </c>
      <c r="X907" s="7">
        <v>0</v>
      </c>
      <c r="Y907" s="7">
        <v>0</v>
      </c>
      <c r="Z907" s="7">
        <v>0</v>
      </c>
      <c r="AA907" s="1" t="s">
        <v>56</v>
      </c>
      <c r="AB907" s="1" t="str">
        <f t="shared" si="42"/>
        <v>Andalucía</v>
      </c>
      <c r="AC907" s="1" t="str">
        <f t="shared" si="40"/>
        <v>Cáceres-Andalucía-Granada-R15</v>
      </c>
      <c r="AD907" s="1" t="str">
        <f t="shared" si="41"/>
        <v xml:space="preserve">DN - Industrias diversas </v>
      </c>
    </row>
    <row r="908" spans="1:30" ht="14.4">
      <c r="A908" s="7" t="s">
        <v>104</v>
      </c>
      <c r="B908" s="7" t="s">
        <v>21</v>
      </c>
      <c r="C908" s="7" t="s">
        <v>61</v>
      </c>
      <c r="D908" s="7" t="s">
        <v>57</v>
      </c>
      <c r="E908" s="7">
        <v>153.12722125694901</v>
      </c>
      <c r="F908" s="7">
        <v>164.69573883765901</v>
      </c>
      <c r="G908" s="7">
        <v>109.69454682213799</v>
      </c>
      <c r="H908" s="7">
        <v>68.932928818104799</v>
      </c>
      <c r="I908" s="7">
        <v>66.542746516318203</v>
      </c>
      <c r="J908" s="7">
        <v>58.588348728471701</v>
      </c>
      <c r="K908" s="7">
        <v>55.437982658996397</v>
      </c>
      <c r="L908" s="7">
        <v>58.677458990733001</v>
      </c>
      <c r="M908" s="7">
        <v>38.081492687153002</v>
      </c>
      <c r="N908" s="7">
        <v>40.994249775957996</v>
      </c>
      <c r="O908" s="7">
        <v>45.974667836567903</v>
      </c>
      <c r="P908" s="7">
        <v>0</v>
      </c>
      <c r="Q908" s="7">
        <v>0</v>
      </c>
      <c r="R908" s="7">
        <v>0</v>
      </c>
      <c r="S908" s="7">
        <v>0</v>
      </c>
      <c r="T908" s="7">
        <v>0</v>
      </c>
      <c r="U908" s="7">
        <v>0</v>
      </c>
      <c r="V908" s="7">
        <v>0</v>
      </c>
      <c r="W908" s="7">
        <v>0</v>
      </c>
      <c r="X908" s="7">
        <v>0</v>
      </c>
      <c r="Y908" s="7">
        <v>0</v>
      </c>
      <c r="Z908" s="7">
        <v>0</v>
      </c>
      <c r="AA908" s="1" t="s">
        <v>58</v>
      </c>
      <c r="AB908" s="1" t="str">
        <f t="shared" si="42"/>
        <v>Andalucía</v>
      </c>
      <c r="AC908" s="1" t="str">
        <f t="shared" si="40"/>
        <v>Cáceres-Andalucía-Granada-R16</v>
      </c>
      <c r="AD908" s="1" t="str">
        <f t="shared" si="41"/>
        <v xml:space="preserve">EE - Industria energética, distribución de energía, gas y agua </v>
      </c>
    </row>
    <row r="909" spans="1:30" ht="14.4">
      <c r="A909" s="7" t="s">
        <v>104</v>
      </c>
      <c r="B909" s="7" t="s">
        <v>21</v>
      </c>
      <c r="C909" s="7" t="s">
        <v>62</v>
      </c>
      <c r="D909" s="7" t="s">
        <v>23</v>
      </c>
      <c r="E909" s="7">
        <v>0.59356947080795497</v>
      </c>
      <c r="F909" s="7">
        <v>0</v>
      </c>
      <c r="G909" s="7">
        <v>2.81757740771774</v>
      </c>
      <c r="H909" s="7">
        <v>10.238304733943499</v>
      </c>
      <c r="I909" s="7">
        <v>0</v>
      </c>
      <c r="J909" s="7">
        <v>25.819570616406999</v>
      </c>
      <c r="K909" s="7">
        <v>0</v>
      </c>
      <c r="L909" s="7">
        <v>0</v>
      </c>
      <c r="M909" s="7">
        <v>0</v>
      </c>
      <c r="N909" s="7">
        <v>0</v>
      </c>
      <c r="O909" s="7">
        <v>0</v>
      </c>
      <c r="P909" s="7">
        <v>12.292835</v>
      </c>
      <c r="Q909" s="7">
        <v>0</v>
      </c>
      <c r="R909" s="7">
        <v>18.463132999999999</v>
      </c>
      <c r="S909" s="7">
        <v>25.547442</v>
      </c>
      <c r="T909" s="7">
        <v>0</v>
      </c>
      <c r="U909" s="7">
        <v>20.884578000000001</v>
      </c>
      <c r="V909" s="7">
        <v>0</v>
      </c>
      <c r="W909" s="7">
        <v>0</v>
      </c>
      <c r="X909" s="7">
        <v>0</v>
      </c>
      <c r="Y909" s="7">
        <v>0</v>
      </c>
      <c r="Z909" s="7">
        <v>0</v>
      </c>
      <c r="AA909" s="1" t="s">
        <v>24</v>
      </c>
      <c r="AB909" s="1" t="str">
        <f t="shared" si="42"/>
        <v>Andalucía</v>
      </c>
      <c r="AC909" s="1" t="str">
        <f t="shared" si="40"/>
        <v>Cáceres-Andalucía-Huelva-R1</v>
      </c>
      <c r="AD909" s="1" t="str">
        <f t="shared" si="41"/>
        <v xml:space="preserve">AA,BB - Agricultura, silvicultura y pesca </v>
      </c>
    </row>
    <row r="910" spans="1:30" ht="14.4">
      <c r="A910" s="7" t="s">
        <v>104</v>
      </c>
      <c r="B910" s="7" t="s">
        <v>21</v>
      </c>
      <c r="C910" s="7" t="s">
        <v>62</v>
      </c>
      <c r="D910" s="7" t="s">
        <v>26</v>
      </c>
      <c r="E910" s="7">
        <v>0.64450238810482596</v>
      </c>
      <c r="F910" s="7">
        <v>0</v>
      </c>
      <c r="G910" s="7">
        <v>0</v>
      </c>
      <c r="H910" s="7">
        <v>0</v>
      </c>
      <c r="I910" s="7">
        <v>0</v>
      </c>
      <c r="J910" s="7">
        <v>0</v>
      </c>
      <c r="K910" s="7">
        <v>0</v>
      </c>
      <c r="L910" s="7">
        <v>0</v>
      </c>
      <c r="M910" s="7">
        <v>0</v>
      </c>
      <c r="N910" s="7">
        <v>0</v>
      </c>
      <c r="O910" s="7">
        <v>0</v>
      </c>
      <c r="P910" s="7">
        <v>4.6568240000000003</v>
      </c>
      <c r="Q910" s="7">
        <v>0</v>
      </c>
      <c r="R910" s="7">
        <v>0</v>
      </c>
      <c r="S910" s="7">
        <v>0</v>
      </c>
      <c r="T910" s="7">
        <v>0</v>
      </c>
      <c r="U910" s="7">
        <v>0</v>
      </c>
      <c r="V910" s="7">
        <v>0</v>
      </c>
      <c r="W910" s="7">
        <v>0</v>
      </c>
      <c r="X910" s="7">
        <v>0</v>
      </c>
      <c r="Y910" s="7">
        <v>0</v>
      </c>
      <c r="Z910" s="7">
        <v>0</v>
      </c>
      <c r="AA910" s="1" t="s">
        <v>27</v>
      </c>
      <c r="AB910" s="1" t="str">
        <f t="shared" si="42"/>
        <v>Andalucía</v>
      </c>
      <c r="AC910" s="1" t="str">
        <f t="shared" ref="AC910:AC973" si="43">+A910&amp;"-"&amp;AB910&amp;"-"&amp;C910&amp;"-"&amp;AA910</f>
        <v>Cáceres-Andalucía-Huelva-R2</v>
      </c>
      <c r="AD910" s="1" t="str">
        <f t="shared" ref="AD910:AD973" si="44">+IF(D910=$D$13,$AI$1,IF(D910=$D$14,$AI$2,IF(D910=$D$15,$AI$3,IF(D910=$D$16,$AI$4,IF(D910=$D$17,$AI$5,IF(D910=$D$18,$AI$6,IF(D910=$D$19,$AI$7,IF(D910=$D$20,$AI$8,IF(D910=$D$21,$AI$9,IF(D910=$D$22,$AI$10,IF(D910=$D$23,$AI$11,IF(D910=$D$24,$AI$12,IF(D910=$D$25,$AI$13,IF(D910=$D$26,$AI$14,IF(D910=$D$27,$AI$15,$AI$16)))))))))))))))</f>
        <v xml:space="preserve">CA,CB, DF - I. extractivas, coquerías, refino y combustibles nucleares </v>
      </c>
    </row>
    <row r="911" spans="1:30" ht="14.4">
      <c r="A911" s="7" t="s">
        <v>104</v>
      </c>
      <c r="B911" s="7" t="s">
        <v>21</v>
      </c>
      <c r="C911" s="7" t="s">
        <v>62</v>
      </c>
      <c r="D911" s="7" t="s">
        <v>29</v>
      </c>
      <c r="E911" s="7">
        <v>0</v>
      </c>
      <c r="F911" s="7">
        <v>0</v>
      </c>
      <c r="G911" s="7">
        <v>7.2954018212466796</v>
      </c>
      <c r="H911" s="7">
        <v>0</v>
      </c>
      <c r="I911" s="7">
        <v>0</v>
      </c>
      <c r="J911" s="7">
        <v>49.299825502332602</v>
      </c>
      <c r="K911" s="7">
        <v>0</v>
      </c>
      <c r="L911" s="7">
        <v>0</v>
      </c>
      <c r="M911" s="7">
        <v>0</v>
      </c>
      <c r="N911" s="7">
        <v>0</v>
      </c>
      <c r="O911" s="7">
        <v>0</v>
      </c>
      <c r="P911" s="7">
        <v>0</v>
      </c>
      <c r="Q911" s="7">
        <v>0</v>
      </c>
      <c r="R911" s="7">
        <v>8.1827039999999993</v>
      </c>
      <c r="S911" s="7">
        <v>0</v>
      </c>
      <c r="T911" s="7">
        <v>0</v>
      </c>
      <c r="U911" s="7">
        <v>13.750845</v>
      </c>
      <c r="V911" s="7">
        <v>0</v>
      </c>
      <c r="W911" s="7">
        <v>0</v>
      </c>
      <c r="X911" s="7">
        <v>0</v>
      </c>
      <c r="Y911" s="7">
        <v>0</v>
      </c>
      <c r="Z911" s="7">
        <v>0</v>
      </c>
      <c r="AA911" s="1" t="s">
        <v>30</v>
      </c>
      <c r="AB911" s="1" t="str">
        <f t="shared" si="42"/>
        <v>Andalucía</v>
      </c>
      <c r="AC911" s="1" t="str">
        <f t="shared" si="43"/>
        <v>Cáceres-Andalucía-Huelva-R3</v>
      </c>
      <c r="AD911" s="1" t="str">
        <f t="shared" si="44"/>
        <v xml:space="preserve">DA - Industria Agroalimentaria </v>
      </c>
    </row>
    <row r="912" spans="1:30" ht="14.4">
      <c r="A912" s="7" t="s">
        <v>104</v>
      </c>
      <c r="B912" s="7" t="s">
        <v>21</v>
      </c>
      <c r="C912" s="7" t="s">
        <v>62</v>
      </c>
      <c r="D912" s="7" t="s">
        <v>32</v>
      </c>
      <c r="E912" s="7">
        <v>0</v>
      </c>
      <c r="F912" s="7">
        <v>0</v>
      </c>
      <c r="G912" s="7">
        <v>0</v>
      </c>
      <c r="H912" s="7">
        <v>0</v>
      </c>
      <c r="I912" s="7">
        <v>0</v>
      </c>
      <c r="J912" s="7">
        <v>0</v>
      </c>
      <c r="K912" s="7">
        <v>0</v>
      </c>
      <c r="L912" s="7">
        <v>0</v>
      </c>
      <c r="M912" s="7">
        <v>0</v>
      </c>
      <c r="N912" s="7">
        <v>0</v>
      </c>
      <c r="O912" s="7">
        <v>0</v>
      </c>
      <c r="P912" s="7">
        <v>0</v>
      </c>
      <c r="Q912" s="7">
        <v>0</v>
      </c>
      <c r="R912" s="7">
        <v>0</v>
      </c>
      <c r="S912" s="7">
        <v>0</v>
      </c>
      <c r="T912" s="7">
        <v>0</v>
      </c>
      <c r="U912" s="7">
        <v>0</v>
      </c>
      <c r="V912" s="7">
        <v>0</v>
      </c>
      <c r="W912" s="7">
        <v>0</v>
      </c>
      <c r="X912" s="7">
        <v>0</v>
      </c>
      <c r="Y912" s="7">
        <v>0</v>
      </c>
      <c r="Z912" s="7">
        <v>0</v>
      </c>
      <c r="AA912" s="1" t="s">
        <v>33</v>
      </c>
      <c r="AB912" s="1" t="str">
        <f t="shared" si="42"/>
        <v>Andalucía</v>
      </c>
      <c r="AC912" s="1" t="str">
        <f t="shared" si="43"/>
        <v>Cáceres-Andalucía-Huelva-R4</v>
      </c>
      <c r="AD912" s="1" t="str">
        <f t="shared" si="44"/>
        <v xml:space="preserve">DB - Industria textil y de la confección </v>
      </c>
    </row>
    <row r="913" spans="1:30" ht="14.4">
      <c r="A913" s="7" t="s">
        <v>104</v>
      </c>
      <c r="B913" s="7" t="s">
        <v>21</v>
      </c>
      <c r="C913" s="7" t="s">
        <v>62</v>
      </c>
      <c r="D913" s="7" t="s">
        <v>35</v>
      </c>
      <c r="E913" s="7">
        <v>0</v>
      </c>
      <c r="F913" s="7">
        <v>0</v>
      </c>
      <c r="G913" s="7">
        <v>0</v>
      </c>
      <c r="H913" s="7">
        <v>0</v>
      </c>
      <c r="I913" s="7">
        <v>0</v>
      </c>
      <c r="J913" s="7">
        <v>0</v>
      </c>
      <c r="K913" s="7">
        <v>0</v>
      </c>
      <c r="L913" s="7">
        <v>0</v>
      </c>
      <c r="M913" s="7">
        <v>0</v>
      </c>
      <c r="N913" s="7">
        <v>0</v>
      </c>
      <c r="O913" s="7">
        <v>0</v>
      </c>
      <c r="P913" s="7">
        <v>0</v>
      </c>
      <c r="Q913" s="7">
        <v>0</v>
      </c>
      <c r="R913" s="7">
        <v>0</v>
      </c>
      <c r="S913" s="7">
        <v>0</v>
      </c>
      <c r="T913" s="7">
        <v>0</v>
      </c>
      <c r="U913" s="7">
        <v>0</v>
      </c>
      <c r="V913" s="7">
        <v>0</v>
      </c>
      <c r="W913" s="7">
        <v>0</v>
      </c>
      <c r="X913" s="7">
        <v>0</v>
      </c>
      <c r="Y913" s="7">
        <v>0</v>
      </c>
      <c r="Z913" s="7">
        <v>0</v>
      </c>
      <c r="AA913" s="1" t="s">
        <v>36</v>
      </c>
      <c r="AB913" s="1" t="str">
        <f t="shared" si="42"/>
        <v>Andalucía</v>
      </c>
      <c r="AC913" s="1" t="str">
        <f t="shared" si="43"/>
        <v>Cáceres-Andalucía-Huelva-R5</v>
      </c>
      <c r="AD913" s="1" t="str">
        <f t="shared" si="44"/>
        <v xml:space="preserve">DC - Industria del cuero y calzado </v>
      </c>
    </row>
    <row r="914" spans="1:30" ht="14.4">
      <c r="A914" s="7" t="s">
        <v>104</v>
      </c>
      <c r="B914" s="7" t="s">
        <v>21</v>
      </c>
      <c r="C914" s="7" t="s">
        <v>62</v>
      </c>
      <c r="D914" s="7" t="s">
        <v>37</v>
      </c>
      <c r="E914" s="7">
        <v>0</v>
      </c>
      <c r="F914" s="7">
        <v>0</v>
      </c>
      <c r="G914" s="7">
        <v>0</v>
      </c>
      <c r="H914" s="7">
        <v>0</v>
      </c>
      <c r="I914" s="7">
        <v>0</v>
      </c>
      <c r="J914" s="7">
        <v>0</v>
      </c>
      <c r="K914" s="7">
        <v>0</v>
      </c>
      <c r="L914" s="7">
        <v>0</v>
      </c>
      <c r="M914" s="7">
        <v>0</v>
      </c>
      <c r="N914" s="7">
        <v>0</v>
      </c>
      <c r="O914" s="7">
        <v>0</v>
      </c>
      <c r="P914" s="7">
        <v>0</v>
      </c>
      <c r="Q914" s="7">
        <v>0</v>
      </c>
      <c r="R914" s="7">
        <v>0</v>
      </c>
      <c r="S914" s="7">
        <v>0</v>
      </c>
      <c r="T914" s="7">
        <v>0</v>
      </c>
      <c r="U914" s="7">
        <v>0</v>
      </c>
      <c r="V914" s="7">
        <v>0</v>
      </c>
      <c r="W914" s="7">
        <v>0</v>
      </c>
      <c r="X914" s="7">
        <v>0</v>
      </c>
      <c r="Y914" s="7">
        <v>0</v>
      </c>
      <c r="Z914" s="7">
        <v>0</v>
      </c>
      <c r="AA914" s="1" t="s">
        <v>38</v>
      </c>
      <c r="AB914" s="1" t="str">
        <f t="shared" si="42"/>
        <v>Andalucía</v>
      </c>
      <c r="AC914" s="1" t="str">
        <f t="shared" si="43"/>
        <v>Cáceres-Andalucía-Huelva-R6</v>
      </c>
      <c r="AD914" s="1" t="str">
        <f t="shared" si="44"/>
        <v xml:space="preserve">DD - Industria de la madera y el corcho </v>
      </c>
    </row>
    <row r="915" spans="1:30" ht="14.4">
      <c r="A915" s="7" t="s">
        <v>104</v>
      </c>
      <c r="B915" s="7" t="s">
        <v>21</v>
      </c>
      <c r="C915" s="7" t="s">
        <v>62</v>
      </c>
      <c r="D915" s="7" t="s">
        <v>39</v>
      </c>
      <c r="E915" s="7">
        <v>0</v>
      </c>
      <c r="F915" s="7">
        <v>0</v>
      </c>
      <c r="G915" s="7">
        <v>0</v>
      </c>
      <c r="H915" s="7">
        <v>0</v>
      </c>
      <c r="I915" s="7">
        <v>0</v>
      </c>
      <c r="J915" s="7">
        <v>0</v>
      </c>
      <c r="K915" s="7">
        <v>0</v>
      </c>
      <c r="L915" s="7">
        <v>0</v>
      </c>
      <c r="M915" s="7">
        <v>0</v>
      </c>
      <c r="N915" s="7">
        <v>0</v>
      </c>
      <c r="O915" s="7">
        <v>0</v>
      </c>
      <c r="P915" s="7">
        <v>0</v>
      </c>
      <c r="Q915" s="7">
        <v>0</v>
      </c>
      <c r="R915" s="7">
        <v>0</v>
      </c>
      <c r="S915" s="7">
        <v>0</v>
      </c>
      <c r="T915" s="7">
        <v>0</v>
      </c>
      <c r="U915" s="7">
        <v>0</v>
      </c>
      <c r="V915" s="7">
        <v>0</v>
      </c>
      <c r="W915" s="7">
        <v>0</v>
      </c>
      <c r="X915" s="7">
        <v>0</v>
      </c>
      <c r="Y915" s="7">
        <v>0</v>
      </c>
      <c r="Z915" s="7">
        <v>0</v>
      </c>
      <c r="AA915" s="1" t="s">
        <v>40</v>
      </c>
      <c r="AB915" s="1" t="str">
        <f t="shared" si="42"/>
        <v>Andalucía</v>
      </c>
      <c r="AC915" s="1" t="str">
        <f t="shared" si="43"/>
        <v>Cáceres-Andalucía-Huelva-R7</v>
      </c>
      <c r="AD915" s="1" t="str">
        <f t="shared" si="44"/>
        <v xml:space="preserve">DE - Industria del papel, edición y artes gráficas </v>
      </c>
    </row>
    <row r="916" spans="1:30" ht="14.4">
      <c r="A916" s="7" t="s">
        <v>104</v>
      </c>
      <c r="B916" s="7" t="s">
        <v>21</v>
      </c>
      <c r="C916" s="7" t="s">
        <v>62</v>
      </c>
      <c r="D916" s="7" t="s">
        <v>41</v>
      </c>
      <c r="E916" s="7">
        <v>0</v>
      </c>
      <c r="F916" s="7">
        <v>0</v>
      </c>
      <c r="G916" s="7">
        <v>0</v>
      </c>
      <c r="H916" s="7">
        <v>0</v>
      </c>
      <c r="I916" s="7">
        <v>0</v>
      </c>
      <c r="J916" s="7">
        <v>0</v>
      </c>
      <c r="K916" s="7">
        <v>0</v>
      </c>
      <c r="L916" s="7">
        <v>0</v>
      </c>
      <c r="M916" s="7">
        <v>0</v>
      </c>
      <c r="N916" s="7">
        <v>0</v>
      </c>
      <c r="O916" s="7">
        <v>0</v>
      </c>
      <c r="P916" s="7">
        <v>0</v>
      </c>
      <c r="Q916" s="7">
        <v>0</v>
      </c>
      <c r="R916" s="7">
        <v>0</v>
      </c>
      <c r="S916" s="7">
        <v>0</v>
      </c>
      <c r="T916" s="7">
        <v>0</v>
      </c>
      <c r="U916" s="7">
        <v>0</v>
      </c>
      <c r="V916" s="7">
        <v>0</v>
      </c>
      <c r="W916" s="7">
        <v>0</v>
      </c>
      <c r="X916" s="7">
        <v>0</v>
      </c>
      <c r="Y916" s="7">
        <v>0</v>
      </c>
      <c r="Z916" s="7">
        <v>0</v>
      </c>
      <c r="AA916" s="1" t="s">
        <v>42</v>
      </c>
      <c r="AB916" s="1" t="str">
        <f t="shared" si="42"/>
        <v>Andalucía</v>
      </c>
      <c r="AC916" s="1" t="str">
        <f t="shared" si="43"/>
        <v>Cáceres-Andalucía-Huelva-R8</v>
      </c>
      <c r="AD916" s="1" t="str">
        <f t="shared" si="44"/>
        <v xml:space="preserve">DG - Industria Química </v>
      </c>
    </row>
    <row r="917" spans="1:30" ht="14.4">
      <c r="A917" s="7" t="s">
        <v>104</v>
      </c>
      <c r="B917" s="7" t="s">
        <v>21</v>
      </c>
      <c r="C917" s="7" t="s">
        <v>62</v>
      </c>
      <c r="D917" s="7" t="s">
        <v>43</v>
      </c>
      <c r="E917" s="7">
        <v>0</v>
      </c>
      <c r="F917" s="7">
        <v>0</v>
      </c>
      <c r="G917" s="7">
        <v>0</v>
      </c>
      <c r="H917" s="7">
        <v>0</v>
      </c>
      <c r="I917" s="7">
        <v>0</v>
      </c>
      <c r="J917" s="7">
        <v>0</v>
      </c>
      <c r="K917" s="7">
        <v>18.225805516816099</v>
      </c>
      <c r="L917" s="7">
        <v>0</v>
      </c>
      <c r="M917" s="7">
        <v>0</v>
      </c>
      <c r="N917" s="7">
        <v>0</v>
      </c>
      <c r="O917" s="7">
        <v>0</v>
      </c>
      <c r="P917" s="7">
        <v>0</v>
      </c>
      <c r="Q917" s="7">
        <v>0</v>
      </c>
      <c r="R917" s="7">
        <v>0</v>
      </c>
      <c r="S917" s="7">
        <v>0</v>
      </c>
      <c r="T917" s="7">
        <v>0</v>
      </c>
      <c r="U917" s="7">
        <v>0</v>
      </c>
      <c r="V917" s="7">
        <v>14.19312</v>
      </c>
      <c r="W917" s="7">
        <v>0</v>
      </c>
      <c r="X917" s="7">
        <v>0</v>
      </c>
      <c r="Y917" s="7">
        <v>0</v>
      </c>
      <c r="Z917" s="7">
        <v>0</v>
      </c>
      <c r="AA917" s="1" t="s">
        <v>44</v>
      </c>
      <c r="AB917" s="1" t="str">
        <f t="shared" si="42"/>
        <v>Andalucía</v>
      </c>
      <c r="AC917" s="1" t="str">
        <f t="shared" si="43"/>
        <v>Cáceres-Andalucía-Huelva-R9</v>
      </c>
      <c r="AD917" s="1" t="str">
        <f t="shared" si="44"/>
        <v xml:space="preserve">DH - Industria del caucho y materias plásticas </v>
      </c>
    </row>
    <row r="918" spans="1:30" ht="14.4">
      <c r="A918" s="7" t="s">
        <v>104</v>
      </c>
      <c r="B918" s="7" t="s">
        <v>21</v>
      </c>
      <c r="C918" s="7" t="s">
        <v>62</v>
      </c>
      <c r="D918" s="7" t="s">
        <v>45</v>
      </c>
      <c r="E918" s="7">
        <v>0</v>
      </c>
      <c r="F918" s="7">
        <v>0</v>
      </c>
      <c r="G918" s="7">
        <v>0</v>
      </c>
      <c r="H918" s="7">
        <v>1.4763830399751301</v>
      </c>
      <c r="I918" s="7">
        <v>0</v>
      </c>
      <c r="J918" s="7">
        <v>0</v>
      </c>
      <c r="K918" s="7">
        <v>0</v>
      </c>
      <c r="L918" s="7">
        <v>0</v>
      </c>
      <c r="M918" s="7">
        <v>0</v>
      </c>
      <c r="N918" s="7">
        <v>0</v>
      </c>
      <c r="O918" s="7">
        <v>0</v>
      </c>
      <c r="P918" s="7">
        <v>0</v>
      </c>
      <c r="Q918" s="7">
        <v>0</v>
      </c>
      <c r="R918" s="7">
        <v>0</v>
      </c>
      <c r="S918" s="7">
        <v>34.307000000000002</v>
      </c>
      <c r="T918" s="7">
        <v>0</v>
      </c>
      <c r="U918" s="7">
        <v>0</v>
      </c>
      <c r="V918" s="7">
        <v>0</v>
      </c>
      <c r="W918" s="7">
        <v>0</v>
      </c>
      <c r="X918" s="7">
        <v>0</v>
      </c>
      <c r="Y918" s="7">
        <v>0</v>
      </c>
      <c r="Z918" s="7">
        <v>0</v>
      </c>
      <c r="AA918" s="1" t="s">
        <v>46</v>
      </c>
      <c r="AB918" s="1" t="str">
        <f t="shared" si="42"/>
        <v>Andalucía</v>
      </c>
      <c r="AC918" s="1" t="str">
        <f t="shared" si="43"/>
        <v>Cáceres-Andalucía-Huelva-R10</v>
      </c>
      <c r="AD918" s="1" t="str">
        <f t="shared" si="44"/>
        <v xml:space="preserve">DI - Industria de productos minerales no metálicos </v>
      </c>
    </row>
    <row r="919" spans="1:30" ht="14.4">
      <c r="A919" s="7" t="s">
        <v>104</v>
      </c>
      <c r="B919" s="7" t="s">
        <v>21</v>
      </c>
      <c r="C919" s="7" t="s">
        <v>62</v>
      </c>
      <c r="D919" s="7" t="s">
        <v>47</v>
      </c>
      <c r="E919" s="7">
        <v>0</v>
      </c>
      <c r="F919" s="7">
        <v>20.6089820796951</v>
      </c>
      <c r="G919" s="7">
        <v>0</v>
      </c>
      <c r="H919" s="7">
        <v>0</v>
      </c>
      <c r="I919" s="7">
        <v>6.84853440591493</v>
      </c>
      <c r="J919" s="7">
        <v>0</v>
      </c>
      <c r="K919" s="7">
        <v>20.926556333505399</v>
      </c>
      <c r="L919" s="7">
        <v>4.1194529621121898</v>
      </c>
      <c r="M919" s="7">
        <v>0</v>
      </c>
      <c r="N919" s="7">
        <v>0</v>
      </c>
      <c r="O919" s="7">
        <v>0</v>
      </c>
      <c r="P919" s="7">
        <v>0</v>
      </c>
      <c r="Q919" s="7">
        <v>18.715271999999999</v>
      </c>
      <c r="R919" s="7">
        <v>0</v>
      </c>
      <c r="S919" s="7">
        <v>0</v>
      </c>
      <c r="T919" s="7">
        <v>32.878048999999997</v>
      </c>
      <c r="U919" s="7">
        <v>0</v>
      </c>
      <c r="V919" s="7">
        <v>56.482328000000003</v>
      </c>
      <c r="W919" s="7">
        <v>13.514519999999999</v>
      </c>
      <c r="X919" s="7">
        <v>0</v>
      </c>
      <c r="Y919" s="7">
        <v>0</v>
      </c>
      <c r="Z919" s="7">
        <v>0</v>
      </c>
      <c r="AA919" s="1" t="s">
        <v>48</v>
      </c>
      <c r="AB919" s="1" t="str">
        <f t="shared" si="42"/>
        <v>Andalucía</v>
      </c>
      <c r="AC919" s="1" t="str">
        <f t="shared" si="43"/>
        <v>Cáceres-Andalucía-Huelva-R11</v>
      </c>
      <c r="AD919" s="1" t="str">
        <f t="shared" si="44"/>
        <v xml:space="preserve">DJ - Metalurgia y fabricación de productos metálicos </v>
      </c>
    </row>
    <row r="920" spans="1:30" ht="14.4">
      <c r="A920" s="7" t="s">
        <v>104</v>
      </c>
      <c r="B920" s="7" t="s">
        <v>21</v>
      </c>
      <c r="C920" s="7" t="s">
        <v>62</v>
      </c>
      <c r="D920" s="7" t="s">
        <v>49</v>
      </c>
      <c r="E920" s="7">
        <v>0</v>
      </c>
      <c r="F920" s="7">
        <v>0</v>
      </c>
      <c r="G920" s="7">
        <v>0</v>
      </c>
      <c r="H920" s="7">
        <v>0</v>
      </c>
      <c r="I920" s="7">
        <v>0</v>
      </c>
      <c r="J920" s="7">
        <v>0</v>
      </c>
      <c r="K920" s="7">
        <v>0</v>
      </c>
      <c r="L920" s="7">
        <v>0</v>
      </c>
      <c r="M920" s="7">
        <v>0</v>
      </c>
      <c r="N920" s="7">
        <v>0</v>
      </c>
      <c r="O920" s="7">
        <v>0</v>
      </c>
      <c r="P920" s="7">
        <v>0</v>
      </c>
      <c r="Q920" s="7">
        <v>0</v>
      </c>
      <c r="R920" s="7">
        <v>0</v>
      </c>
      <c r="S920" s="7">
        <v>0</v>
      </c>
      <c r="T920" s="7">
        <v>0</v>
      </c>
      <c r="U920" s="7">
        <v>0</v>
      </c>
      <c r="V920" s="7">
        <v>0</v>
      </c>
      <c r="W920" s="7">
        <v>0</v>
      </c>
      <c r="X920" s="7">
        <v>0</v>
      </c>
      <c r="Y920" s="7">
        <v>0</v>
      </c>
      <c r="Z920" s="7">
        <v>0</v>
      </c>
      <c r="AA920" s="1" t="s">
        <v>50</v>
      </c>
      <c r="AB920" s="1" t="str">
        <f t="shared" si="42"/>
        <v>Andalucía</v>
      </c>
      <c r="AC920" s="1" t="str">
        <f t="shared" si="43"/>
        <v>Cáceres-Andalucía-Huelva-R12</v>
      </c>
      <c r="AD920" s="1" t="str">
        <f t="shared" si="44"/>
        <v xml:space="preserve">DK - Fabricación de maquinaria y equipo mecánico </v>
      </c>
    </row>
    <row r="921" spans="1:30" ht="14.4">
      <c r="A921" s="7" t="s">
        <v>104</v>
      </c>
      <c r="B921" s="7" t="s">
        <v>21</v>
      </c>
      <c r="C921" s="7" t="s">
        <v>62</v>
      </c>
      <c r="D921" s="7" t="s">
        <v>51</v>
      </c>
      <c r="E921" s="7">
        <v>0</v>
      </c>
      <c r="F921" s="7">
        <v>0</v>
      </c>
      <c r="G921" s="7">
        <v>0</v>
      </c>
      <c r="H921" s="7">
        <v>0</v>
      </c>
      <c r="I921" s="7">
        <v>0</v>
      </c>
      <c r="J921" s="7">
        <v>0</v>
      </c>
      <c r="K921" s="7">
        <v>0</v>
      </c>
      <c r="L921" s="7">
        <v>0</v>
      </c>
      <c r="M921" s="7">
        <v>0</v>
      </c>
      <c r="N921" s="7">
        <v>0</v>
      </c>
      <c r="O921" s="7">
        <v>0</v>
      </c>
      <c r="P921" s="7">
        <v>0</v>
      </c>
      <c r="Q921" s="7">
        <v>0</v>
      </c>
      <c r="R921" s="7">
        <v>0</v>
      </c>
      <c r="S921" s="7">
        <v>0</v>
      </c>
      <c r="T921" s="7">
        <v>0</v>
      </c>
      <c r="U921" s="7">
        <v>0</v>
      </c>
      <c r="V921" s="7">
        <v>0</v>
      </c>
      <c r="W921" s="7">
        <v>0</v>
      </c>
      <c r="X921" s="7">
        <v>0</v>
      </c>
      <c r="Y921" s="7">
        <v>0</v>
      </c>
      <c r="Z921" s="7">
        <v>0</v>
      </c>
      <c r="AA921" s="1" t="s">
        <v>52</v>
      </c>
      <c r="AB921" s="1" t="str">
        <f t="shared" si="42"/>
        <v>Andalucía</v>
      </c>
      <c r="AC921" s="1" t="str">
        <f t="shared" si="43"/>
        <v>Cáceres-Andalucía-Huelva-R13</v>
      </c>
      <c r="AD921" s="1" t="str">
        <f t="shared" si="44"/>
        <v xml:space="preserve">DL - Material y equipo eléctrico, electrónico y óptico </v>
      </c>
    </row>
    <row r="922" spans="1:30" ht="14.4">
      <c r="A922" s="7" t="s">
        <v>104</v>
      </c>
      <c r="B922" s="7" t="s">
        <v>21</v>
      </c>
      <c r="C922" s="7" t="s">
        <v>62</v>
      </c>
      <c r="D922" s="7" t="s">
        <v>53</v>
      </c>
      <c r="E922" s="7">
        <v>0</v>
      </c>
      <c r="F922" s="7">
        <v>0</v>
      </c>
      <c r="G922" s="7">
        <v>0</v>
      </c>
      <c r="H922" s="7">
        <v>0</v>
      </c>
      <c r="I922" s="7">
        <v>0</v>
      </c>
      <c r="J922" s="7">
        <v>0</v>
      </c>
      <c r="K922" s="7">
        <v>0</v>
      </c>
      <c r="L922" s="7">
        <v>0</v>
      </c>
      <c r="M922" s="7">
        <v>0</v>
      </c>
      <c r="N922" s="7">
        <v>0</v>
      </c>
      <c r="O922" s="7">
        <v>0</v>
      </c>
      <c r="P922" s="7">
        <v>0</v>
      </c>
      <c r="Q922" s="7">
        <v>0</v>
      </c>
      <c r="R922" s="7">
        <v>0</v>
      </c>
      <c r="S922" s="7">
        <v>0</v>
      </c>
      <c r="T922" s="7">
        <v>0</v>
      </c>
      <c r="U922" s="7">
        <v>0</v>
      </c>
      <c r="V922" s="7">
        <v>0</v>
      </c>
      <c r="W922" s="7">
        <v>0</v>
      </c>
      <c r="X922" s="7">
        <v>0</v>
      </c>
      <c r="Y922" s="7">
        <v>0</v>
      </c>
      <c r="Z922" s="7">
        <v>0</v>
      </c>
      <c r="AA922" s="1" t="s">
        <v>54</v>
      </c>
      <c r="AB922" s="1" t="str">
        <f t="shared" si="42"/>
        <v>Andalucía</v>
      </c>
      <c r="AC922" s="1" t="str">
        <f t="shared" si="43"/>
        <v>Cáceres-Andalucía-Huelva-R14</v>
      </c>
      <c r="AD922" s="1" t="str">
        <f t="shared" si="44"/>
        <v xml:space="preserve">DM - Fabricación de material de transporte </v>
      </c>
    </row>
    <row r="923" spans="1:30" ht="14.4">
      <c r="A923" s="7" t="s">
        <v>104</v>
      </c>
      <c r="B923" s="7" t="s">
        <v>21</v>
      </c>
      <c r="C923" s="7" t="s">
        <v>62</v>
      </c>
      <c r="D923" s="7" t="s">
        <v>55</v>
      </c>
      <c r="E923" s="7">
        <v>0</v>
      </c>
      <c r="F923" s="7">
        <v>0</v>
      </c>
      <c r="G923" s="7">
        <v>0</v>
      </c>
      <c r="H923" s="7">
        <v>0</v>
      </c>
      <c r="I923" s="7">
        <v>0</v>
      </c>
      <c r="J923" s="7">
        <v>0</v>
      </c>
      <c r="K923" s="7">
        <v>0</v>
      </c>
      <c r="L923" s="7">
        <v>0</v>
      </c>
      <c r="M923" s="7">
        <v>0</v>
      </c>
      <c r="N923" s="7">
        <v>0</v>
      </c>
      <c r="O923" s="7">
        <v>0</v>
      </c>
      <c r="P923" s="7">
        <v>0</v>
      </c>
      <c r="Q923" s="7">
        <v>0</v>
      </c>
      <c r="R923" s="7">
        <v>0</v>
      </c>
      <c r="S923" s="7">
        <v>0</v>
      </c>
      <c r="T923" s="7">
        <v>0</v>
      </c>
      <c r="U923" s="7">
        <v>0</v>
      </c>
      <c r="V923" s="7">
        <v>0</v>
      </c>
      <c r="W923" s="7">
        <v>0</v>
      </c>
      <c r="X923" s="7">
        <v>0</v>
      </c>
      <c r="Y923" s="7">
        <v>0</v>
      </c>
      <c r="Z923" s="7">
        <v>0</v>
      </c>
      <c r="AA923" s="1" t="s">
        <v>56</v>
      </c>
      <c r="AB923" s="1" t="str">
        <f t="shared" si="42"/>
        <v>Andalucía</v>
      </c>
      <c r="AC923" s="1" t="str">
        <f t="shared" si="43"/>
        <v>Cáceres-Andalucía-Huelva-R15</v>
      </c>
      <c r="AD923" s="1" t="str">
        <f t="shared" si="44"/>
        <v xml:space="preserve">DN - Industrias diversas </v>
      </c>
    </row>
    <row r="924" spans="1:30" ht="14.4">
      <c r="A924" s="7" t="s">
        <v>104</v>
      </c>
      <c r="B924" s="7" t="s">
        <v>21</v>
      </c>
      <c r="C924" s="7" t="s">
        <v>62</v>
      </c>
      <c r="D924" s="7" t="s">
        <v>57</v>
      </c>
      <c r="E924" s="7">
        <v>0</v>
      </c>
      <c r="F924" s="7">
        <v>0</v>
      </c>
      <c r="G924" s="7">
        <v>0</v>
      </c>
      <c r="H924" s="7">
        <v>59.215999123140598</v>
      </c>
      <c r="I924" s="7">
        <v>125.649623909737</v>
      </c>
      <c r="J924" s="7">
        <v>148.325437722403</v>
      </c>
      <c r="K924" s="7">
        <v>140.304090874362</v>
      </c>
      <c r="L924" s="7">
        <v>77.960188630559998</v>
      </c>
      <c r="M924" s="7">
        <v>50.5959256635944</v>
      </c>
      <c r="N924" s="7">
        <v>19.780456315833899</v>
      </c>
      <c r="O924" s="7">
        <v>0</v>
      </c>
      <c r="P924" s="7">
        <v>0</v>
      </c>
      <c r="Q924" s="7">
        <v>0</v>
      </c>
      <c r="R924" s="7">
        <v>0</v>
      </c>
      <c r="S924" s="7">
        <v>0</v>
      </c>
      <c r="T924" s="7">
        <v>0</v>
      </c>
      <c r="U924" s="7">
        <v>0</v>
      </c>
      <c r="V924" s="7">
        <v>0</v>
      </c>
      <c r="W924" s="7">
        <v>0</v>
      </c>
      <c r="X924" s="7">
        <v>0</v>
      </c>
      <c r="Y924" s="7">
        <v>0</v>
      </c>
      <c r="Z924" s="7">
        <v>0</v>
      </c>
      <c r="AA924" s="1" t="s">
        <v>58</v>
      </c>
      <c r="AB924" s="1" t="str">
        <f t="shared" si="42"/>
        <v>Andalucía</v>
      </c>
      <c r="AC924" s="1" t="str">
        <f t="shared" si="43"/>
        <v>Cáceres-Andalucía-Huelva-R16</v>
      </c>
      <c r="AD924" s="1" t="str">
        <f t="shared" si="44"/>
        <v xml:space="preserve">EE - Industria energética, distribución de energía, gas y agua </v>
      </c>
    </row>
    <row r="925" spans="1:30" ht="14.4">
      <c r="A925" s="7" t="s">
        <v>104</v>
      </c>
      <c r="B925" s="7" t="s">
        <v>21</v>
      </c>
      <c r="C925" s="7" t="s">
        <v>63</v>
      </c>
      <c r="D925" s="7" t="s">
        <v>23</v>
      </c>
      <c r="E925" s="7">
        <v>0</v>
      </c>
      <c r="F925" s="7">
        <v>0</v>
      </c>
      <c r="G925" s="7">
        <v>0</v>
      </c>
      <c r="H925" s="7">
        <v>0</v>
      </c>
      <c r="I925" s="7">
        <v>0</v>
      </c>
      <c r="J925" s="7">
        <v>0</v>
      </c>
      <c r="K925" s="7">
        <v>0</v>
      </c>
      <c r="L925" s="7">
        <v>0</v>
      </c>
      <c r="M925" s="7">
        <v>0</v>
      </c>
      <c r="N925" s="7">
        <v>0</v>
      </c>
      <c r="O925" s="7">
        <v>6.5508356807873298</v>
      </c>
      <c r="P925" s="7">
        <v>0</v>
      </c>
      <c r="Q925" s="7">
        <v>0</v>
      </c>
      <c r="R925" s="7">
        <v>0</v>
      </c>
      <c r="S925" s="7">
        <v>0</v>
      </c>
      <c r="T925" s="7">
        <v>0</v>
      </c>
      <c r="U925" s="7">
        <v>0</v>
      </c>
      <c r="V925" s="7">
        <v>0</v>
      </c>
      <c r="W925" s="7">
        <v>0</v>
      </c>
      <c r="X925" s="7">
        <v>0</v>
      </c>
      <c r="Y925" s="7">
        <v>0</v>
      </c>
      <c r="Z925" s="7">
        <v>11.244768000000001</v>
      </c>
      <c r="AA925" s="1" t="s">
        <v>24</v>
      </c>
      <c r="AB925" s="1" t="str">
        <f t="shared" si="42"/>
        <v>Andalucía</v>
      </c>
      <c r="AC925" s="1" t="str">
        <f t="shared" si="43"/>
        <v>Cáceres-Andalucía-Jaén-R1</v>
      </c>
      <c r="AD925" s="1" t="str">
        <f t="shared" si="44"/>
        <v xml:space="preserve">AA,BB - Agricultura, silvicultura y pesca </v>
      </c>
    </row>
    <row r="926" spans="1:30" ht="14.4">
      <c r="A926" s="7" t="s">
        <v>104</v>
      </c>
      <c r="B926" s="7" t="s">
        <v>21</v>
      </c>
      <c r="C926" s="7" t="s">
        <v>63</v>
      </c>
      <c r="D926" s="7" t="s">
        <v>26</v>
      </c>
      <c r="E926" s="7">
        <v>0</v>
      </c>
      <c r="F926" s="7">
        <v>0</v>
      </c>
      <c r="G926" s="7">
        <v>0</v>
      </c>
      <c r="H926" s="7">
        <v>0</v>
      </c>
      <c r="I926" s="7">
        <v>0</v>
      </c>
      <c r="J926" s="7">
        <v>0</v>
      </c>
      <c r="K926" s="7">
        <v>0</v>
      </c>
      <c r="L926" s="7">
        <v>0</v>
      </c>
      <c r="M926" s="7">
        <v>0</v>
      </c>
      <c r="N926" s="7">
        <v>0</v>
      </c>
      <c r="O926" s="7">
        <v>0</v>
      </c>
      <c r="P926" s="7">
        <v>0</v>
      </c>
      <c r="Q926" s="7">
        <v>0</v>
      </c>
      <c r="R926" s="7">
        <v>0</v>
      </c>
      <c r="S926" s="7">
        <v>0</v>
      </c>
      <c r="T926" s="7">
        <v>0</v>
      </c>
      <c r="U926" s="7">
        <v>0</v>
      </c>
      <c r="V926" s="7">
        <v>0</v>
      </c>
      <c r="W926" s="7">
        <v>0</v>
      </c>
      <c r="X926" s="7">
        <v>0</v>
      </c>
      <c r="Y926" s="7">
        <v>0</v>
      </c>
      <c r="Z926" s="7">
        <v>0</v>
      </c>
      <c r="AA926" s="1" t="s">
        <v>27</v>
      </c>
      <c r="AB926" s="1" t="str">
        <f t="shared" ref="AB926:AB989" si="45">IF(B926="Castilla-La Mancha","Castilla La Mancha",B926)</f>
        <v>Andalucía</v>
      </c>
      <c r="AC926" s="1" t="str">
        <f t="shared" si="43"/>
        <v>Cáceres-Andalucía-Jaén-R2</v>
      </c>
      <c r="AD926" s="1" t="str">
        <f t="shared" si="44"/>
        <v xml:space="preserve">CA,CB, DF - I. extractivas, coquerías, refino y combustibles nucleares </v>
      </c>
    </row>
    <row r="927" spans="1:30" ht="14.4">
      <c r="A927" s="7" t="s">
        <v>104</v>
      </c>
      <c r="B927" s="7" t="s">
        <v>21</v>
      </c>
      <c r="C927" s="7" t="s">
        <v>63</v>
      </c>
      <c r="D927" s="7" t="s">
        <v>29</v>
      </c>
      <c r="E927" s="7">
        <v>0</v>
      </c>
      <c r="F927" s="7">
        <v>0</v>
      </c>
      <c r="G927" s="7">
        <v>0</v>
      </c>
      <c r="H927" s="7">
        <v>0</v>
      </c>
      <c r="I927" s="7">
        <v>0</v>
      </c>
      <c r="J927" s="7">
        <v>0</v>
      </c>
      <c r="K927" s="7">
        <v>0</v>
      </c>
      <c r="L927" s="7">
        <v>0</v>
      </c>
      <c r="M927" s="7">
        <v>0</v>
      </c>
      <c r="N927" s="7">
        <v>5.0981647436826503</v>
      </c>
      <c r="O927" s="7">
        <v>0</v>
      </c>
      <c r="P927" s="7">
        <v>0</v>
      </c>
      <c r="Q927" s="7">
        <v>0</v>
      </c>
      <c r="R927" s="7">
        <v>0</v>
      </c>
      <c r="S927" s="7">
        <v>0</v>
      </c>
      <c r="T927" s="7">
        <v>0</v>
      </c>
      <c r="U927" s="7">
        <v>0</v>
      </c>
      <c r="V927" s="7">
        <v>0</v>
      </c>
      <c r="W927" s="7">
        <v>0</v>
      </c>
      <c r="X927" s="7">
        <v>0</v>
      </c>
      <c r="Y927" s="7">
        <v>12.575687</v>
      </c>
      <c r="Z927" s="7">
        <v>0</v>
      </c>
      <c r="AA927" s="1" t="s">
        <v>30</v>
      </c>
      <c r="AB927" s="1" t="str">
        <f t="shared" si="45"/>
        <v>Andalucía</v>
      </c>
      <c r="AC927" s="1" t="str">
        <f t="shared" si="43"/>
        <v>Cáceres-Andalucía-Jaén-R3</v>
      </c>
      <c r="AD927" s="1" t="str">
        <f t="shared" si="44"/>
        <v xml:space="preserve">DA - Industria Agroalimentaria </v>
      </c>
    </row>
    <row r="928" spans="1:30" ht="14.4">
      <c r="A928" s="7" t="s">
        <v>104</v>
      </c>
      <c r="B928" s="7" t="s">
        <v>21</v>
      </c>
      <c r="C928" s="7" t="s">
        <v>63</v>
      </c>
      <c r="D928" s="7" t="s">
        <v>32</v>
      </c>
      <c r="E928" s="7">
        <v>0</v>
      </c>
      <c r="F928" s="7">
        <v>0</v>
      </c>
      <c r="G928" s="7">
        <v>0</v>
      </c>
      <c r="H928" s="7">
        <v>0</v>
      </c>
      <c r="I928" s="7">
        <v>0</v>
      </c>
      <c r="J928" s="7">
        <v>0</v>
      </c>
      <c r="K928" s="7">
        <v>0</v>
      </c>
      <c r="L928" s="7">
        <v>0</v>
      </c>
      <c r="M928" s="7">
        <v>0</v>
      </c>
      <c r="N928" s="7">
        <v>0</v>
      </c>
      <c r="O928" s="7">
        <v>0</v>
      </c>
      <c r="P928" s="7">
        <v>0</v>
      </c>
      <c r="Q928" s="7">
        <v>0</v>
      </c>
      <c r="R928" s="7">
        <v>0</v>
      </c>
      <c r="S928" s="7">
        <v>0</v>
      </c>
      <c r="T928" s="7">
        <v>0</v>
      </c>
      <c r="U928" s="7">
        <v>0</v>
      </c>
      <c r="V928" s="7">
        <v>0</v>
      </c>
      <c r="W928" s="7">
        <v>0</v>
      </c>
      <c r="X928" s="7">
        <v>0</v>
      </c>
      <c r="Y928" s="7">
        <v>0</v>
      </c>
      <c r="Z928" s="7">
        <v>0</v>
      </c>
      <c r="AA928" s="1" t="s">
        <v>33</v>
      </c>
      <c r="AB928" s="1" t="str">
        <f t="shared" si="45"/>
        <v>Andalucía</v>
      </c>
      <c r="AC928" s="1" t="str">
        <f t="shared" si="43"/>
        <v>Cáceres-Andalucía-Jaén-R4</v>
      </c>
      <c r="AD928" s="1" t="str">
        <f t="shared" si="44"/>
        <v xml:space="preserve">DB - Industria textil y de la confección </v>
      </c>
    </row>
    <row r="929" spans="1:30" ht="14.4">
      <c r="A929" s="7" t="s">
        <v>104</v>
      </c>
      <c r="B929" s="7" t="s">
        <v>21</v>
      </c>
      <c r="C929" s="7" t="s">
        <v>63</v>
      </c>
      <c r="D929" s="7" t="s">
        <v>35</v>
      </c>
      <c r="E929" s="7">
        <v>0</v>
      </c>
      <c r="F929" s="7">
        <v>0</v>
      </c>
      <c r="G929" s="7">
        <v>0</v>
      </c>
      <c r="H929" s="7">
        <v>0</v>
      </c>
      <c r="I929" s="7">
        <v>0</v>
      </c>
      <c r="J929" s="7">
        <v>0</v>
      </c>
      <c r="K929" s="7">
        <v>0</v>
      </c>
      <c r="L929" s="7">
        <v>0</v>
      </c>
      <c r="M929" s="7">
        <v>0</v>
      </c>
      <c r="N929" s="7">
        <v>0</v>
      </c>
      <c r="O929" s="7">
        <v>0</v>
      </c>
      <c r="P929" s="7">
        <v>0</v>
      </c>
      <c r="Q929" s="7">
        <v>0</v>
      </c>
      <c r="R929" s="7">
        <v>0</v>
      </c>
      <c r="S929" s="7">
        <v>0</v>
      </c>
      <c r="T929" s="7">
        <v>0</v>
      </c>
      <c r="U929" s="7">
        <v>0</v>
      </c>
      <c r="V929" s="7">
        <v>0</v>
      </c>
      <c r="W929" s="7">
        <v>0</v>
      </c>
      <c r="X929" s="7">
        <v>0</v>
      </c>
      <c r="Y929" s="7">
        <v>0</v>
      </c>
      <c r="Z929" s="7">
        <v>0</v>
      </c>
      <c r="AA929" s="1" t="s">
        <v>36</v>
      </c>
      <c r="AB929" s="1" t="str">
        <f t="shared" si="45"/>
        <v>Andalucía</v>
      </c>
      <c r="AC929" s="1" t="str">
        <f t="shared" si="43"/>
        <v>Cáceres-Andalucía-Jaén-R5</v>
      </c>
      <c r="AD929" s="1" t="str">
        <f t="shared" si="44"/>
        <v xml:space="preserve">DC - Industria del cuero y calzado </v>
      </c>
    </row>
    <row r="930" spans="1:30" ht="14.4">
      <c r="A930" s="7" t="s">
        <v>104</v>
      </c>
      <c r="B930" s="7" t="s">
        <v>21</v>
      </c>
      <c r="C930" s="7" t="s">
        <v>63</v>
      </c>
      <c r="D930" s="7" t="s">
        <v>37</v>
      </c>
      <c r="E930" s="7">
        <v>0</v>
      </c>
      <c r="F930" s="7">
        <v>0</v>
      </c>
      <c r="G930" s="7">
        <v>0</v>
      </c>
      <c r="H930" s="7">
        <v>0</v>
      </c>
      <c r="I930" s="7">
        <v>0</v>
      </c>
      <c r="J930" s="7">
        <v>0</v>
      </c>
      <c r="K930" s="7">
        <v>0</v>
      </c>
      <c r="L930" s="7">
        <v>0</v>
      </c>
      <c r="M930" s="7">
        <v>0</v>
      </c>
      <c r="N930" s="7">
        <v>0</v>
      </c>
      <c r="O930" s="7">
        <v>0</v>
      </c>
      <c r="P930" s="7">
        <v>0</v>
      </c>
      <c r="Q930" s="7">
        <v>0</v>
      </c>
      <c r="R930" s="7">
        <v>0</v>
      </c>
      <c r="S930" s="7">
        <v>0</v>
      </c>
      <c r="T930" s="7">
        <v>0</v>
      </c>
      <c r="U930" s="7">
        <v>0</v>
      </c>
      <c r="V930" s="7">
        <v>0</v>
      </c>
      <c r="W930" s="7">
        <v>0</v>
      </c>
      <c r="X930" s="7">
        <v>0</v>
      </c>
      <c r="Y930" s="7">
        <v>0</v>
      </c>
      <c r="Z930" s="7">
        <v>0</v>
      </c>
      <c r="AA930" s="1" t="s">
        <v>38</v>
      </c>
      <c r="AB930" s="1" t="str">
        <f t="shared" si="45"/>
        <v>Andalucía</v>
      </c>
      <c r="AC930" s="1" t="str">
        <f t="shared" si="43"/>
        <v>Cáceres-Andalucía-Jaén-R6</v>
      </c>
      <c r="AD930" s="1" t="str">
        <f t="shared" si="44"/>
        <v xml:space="preserve">DD - Industria de la madera y el corcho </v>
      </c>
    </row>
    <row r="931" spans="1:30" ht="14.4">
      <c r="A931" s="7" t="s">
        <v>104</v>
      </c>
      <c r="B931" s="7" t="s">
        <v>21</v>
      </c>
      <c r="C931" s="7" t="s">
        <v>63</v>
      </c>
      <c r="D931" s="7" t="s">
        <v>39</v>
      </c>
      <c r="E931" s="7">
        <v>0</v>
      </c>
      <c r="F931" s="7">
        <v>0</v>
      </c>
      <c r="G931" s="7">
        <v>0</v>
      </c>
      <c r="H931" s="7">
        <v>0</v>
      </c>
      <c r="I931" s="7">
        <v>0</v>
      </c>
      <c r="J931" s="7">
        <v>0</v>
      </c>
      <c r="K931" s="7">
        <v>0</v>
      </c>
      <c r="L931" s="7">
        <v>0</v>
      </c>
      <c r="M931" s="7">
        <v>0</v>
      </c>
      <c r="N931" s="7">
        <v>0</v>
      </c>
      <c r="O931" s="7">
        <v>0</v>
      </c>
      <c r="P931" s="7">
        <v>0</v>
      </c>
      <c r="Q931" s="7">
        <v>0</v>
      </c>
      <c r="R931" s="7">
        <v>0</v>
      </c>
      <c r="S931" s="7">
        <v>0</v>
      </c>
      <c r="T931" s="7">
        <v>0</v>
      </c>
      <c r="U931" s="7">
        <v>0</v>
      </c>
      <c r="V931" s="7">
        <v>0</v>
      </c>
      <c r="W931" s="7">
        <v>0</v>
      </c>
      <c r="X931" s="7">
        <v>0</v>
      </c>
      <c r="Y931" s="7">
        <v>0</v>
      </c>
      <c r="Z931" s="7">
        <v>0</v>
      </c>
      <c r="AA931" s="1" t="s">
        <v>40</v>
      </c>
      <c r="AB931" s="1" t="str">
        <f t="shared" si="45"/>
        <v>Andalucía</v>
      </c>
      <c r="AC931" s="1" t="str">
        <f t="shared" si="43"/>
        <v>Cáceres-Andalucía-Jaén-R7</v>
      </c>
      <c r="AD931" s="1" t="str">
        <f t="shared" si="44"/>
        <v xml:space="preserve">DE - Industria del papel, edición y artes gráficas </v>
      </c>
    </row>
    <row r="932" spans="1:30" ht="14.4">
      <c r="A932" s="7" t="s">
        <v>104</v>
      </c>
      <c r="B932" s="7" t="s">
        <v>21</v>
      </c>
      <c r="C932" s="7" t="s">
        <v>63</v>
      </c>
      <c r="D932" s="7" t="s">
        <v>41</v>
      </c>
      <c r="E932" s="7">
        <v>0</v>
      </c>
      <c r="F932" s="7">
        <v>0</v>
      </c>
      <c r="G932" s="7">
        <v>0</v>
      </c>
      <c r="H932" s="7">
        <v>0</v>
      </c>
      <c r="I932" s="7">
        <v>0</v>
      </c>
      <c r="J932" s="7">
        <v>0</v>
      </c>
      <c r="K932" s="7">
        <v>0</v>
      </c>
      <c r="L932" s="7">
        <v>0</v>
      </c>
      <c r="M932" s="7">
        <v>0</v>
      </c>
      <c r="N932" s="7">
        <v>0</v>
      </c>
      <c r="O932" s="7">
        <v>0</v>
      </c>
      <c r="P932" s="7">
        <v>0</v>
      </c>
      <c r="Q932" s="7">
        <v>0</v>
      </c>
      <c r="R932" s="7">
        <v>0</v>
      </c>
      <c r="S932" s="7">
        <v>0</v>
      </c>
      <c r="T932" s="7">
        <v>0</v>
      </c>
      <c r="U932" s="7">
        <v>0</v>
      </c>
      <c r="V932" s="7">
        <v>0</v>
      </c>
      <c r="W932" s="7">
        <v>0</v>
      </c>
      <c r="X932" s="7">
        <v>0</v>
      </c>
      <c r="Y932" s="7">
        <v>0</v>
      </c>
      <c r="Z932" s="7">
        <v>0</v>
      </c>
      <c r="AA932" s="1" t="s">
        <v>42</v>
      </c>
      <c r="AB932" s="1" t="str">
        <f t="shared" si="45"/>
        <v>Andalucía</v>
      </c>
      <c r="AC932" s="1" t="str">
        <f t="shared" si="43"/>
        <v>Cáceres-Andalucía-Jaén-R8</v>
      </c>
      <c r="AD932" s="1" t="str">
        <f t="shared" si="44"/>
        <v xml:space="preserve">DG - Industria Química </v>
      </c>
    </row>
    <row r="933" spans="1:30" ht="14.4">
      <c r="A933" s="7" t="s">
        <v>104</v>
      </c>
      <c r="B933" s="7" t="s">
        <v>21</v>
      </c>
      <c r="C933" s="7" t="s">
        <v>63</v>
      </c>
      <c r="D933" s="7" t="s">
        <v>43</v>
      </c>
      <c r="E933" s="7">
        <v>0</v>
      </c>
      <c r="F933" s="7">
        <v>0</v>
      </c>
      <c r="G933" s="7">
        <v>0</v>
      </c>
      <c r="H933" s="7">
        <v>0</v>
      </c>
      <c r="I933" s="7">
        <v>0</v>
      </c>
      <c r="J933" s="7">
        <v>0</v>
      </c>
      <c r="K933" s="7">
        <v>0</v>
      </c>
      <c r="L933" s="7">
        <v>0</v>
      </c>
      <c r="M933" s="7">
        <v>0</v>
      </c>
      <c r="N933" s="7">
        <v>0</v>
      </c>
      <c r="O933" s="7">
        <v>0</v>
      </c>
      <c r="P933" s="7">
        <v>0</v>
      </c>
      <c r="Q933" s="7">
        <v>0</v>
      </c>
      <c r="R933" s="7">
        <v>0</v>
      </c>
      <c r="S933" s="7">
        <v>0</v>
      </c>
      <c r="T933" s="7">
        <v>0</v>
      </c>
      <c r="U933" s="7">
        <v>0</v>
      </c>
      <c r="V933" s="7">
        <v>0</v>
      </c>
      <c r="W933" s="7">
        <v>0</v>
      </c>
      <c r="X933" s="7">
        <v>0</v>
      </c>
      <c r="Y933" s="7">
        <v>0</v>
      </c>
      <c r="Z933" s="7">
        <v>0</v>
      </c>
      <c r="AA933" s="1" t="s">
        <v>44</v>
      </c>
      <c r="AB933" s="1" t="str">
        <f t="shared" si="45"/>
        <v>Andalucía</v>
      </c>
      <c r="AC933" s="1" t="str">
        <f t="shared" si="43"/>
        <v>Cáceres-Andalucía-Jaén-R9</v>
      </c>
      <c r="AD933" s="1" t="str">
        <f t="shared" si="44"/>
        <v xml:space="preserve">DH - Industria del caucho y materias plásticas </v>
      </c>
    </row>
    <row r="934" spans="1:30" ht="14.4">
      <c r="A934" s="7" t="s">
        <v>104</v>
      </c>
      <c r="B934" s="7" t="s">
        <v>21</v>
      </c>
      <c r="C934" s="7" t="s">
        <v>63</v>
      </c>
      <c r="D934" s="7" t="s">
        <v>45</v>
      </c>
      <c r="E934" s="7">
        <v>0</v>
      </c>
      <c r="F934" s="7">
        <v>0</v>
      </c>
      <c r="G934" s="7">
        <v>0</v>
      </c>
      <c r="H934" s="7">
        <v>0</v>
      </c>
      <c r="I934" s="7">
        <v>0</v>
      </c>
      <c r="J934" s="7">
        <v>0</v>
      </c>
      <c r="K934" s="7">
        <v>0</v>
      </c>
      <c r="L934" s="7">
        <v>0</v>
      </c>
      <c r="M934" s="7">
        <v>0</v>
      </c>
      <c r="N934" s="7">
        <v>0</v>
      </c>
      <c r="O934" s="7">
        <v>0</v>
      </c>
      <c r="P934" s="7">
        <v>0</v>
      </c>
      <c r="Q934" s="7">
        <v>0</v>
      </c>
      <c r="R934" s="7">
        <v>0</v>
      </c>
      <c r="S934" s="7">
        <v>0</v>
      </c>
      <c r="T934" s="7">
        <v>0</v>
      </c>
      <c r="U934" s="7">
        <v>0</v>
      </c>
      <c r="V934" s="7">
        <v>0</v>
      </c>
      <c r="W934" s="7">
        <v>0</v>
      </c>
      <c r="X934" s="7">
        <v>0</v>
      </c>
      <c r="Y934" s="7">
        <v>0</v>
      </c>
      <c r="Z934" s="7">
        <v>0</v>
      </c>
      <c r="AA934" s="1" t="s">
        <v>46</v>
      </c>
      <c r="AB934" s="1" t="str">
        <f t="shared" si="45"/>
        <v>Andalucía</v>
      </c>
      <c r="AC934" s="1" t="str">
        <f t="shared" si="43"/>
        <v>Cáceres-Andalucía-Jaén-R10</v>
      </c>
      <c r="AD934" s="1" t="str">
        <f t="shared" si="44"/>
        <v xml:space="preserve">DI - Industria de productos minerales no metálicos </v>
      </c>
    </row>
    <row r="935" spans="1:30" ht="14.4">
      <c r="A935" s="7" t="s">
        <v>104</v>
      </c>
      <c r="B935" s="7" t="s">
        <v>21</v>
      </c>
      <c r="C935" s="7" t="s">
        <v>63</v>
      </c>
      <c r="D935" s="7" t="s">
        <v>47</v>
      </c>
      <c r="E935" s="7">
        <v>0</v>
      </c>
      <c r="F935" s="7">
        <v>0</v>
      </c>
      <c r="G935" s="7">
        <v>0</v>
      </c>
      <c r="H935" s="7">
        <v>0</v>
      </c>
      <c r="I935" s="7">
        <v>0</v>
      </c>
      <c r="J935" s="7">
        <v>0</v>
      </c>
      <c r="K935" s="7">
        <v>0</v>
      </c>
      <c r="L935" s="7">
        <v>0</v>
      </c>
      <c r="M935" s="7">
        <v>15.7836876462641</v>
      </c>
      <c r="N935" s="7">
        <v>0</v>
      </c>
      <c r="O935" s="7">
        <v>0</v>
      </c>
      <c r="P935" s="7">
        <v>0</v>
      </c>
      <c r="Q935" s="7">
        <v>0</v>
      </c>
      <c r="R935" s="7">
        <v>0</v>
      </c>
      <c r="S935" s="7">
        <v>0</v>
      </c>
      <c r="T935" s="7">
        <v>0</v>
      </c>
      <c r="U935" s="7">
        <v>0</v>
      </c>
      <c r="V935" s="7">
        <v>0</v>
      </c>
      <c r="W935" s="7">
        <v>0</v>
      </c>
      <c r="X935" s="7">
        <v>26.131392000000002</v>
      </c>
      <c r="Y935" s="7">
        <v>0</v>
      </c>
      <c r="Z935" s="7">
        <v>0</v>
      </c>
      <c r="AA935" s="1" t="s">
        <v>48</v>
      </c>
      <c r="AB935" s="1" t="str">
        <f t="shared" si="45"/>
        <v>Andalucía</v>
      </c>
      <c r="AC935" s="1" t="str">
        <f t="shared" si="43"/>
        <v>Cáceres-Andalucía-Jaén-R11</v>
      </c>
      <c r="AD935" s="1" t="str">
        <f t="shared" si="44"/>
        <v xml:space="preserve">DJ - Metalurgia y fabricación de productos metálicos </v>
      </c>
    </row>
    <row r="936" spans="1:30" ht="14.4">
      <c r="A936" s="7" t="s">
        <v>104</v>
      </c>
      <c r="B936" s="7" t="s">
        <v>21</v>
      </c>
      <c r="C936" s="7" t="s">
        <v>63</v>
      </c>
      <c r="D936" s="7" t="s">
        <v>49</v>
      </c>
      <c r="E936" s="7">
        <v>0</v>
      </c>
      <c r="F936" s="7">
        <v>32.5128602182618</v>
      </c>
      <c r="G936" s="7">
        <v>0</v>
      </c>
      <c r="H936" s="7">
        <v>0</v>
      </c>
      <c r="I936" s="7">
        <v>0</v>
      </c>
      <c r="J936" s="7">
        <v>0</v>
      </c>
      <c r="K936" s="7">
        <v>0</v>
      </c>
      <c r="L936" s="7">
        <v>0</v>
      </c>
      <c r="M936" s="7">
        <v>0</v>
      </c>
      <c r="N936" s="7">
        <v>0</v>
      </c>
      <c r="O936" s="7">
        <v>0</v>
      </c>
      <c r="P936" s="7">
        <v>0</v>
      </c>
      <c r="Q936" s="7">
        <v>2.4848319999999999</v>
      </c>
      <c r="R936" s="7">
        <v>0</v>
      </c>
      <c r="S936" s="7">
        <v>0</v>
      </c>
      <c r="T936" s="7">
        <v>0</v>
      </c>
      <c r="U936" s="7">
        <v>0</v>
      </c>
      <c r="V936" s="7">
        <v>0</v>
      </c>
      <c r="W936" s="7">
        <v>0</v>
      </c>
      <c r="X936" s="7">
        <v>0</v>
      </c>
      <c r="Y936" s="7">
        <v>0</v>
      </c>
      <c r="Z936" s="7">
        <v>0</v>
      </c>
      <c r="AA936" s="1" t="s">
        <v>50</v>
      </c>
      <c r="AB936" s="1" t="str">
        <f t="shared" si="45"/>
        <v>Andalucía</v>
      </c>
      <c r="AC936" s="1" t="str">
        <f t="shared" si="43"/>
        <v>Cáceres-Andalucía-Jaén-R12</v>
      </c>
      <c r="AD936" s="1" t="str">
        <f t="shared" si="44"/>
        <v xml:space="preserve">DK - Fabricación de maquinaria y equipo mecánico </v>
      </c>
    </row>
    <row r="937" spans="1:30" ht="14.4">
      <c r="A937" s="7" t="s">
        <v>104</v>
      </c>
      <c r="B937" s="7" t="s">
        <v>21</v>
      </c>
      <c r="C937" s="7" t="s">
        <v>63</v>
      </c>
      <c r="D937" s="7" t="s">
        <v>51</v>
      </c>
      <c r="E937" s="7">
        <v>0</v>
      </c>
      <c r="F937" s="7">
        <v>0</v>
      </c>
      <c r="G937" s="7">
        <v>0</v>
      </c>
      <c r="H937" s="7">
        <v>0</v>
      </c>
      <c r="I937" s="7">
        <v>0</v>
      </c>
      <c r="J937" s="7">
        <v>0</v>
      </c>
      <c r="K937" s="7">
        <v>0</v>
      </c>
      <c r="L937" s="7">
        <v>0</v>
      </c>
      <c r="M937" s="7">
        <v>0</v>
      </c>
      <c r="N937" s="7">
        <v>0</v>
      </c>
      <c r="O937" s="7">
        <v>0</v>
      </c>
      <c r="P937" s="7">
        <v>0</v>
      </c>
      <c r="Q937" s="7">
        <v>0</v>
      </c>
      <c r="R937" s="7">
        <v>0</v>
      </c>
      <c r="S937" s="7">
        <v>0</v>
      </c>
      <c r="T937" s="7">
        <v>0</v>
      </c>
      <c r="U937" s="7">
        <v>0</v>
      </c>
      <c r="V937" s="7">
        <v>0</v>
      </c>
      <c r="W937" s="7">
        <v>0</v>
      </c>
      <c r="X937" s="7">
        <v>0</v>
      </c>
      <c r="Y937" s="7">
        <v>0</v>
      </c>
      <c r="Z937" s="7">
        <v>0</v>
      </c>
      <c r="AA937" s="1" t="s">
        <v>52</v>
      </c>
      <c r="AB937" s="1" t="str">
        <f t="shared" si="45"/>
        <v>Andalucía</v>
      </c>
      <c r="AC937" s="1" t="str">
        <f t="shared" si="43"/>
        <v>Cáceres-Andalucía-Jaén-R13</v>
      </c>
      <c r="AD937" s="1" t="str">
        <f t="shared" si="44"/>
        <v xml:space="preserve">DL - Material y equipo eléctrico, electrónico y óptico </v>
      </c>
    </row>
    <row r="938" spans="1:30" ht="14.4">
      <c r="A938" s="7" t="s">
        <v>104</v>
      </c>
      <c r="B938" s="7" t="s">
        <v>21</v>
      </c>
      <c r="C938" s="7" t="s">
        <v>63</v>
      </c>
      <c r="D938" s="7" t="s">
        <v>53</v>
      </c>
      <c r="E938" s="7">
        <v>0</v>
      </c>
      <c r="F938" s="7">
        <v>0</v>
      </c>
      <c r="G938" s="7">
        <v>0</v>
      </c>
      <c r="H938" s="7">
        <v>0</v>
      </c>
      <c r="I938" s="7">
        <v>0</v>
      </c>
      <c r="J938" s="7">
        <v>0</v>
      </c>
      <c r="K938" s="7">
        <v>0</v>
      </c>
      <c r="L938" s="7">
        <v>0</v>
      </c>
      <c r="M938" s="7">
        <v>0</v>
      </c>
      <c r="N938" s="7">
        <v>0</v>
      </c>
      <c r="O938" s="7">
        <v>0</v>
      </c>
      <c r="P938" s="7">
        <v>0</v>
      </c>
      <c r="Q938" s="7">
        <v>0</v>
      </c>
      <c r="R938" s="7">
        <v>0</v>
      </c>
      <c r="S938" s="7">
        <v>0</v>
      </c>
      <c r="T938" s="7">
        <v>0</v>
      </c>
      <c r="U938" s="7">
        <v>0</v>
      </c>
      <c r="V938" s="7">
        <v>0</v>
      </c>
      <c r="W938" s="7">
        <v>0</v>
      </c>
      <c r="X938" s="7">
        <v>0</v>
      </c>
      <c r="Y938" s="7">
        <v>0</v>
      </c>
      <c r="Z938" s="7">
        <v>0</v>
      </c>
      <c r="AA938" s="1" t="s">
        <v>54</v>
      </c>
      <c r="AB938" s="1" t="str">
        <f t="shared" si="45"/>
        <v>Andalucía</v>
      </c>
      <c r="AC938" s="1" t="str">
        <f t="shared" si="43"/>
        <v>Cáceres-Andalucía-Jaén-R14</v>
      </c>
      <c r="AD938" s="1" t="str">
        <f t="shared" si="44"/>
        <v xml:space="preserve">DM - Fabricación de material de transporte </v>
      </c>
    </row>
    <row r="939" spans="1:30" ht="14.4">
      <c r="A939" s="7" t="s">
        <v>104</v>
      </c>
      <c r="B939" s="7" t="s">
        <v>21</v>
      </c>
      <c r="C939" s="7" t="s">
        <v>63</v>
      </c>
      <c r="D939" s="7" t="s">
        <v>55</v>
      </c>
      <c r="E939" s="7">
        <v>0</v>
      </c>
      <c r="F939" s="7">
        <v>0</v>
      </c>
      <c r="G939" s="7">
        <v>0</v>
      </c>
      <c r="H939" s="7">
        <v>0</v>
      </c>
      <c r="I939" s="7">
        <v>0</v>
      </c>
      <c r="J939" s="7">
        <v>0</v>
      </c>
      <c r="K939" s="7">
        <v>0</v>
      </c>
      <c r="L939" s="7">
        <v>0</v>
      </c>
      <c r="M939" s="7">
        <v>0</v>
      </c>
      <c r="N939" s="7">
        <v>0</v>
      </c>
      <c r="O939" s="7">
        <v>0</v>
      </c>
      <c r="P939" s="7">
        <v>0</v>
      </c>
      <c r="Q939" s="7">
        <v>0</v>
      </c>
      <c r="R939" s="7">
        <v>0</v>
      </c>
      <c r="S939" s="7">
        <v>0</v>
      </c>
      <c r="T939" s="7">
        <v>0</v>
      </c>
      <c r="U939" s="7">
        <v>0</v>
      </c>
      <c r="V939" s="7">
        <v>0</v>
      </c>
      <c r="W939" s="7">
        <v>0</v>
      </c>
      <c r="X939" s="7">
        <v>0</v>
      </c>
      <c r="Y939" s="7">
        <v>0</v>
      </c>
      <c r="Z939" s="7">
        <v>0</v>
      </c>
      <c r="AA939" s="1" t="s">
        <v>56</v>
      </c>
      <c r="AB939" s="1" t="str">
        <f t="shared" si="45"/>
        <v>Andalucía</v>
      </c>
      <c r="AC939" s="1" t="str">
        <f t="shared" si="43"/>
        <v>Cáceres-Andalucía-Jaén-R15</v>
      </c>
      <c r="AD939" s="1" t="str">
        <f t="shared" si="44"/>
        <v xml:space="preserve">DN - Industrias diversas </v>
      </c>
    </row>
    <row r="940" spans="1:30" ht="14.4">
      <c r="A940" s="7" t="s">
        <v>104</v>
      </c>
      <c r="B940" s="7" t="s">
        <v>21</v>
      </c>
      <c r="C940" s="7" t="s">
        <v>63</v>
      </c>
      <c r="D940" s="7" t="s">
        <v>57</v>
      </c>
      <c r="E940" s="7">
        <v>246.331180047629</v>
      </c>
      <c r="F940" s="7">
        <v>234.07970370542901</v>
      </c>
      <c r="G940" s="7">
        <v>127.420387456208</v>
      </c>
      <c r="H940" s="7">
        <v>79.411694198193203</v>
      </c>
      <c r="I940" s="7">
        <v>95.452254760969595</v>
      </c>
      <c r="J940" s="7">
        <v>74.181650330705594</v>
      </c>
      <c r="K940" s="7">
        <v>84.089496704864999</v>
      </c>
      <c r="L940" s="7">
        <v>74.058100322662796</v>
      </c>
      <c r="M940" s="7">
        <v>48.063482202038301</v>
      </c>
      <c r="N940" s="7">
        <v>49.725731183892201</v>
      </c>
      <c r="O940" s="7">
        <v>40.245314554515602</v>
      </c>
      <c r="P940" s="7">
        <v>0</v>
      </c>
      <c r="Q940" s="7">
        <v>0</v>
      </c>
      <c r="R940" s="7">
        <v>0</v>
      </c>
      <c r="S940" s="7">
        <v>0</v>
      </c>
      <c r="T940" s="7">
        <v>0</v>
      </c>
      <c r="U940" s="7">
        <v>0</v>
      </c>
      <c r="V940" s="7">
        <v>0</v>
      </c>
      <c r="W940" s="7">
        <v>0</v>
      </c>
      <c r="X940" s="7">
        <v>0</v>
      </c>
      <c r="Y940" s="7">
        <v>0</v>
      </c>
      <c r="Z940" s="7">
        <v>0</v>
      </c>
      <c r="AA940" s="1" t="s">
        <v>58</v>
      </c>
      <c r="AB940" s="1" t="str">
        <f t="shared" si="45"/>
        <v>Andalucía</v>
      </c>
      <c r="AC940" s="1" t="str">
        <f t="shared" si="43"/>
        <v>Cáceres-Andalucía-Jaén-R16</v>
      </c>
      <c r="AD940" s="1" t="str">
        <f t="shared" si="44"/>
        <v xml:space="preserve">EE - Industria energética, distribución de energía, gas y agua </v>
      </c>
    </row>
    <row r="941" spans="1:30" ht="14.4">
      <c r="A941" s="7" t="s">
        <v>104</v>
      </c>
      <c r="B941" s="7" t="s">
        <v>21</v>
      </c>
      <c r="C941" s="7" t="s">
        <v>64</v>
      </c>
      <c r="D941" s="7" t="s">
        <v>23</v>
      </c>
      <c r="E941" s="7">
        <v>0</v>
      </c>
      <c r="F941" s="7">
        <v>5.0520371143029701</v>
      </c>
      <c r="G941" s="7">
        <v>0</v>
      </c>
      <c r="H941" s="7">
        <v>0</v>
      </c>
      <c r="I941" s="7">
        <v>0</v>
      </c>
      <c r="J941" s="7">
        <v>0</v>
      </c>
      <c r="K941" s="7">
        <v>6.0276378181435</v>
      </c>
      <c r="L941" s="7">
        <v>14.994685957090001</v>
      </c>
      <c r="M941" s="7">
        <v>0</v>
      </c>
      <c r="N941" s="7">
        <v>0</v>
      </c>
      <c r="O941" s="7">
        <v>0</v>
      </c>
      <c r="P941" s="7">
        <v>0</v>
      </c>
      <c r="Q941" s="7">
        <v>6.0241439999999997</v>
      </c>
      <c r="R941" s="7">
        <v>0</v>
      </c>
      <c r="S941" s="7">
        <v>0</v>
      </c>
      <c r="T941" s="7">
        <v>0</v>
      </c>
      <c r="U941" s="7">
        <v>0</v>
      </c>
      <c r="V941" s="7">
        <v>13.468655999999999</v>
      </c>
      <c r="W941" s="7">
        <v>13.757256</v>
      </c>
      <c r="X941" s="7">
        <v>0</v>
      </c>
      <c r="Y941" s="7">
        <v>0</v>
      </c>
      <c r="Z941" s="7">
        <v>0</v>
      </c>
      <c r="AA941" s="1" t="s">
        <v>24</v>
      </c>
      <c r="AB941" s="1" t="str">
        <f t="shared" si="45"/>
        <v>Andalucía</v>
      </c>
      <c r="AC941" s="1" t="str">
        <f t="shared" si="43"/>
        <v>Cáceres-Andalucía-Málaga-R1</v>
      </c>
      <c r="AD941" s="1" t="str">
        <f t="shared" si="44"/>
        <v xml:space="preserve">AA,BB - Agricultura, silvicultura y pesca </v>
      </c>
    </row>
    <row r="942" spans="1:30" ht="14.4">
      <c r="A942" s="7" t="s">
        <v>104</v>
      </c>
      <c r="B942" s="7" t="s">
        <v>21</v>
      </c>
      <c r="C942" s="7" t="s">
        <v>64</v>
      </c>
      <c r="D942" s="7" t="s">
        <v>26</v>
      </c>
      <c r="E942" s="7">
        <v>0</v>
      </c>
      <c r="F942" s="7">
        <v>0</v>
      </c>
      <c r="G942" s="7">
        <v>0</v>
      </c>
      <c r="H942" s="7">
        <v>0</v>
      </c>
      <c r="I942" s="7">
        <v>0</v>
      </c>
      <c r="J942" s="7">
        <v>0</v>
      </c>
      <c r="K942" s="7">
        <v>0</v>
      </c>
      <c r="L942" s="7">
        <v>0</v>
      </c>
      <c r="M942" s="7">
        <v>0</v>
      </c>
      <c r="N942" s="7">
        <v>0</v>
      </c>
      <c r="O942" s="7">
        <v>0</v>
      </c>
      <c r="P942" s="7">
        <v>0</v>
      </c>
      <c r="Q942" s="7">
        <v>0</v>
      </c>
      <c r="R942" s="7">
        <v>0</v>
      </c>
      <c r="S942" s="7">
        <v>0</v>
      </c>
      <c r="T942" s="7">
        <v>0</v>
      </c>
      <c r="U942" s="7">
        <v>0</v>
      </c>
      <c r="V942" s="7">
        <v>0</v>
      </c>
      <c r="W942" s="7">
        <v>0</v>
      </c>
      <c r="X942" s="7">
        <v>0</v>
      </c>
      <c r="Y942" s="7">
        <v>0</v>
      </c>
      <c r="Z942" s="7">
        <v>0</v>
      </c>
      <c r="AA942" s="1" t="s">
        <v>27</v>
      </c>
      <c r="AB942" s="1" t="str">
        <f t="shared" si="45"/>
        <v>Andalucía</v>
      </c>
      <c r="AC942" s="1" t="str">
        <f t="shared" si="43"/>
        <v>Cáceres-Andalucía-Málaga-R2</v>
      </c>
      <c r="AD942" s="1" t="str">
        <f t="shared" si="44"/>
        <v xml:space="preserve">CA,CB, DF - I. extractivas, coquerías, refino y combustibles nucleares </v>
      </c>
    </row>
    <row r="943" spans="1:30" ht="14.4">
      <c r="A943" s="7" t="s">
        <v>104</v>
      </c>
      <c r="B943" s="7" t="s">
        <v>21</v>
      </c>
      <c r="C943" s="7" t="s">
        <v>64</v>
      </c>
      <c r="D943" s="7" t="s">
        <v>29</v>
      </c>
      <c r="E943" s="7">
        <v>46.695202318947103</v>
      </c>
      <c r="F943" s="7">
        <v>81.209817963685694</v>
      </c>
      <c r="G943" s="7">
        <v>17.7137416226029</v>
      </c>
      <c r="H943" s="7">
        <v>0</v>
      </c>
      <c r="I943" s="7">
        <v>16.619221392760299</v>
      </c>
      <c r="J943" s="7">
        <v>0</v>
      </c>
      <c r="K943" s="7">
        <v>61.289152975501402</v>
      </c>
      <c r="L943" s="7">
        <v>14.5783796339121</v>
      </c>
      <c r="M943" s="7">
        <v>26.819615744887798</v>
      </c>
      <c r="N943" s="7">
        <v>40.130465067611198</v>
      </c>
      <c r="O943" s="7">
        <v>20.960235102810099</v>
      </c>
      <c r="P943" s="7">
        <v>91.040807999999998</v>
      </c>
      <c r="Q943" s="7">
        <v>99.546871999999993</v>
      </c>
      <c r="R943" s="7">
        <v>17.066568</v>
      </c>
      <c r="S943" s="7">
        <v>0</v>
      </c>
      <c r="T943" s="7">
        <v>48.573287999999998</v>
      </c>
      <c r="U943" s="7">
        <v>0</v>
      </c>
      <c r="V943" s="7">
        <v>68.248540000000006</v>
      </c>
      <c r="W943" s="7">
        <v>36.609808000000001</v>
      </c>
      <c r="X943" s="7">
        <v>29.853956</v>
      </c>
      <c r="Y943" s="7">
        <v>99.902300999999994</v>
      </c>
      <c r="Z943" s="7">
        <v>33.295054999999998</v>
      </c>
      <c r="AA943" s="1" t="s">
        <v>30</v>
      </c>
      <c r="AB943" s="1" t="str">
        <f t="shared" si="45"/>
        <v>Andalucía</v>
      </c>
      <c r="AC943" s="1" t="str">
        <f t="shared" si="43"/>
        <v>Cáceres-Andalucía-Málaga-R3</v>
      </c>
      <c r="AD943" s="1" t="str">
        <f t="shared" si="44"/>
        <v xml:space="preserve">DA - Industria Agroalimentaria </v>
      </c>
    </row>
    <row r="944" spans="1:30" ht="14.4">
      <c r="A944" s="7" t="s">
        <v>104</v>
      </c>
      <c r="B944" s="7" t="s">
        <v>21</v>
      </c>
      <c r="C944" s="7" t="s">
        <v>64</v>
      </c>
      <c r="D944" s="7" t="s">
        <v>32</v>
      </c>
      <c r="E944" s="7">
        <v>0</v>
      </c>
      <c r="F944" s="7">
        <v>0</v>
      </c>
      <c r="G944" s="7">
        <v>0</v>
      </c>
      <c r="H944" s="7">
        <v>0</v>
      </c>
      <c r="I944" s="7">
        <v>0</v>
      </c>
      <c r="J944" s="7">
        <v>0</v>
      </c>
      <c r="K944" s="7">
        <v>0</v>
      </c>
      <c r="L944" s="7">
        <v>0</v>
      </c>
      <c r="M944" s="7">
        <v>0</v>
      </c>
      <c r="N944" s="7">
        <v>0</v>
      </c>
      <c r="O944" s="7">
        <v>0</v>
      </c>
      <c r="P944" s="7">
        <v>0</v>
      </c>
      <c r="Q944" s="7">
        <v>0</v>
      </c>
      <c r="R944" s="7">
        <v>0</v>
      </c>
      <c r="S944" s="7">
        <v>0</v>
      </c>
      <c r="T944" s="7">
        <v>0</v>
      </c>
      <c r="U944" s="7">
        <v>0</v>
      </c>
      <c r="V944" s="7">
        <v>0</v>
      </c>
      <c r="W944" s="7">
        <v>0</v>
      </c>
      <c r="X944" s="7">
        <v>0</v>
      </c>
      <c r="Y944" s="7">
        <v>0</v>
      </c>
      <c r="Z944" s="7">
        <v>0</v>
      </c>
      <c r="AA944" s="1" t="s">
        <v>33</v>
      </c>
      <c r="AB944" s="1" t="str">
        <f t="shared" si="45"/>
        <v>Andalucía</v>
      </c>
      <c r="AC944" s="1" t="str">
        <f t="shared" si="43"/>
        <v>Cáceres-Andalucía-Málaga-R4</v>
      </c>
      <c r="AD944" s="1" t="str">
        <f t="shared" si="44"/>
        <v xml:space="preserve">DB - Industria textil y de la confección </v>
      </c>
    </row>
    <row r="945" spans="1:30" ht="14.4">
      <c r="A945" s="7" t="s">
        <v>104</v>
      </c>
      <c r="B945" s="7" t="s">
        <v>21</v>
      </c>
      <c r="C945" s="7" t="s">
        <v>64</v>
      </c>
      <c r="D945" s="7" t="s">
        <v>35</v>
      </c>
      <c r="E945" s="7">
        <v>0</v>
      </c>
      <c r="F945" s="7">
        <v>0</v>
      </c>
      <c r="G945" s="7">
        <v>0</v>
      </c>
      <c r="H945" s="7">
        <v>0</v>
      </c>
      <c r="I945" s="7">
        <v>0</v>
      </c>
      <c r="J945" s="7">
        <v>0</v>
      </c>
      <c r="K945" s="7">
        <v>0</v>
      </c>
      <c r="L945" s="7">
        <v>0</v>
      </c>
      <c r="M945" s="7">
        <v>0</v>
      </c>
      <c r="N945" s="7">
        <v>0</v>
      </c>
      <c r="O945" s="7">
        <v>0</v>
      </c>
      <c r="P945" s="7">
        <v>0</v>
      </c>
      <c r="Q945" s="7">
        <v>0</v>
      </c>
      <c r="R945" s="7">
        <v>0</v>
      </c>
      <c r="S945" s="7">
        <v>0</v>
      </c>
      <c r="T945" s="7">
        <v>0</v>
      </c>
      <c r="U945" s="7">
        <v>0</v>
      </c>
      <c r="V945" s="7">
        <v>0</v>
      </c>
      <c r="W945" s="7">
        <v>0</v>
      </c>
      <c r="X945" s="7">
        <v>0</v>
      </c>
      <c r="Y945" s="7">
        <v>0</v>
      </c>
      <c r="Z945" s="7">
        <v>0</v>
      </c>
      <c r="AA945" s="1" t="s">
        <v>36</v>
      </c>
      <c r="AB945" s="1" t="str">
        <f t="shared" si="45"/>
        <v>Andalucía</v>
      </c>
      <c r="AC945" s="1" t="str">
        <f t="shared" si="43"/>
        <v>Cáceres-Andalucía-Málaga-R5</v>
      </c>
      <c r="AD945" s="1" t="str">
        <f t="shared" si="44"/>
        <v xml:space="preserve">DC - Industria del cuero y calzado </v>
      </c>
    </row>
    <row r="946" spans="1:30" ht="14.4">
      <c r="A946" s="7" t="s">
        <v>104</v>
      </c>
      <c r="B946" s="7" t="s">
        <v>21</v>
      </c>
      <c r="C946" s="7" t="s">
        <v>64</v>
      </c>
      <c r="D946" s="7" t="s">
        <v>37</v>
      </c>
      <c r="E946" s="7">
        <v>0</v>
      </c>
      <c r="F946" s="7">
        <v>0</v>
      </c>
      <c r="G946" s="7">
        <v>0</v>
      </c>
      <c r="H946" s="7">
        <v>0</v>
      </c>
      <c r="I946" s="7">
        <v>0</v>
      </c>
      <c r="J946" s="7">
        <v>1.1087367961894701</v>
      </c>
      <c r="K946" s="7">
        <v>0</v>
      </c>
      <c r="L946" s="7">
        <v>0</v>
      </c>
      <c r="M946" s="7">
        <v>0</v>
      </c>
      <c r="N946" s="7">
        <v>0</v>
      </c>
      <c r="O946" s="7">
        <v>0</v>
      </c>
      <c r="P946" s="7">
        <v>0</v>
      </c>
      <c r="Q946" s="7">
        <v>0</v>
      </c>
      <c r="R946" s="7">
        <v>0</v>
      </c>
      <c r="S946" s="7">
        <v>0</v>
      </c>
      <c r="T946" s="7">
        <v>0</v>
      </c>
      <c r="U946" s="7">
        <v>9.3958949999999994</v>
      </c>
      <c r="V946" s="7">
        <v>0</v>
      </c>
      <c r="W946" s="7">
        <v>0</v>
      </c>
      <c r="X946" s="7">
        <v>0</v>
      </c>
      <c r="Y946" s="7">
        <v>0</v>
      </c>
      <c r="Z946" s="7">
        <v>0</v>
      </c>
      <c r="AA946" s="1" t="s">
        <v>38</v>
      </c>
      <c r="AB946" s="1" t="str">
        <f t="shared" si="45"/>
        <v>Andalucía</v>
      </c>
      <c r="AC946" s="1" t="str">
        <f t="shared" si="43"/>
        <v>Cáceres-Andalucía-Málaga-R6</v>
      </c>
      <c r="AD946" s="1" t="str">
        <f t="shared" si="44"/>
        <v xml:space="preserve">DD - Industria de la madera y el corcho </v>
      </c>
    </row>
    <row r="947" spans="1:30" ht="14.4">
      <c r="A947" s="7" t="s">
        <v>104</v>
      </c>
      <c r="B947" s="7" t="s">
        <v>21</v>
      </c>
      <c r="C947" s="7" t="s">
        <v>64</v>
      </c>
      <c r="D947" s="7" t="s">
        <v>39</v>
      </c>
      <c r="E947" s="7">
        <v>0</v>
      </c>
      <c r="F947" s="7">
        <v>0</v>
      </c>
      <c r="G947" s="7">
        <v>0</v>
      </c>
      <c r="H947" s="7">
        <v>0</v>
      </c>
      <c r="I947" s="7">
        <v>0</v>
      </c>
      <c r="J947" s="7">
        <v>0</v>
      </c>
      <c r="K947" s="7">
        <v>0.47662918256562897</v>
      </c>
      <c r="L947" s="7">
        <v>0</v>
      </c>
      <c r="M947" s="7">
        <v>0.70678952113972504</v>
      </c>
      <c r="N947" s="7">
        <v>0</v>
      </c>
      <c r="O947" s="7">
        <v>0</v>
      </c>
      <c r="P947" s="7">
        <v>0</v>
      </c>
      <c r="Q947" s="7">
        <v>0</v>
      </c>
      <c r="R947" s="7">
        <v>0</v>
      </c>
      <c r="S947" s="7">
        <v>0</v>
      </c>
      <c r="T947" s="7">
        <v>0</v>
      </c>
      <c r="U947" s="7">
        <v>0</v>
      </c>
      <c r="V947" s="7">
        <v>3.3125049999999998</v>
      </c>
      <c r="W947" s="7">
        <v>0</v>
      </c>
      <c r="X947" s="7">
        <v>3.0445730000000002</v>
      </c>
      <c r="Y947" s="7">
        <v>0</v>
      </c>
      <c r="Z947" s="7">
        <v>0</v>
      </c>
      <c r="AA947" s="1" t="s">
        <v>40</v>
      </c>
      <c r="AB947" s="1" t="str">
        <f t="shared" si="45"/>
        <v>Andalucía</v>
      </c>
      <c r="AC947" s="1" t="str">
        <f t="shared" si="43"/>
        <v>Cáceres-Andalucía-Málaga-R7</v>
      </c>
      <c r="AD947" s="1" t="str">
        <f t="shared" si="44"/>
        <v xml:space="preserve">DE - Industria del papel, edición y artes gráficas </v>
      </c>
    </row>
    <row r="948" spans="1:30" ht="14.4">
      <c r="A948" s="7" t="s">
        <v>104</v>
      </c>
      <c r="B948" s="7" t="s">
        <v>21</v>
      </c>
      <c r="C948" s="7" t="s">
        <v>64</v>
      </c>
      <c r="D948" s="7" t="s">
        <v>41</v>
      </c>
      <c r="E948" s="7">
        <v>0</v>
      </c>
      <c r="F948" s="7">
        <v>0</v>
      </c>
      <c r="G948" s="7">
        <v>0</v>
      </c>
      <c r="H948" s="7">
        <v>0</v>
      </c>
      <c r="I948" s="7">
        <v>0</v>
      </c>
      <c r="J948" s="7">
        <v>0</v>
      </c>
      <c r="K948" s="7">
        <v>0</v>
      </c>
      <c r="L948" s="7">
        <v>0</v>
      </c>
      <c r="M948" s="7">
        <v>0</v>
      </c>
      <c r="N948" s="7">
        <v>0</v>
      </c>
      <c r="O948" s="7">
        <v>0</v>
      </c>
      <c r="P948" s="7">
        <v>0</v>
      </c>
      <c r="Q948" s="7">
        <v>0</v>
      </c>
      <c r="R948" s="7">
        <v>0</v>
      </c>
      <c r="S948" s="7">
        <v>0</v>
      </c>
      <c r="T948" s="7">
        <v>0</v>
      </c>
      <c r="U948" s="7">
        <v>0</v>
      </c>
      <c r="V948" s="7">
        <v>0</v>
      </c>
      <c r="W948" s="7">
        <v>0</v>
      </c>
      <c r="X948" s="7">
        <v>0</v>
      </c>
      <c r="Y948" s="7">
        <v>0</v>
      </c>
      <c r="Z948" s="7">
        <v>0</v>
      </c>
      <c r="AA948" s="1" t="s">
        <v>42</v>
      </c>
      <c r="AB948" s="1" t="str">
        <f t="shared" si="45"/>
        <v>Andalucía</v>
      </c>
      <c r="AC948" s="1" t="str">
        <f t="shared" si="43"/>
        <v>Cáceres-Andalucía-Málaga-R8</v>
      </c>
      <c r="AD948" s="1" t="str">
        <f t="shared" si="44"/>
        <v xml:space="preserve">DG - Industria Química </v>
      </c>
    </row>
    <row r="949" spans="1:30" ht="14.4">
      <c r="A949" s="7" t="s">
        <v>104</v>
      </c>
      <c r="B949" s="7" t="s">
        <v>21</v>
      </c>
      <c r="C949" s="7" t="s">
        <v>64</v>
      </c>
      <c r="D949" s="7" t="s">
        <v>43</v>
      </c>
      <c r="E949" s="7">
        <v>0</v>
      </c>
      <c r="F949" s="7">
        <v>0</v>
      </c>
      <c r="G949" s="7">
        <v>0</v>
      </c>
      <c r="H949" s="7">
        <v>0</v>
      </c>
      <c r="I949" s="7">
        <v>0</v>
      </c>
      <c r="J949" s="7">
        <v>20.266079793176299</v>
      </c>
      <c r="K949" s="7">
        <v>2.2777634029458</v>
      </c>
      <c r="L949" s="7">
        <v>0</v>
      </c>
      <c r="M949" s="7">
        <v>0</v>
      </c>
      <c r="N949" s="7">
        <v>0</v>
      </c>
      <c r="O949" s="7">
        <v>0</v>
      </c>
      <c r="P949" s="7">
        <v>0</v>
      </c>
      <c r="Q949" s="7">
        <v>0</v>
      </c>
      <c r="R949" s="7">
        <v>0</v>
      </c>
      <c r="S949" s="7">
        <v>0</v>
      </c>
      <c r="T949" s="7">
        <v>0</v>
      </c>
      <c r="U949" s="7">
        <v>12.45764</v>
      </c>
      <c r="V949" s="7">
        <v>1.7737799999999999</v>
      </c>
      <c r="W949" s="7">
        <v>0</v>
      </c>
      <c r="X949" s="7">
        <v>0</v>
      </c>
      <c r="Y949" s="7">
        <v>0</v>
      </c>
      <c r="Z949" s="7">
        <v>0</v>
      </c>
      <c r="AA949" s="1" t="s">
        <v>44</v>
      </c>
      <c r="AB949" s="1" t="str">
        <f t="shared" si="45"/>
        <v>Andalucía</v>
      </c>
      <c r="AC949" s="1" t="str">
        <f t="shared" si="43"/>
        <v>Cáceres-Andalucía-Málaga-R9</v>
      </c>
      <c r="AD949" s="1" t="str">
        <f t="shared" si="44"/>
        <v xml:space="preserve">DH - Industria del caucho y materias plásticas </v>
      </c>
    </row>
    <row r="950" spans="1:30" ht="14.4">
      <c r="A950" s="7" t="s">
        <v>104</v>
      </c>
      <c r="B950" s="7" t="s">
        <v>21</v>
      </c>
      <c r="C950" s="7" t="s">
        <v>64</v>
      </c>
      <c r="D950" s="7" t="s">
        <v>45</v>
      </c>
      <c r="E950" s="7">
        <v>0</v>
      </c>
      <c r="F950" s="7">
        <v>0</v>
      </c>
      <c r="G950" s="7">
        <v>0</v>
      </c>
      <c r="H950" s="7">
        <v>0</v>
      </c>
      <c r="I950" s="7">
        <v>0</v>
      </c>
      <c r="J950" s="7">
        <v>0</v>
      </c>
      <c r="K950" s="7">
        <v>0</v>
      </c>
      <c r="L950" s="7">
        <v>0</v>
      </c>
      <c r="M950" s="7">
        <v>0</v>
      </c>
      <c r="N950" s="7">
        <v>0</v>
      </c>
      <c r="O950" s="7">
        <v>0</v>
      </c>
      <c r="P950" s="7">
        <v>0</v>
      </c>
      <c r="Q950" s="7">
        <v>0</v>
      </c>
      <c r="R950" s="7">
        <v>0</v>
      </c>
      <c r="S950" s="7">
        <v>0</v>
      </c>
      <c r="T950" s="7">
        <v>0</v>
      </c>
      <c r="U950" s="7">
        <v>0</v>
      </c>
      <c r="V950" s="7">
        <v>0</v>
      </c>
      <c r="W950" s="7">
        <v>0</v>
      </c>
      <c r="X950" s="7">
        <v>0</v>
      </c>
      <c r="Y950" s="7">
        <v>0</v>
      </c>
      <c r="Z950" s="7">
        <v>0</v>
      </c>
      <c r="AA950" s="1" t="s">
        <v>46</v>
      </c>
      <c r="AB950" s="1" t="str">
        <f t="shared" si="45"/>
        <v>Andalucía</v>
      </c>
      <c r="AC950" s="1" t="str">
        <f t="shared" si="43"/>
        <v>Cáceres-Andalucía-Málaga-R10</v>
      </c>
      <c r="AD950" s="1" t="str">
        <f t="shared" si="44"/>
        <v xml:space="preserve">DI - Industria de productos minerales no metálicos </v>
      </c>
    </row>
    <row r="951" spans="1:30" ht="14.4">
      <c r="A951" s="7" t="s">
        <v>104</v>
      </c>
      <c r="B951" s="7" t="s">
        <v>21</v>
      </c>
      <c r="C951" s="7" t="s">
        <v>64</v>
      </c>
      <c r="D951" s="7" t="s">
        <v>47</v>
      </c>
      <c r="E951" s="7">
        <v>0</v>
      </c>
      <c r="F951" s="7">
        <v>0</v>
      </c>
      <c r="G951" s="7">
        <v>0</v>
      </c>
      <c r="H951" s="7">
        <v>0</v>
      </c>
      <c r="I951" s="7">
        <v>0</v>
      </c>
      <c r="J951" s="7">
        <v>0</v>
      </c>
      <c r="K951" s="7">
        <v>0</v>
      </c>
      <c r="L951" s="7">
        <v>0</v>
      </c>
      <c r="M951" s="7">
        <v>0</v>
      </c>
      <c r="N951" s="7">
        <v>0</v>
      </c>
      <c r="O951" s="7">
        <v>0</v>
      </c>
      <c r="P951" s="7">
        <v>0</v>
      </c>
      <c r="Q951" s="7">
        <v>0</v>
      </c>
      <c r="R951" s="7">
        <v>0</v>
      </c>
      <c r="S951" s="7">
        <v>0</v>
      </c>
      <c r="T951" s="7">
        <v>0</v>
      </c>
      <c r="U951" s="7">
        <v>0</v>
      </c>
      <c r="V951" s="7">
        <v>0</v>
      </c>
      <c r="W951" s="7">
        <v>0</v>
      </c>
      <c r="X951" s="7">
        <v>0</v>
      </c>
      <c r="Y951" s="7">
        <v>0</v>
      </c>
      <c r="Z951" s="7">
        <v>0</v>
      </c>
      <c r="AA951" s="1" t="s">
        <v>48</v>
      </c>
      <c r="AB951" s="1" t="str">
        <f t="shared" si="45"/>
        <v>Andalucía</v>
      </c>
      <c r="AC951" s="1" t="str">
        <f t="shared" si="43"/>
        <v>Cáceres-Andalucía-Málaga-R11</v>
      </c>
      <c r="AD951" s="1" t="str">
        <f t="shared" si="44"/>
        <v xml:space="preserve">DJ - Metalurgia y fabricación de productos metálicos </v>
      </c>
    </row>
    <row r="952" spans="1:30" ht="14.4">
      <c r="A952" s="7" t="s">
        <v>104</v>
      </c>
      <c r="B952" s="7" t="s">
        <v>21</v>
      </c>
      <c r="C952" s="7" t="s">
        <v>64</v>
      </c>
      <c r="D952" s="7" t="s">
        <v>49</v>
      </c>
      <c r="E952" s="7">
        <v>0</v>
      </c>
      <c r="F952" s="7">
        <v>0</v>
      </c>
      <c r="G952" s="7">
        <v>0</v>
      </c>
      <c r="H952" s="7">
        <v>0</v>
      </c>
      <c r="I952" s="7">
        <v>0</v>
      </c>
      <c r="J952" s="7">
        <v>0</v>
      </c>
      <c r="K952" s="7">
        <v>0</v>
      </c>
      <c r="L952" s="7">
        <v>0</v>
      </c>
      <c r="M952" s="7">
        <v>0</v>
      </c>
      <c r="N952" s="7">
        <v>0</v>
      </c>
      <c r="O952" s="7">
        <v>0</v>
      </c>
      <c r="P952" s="7">
        <v>0</v>
      </c>
      <c r="Q952" s="7">
        <v>0</v>
      </c>
      <c r="R952" s="7">
        <v>0</v>
      </c>
      <c r="S952" s="7">
        <v>0</v>
      </c>
      <c r="T952" s="7">
        <v>0</v>
      </c>
      <c r="U952" s="7">
        <v>0</v>
      </c>
      <c r="V952" s="7">
        <v>0</v>
      </c>
      <c r="W952" s="7">
        <v>0</v>
      </c>
      <c r="X952" s="7">
        <v>0</v>
      </c>
      <c r="Y952" s="7">
        <v>0</v>
      </c>
      <c r="Z952" s="7">
        <v>0</v>
      </c>
      <c r="AA952" s="1" t="s">
        <v>50</v>
      </c>
      <c r="AB952" s="1" t="str">
        <f t="shared" si="45"/>
        <v>Andalucía</v>
      </c>
      <c r="AC952" s="1" t="str">
        <f t="shared" si="43"/>
        <v>Cáceres-Andalucía-Málaga-R12</v>
      </c>
      <c r="AD952" s="1" t="str">
        <f t="shared" si="44"/>
        <v xml:space="preserve">DK - Fabricación de maquinaria y equipo mecánico </v>
      </c>
    </row>
    <row r="953" spans="1:30" ht="14.4">
      <c r="A953" s="7" t="s">
        <v>104</v>
      </c>
      <c r="B953" s="7" t="s">
        <v>21</v>
      </c>
      <c r="C953" s="7" t="s">
        <v>64</v>
      </c>
      <c r="D953" s="7" t="s">
        <v>51</v>
      </c>
      <c r="E953" s="7">
        <v>0</v>
      </c>
      <c r="F953" s="7">
        <v>0</v>
      </c>
      <c r="G953" s="7">
        <v>0</v>
      </c>
      <c r="H953" s="7">
        <v>0</v>
      </c>
      <c r="I953" s="7">
        <v>0</v>
      </c>
      <c r="J953" s="7">
        <v>0</v>
      </c>
      <c r="K953" s="7">
        <v>0</v>
      </c>
      <c r="L953" s="7">
        <v>0</v>
      </c>
      <c r="M953" s="7">
        <v>0</v>
      </c>
      <c r="N953" s="7">
        <v>0</v>
      </c>
      <c r="O953" s="7">
        <v>0</v>
      </c>
      <c r="P953" s="7">
        <v>0</v>
      </c>
      <c r="Q953" s="7">
        <v>0</v>
      </c>
      <c r="R953" s="7">
        <v>0</v>
      </c>
      <c r="S953" s="7">
        <v>0</v>
      </c>
      <c r="T953" s="7">
        <v>0</v>
      </c>
      <c r="U953" s="7">
        <v>0</v>
      </c>
      <c r="V953" s="7">
        <v>0</v>
      </c>
      <c r="W953" s="7">
        <v>0</v>
      </c>
      <c r="X953" s="7">
        <v>0</v>
      </c>
      <c r="Y953" s="7">
        <v>0</v>
      </c>
      <c r="Z953" s="7">
        <v>0</v>
      </c>
      <c r="AA953" s="1" t="s">
        <v>52</v>
      </c>
      <c r="AB953" s="1" t="str">
        <f t="shared" si="45"/>
        <v>Andalucía</v>
      </c>
      <c r="AC953" s="1" t="str">
        <f t="shared" si="43"/>
        <v>Cáceres-Andalucía-Málaga-R13</v>
      </c>
      <c r="AD953" s="1" t="str">
        <f t="shared" si="44"/>
        <v xml:space="preserve">DL - Material y equipo eléctrico, electrónico y óptico </v>
      </c>
    </row>
    <row r="954" spans="1:30" ht="14.4">
      <c r="A954" s="7" t="s">
        <v>104</v>
      </c>
      <c r="B954" s="7" t="s">
        <v>21</v>
      </c>
      <c r="C954" s="7" t="s">
        <v>64</v>
      </c>
      <c r="D954" s="7" t="s">
        <v>53</v>
      </c>
      <c r="E954" s="7">
        <v>0</v>
      </c>
      <c r="F954" s="7">
        <v>0</v>
      </c>
      <c r="G954" s="7">
        <v>0</v>
      </c>
      <c r="H954" s="7">
        <v>0.34853463489463399</v>
      </c>
      <c r="I954" s="7">
        <v>0</v>
      </c>
      <c r="J954" s="7">
        <v>0</v>
      </c>
      <c r="K954" s="7">
        <v>0</v>
      </c>
      <c r="L954" s="7">
        <v>0</v>
      </c>
      <c r="M954" s="7">
        <v>0</v>
      </c>
      <c r="N954" s="7">
        <v>0</v>
      </c>
      <c r="O954" s="7">
        <v>0</v>
      </c>
      <c r="P954" s="7">
        <v>0</v>
      </c>
      <c r="Q954" s="7">
        <v>0</v>
      </c>
      <c r="R954" s="7">
        <v>0</v>
      </c>
      <c r="S954" s="7">
        <v>6.16</v>
      </c>
      <c r="T954" s="7">
        <v>0</v>
      </c>
      <c r="U954" s="7">
        <v>0</v>
      </c>
      <c r="V954" s="7">
        <v>0</v>
      </c>
      <c r="W954" s="7">
        <v>0</v>
      </c>
      <c r="X954" s="7">
        <v>0</v>
      </c>
      <c r="Y954" s="7">
        <v>0</v>
      </c>
      <c r="Z954" s="7">
        <v>0</v>
      </c>
      <c r="AA954" s="1" t="s">
        <v>54</v>
      </c>
      <c r="AB954" s="1" t="str">
        <f t="shared" si="45"/>
        <v>Andalucía</v>
      </c>
      <c r="AC954" s="1" t="str">
        <f t="shared" si="43"/>
        <v>Cáceres-Andalucía-Málaga-R14</v>
      </c>
      <c r="AD954" s="1" t="str">
        <f t="shared" si="44"/>
        <v xml:space="preserve">DM - Fabricación de material de transporte </v>
      </c>
    </row>
    <row r="955" spans="1:30" ht="14.4">
      <c r="A955" s="7" t="s">
        <v>104</v>
      </c>
      <c r="B955" s="7" t="s">
        <v>21</v>
      </c>
      <c r="C955" s="7" t="s">
        <v>64</v>
      </c>
      <c r="D955" s="7" t="s">
        <v>55</v>
      </c>
      <c r="E955" s="7">
        <v>0</v>
      </c>
      <c r="F955" s="7">
        <v>0</v>
      </c>
      <c r="G955" s="7">
        <v>0</v>
      </c>
      <c r="H955" s="7">
        <v>0</v>
      </c>
      <c r="I955" s="7">
        <v>0</v>
      </c>
      <c r="J955" s="7">
        <v>0</v>
      </c>
      <c r="K955" s="7">
        <v>0</v>
      </c>
      <c r="L955" s="7">
        <v>0</v>
      </c>
      <c r="M955" s="7">
        <v>0</v>
      </c>
      <c r="N955" s="7">
        <v>0</v>
      </c>
      <c r="O955" s="7">
        <v>0</v>
      </c>
      <c r="P955" s="7">
        <v>0</v>
      </c>
      <c r="Q955" s="7">
        <v>0</v>
      </c>
      <c r="R955" s="7">
        <v>0</v>
      </c>
      <c r="S955" s="7">
        <v>0</v>
      </c>
      <c r="T955" s="7">
        <v>0</v>
      </c>
      <c r="U955" s="7">
        <v>0</v>
      </c>
      <c r="V955" s="7">
        <v>0</v>
      </c>
      <c r="W955" s="7">
        <v>0</v>
      </c>
      <c r="X955" s="7">
        <v>0</v>
      </c>
      <c r="Y955" s="7">
        <v>0</v>
      </c>
      <c r="Z955" s="7">
        <v>0</v>
      </c>
      <c r="AA955" s="1" t="s">
        <v>56</v>
      </c>
      <c r="AB955" s="1" t="str">
        <f t="shared" si="45"/>
        <v>Andalucía</v>
      </c>
      <c r="AC955" s="1" t="str">
        <f t="shared" si="43"/>
        <v>Cáceres-Andalucía-Málaga-R15</v>
      </c>
      <c r="AD955" s="1" t="str">
        <f t="shared" si="44"/>
        <v xml:space="preserve">DN - Industrias diversas </v>
      </c>
    </row>
    <row r="956" spans="1:30" ht="14.4">
      <c r="A956" s="7" t="s">
        <v>104</v>
      </c>
      <c r="B956" s="7" t="s">
        <v>21</v>
      </c>
      <c r="C956" s="7" t="s">
        <v>64</v>
      </c>
      <c r="D956" s="7" t="s">
        <v>57</v>
      </c>
      <c r="E956" s="7">
        <v>318.27903654492599</v>
      </c>
      <c r="F956" s="7">
        <v>483.75531829852099</v>
      </c>
      <c r="G956" s="7">
        <v>328.22816056867498</v>
      </c>
      <c r="H956" s="7">
        <v>212.960340652979</v>
      </c>
      <c r="I956" s="7">
        <v>156.89404758451499</v>
      </c>
      <c r="J956" s="7">
        <v>152.46245049657199</v>
      </c>
      <c r="K956" s="7">
        <v>146.822550103098</v>
      </c>
      <c r="L956" s="7">
        <v>125.592743642686</v>
      </c>
      <c r="M956" s="7">
        <v>81.5093092109487</v>
      </c>
      <c r="N956" s="7">
        <v>118.5447619512</v>
      </c>
      <c r="O956" s="7">
        <v>100.398231168187</v>
      </c>
      <c r="P956" s="7">
        <v>0</v>
      </c>
      <c r="Q956" s="7">
        <v>0</v>
      </c>
      <c r="R956" s="7">
        <v>0</v>
      </c>
      <c r="S956" s="7">
        <v>0</v>
      </c>
      <c r="T956" s="7">
        <v>0</v>
      </c>
      <c r="U956" s="7">
        <v>0</v>
      </c>
      <c r="V956" s="7">
        <v>0</v>
      </c>
      <c r="W956" s="7">
        <v>0</v>
      </c>
      <c r="X956" s="7">
        <v>0</v>
      </c>
      <c r="Y956" s="7">
        <v>0</v>
      </c>
      <c r="Z956" s="7">
        <v>0</v>
      </c>
      <c r="AA956" s="1" t="s">
        <v>58</v>
      </c>
      <c r="AB956" s="1" t="str">
        <f t="shared" si="45"/>
        <v>Andalucía</v>
      </c>
      <c r="AC956" s="1" t="str">
        <f t="shared" si="43"/>
        <v>Cáceres-Andalucía-Málaga-R16</v>
      </c>
      <c r="AD956" s="1" t="str">
        <f t="shared" si="44"/>
        <v xml:space="preserve">EE - Industria energética, distribución de energía, gas y agua </v>
      </c>
    </row>
    <row r="957" spans="1:30" ht="14.4">
      <c r="A957" s="7" t="s">
        <v>104</v>
      </c>
      <c r="B957" s="7" t="s">
        <v>21</v>
      </c>
      <c r="C957" s="7" t="s">
        <v>65</v>
      </c>
      <c r="D957" s="7" t="s">
        <v>23</v>
      </c>
      <c r="E957" s="7">
        <v>0</v>
      </c>
      <c r="F957" s="7">
        <v>7.4075491337120001</v>
      </c>
      <c r="G957" s="7">
        <v>14.1864268076116</v>
      </c>
      <c r="H957" s="7">
        <v>2.1981656773254601</v>
      </c>
      <c r="I957" s="7">
        <v>13.1949815414814</v>
      </c>
      <c r="J957" s="7">
        <v>22.439565458387499</v>
      </c>
      <c r="K957" s="7">
        <v>2.4603042914323501</v>
      </c>
      <c r="L957" s="7">
        <v>14.994685957090001</v>
      </c>
      <c r="M957" s="7">
        <v>9.0842094063531498</v>
      </c>
      <c r="N957" s="7">
        <v>20.2927302032586</v>
      </c>
      <c r="O957" s="7">
        <v>3.2881866203630499</v>
      </c>
      <c r="P957" s="7">
        <v>0</v>
      </c>
      <c r="Q957" s="7">
        <v>8.8329008000000009</v>
      </c>
      <c r="R957" s="7">
        <v>31.612286999999998</v>
      </c>
      <c r="S957" s="7">
        <v>2.053931</v>
      </c>
      <c r="T957" s="7">
        <v>25.497987999999999</v>
      </c>
      <c r="U957" s="7">
        <v>96.293307999999996</v>
      </c>
      <c r="V957" s="7">
        <v>13.468655999999999</v>
      </c>
      <c r="W957" s="7">
        <v>13.757256</v>
      </c>
      <c r="X957" s="7">
        <v>18.512858999999999</v>
      </c>
      <c r="Y957" s="7">
        <v>28.356037000000001</v>
      </c>
      <c r="Z957" s="7">
        <v>24.059180999999999</v>
      </c>
      <c r="AA957" s="1" t="s">
        <v>24</v>
      </c>
      <c r="AB957" s="1" t="str">
        <f t="shared" si="45"/>
        <v>Andalucía</v>
      </c>
      <c r="AC957" s="1" t="str">
        <f t="shared" si="43"/>
        <v>Cáceres-Andalucía-Sevilla-R1</v>
      </c>
      <c r="AD957" s="1" t="str">
        <f t="shared" si="44"/>
        <v xml:space="preserve">AA,BB - Agricultura, silvicultura y pesca </v>
      </c>
    </row>
    <row r="958" spans="1:30" ht="14.4">
      <c r="A958" s="7" t="s">
        <v>104</v>
      </c>
      <c r="B958" s="7" t="s">
        <v>21</v>
      </c>
      <c r="C958" s="7" t="s">
        <v>65</v>
      </c>
      <c r="D958" s="7" t="s">
        <v>26</v>
      </c>
      <c r="E958" s="7">
        <v>0</v>
      </c>
      <c r="F958" s="7">
        <v>0</v>
      </c>
      <c r="G958" s="7">
        <v>24.359802160773601</v>
      </c>
      <c r="H958" s="7">
        <v>0</v>
      </c>
      <c r="I958" s="7">
        <v>0</v>
      </c>
      <c r="J958" s="7">
        <v>9.1916094581297703</v>
      </c>
      <c r="K958" s="7">
        <v>30.037803501275601</v>
      </c>
      <c r="L958" s="7">
        <v>7.8733730256107801</v>
      </c>
      <c r="M958" s="7">
        <v>0</v>
      </c>
      <c r="N958" s="7">
        <v>0</v>
      </c>
      <c r="O958" s="7">
        <v>0</v>
      </c>
      <c r="P958" s="7">
        <v>0</v>
      </c>
      <c r="Q958" s="7">
        <v>0</v>
      </c>
      <c r="R958" s="7">
        <v>17.0473</v>
      </c>
      <c r="S958" s="7">
        <v>0</v>
      </c>
      <c r="T958" s="7">
        <v>0</v>
      </c>
      <c r="U958" s="7">
        <v>15.346925000000001</v>
      </c>
      <c r="V958" s="7">
        <v>30.71406</v>
      </c>
      <c r="W958" s="7">
        <v>14.402604</v>
      </c>
      <c r="X958" s="7">
        <v>0</v>
      </c>
      <c r="Y958" s="7">
        <v>0</v>
      </c>
      <c r="Z958" s="7">
        <v>0</v>
      </c>
      <c r="AA958" s="1" t="s">
        <v>27</v>
      </c>
      <c r="AB958" s="1" t="str">
        <f t="shared" si="45"/>
        <v>Andalucía</v>
      </c>
      <c r="AC958" s="1" t="str">
        <f t="shared" si="43"/>
        <v>Cáceres-Andalucía-Sevilla-R2</v>
      </c>
      <c r="AD958" s="1" t="str">
        <f t="shared" si="44"/>
        <v xml:space="preserve">CA,CB, DF - I. extractivas, coquerías, refino y combustibles nucleares </v>
      </c>
    </row>
    <row r="959" spans="1:30" ht="14.4">
      <c r="A959" s="7" t="s">
        <v>104</v>
      </c>
      <c r="B959" s="7" t="s">
        <v>21</v>
      </c>
      <c r="C959" s="7" t="s">
        <v>65</v>
      </c>
      <c r="D959" s="7" t="s">
        <v>29</v>
      </c>
      <c r="E959" s="7">
        <v>7.9015127670114698</v>
      </c>
      <c r="F959" s="7">
        <v>10.5925832043381</v>
      </c>
      <c r="G959" s="7">
        <v>136.01632666793</v>
      </c>
      <c r="H959" s="7">
        <v>68.9914342836678</v>
      </c>
      <c r="I959" s="7">
        <v>34.272083118794903</v>
      </c>
      <c r="J959" s="7">
        <v>19.517124236566801</v>
      </c>
      <c r="K959" s="7">
        <v>0</v>
      </c>
      <c r="L959" s="7">
        <v>0</v>
      </c>
      <c r="M959" s="7">
        <v>36.9405213089236</v>
      </c>
      <c r="N959" s="7">
        <v>17.967422704726101</v>
      </c>
      <c r="O959" s="7">
        <v>26.0771730693797</v>
      </c>
      <c r="P959" s="7">
        <v>8.488194</v>
      </c>
      <c r="Q959" s="7">
        <v>15.9742642</v>
      </c>
      <c r="R959" s="7">
        <v>97.246820999999997</v>
      </c>
      <c r="S959" s="7">
        <v>144.22914700000001</v>
      </c>
      <c r="T959" s="7">
        <v>87.107184000000004</v>
      </c>
      <c r="U959" s="7">
        <v>33.574734999999997</v>
      </c>
      <c r="V959" s="7">
        <v>0</v>
      </c>
      <c r="W959" s="7">
        <v>0</v>
      </c>
      <c r="X959" s="7">
        <v>39.942694000000003</v>
      </c>
      <c r="Y959" s="7">
        <v>7.514805</v>
      </c>
      <c r="Z959" s="7">
        <v>7.5176780000000001</v>
      </c>
      <c r="AA959" s="1" t="s">
        <v>30</v>
      </c>
      <c r="AB959" s="1" t="str">
        <f t="shared" si="45"/>
        <v>Andalucía</v>
      </c>
      <c r="AC959" s="1" t="str">
        <f t="shared" si="43"/>
        <v>Cáceres-Andalucía-Sevilla-R3</v>
      </c>
      <c r="AD959" s="1" t="str">
        <f t="shared" si="44"/>
        <v xml:space="preserve">DA - Industria Agroalimentaria </v>
      </c>
    </row>
    <row r="960" spans="1:30" ht="14.4">
      <c r="A960" s="7" t="s">
        <v>104</v>
      </c>
      <c r="B960" s="7" t="s">
        <v>21</v>
      </c>
      <c r="C960" s="7" t="s">
        <v>65</v>
      </c>
      <c r="D960" s="7" t="s">
        <v>32</v>
      </c>
      <c r="E960" s="7">
        <v>0</v>
      </c>
      <c r="F960" s="7">
        <v>0</v>
      </c>
      <c r="G960" s="7">
        <v>0</v>
      </c>
      <c r="H960" s="7">
        <v>0</v>
      </c>
      <c r="I960" s="7">
        <v>0</v>
      </c>
      <c r="J960" s="7">
        <v>0</v>
      </c>
      <c r="K960" s="7">
        <v>0</v>
      </c>
      <c r="L960" s="7">
        <v>0</v>
      </c>
      <c r="M960" s="7">
        <v>0</v>
      </c>
      <c r="N960" s="7">
        <v>0</v>
      </c>
      <c r="O960" s="7">
        <v>0</v>
      </c>
      <c r="P960" s="7">
        <v>0</v>
      </c>
      <c r="Q960" s="7">
        <v>0</v>
      </c>
      <c r="R960" s="7">
        <v>0</v>
      </c>
      <c r="S960" s="7">
        <v>0</v>
      </c>
      <c r="T960" s="7">
        <v>0</v>
      </c>
      <c r="U960" s="7">
        <v>0</v>
      </c>
      <c r="V960" s="7">
        <v>0</v>
      </c>
      <c r="W960" s="7">
        <v>0</v>
      </c>
      <c r="X960" s="7">
        <v>0</v>
      </c>
      <c r="Y960" s="7">
        <v>0</v>
      </c>
      <c r="Z960" s="7">
        <v>0</v>
      </c>
      <c r="AA960" s="1" t="s">
        <v>33</v>
      </c>
      <c r="AB960" s="1" t="str">
        <f t="shared" si="45"/>
        <v>Andalucía</v>
      </c>
      <c r="AC960" s="1" t="str">
        <f t="shared" si="43"/>
        <v>Cáceres-Andalucía-Sevilla-R4</v>
      </c>
      <c r="AD960" s="1" t="str">
        <f t="shared" si="44"/>
        <v xml:space="preserve">DB - Industria textil y de la confección </v>
      </c>
    </row>
    <row r="961" spans="1:30" ht="14.4">
      <c r="A961" s="7" t="s">
        <v>104</v>
      </c>
      <c r="B961" s="7" t="s">
        <v>21</v>
      </c>
      <c r="C961" s="7" t="s">
        <v>65</v>
      </c>
      <c r="D961" s="7" t="s">
        <v>35</v>
      </c>
      <c r="E961" s="7">
        <v>0</v>
      </c>
      <c r="F961" s="7">
        <v>0</v>
      </c>
      <c r="G961" s="7">
        <v>0</v>
      </c>
      <c r="H961" s="7">
        <v>0</v>
      </c>
      <c r="I961" s="7">
        <v>0</v>
      </c>
      <c r="J961" s="7">
        <v>0</v>
      </c>
      <c r="K961" s="7">
        <v>0</v>
      </c>
      <c r="L961" s="7">
        <v>0</v>
      </c>
      <c r="M961" s="7">
        <v>0</v>
      </c>
      <c r="N961" s="7">
        <v>0</v>
      </c>
      <c r="O961" s="7">
        <v>0</v>
      </c>
      <c r="P961" s="7">
        <v>0</v>
      </c>
      <c r="Q961" s="7">
        <v>0</v>
      </c>
      <c r="R961" s="7">
        <v>0</v>
      </c>
      <c r="S961" s="7">
        <v>0</v>
      </c>
      <c r="T961" s="7">
        <v>0</v>
      </c>
      <c r="U961" s="7">
        <v>0</v>
      </c>
      <c r="V961" s="7">
        <v>0</v>
      </c>
      <c r="W961" s="7">
        <v>0</v>
      </c>
      <c r="X961" s="7">
        <v>0</v>
      </c>
      <c r="Y961" s="7">
        <v>0</v>
      </c>
      <c r="Z961" s="7">
        <v>0</v>
      </c>
      <c r="AA961" s="1" t="s">
        <v>36</v>
      </c>
      <c r="AB961" s="1" t="str">
        <f t="shared" si="45"/>
        <v>Andalucía</v>
      </c>
      <c r="AC961" s="1" t="str">
        <f t="shared" si="43"/>
        <v>Cáceres-Andalucía-Sevilla-R5</v>
      </c>
      <c r="AD961" s="1" t="str">
        <f t="shared" si="44"/>
        <v xml:space="preserve">DC - Industria del cuero y calzado </v>
      </c>
    </row>
    <row r="962" spans="1:30" ht="14.4">
      <c r="A962" s="7" t="s">
        <v>104</v>
      </c>
      <c r="B962" s="7" t="s">
        <v>21</v>
      </c>
      <c r="C962" s="7" t="s">
        <v>65</v>
      </c>
      <c r="D962" s="7" t="s">
        <v>37</v>
      </c>
      <c r="E962" s="7">
        <v>0</v>
      </c>
      <c r="F962" s="7">
        <v>0</v>
      </c>
      <c r="G962" s="7">
        <v>3.5761114124130202</v>
      </c>
      <c r="H962" s="7">
        <v>0</v>
      </c>
      <c r="I962" s="7">
        <v>0</v>
      </c>
      <c r="J962" s="7">
        <v>1.9603464430897599</v>
      </c>
      <c r="K962" s="7">
        <v>0</v>
      </c>
      <c r="L962" s="7">
        <v>3.12861555210953</v>
      </c>
      <c r="M962" s="7">
        <v>0</v>
      </c>
      <c r="N962" s="7">
        <v>0</v>
      </c>
      <c r="O962" s="7">
        <v>0</v>
      </c>
      <c r="P962" s="7">
        <v>0</v>
      </c>
      <c r="Q962" s="7">
        <v>0</v>
      </c>
      <c r="R962" s="7">
        <v>18.113128</v>
      </c>
      <c r="S962" s="7">
        <v>0</v>
      </c>
      <c r="T962" s="7">
        <v>0</v>
      </c>
      <c r="U962" s="7">
        <v>16.612787999999998</v>
      </c>
      <c r="V962" s="7">
        <v>0</v>
      </c>
      <c r="W962" s="7">
        <v>5.7321900000000001</v>
      </c>
      <c r="X962" s="7">
        <v>0</v>
      </c>
      <c r="Y962" s="7">
        <v>0</v>
      </c>
      <c r="Z962" s="7">
        <v>0</v>
      </c>
      <c r="AA962" s="1" t="s">
        <v>38</v>
      </c>
      <c r="AB962" s="1" t="str">
        <f t="shared" si="45"/>
        <v>Andalucía</v>
      </c>
      <c r="AC962" s="1" t="str">
        <f t="shared" si="43"/>
        <v>Cáceres-Andalucía-Sevilla-R6</v>
      </c>
      <c r="AD962" s="1" t="str">
        <f t="shared" si="44"/>
        <v xml:space="preserve">DD - Industria de la madera y el corcho </v>
      </c>
    </row>
    <row r="963" spans="1:30" ht="14.4">
      <c r="A963" s="7" t="s">
        <v>104</v>
      </c>
      <c r="B963" s="7" t="s">
        <v>21</v>
      </c>
      <c r="C963" s="7" t="s">
        <v>65</v>
      </c>
      <c r="D963" s="7" t="s">
        <v>39</v>
      </c>
      <c r="E963" s="7">
        <v>0</v>
      </c>
      <c r="F963" s="7">
        <v>0</v>
      </c>
      <c r="G963" s="7">
        <v>0</v>
      </c>
      <c r="H963" s="7">
        <v>0</v>
      </c>
      <c r="I963" s="7">
        <v>0</v>
      </c>
      <c r="J963" s="7">
        <v>1.4047428338916601</v>
      </c>
      <c r="K963" s="7">
        <v>0.47662918256562897</v>
      </c>
      <c r="L963" s="7">
        <v>0</v>
      </c>
      <c r="M963" s="7">
        <v>0</v>
      </c>
      <c r="N963" s="7">
        <v>0</v>
      </c>
      <c r="O963" s="7">
        <v>0.44743044605976001</v>
      </c>
      <c r="P963" s="7">
        <v>0</v>
      </c>
      <c r="Q963" s="7">
        <v>0</v>
      </c>
      <c r="R963" s="7">
        <v>0</v>
      </c>
      <c r="S963" s="7">
        <v>0</v>
      </c>
      <c r="T963" s="7">
        <v>0</v>
      </c>
      <c r="U963" s="7">
        <v>8.3050560000000004</v>
      </c>
      <c r="V963" s="7">
        <v>3.3125049999999998</v>
      </c>
      <c r="W963" s="7">
        <v>0</v>
      </c>
      <c r="X963" s="7">
        <v>0</v>
      </c>
      <c r="Y963" s="7">
        <v>0</v>
      </c>
      <c r="Z963" s="7">
        <v>3.0119699999999998</v>
      </c>
      <c r="AA963" s="1" t="s">
        <v>40</v>
      </c>
      <c r="AB963" s="1" t="str">
        <f t="shared" si="45"/>
        <v>Andalucía</v>
      </c>
      <c r="AC963" s="1" t="str">
        <f t="shared" si="43"/>
        <v>Cáceres-Andalucía-Sevilla-R7</v>
      </c>
      <c r="AD963" s="1" t="str">
        <f t="shared" si="44"/>
        <v xml:space="preserve">DE - Industria del papel, edición y artes gráficas </v>
      </c>
    </row>
    <row r="964" spans="1:30" ht="14.4">
      <c r="A964" s="7" t="s">
        <v>104</v>
      </c>
      <c r="B964" s="7" t="s">
        <v>21</v>
      </c>
      <c r="C964" s="7" t="s">
        <v>65</v>
      </c>
      <c r="D964" s="7" t="s">
        <v>41</v>
      </c>
      <c r="E964" s="7">
        <v>0.47539870688651198</v>
      </c>
      <c r="F964" s="7">
        <v>11.3203542698568</v>
      </c>
      <c r="G964" s="7">
        <v>0</v>
      </c>
      <c r="H964" s="7">
        <v>2.07851285992145</v>
      </c>
      <c r="I964" s="7">
        <v>0</v>
      </c>
      <c r="J964" s="7">
        <v>0.10499384544226099</v>
      </c>
      <c r="K964" s="7">
        <v>0</v>
      </c>
      <c r="L964" s="7">
        <v>0</v>
      </c>
      <c r="M964" s="7">
        <v>0</v>
      </c>
      <c r="N964" s="7">
        <v>0</v>
      </c>
      <c r="O964" s="7">
        <v>0.353204884658056</v>
      </c>
      <c r="P964" s="7">
        <v>2.5264679999999999</v>
      </c>
      <c r="Q964" s="7">
        <v>4.5585329999999997</v>
      </c>
      <c r="R964" s="7">
        <v>0</v>
      </c>
      <c r="S964" s="7">
        <v>3.2957640000000001</v>
      </c>
      <c r="T964" s="7">
        <v>0</v>
      </c>
      <c r="U964" s="7">
        <v>1.6199330000000001</v>
      </c>
      <c r="V964" s="7">
        <v>0</v>
      </c>
      <c r="W964" s="7">
        <v>0</v>
      </c>
      <c r="X964" s="7">
        <v>0</v>
      </c>
      <c r="Y964" s="7">
        <v>0</v>
      </c>
      <c r="Z964" s="7">
        <v>3.4071199999999999</v>
      </c>
      <c r="AA964" s="1" t="s">
        <v>42</v>
      </c>
      <c r="AB964" s="1" t="str">
        <f t="shared" si="45"/>
        <v>Andalucía</v>
      </c>
      <c r="AC964" s="1" t="str">
        <f t="shared" si="43"/>
        <v>Cáceres-Andalucía-Sevilla-R8</v>
      </c>
      <c r="AD964" s="1" t="str">
        <f t="shared" si="44"/>
        <v xml:space="preserve">DG - Industria Química </v>
      </c>
    </row>
    <row r="965" spans="1:30" ht="14.4">
      <c r="A965" s="7" t="s">
        <v>104</v>
      </c>
      <c r="B965" s="7" t="s">
        <v>21</v>
      </c>
      <c r="C965" s="7" t="s">
        <v>65</v>
      </c>
      <c r="D965" s="7" t="s">
        <v>43</v>
      </c>
      <c r="E965" s="7">
        <v>0</v>
      </c>
      <c r="F965" s="7">
        <v>36.3002431565479</v>
      </c>
      <c r="G965" s="7">
        <v>0</v>
      </c>
      <c r="H965" s="7">
        <v>15.245238512656799</v>
      </c>
      <c r="I965" s="7">
        <v>0</v>
      </c>
      <c r="J965" s="7">
        <v>0</v>
      </c>
      <c r="K965" s="7">
        <v>0</v>
      </c>
      <c r="L965" s="7">
        <v>0</v>
      </c>
      <c r="M965" s="7">
        <v>0</v>
      </c>
      <c r="N965" s="7">
        <v>0</v>
      </c>
      <c r="O965" s="7">
        <v>0</v>
      </c>
      <c r="P965" s="7">
        <v>0</v>
      </c>
      <c r="Q965" s="7">
        <v>16.566396000000001</v>
      </c>
      <c r="R965" s="7">
        <v>0</v>
      </c>
      <c r="S965" s="7">
        <v>0.30842700000000001</v>
      </c>
      <c r="T965" s="7">
        <v>0</v>
      </c>
      <c r="U965" s="7">
        <v>0</v>
      </c>
      <c r="V965" s="7">
        <v>0</v>
      </c>
      <c r="W965" s="7">
        <v>0</v>
      </c>
      <c r="X965" s="7">
        <v>0</v>
      </c>
      <c r="Y965" s="7">
        <v>0</v>
      </c>
      <c r="Z965" s="7">
        <v>0</v>
      </c>
      <c r="AA965" s="1" t="s">
        <v>44</v>
      </c>
      <c r="AB965" s="1" t="str">
        <f t="shared" si="45"/>
        <v>Andalucía</v>
      </c>
      <c r="AC965" s="1" t="str">
        <f t="shared" si="43"/>
        <v>Cáceres-Andalucía-Sevilla-R9</v>
      </c>
      <c r="AD965" s="1" t="str">
        <f t="shared" si="44"/>
        <v xml:space="preserve">DH - Industria del caucho y materias plásticas </v>
      </c>
    </row>
    <row r="966" spans="1:30" ht="14.4">
      <c r="A966" s="7" t="s">
        <v>104</v>
      </c>
      <c r="B966" s="7" t="s">
        <v>21</v>
      </c>
      <c r="C966" s="7" t="s">
        <v>65</v>
      </c>
      <c r="D966" s="7" t="s">
        <v>45</v>
      </c>
      <c r="E966" s="7">
        <v>0</v>
      </c>
      <c r="F966" s="7">
        <v>0.152538205874304</v>
      </c>
      <c r="G966" s="7">
        <v>1.6043072460302601</v>
      </c>
      <c r="H966" s="7">
        <v>0</v>
      </c>
      <c r="I966" s="7">
        <v>1.9622563786979099</v>
      </c>
      <c r="J966" s="7">
        <v>0</v>
      </c>
      <c r="K966" s="7">
        <v>9.7992934287338596</v>
      </c>
      <c r="L966" s="7">
        <v>0</v>
      </c>
      <c r="M966" s="7">
        <v>0</v>
      </c>
      <c r="N966" s="7">
        <v>0</v>
      </c>
      <c r="O966" s="7">
        <v>0</v>
      </c>
      <c r="P966" s="7">
        <v>0</v>
      </c>
      <c r="Q966" s="7">
        <v>2.2792669999999999</v>
      </c>
      <c r="R966" s="7">
        <v>16.424568000000001</v>
      </c>
      <c r="S966" s="7">
        <v>0</v>
      </c>
      <c r="T966" s="7">
        <v>15.474360000000001</v>
      </c>
      <c r="U966" s="7">
        <v>0</v>
      </c>
      <c r="V966" s="7">
        <v>11.210737999999999</v>
      </c>
      <c r="W966" s="7">
        <v>0</v>
      </c>
      <c r="X966" s="7">
        <v>0</v>
      </c>
      <c r="Y966" s="7">
        <v>0</v>
      </c>
      <c r="Z966" s="7">
        <v>0</v>
      </c>
      <c r="AA966" s="1" t="s">
        <v>46</v>
      </c>
      <c r="AB966" s="1" t="str">
        <f t="shared" si="45"/>
        <v>Andalucía</v>
      </c>
      <c r="AC966" s="1" t="str">
        <f t="shared" si="43"/>
        <v>Cáceres-Andalucía-Sevilla-R10</v>
      </c>
      <c r="AD966" s="1" t="str">
        <f t="shared" si="44"/>
        <v xml:space="preserve">DI - Industria de productos minerales no metálicos </v>
      </c>
    </row>
    <row r="967" spans="1:30" ht="14.4">
      <c r="A967" s="7" t="s">
        <v>104</v>
      </c>
      <c r="B967" s="7" t="s">
        <v>21</v>
      </c>
      <c r="C967" s="7" t="s">
        <v>65</v>
      </c>
      <c r="D967" s="7" t="s">
        <v>47</v>
      </c>
      <c r="E967" s="7">
        <v>12.8658035217204</v>
      </c>
      <c r="F967" s="7">
        <v>0</v>
      </c>
      <c r="G967" s="7">
        <v>9.5770729412932294</v>
      </c>
      <c r="H967" s="7">
        <v>0</v>
      </c>
      <c r="I967" s="7">
        <v>11.895809398186501</v>
      </c>
      <c r="J967" s="7">
        <v>9.0987509643713693</v>
      </c>
      <c r="K967" s="7">
        <v>0</v>
      </c>
      <c r="L967" s="7">
        <v>0</v>
      </c>
      <c r="M967" s="7">
        <v>1.9440257365381199</v>
      </c>
      <c r="N967" s="7">
        <v>0</v>
      </c>
      <c r="O967" s="7">
        <v>0</v>
      </c>
      <c r="P967" s="7">
        <v>18.261792</v>
      </c>
      <c r="Q967" s="7">
        <v>0</v>
      </c>
      <c r="R967" s="7">
        <v>35.750770000000003</v>
      </c>
      <c r="S967" s="7">
        <v>0</v>
      </c>
      <c r="T967" s="7">
        <v>45.041502000000001</v>
      </c>
      <c r="U967" s="7">
        <v>14.813040000000001</v>
      </c>
      <c r="V967" s="7">
        <v>0</v>
      </c>
      <c r="W967" s="7">
        <v>0</v>
      </c>
      <c r="X967" s="7">
        <v>3.2185190000000001</v>
      </c>
      <c r="Y967" s="7">
        <v>0</v>
      </c>
      <c r="Z967" s="7">
        <v>0</v>
      </c>
      <c r="AA967" s="1" t="s">
        <v>48</v>
      </c>
      <c r="AB967" s="1" t="str">
        <f t="shared" si="45"/>
        <v>Andalucía</v>
      </c>
      <c r="AC967" s="1" t="str">
        <f t="shared" si="43"/>
        <v>Cáceres-Andalucía-Sevilla-R11</v>
      </c>
      <c r="AD967" s="1" t="str">
        <f t="shared" si="44"/>
        <v xml:space="preserve">DJ - Metalurgia y fabricación de productos metálicos </v>
      </c>
    </row>
    <row r="968" spans="1:30" ht="14.4">
      <c r="A968" s="7" t="s">
        <v>104</v>
      </c>
      <c r="B968" s="7" t="s">
        <v>21</v>
      </c>
      <c r="C968" s="7" t="s">
        <v>65</v>
      </c>
      <c r="D968" s="7" t="s">
        <v>49</v>
      </c>
      <c r="E968" s="7">
        <v>0</v>
      </c>
      <c r="F968" s="7">
        <v>0</v>
      </c>
      <c r="G968" s="7">
        <v>0</v>
      </c>
      <c r="H968" s="7">
        <v>0</v>
      </c>
      <c r="I968" s="7">
        <v>0</v>
      </c>
      <c r="J968" s="7">
        <v>0</v>
      </c>
      <c r="K968" s="7">
        <v>0</v>
      </c>
      <c r="L968" s="7">
        <v>0</v>
      </c>
      <c r="M968" s="7">
        <v>0</v>
      </c>
      <c r="N968" s="7">
        <v>17.4256465716532</v>
      </c>
      <c r="O968" s="7">
        <v>0</v>
      </c>
      <c r="P968" s="7">
        <v>0</v>
      </c>
      <c r="Q968" s="7">
        <v>0</v>
      </c>
      <c r="R968" s="7">
        <v>0</v>
      </c>
      <c r="S968" s="7">
        <v>0</v>
      </c>
      <c r="T968" s="7">
        <v>0</v>
      </c>
      <c r="U968" s="7">
        <v>0</v>
      </c>
      <c r="V968" s="7">
        <v>0</v>
      </c>
      <c r="W968" s="7">
        <v>0</v>
      </c>
      <c r="X968" s="7">
        <v>0</v>
      </c>
      <c r="Y968" s="7">
        <v>5.4327199999999998</v>
      </c>
      <c r="Z968" s="7">
        <v>0</v>
      </c>
      <c r="AA968" s="1" t="s">
        <v>50</v>
      </c>
      <c r="AB968" s="1" t="str">
        <f t="shared" si="45"/>
        <v>Andalucía</v>
      </c>
      <c r="AC968" s="1" t="str">
        <f t="shared" si="43"/>
        <v>Cáceres-Andalucía-Sevilla-R12</v>
      </c>
      <c r="AD968" s="1" t="str">
        <f t="shared" si="44"/>
        <v xml:space="preserve">DK - Fabricación de maquinaria y equipo mecánico </v>
      </c>
    </row>
    <row r="969" spans="1:30" ht="14.4">
      <c r="A969" s="7" t="s">
        <v>104</v>
      </c>
      <c r="B969" s="7" t="s">
        <v>21</v>
      </c>
      <c r="C969" s="7" t="s">
        <v>65</v>
      </c>
      <c r="D969" s="7" t="s">
        <v>51</v>
      </c>
      <c r="E969" s="7">
        <v>0</v>
      </c>
      <c r="F969" s="7">
        <v>0</v>
      </c>
      <c r="G969" s="7">
        <v>0</v>
      </c>
      <c r="H969" s="7">
        <v>0</v>
      </c>
      <c r="I969" s="7">
        <v>0</v>
      </c>
      <c r="J969" s="7">
        <v>0</v>
      </c>
      <c r="K969" s="7">
        <v>0</v>
      </c>
      <c r="L969" s="7">
        <v>0</v>
      </c>
      <c r="M969" s="7">
        <v>0</v>
      </c>
      <c r="N969" s="7">
        <v>0</v>
      </c>
      <c r="O969" s="7">
        <v>0</v>
      </c>
      <c r="P969" s="7">
        <v>0</v>
      </c>
      <c r="Q969" s="7">
        <v>0</v>
      </c>
      <c r="R969" s="7">
        <v>0</v>
      </c>
      <c r="S969" s="7">
        <v>0</v>
      </c>
      <c r="T969" s="7">
        <v>0</v>
      </c>
      <c r="U969" s="7">
        <v>0</v>
      </c>
      <c r="V969" s="7">
        <v>0</v>
      </c>
      <c r="W969" s="7">
        <v>0</v>
      </c>
      <c r="X969" s="7">
        <v>0</v>
      </c>
      <c r="Y969" s="7">
        <v>0</v>
      </c>
      <c r="Z969" s="7">
        <v>0</v>
      </c>
      <c r="AA969" s="1" t="s">
        <v>52</v>
      </c>
      <c r="AB969" s="1" t="str">
        <f t="shared" si="45"/>
        <v>Andalucía</v>
      </c>
      <c r="AC969" s="1" t="str">
        <f t="shared" si="43"/>
        <v>Cáceres-Andalucía-Sevilla-R13</v>
      </c>
      <c r="AD969" s="1" t="str">
        <f t="shared" si="44"/>
        <v xml:space="preserve">DL - Material y equipo eléctrico, electrónico y óptico </v>
      </c>
    </row>
    <row r="970" spans="1:30" ht="14.4">
      <c r="A970" s="7" t="s">
        <v>104</v>
      </c>
      <c r="B970" s="7" t="s">
        <v>21</v>
      </c>
      <c r="C970" s="7" t="s">
        <v>65</v>
      </c>
      <c r="D970" s="7" t="s">
        <v>53</v>
      </c>
      <c r="E970" s="7">
        <v>0.26804865856655002</v>
      </c>
      <c r="F970" s="7">
        <v>0.214853939450806</v>
      </c>
      <c r="G970" s="7">
        <v>0</v>
      </c>
      <c r="H970" s="7">
        <v>0</v>
      </c>
      <c r="I970" s="7">
        <v>4.0686650273244702E-2</v>
      </c>
      <c r="J970" s="7">
        <v>0</v>
      </c>
      <c r="K970" s="7">
        <v>0</v>
      </c>
      <c r="L970" s="7">
        <v>0</v>
      </c>
      <c r="M970" s="7">
        <v>0</v>
      </c>
      <c r="N970" s="7">
        <v>0</v>
      </c>
      <c r="O970" s="7">
        <v>0</v>
      </c>
      <c r="P970" s="7">
        <v>11.545318</v>
      </c>
      <c r="Q970" s="7">
        <v>2.4016920000000002</v>
      </c>
      <c r="R970" s="7">
        <v>0</v>
      </c>
      <c r="S970" s="7">
        <v>0</v>
      </c>
      <c r="T970" s="7">
        <v>2.5152570000000001</v>
      </c>
      <c r="U970" s="7">
        <v>0</v>
      </c>
      <c r="V970" s="7">
        <v>0</v>
      </c>
      <c r="W970" s="7">
        <v>0</v>
      </c>
      <c r="X970" s="7">
        <v>0</v>
      </c>
      <c r="Y970" s="7">
        <v>0</v>
      </c>
      <c r="Z970" s="7">
        <v>0</v>
      </c>
      <c r="AA970" s="1" t="s">
        <v>54</v>
      </c>
      <c r="AB970" s="1" t="str">
        <f t="shared" si="45"/>
        <v>Andalucía</v>
      </c>
      <c r="AC970" s="1" t="str">
        <f t="shared" si="43"/>
        <v>Cáceres-Andalucía-Sevilla-R14</v>
      </c>
      <c r="AD970" s="1" t="str">
        <f t="shared" si="44"/>
        <v xml:space="preserve">DM - Fabricación de material de transporte </v>
      </c>
    </row>
    <row r="971" spans="1:30" ht="14.4">
      <c r="A971" s="7" t="s">
        <v>104</v>
      </c>
      <c r="B971" s="7" t="s">
        <v>21</v>
      </c>
      <c r="C971" s="7" t="s">
        <v>65</v>
      </c>
      <c r="D971" s="7" t="s">
        <v>55</v>
      </c>
      <c r="E971" s="7">
        <v>3.76851492760838</v>
      </c>
      <c r="F971" s="7">
        <v>0</v>
      </c>
      <c r="G971" s="7">
        <v>0</v>
      </c>
      <c r="H971" s="7">
        <v>0</v>
      </c>
      <c r="I971" s="7">
        <v>0</v>
      </c>
      <c r="J971" s="7">
        <v>0</v>
      </c>
      <c r="K971" s="7">
        <v>0</v>
      </c>
      <c r="L971" s="7">
        <v>0</v>
      </c>
      <c r="M971" s="7">
        <v>0</v>
      </c>
      <c r="N971" s="7">
        <v>0</v>
      </c>
      <c r="O971" s="7">
        <v>0</v>
      </c>
      <c r="P971" s="7">
        <v>4.0648200000000001</v>
      </c>
      <c r="Q971" s="7">
        <v>0</v>
      </c>
      <c r="R971" s="7">
        <v>0</v>
      </c>
      <c r="S971" s="7">
        <v>0</v>
      </c>
      <c r="T971" s="7">
        <v>0</v>
      </c>
      <c r="U971" s="7">
        <v>0</v>
      </c>
      <c r="V971" s="7">
        <v>0</v>
      </c>
      <c r="W971" s="7">
        <v>0</v>
      </c>
      <c r="X971" s="7">
        <v>0</v>
      </c>
      <c r="Y971" s="7">
        <v>0</v>
      </c>
      <c r="Z971" s="7">
        <v>0</v>
      </c>
      <c r="AA971" s="1" t="s">
        <v>56</v>
      </c>
      <c r="AB971" s="1" t="str">
        <f t="shared" si="45"/>
        <v>Andalucía</v>
      </c>
      <c r="AC971" s="1" t="str">
        <f t="shared" si="43"/>
        <v>Cáceres-Andalucía-Sevilla-R15</v>
      </c>
      <c r="AD971" s="1" t="str">
        <f t="shared" si="44"/>
        <v xml:space="preserve">DN - Industrias diversas </v>
      </c>
    </row>
    <row r="972" spans="1:30" ht="14.4">
      <c r="A972" s="7" t="s">
        <v>104</v>
      </c>
      <c r="B972" s="7" t="s">
        <v>21</v>
      </c>
      <c r="C972" s="7" t="s">
        <v>65</v>
      </c>
      <c r="D972" s="7" t="s">
        <v>57</v>
      </c>
      <c r="E972" s="7">
        <v>484.97318389722699</v>
      </c>
      <c r="F972" s="7">
        <v>484.97622238103497</v>
      </c>
      <c r="G972" s="7">
        <v>390.05660891777501</v>
      </c>
      <c r="H972" s="7">
        <v>322.65294583963401</v>
      </c>
      <c r="I972" s="7">
        <v>394.61995030631198</v>
      </c>
      <c r="J972" s="7">
        <v>455.74144357826202</v>
      </c>
      <c r="K972" s="7">
        <v>419.119762785229</v>
      </c>
      <c r="L972" s="7">
        <v>389.42653459802898</v>
      </c>
      <c r="M972" s="7">
        <v>252.736638302969</v>
      </c>
      <c r="N972" s="7">
        <v>319.49869111133597</v>
      </c>
      <c r="O972" s="7">
        <v>325.76207281764999</v>
      </c>
      <c r="P972" s="7">
        <v>0</v>
      </c>
      <c r="Q972" s="7">
        <v>0</v>
      </c>
      <c r="R972" s="7">
        <v>0</v>
      </c>
      <c r="S972" s="7">
        <v>0</v>
      </c>
      <c r="T972" s="7">
        <v>0</v>
      </c>
      <c r="U972" s="7">
        <v>0</v>
      </c>
      <c r="V972" s="7">
        <v>0</v>
      </c>
      <c r="W972" s="7">
        <v>0</v>
      </c>
      <c r="X972" s="7">
        <v>0</v>
      </c>
      <c r="Y972" s="7">
        <v>0</v>
      </c>
      <c r="Z972" s="7">
        <v>0</v>
      </c>
      <c r="AA972" s="1" t="s">
        <v>58</v>
      </c>
      <c r="AB972" s="1" t="str">
        <f t="shared" si="45"/>
        <v>Andalucía</v>
      </c>
      <c r="AC972" s="1" t="str">
        <f t="shared" si="43"/>
        <v>Cáceres-Andalucía-Sevilla-R16</v>
      </c>
      <c r="AD972" s="1" t="str">
        <f t="shared" si="44"/>
        <v xml:space="preserve">EE - Industria energética, distribución de energía, gas y agua </v>
      </c>
    </row>
    <row r="973" spans="1:30" ht="14.4">
      <c r="A973" s="7" t="s">
        <v>104</v>
      </c>
      <c r="B973" s="7" t="s">
        <v>66</v>
      </c>
      <c r="C973" s="7" t="s">
        <v>67</v>
      </c>
      <c r="D973" s="7" t="s">
        <v>23</v>
      </c>
      <c r="E973" s="7">
        <v>0</v>
      </c>
      <c r="F973" s="7">
        <v>0</v>
      </c>
      <c r="G973" s="7">
        <v>0</v>
      </c>
      <c r="H973" s="7">
        <v>0</v>
      </c>
      <c r="I973" s="7">
        <v>0</v>
      </c>
      <c r="J973" s="7">
        <v>0</v>
      </c>
      <c r="K973" s="7">
        <v>0</v>
      </c>
      <c r="L973" s="7">
        <v>0</v>
      </c>
      <c r="M973" s="7">
        <v>0</v>
      </c>
      <c r="N973" s="7">
        <v>0</v>
      </c>
      <c r="O973" s="7">
        <v>0</v>
      </c>
      <c r="P973" s="7">
        <v>0</v>
      </c>
      <c r="Q973" s="7">
        <v>0</v>
      </c>
      <c r="R973" s="7">
        <v>0</v>
      </c>
      <c r="S973" s="7">
        <v>0</v>
      </c>
      <c r="T973" s="7">
        <v>0</v>
      </c>
      <c r="U973" s="7">
        <v>0</v>
      </c>
      <c r="V973" s="7">
        <v>0</v>
      </c>
      <c r="W973" s="7">
        <v>0</v>
      </c>
      <c r="X973" s="7">
        <v>0</v>
      </c>
      <c r="Y973" s="7">
        <v>0</v>
      </c>
      <c r="Z973" s="7">
        <v>0</v>
      </c>
      <c r="AA973" s="1" t="s">
        <v>24</v>
      </c>
      <c r="AB973" s="1" t="str">
        <f t="shared" si="45"/>
        <v>Aragón</v>
      </c>
      <c r="AC973" s="1" t="str">
        <f t="shared" si="43"/>
        <v>Cáceres-Aragón-Huesca-R1</v>
      </c>
      <c r="AD973" s="1" t="str">
        <f t="shared" si="44"/>
        <v xml:space="preserve">AA,BB - Agricultura, silvicultura y pesca </v>
      </c>
    </row>
    <row r="974" spans="1:30" ht="14.4">
      <c r="A974" s="7" t="s">
        <v>104</v>
      </c>
      <c r="B974" s="7" t="s">
        <v>66</v>
      </c>
      <c r="C974" s="7" t="s">
        <v>67</v>
      </c>
      <c r="D974" s="7" t="s">
        <v>26</v>
      </c>
      <c r="E974" s="7">
        <v>0</v>
      </c>
      <c r="F974" s="7">
        <v>0</v>
      </c>
      <c r="G974" s="7">
        <v>0</v>
      </c>
      <c r="H974" s="7">
        <v>0</v>
      </c>
      <c r="I974" s="7">
        <v>0</v>
      </c>
      <c r="J974" s="7">
        <v>0</v>
      </c>
      <c r="K974" s="7">
        <v>0</v>
      </c>
      <c r="L974" s="7">
        <v>0</v>
      </c>
      <c r="M974" s="7">
        <v>0</v>
      </c>
      <c r="N974" s="7">
        <v>0</v>
      </c>
      <c r="O974" s="7">
        <v>0</v>
      </c>
      <c r="P974" s="7">
        <v>0</v>
      </c>
      <c r="Q974" s="7">
        <v>0</v>
      </c>
      <c r="R974" s="7">
        <v>0</v>
      </c>
      <c r="S974" s="7">
        <v>0</v>
      </c>
      <c r="T974" s="7">
        <v>0</v>
      </c>
      <c r="U974" s="7">
        <v>0</v>
      </c>
      <c r="V974" s="7">
        <v>0</v>
      </c>
      <c r="W974" s="7">
        <v>0</v>
      </c>
      <c r="X974" s="7">
        <v>0</v>
      </c>
      <c r="Y974" s="7">
        <v>0</v>
      </c>
      <c r="Z974" s="7">
        <v>0</v>
      </c>
      <c r="AA974" s="1" t="s">
        <v>27</v>
      </c>
      <c r="AB974" s="1" t="str">
        <f t="shared" si="45"/>
        <v>Aragón</v>
      </c>
      <c r="AC974" s="1" t="str">
        <f t="shared" ref="AC974:AC1037" si="46">+A974&amp;"-"&amp;AB974&amp;"-"&amp;C974&amp;"-"&amp;AA974</f>
        <v>Cáceres-Aragón-Huesca-R2</v>
      </c>
      <c r="AD974" s="1" t="str">
        <f t="shared" ref="AD974:AD1037" si="47">+IF(D974=$D$13,$AI$1,IF(D974=$D$14,$AI$2,IF(D974=$D$15,$AI$3,IF(D974=$D$16,$AI$4,IF(D974=$D$17,$AI$5,IF(D974=$D$18,$AI$6,IF(D974=$D$19,$AI$7,IF(D974=$D$20,$AI$8,IF(D974=$D$21,$AI$9,IF(D974=$D$22,$AI$10,IF(D974=$D$23,$AI$11,IF(D974=$D$24,$AI$12,IF(D974=$D$25,$AI$13,IF(D974=$D$26,$AI$14,IF(D974=$D$27,$AI$15,$AI$16)))))))))))))))</f>
        <v xml:space="preserve">CA,CB, DF - I. extractivas, coquerías, refino y combustibles nucleares </v>
      </c>
    </row>
    <row r="975" spans="1:30" ht="14.4">
      <c r="A975" s="7" t="s">
        <v>104</v>
      </c>
      <c r="B975" s="7" t="s">
        <v>66</v>
      </c>
      <c r="C975" s="7" t="s">
        <v>67</v>
      </c>
      <c r="D975" s="7" t="s">
        <v>29</v>
      </c>
      <c r="E975" s="7">
        <v>0</v>
      </c>
      <c r="F975" s="7">
        <v>0</v>
      </c>
      <c r="G975" s="7">
        <v>0</v>
      </c>
      <c r="H975" s="7">
        <v>0</v>
      </c>
      <c r="I975" s="7">
        <v>0</v>
      </c>
      <c r="J975" s="7">
        <v>0</v>
      </c>
      <c r="K975" s="7">
        <v>0</v>
      </c>
      <c r="L975" s="7">
        <v>0</v>
      </c>
      <c r="M975" s="7">
        <v>0</v>
      </c>
      <c r="N975" s="7">
        <v>0</v>
      </c>
      <c r="O975" s="7">
        <v>0</v>
      </c>
      <c r="P975" s="7">
        <v>0</v>
      </c>
      <c r="Q975" s="7">
        <v>0</v>
      </c>
      <c r="R975" s="7">
        <v>0</v>
      </c>
      <c r="S975" s="7">
        <v>0</v>
      </c>
      <c r="T975" s="7">
        <v>0</v>
      </c>
      <c r="U975" s="7">
        <v>0</v>
      </c>
      <c r="V975" s="7">
        <v>0</v>
      </c>
      <c r="W975" s="7">
        <v>0</v>
      </c>
      <c r="X975" s="7">
        <v>0</v>
      </c>
      <c r="Y975" s="7">
        <v>0</v>
      </c>
      <c r="Z975" s="7">
        <v>0</v>
      </c>
      <c r="AA975" s="1" t="s">
        <v>30</v>
      </c>
      <c r="AB975" s="1" t="str">
        <f t="shared" si="45"/>
        <v>Aragón</v>
      </c>
      <c r="AC975" s="1" t="str">
        <f t="shared" si="46"/>
        <v>Cáceres-Aragón-Huesca-R3</v>
      </c>
      <c r="AD975" s="1" t="str">
        <f t="shared" si="47"/>
        <v xml:space="preserve">DA - Industria Agroalimentaria </v>
      </c>
    </row>
    <row r="976" spans="1:30" ht="14.4">
      <c r="A976" s="7" t="s">
        <v>104</v>
      </c>
      <c r="B976" s="7" t="s">
        <v>66</v>
      </c>
      <c r="C976" s="7" t="s">
        <v>67</v>
      </c>
      <c r="D976" s="7" t="s">
        <v>32</v>
      </c>
      <c r="E976" s="7">
        <v>0</v>
      </c>
      <c r="F976" s="7">
        <v>0</v>
      </c>
      <c r="G976" s="7">
        <v>0</v>
      </c>
      <c r="H976" s="7">
        <v>0</v>
      </c>
      <c r="I976" s="7">
        <v>0</v>
      </c>
      <c r="J976" s="7">
        <v>0</v>
      </c>
      <c r="K976" s="7">
        <v>0</v>
      </c>
      <c r="L976" s="7">
        <v>0</v>
      </c>
      <c r="M976" s="7">
        <v>0</v>
      </c>
      <c r="N976" s="7">
        <v>0</v>
      </c>
      <c r="O976" s="7">
        <v>0</v>
      </c>
      <c r="P976" s="7">
        <v>0</v>
      </c>
      <c r="Q976" s="7">
        <v>0</v>
      </c>
      <c r="R976" s="7">
        <v>0</v>
      </c>
      <c r="S976" s="7">
        <v>0</v>
      </c>
      <c r="T976" s="7">
        <v>0</v>
      </c>
      <c r="U976" s="7">
        <v>0</v>
      </c>
      <c r="V976" s="7">
        <v>0</v>
      </c>
      <c r="W976" s="7">
        <v>0</v>
      </c>
      <c r="X976" s="7">
        <v>0</v>
      </c>
      <c r="Y976" s="7">
        <v>0</v>
      </c>
      <c r="Z976" s="7">
        <v>0</v>
      </c>
      <c r="AA976" s="1" t="s">
        <v>33</v>
      </c>
      <c r="AB976" s="1" t="str">
        <f t="shared" si="45"/>
        <v>Aragón</v>
      </c>
      <c r="AC976" s="1" t="str">
        <f t="shared" si="46"/>
        <v>Cáceres-Aragón-Huesca-R4</v>
      </c>
      <c r="AD976" s="1" t="str">
        <f t="shared" si="47"/>
        <v xml:space="preserve">DB - Industria textil y de la confección </v>
      </c>
    </row>
    <row r="977" spans="1:30" ht="14.4">
      <c r="A977" s="7" t="s">
        <v>104</v>
      </c>
      <c r="B977" s="7" t="s">
        <v>66</v>
      </c>
      <c r="C977" s="7" t="s">
        <v>67</v>
      </c>
      <c r="D977" s="7" t="s">
        <v>35</v>
      </c>
      <c r="E977" s="7">
        <v>0</v>
      </c>
      <c r="F977" s="7">
        <v>0</v>
      </c>
      <c r="G977" s="7">
        <v>0</v>
      </c>
      <c r="H977" s="7">
        <v>0</v>
      </c>
      <c r="I977" s="7">
        <v>0</v>
      </c>
      <c r="J977" s="7">
        <v>0</v>
      </c>
      <c r="K977" s="7">
        <v>0</v>
      </c>
      <c r="L977" s="7">
        <v>0</v>
      </c>
      <c r="M977" s="7">
        <v>0</v>
      </c>
      <c r="N977" s="7">
        <v>0</v>
      </c>
      <c r="O977" s="7">
        <v>0</v>
      </c>
      <c r="P977" s="7">
        <v>0</v>
      </c>
      <c r="Q977" s="7">
        <v>0</v>
      </c>
      <c r="R977" s="7">
        <v>0</v>
      </c>
      <c r="S977" s="7">
        <v>0</v>
      </c>
      <c r="T977" s="7">
        <v>0</v>
      </c>
      <c r="U977" s="7">
        <v>0</v>
      </c>
      <c r="V977" s="7">
        <v>0</v>
      </c>
      <c r="W977" s="7">
        <v>0</v>
      </c>
      <c r="X977" s="7">
        <v>0</v>
      </c>
      <c r="Y977" s="7">
        <v>0</v>
      </c>
      <c r="Z977" s="7">
        <v>0</v>
      </c>
      <c r="AA977" s="1" t="s">
        <v>36</v>
      </c>
      <c r="AB977" s="1" t="str">
        <f t="shared" si="45"/>
        <v>Aragón</v>
      </c>
      <c r="AC977" s="1" t="str">
        <f t="shared" si="46"/>
        <v>Cáceres-Aragón-Huesca-R5</v>
      </c>
      <c r="AD977" s="1" t="str">
        <f t="shared" si="47"/>
        <v xml:space="preserve">DC - Industria del cuero y calzado </v>
      </c>
    </row>
    <row r="978" spans="1:30" ht="14.4">
      <c r="A978" s="7" t="s">
        <v>104</v>
      </c>
      <c r="B978" s="7" t="s">
        <v>66</v>
      </c>
      <c r="C978" s="7" t="s">
        <v>67</v>
      </c>
      <c r="D978" s="7" t="s">
        <v>37</v>
      </c>
      <c r="E978" s="7">
        <v>0</v>
      </c>
      <c r="F978" s="7">
        <v>0</v>
      </c>
      <c r="G978" s="7">
        <v>0</v>
      </c>
      <c r="H978" s="7">
        <v>0</v>
      </c>
      <c r="I978" s="7">
        <v>0</v>
      </c>
      <c r="J978" s="7">
        <v>0</v>
      </c>
      <c r="K978" s="7">
        <v>0</v>
      </c>
      <c r="L978" s="7">
        <v>0</v>
      </c>
      <c r="M978" s="7">
        <v>0</v>
      </c>
      <c r="N978" s="7">
        <v>0</v>
      </c>
      <c r="O978" s="7">
        <v>0</v>
      </c>
      <c r="P978" s="7">
        <v>0</v>
      </c>
      <c r="Q978" s="7">
        <v>0</v>
      </c>
      <c r="R978" s="7">
        <v>0</v>
      </c>
      <c r="S978" s="7">
        <v>0</v>
      </c>
      <c r="T978" s="7">
        <v>0</v>
      </c>
      <c r="U978" s="7">
        <v>0</v>
      </c>
      <c r="V978" s="7">
        <v>0</v>
      </c>
      <c r="W978" s="7">
        <v>0</v>
      </c>
      <c r="X978" s="7">
        <v>0</v>
      </c>
      <c r="Y978" s="7">
        <v>0</v>
      </c>
      <c r="Z978" s="7">
        <v>0</v>
      </c>
      <c r="AA978" s="1" t="s">
        <v>38</v>
      </c>
      <c r="AB978" s="1" t="str">
        <f t="shared" si="45"/>
        <v>Aragón</v>
      </c>
      <c r="AC978" s="1" t="str">
        <f t="shared" si="46"/>
        <v>Cáceres-Aragón-Huesca-R6</v>
      </c>
      <c r="AD978" s="1" t="str">
        <f t="shared" si="47"/>
        <v xml:space="preserve">DD - Industria de la madera y el corcho </v>
      </c>
    </row>
    <row r="979" spans="1:30" ht="14.4">
      <c r="A979" s="7" t="s">
        <v>104</v>
      </c>
      <c r="B979" s="7" t="s">
        <v>66</v>
      </c>
      <c r="C979" s="7" t="s">
        <v>67</v>
      </c>
      <c r="D979" s="7" t="s">
        <v>39</v>
      </c>
      <c r="E979" s="7">
        <v>0</v>
      </c>
      <c r="F979" s="7">
        <v>0</v>
      </c>
      <c r="G979" s="7">
        <v>0</v>
      </c>
      <c r="H979" s="7">
        <v>0</v>
      </c>
      <c r="I979" s="7">
        <v>0</v>
      </c>
      <c r="J979" s="7">
        <v>0</v>
      </c>
      <c r="K979" s="7">
        <v>0</v>
      </c>
      <c r="L979" s="7">
        <v>0</v>
      </c>
      <c r="M979" s="7">
        <v>0</v>
      </c>
      <c r="N979" s="7">
        <v>0</v>
      </c>
      <c r="O979" s="7">
        <v>0</v>
      </c>
      <c r="P979" s="7">
        <v>0</v>
      </c>
      <c r="Q979" s="7">
        <v>0</v>
      </c>
      <c r="R979" s="7">
        <v>0</v>
      </c>
      <c r="S979" s="7">
        <v>0</v>
      </c>
      <c r="T979" s="7">
        <v>0</v>
      </c>
      <c r="U979" s="7">
        <v>0</v>
      </c>
      <c r="V979" s="7">
        <v>0</v>
      </c>
      <c r="W979" s="7">
        <v>0</v>
      </c>
      <c r="X979" s="7">
        <v>0</v>
      </c>
      <c r="Y979" s="7">
        <v>0</v>
      </c>
      <c r="Z979" s="7">
        <v>0</v>
      </c>
      <c r="AA979" s="1" t="s">
        <v>40</v>
      </c>
      <c r="AB979" s="1" t="str">
        <f t="shared" si="45"/>
        <v>Aragón</v>
      </c>
      <c r="AC979" s="1" t="str">
        <f t="shared" si="46"/>
        <v>Cáceres-Aragón-Huesca-R7</v>
      </c>
      <c r="AD979" s="1" t="str">
        <f t="shared" si="47"/>
        <v xml:space="preserve">DE - Industria del papel, edición y artes gráficas </v>
      </c>
    </row>
    <row r="980" spans="1:30" ht="14.4">
      <c r="A980" s="7" t="s">
        <v>104</v>
      </c>
      <c r="B980" s="7" t="s">
        <v>66</v>
      </c>
      <c r="C980" s="7" t="s">
        <v>67</v>
      </c>
      <c r="D980" s="7" t="s">
        <v>41</v>
      </c>
      <c r="E980" s="7">
        <v>0</v>
      </c>
      <c r="F980" s="7">
        <v>0</v>
      </c>
      <c r="G980" s="7">
        <v>0</v>
      </c>
      <c r="H980" s="7">
        <v>0</v>
      </c>
      <c r="I980" s="7">
        <v>0</v>
      </c>
      <c r="J980" s="7">
        <v>0</v>
      </c>
      <c r="K980" s="7">
        <v>0</v>
      </c>
      <c r="L980" s="7">
        <v>0</v>
      </c>
      <c r="M980" s="7">
        <v>0</v>
      </c>
      <c r="N980" s="7">
        <v>0</v>
      </c>
      <c r="O980" s="7">
        <v>0</v>
      </c>
      <c r="P980" s="7">
        <v>0</v>
      </c>
      <c r="Q980" s="7">
        <v>0</v>
      </c>
      <c r="R980" s="7">
        <v>0</v>
      </c>
      <c r="S980" s="7">
        <v>0</v>
      </c>
      <c r="T980" s="7">
        <v>0</v>
      </c>
      <c r="U980" s="7">
        <v>0</v>
      </c>
      <c r="V980" s="7">
        <v>0</v>
      </c>
      <c r="W980" s="7">
        <v>0</v>
      </c>
      <c r="X980" s="7">
        <v>0</v>
      </c>
      <c r="Y980" s="7">
        <v>0</v>
      </c>
      <c r="Z980" s="7">
        <v>0</v>
      </c>
      <c r="AA980" s="1" t="s">
        <v>42</v>
      </c>
      <c r="AB980" s="1" t="str">
        <f t="shared" si="45"/>
        <v>Aragón</v>
      </c>
      <c r="AC980" s="1" t="str">
        <f t="shared" si="46"/>
        <v>Cáceres-Aragón-Huesca-R8</v>
      </c>
      <c r="AD980" s="1" t="str">
        <f t="shared" si="47"/>
        <v xml:space="preserve">DG - Industria Química </v>
      </c>
    </row>
    <row r="981" spans="1:30" ht="14.4">
      <c r="A981" s="7" t="s">
        <v>104</v>
      </c>
      <c r="B981" s="7" t="s">
        <v>66</v>
      </c>
      <c r="C981" s="7" t="s">
        <v>67</v>
      </c>
      <c r="D981" s="7" t="s">
        <v>43</v>
      </c>
      <c r="E981" s="7">
        <v>0</v>
      </c>
      <c r="F981" s="7">
        <v>0</v>
      </c>
      <c r="G981" s="7">
        <v>0</v>
      </c>
      <c r="H981" s="7">
        <v>0</v>
      </c>
      <c r="I981" s="7">
        <v>0</v>
      </c>
      <c r="J981" s="7">
        <v>0</v>
      </c>
      <c r="K981" s="7">
        <v>0</v>
      </c>
      <c r="L981" s="7">
        <v>0</v>
      </c>
      <c r="M981" s="7">
        <v>0</v>
      </c>
      <c r="N981" s="7">
        <v>0</v>
      </c>
      <c r="O981" s="7">
        <v>0</v>
      </c>
      <c r="P981" s="7">
        <v>0</v>
      </c>
      <c r="Q981" s="7">
        <v>0</v>
      </c>
      <c r="R981" s="7">
        <v>0</v>
      </c>
      <c r="S981" s="7">
        <v>0</v>
      </c>
      <c r="T981" s="7">
        <v>0</v>
      </c>
      <c r="U981" s="7">
        <v>0</v>
      </c>
      <c r="V981" s="7">
        <v>0</v>
      </c>
      <c r="W981" s="7">
        <v>0</v>
      </c>
      <c r="X981" s="7">
        <v>0</v>
      </c>
      <c r="Y981" s="7">
        <v>0</v>
      </c>
      <c r="Z981" s="7">
        <v>0</v>
      </c>
      <c r="AA981" s="1" t="s">
        <v>44</v>
      </c>
      <c r="AB981" s="1" t="str">
        <f t="shared" si="45"/>
        <v>Aragón</v>
      </c>
      <c r="AC981" s="1" t="str">
        <f t="shared" si="46"/>
        <v>Cáceres-Aragón-Huesca-R9</v>
      </c>
      <c r="AD981" s="1" t="str">
        <f t="shared" si="47"/>
        <v xml:space="preserve">DH - Industria del caucho y materias plásticas </v>
      </c>
    </row>
    <row r="982" spans="1:30" ht="14.4">
      <c r="A982" s="7" t="s">
        <v>104</v>
      </c>
      <c r="B982" s="7" t="s">
        <v>66</v>
      </c>
      <c r="C982" s="7" t="s">
        <v>67</v>
      </c>
      <c r="D982" s="7" t="s">
        <v>45</v>
      </c>
      <c r="E982" s="7">
        <v>0</v>
      </c>
      <c r="F982" s="7">
        <v>0</v>
      </c>
      <c r="G982" s="7">
        <v>0</v>
      </c>
      <c r="H982" s="7">
        <v>0</v>
      </c>
      <c r="I982" s="7">
        <v>0</v>
      </c>
      <c r="J982" s="7">
        <v>0</v>
      </c>
      <c r="K982" s="7">
        <v>0</v>
      </c>
      <c r="L982" s="7">
        <v>0</v>
      </c>
      <c r="M982" s="7">
        <v>0</v>
      </c>
      <c r="N982" s="7">
        <v>0</v>
      </c>
      <c r="O982" s="7">
        <v>0</v>
      </c>
      <c r="P982" s="7">
        <v>0</v>
      </c>
      <c r="Q982" s="7">
        <v>0</v>
      </c>
      <c r="R982" s="7">
        <v>0</v>
      </c>
      <c r="S982" s="7">
        <v>0</v>
      </c>
      <c r="T982" s="7">
        <v>0</v>
      </c>
      <c r="U982" s="7">
        <v>0</v>
      </c>
      <c r="V982" s="7">
        <v>0</v>
      </c>
      <c r="W982" s="7">
        <v>0</v>
      </c>
      <c r="X982" s="7">
        <v>0</v>
      </c>
      <c r="Y982" s="7">
        <v>0</v>
      </c>
      <c r="Z982" s="7">
        <v>0</v>
      </c>
      <c r="AA982" s="1" t="s">
        <v>46</v>
      </c>
      <c r="AB982" s="1" t="str">
        <f t="shared" si="45"/>
        <v>Aragón</v>
      </c>
      <c r="AC982" s="1" t="str">
        <f t="shared" si="46"/>
        <v>Cáceres-Aragón-Huesca-R10</v>
      </c>
      <c r="AD982" s="1" t="str">
        <f t="shared" si="47"/>
        <v xml:space="preserve">DI - Industria de productos minerales no metálicos </v>
      </c>
    </row>
    <row r="983" spans="1:30" ht="14.4">
      <c r="A983" s="7" t="s">
        <v>104</v>
      </c>
      <c r="B983" s="7" t="s">
        <v>66</v>
      </c>
      <c r="C983" s="7" t="s">
        <v>67</v>
      </c>
      <c r="D983" s="7" t="s">
        <v>47</v>
      </c>
      <c r="E983" s="7">
        <v>0</v>
      </c>
      <c r="F983" s="7">
        <v>0</v>
      </c>
      <c r="G983" s="7">
        <v>0</v>
      </c>
      <c r="H983" s="7">
        <v>0</v>
      </c>
      <c r="I983" s="7">
        <v>0</v>
      </c>
      <c r="J983" s="7">
        <v>0</v>
      </c>
      <c r="K983" s="7">
        <v>0</v>
      </c>
      <c r="L983" s="7">
        <v>0</v>
      </c>
      <c r="M983" s="7">
        <v>0</v>
      </c>
      <c r="N983" s="7">
        <v>0</v>
      </c>
      <c r="O983" s="7">
        <v>0</v>
      </c>
      <c r="P983" s="7">
        <v>0</v>
      </c>
      <c r="Q983" s="7">
        <v>0</v>
      </c>
      <c r="R983" s="7">
        <v>0</v>
      </c>
      <c r="S983" s="7">
        <v>0</v>
      </c>
      <c r="T983" s="7">
        <v>0</v>
      </c>
      <c r="U983" s="7">
        <v>0</v>
      </c>
      <c r="V983" s="7">
        <v>0</v>
      </c>
      <c r="W983" s="7">
        <v>0</v>
      </c>
      <c r="X983" s="7">
        <v>0</v>
      </c>
      <c r="Y983" s="7">
        <v>0</v>
      </c>
      <c r="Z983" s="7">
        <v>0</v>
      </c>
      <c r="AA983" s="1" t="s">
        <v>48</v>
      </c>
      <c r="AB983" s="1" t="str">
        <f t="shared" si="45"/>
        <v>Aragón</v>
      </c>
      <c r="AC983" s="1" t="str">
        <f t="shared" si="46"/>
        <v>Cáceres-Aragón-Huesca-R11</v>
      </c>
      <c r="AD983" s="1" t="str">
        <f t="shared" si="47"/>
        <v xml:space="preserve">DJ - Metalurgia y fabricación de productos metálicos </v>
      </c>
    </row>
    <row r="984" spans="1:30" ht="14.4">
      <c r="A984" s="7" t="s">
        <v>104</v>
      </c>
      <c r="B984" s="7" t="s">
        <v>66</v>
      </c>
      <c r="C984" s="7" t="s">
        <v>67</v>
      </c>
      <c r="D984" s="7" t="s">
        <v>49</v>
      </c>
      <c r="E984" s="7">
        <v>0</v>
      </c>
      <c r="F984" s="7">
        <v>0</v>
      </c>
      <c r="G984" s="7">
        <v>0</v>
      </c>
      <c r="H984" s="7">
        <v>0</v>
      </c>
      <c r="I984" s="7">
        <v>0</v>
      </c>
      <c r="J984" s="7">
        <v>0</v>
      </c>
      <c r="K984" s="7">
        <v>0</v>
      </c>
      <c r="L984" s="7">
        <v>0</v>
      </c>
      <c r="M984" s="7">
        <v>0</v>
      </c>
      <c r="N984" s="7">
        <v>0</v>
      </c>
      <c r="O984" s="7">
        <v>0</v>
      </c>
      <c r="P984" s="7">
        <v>0</v>
      </c>
      <c r="Q984" s="7">
        <v>0</v>
      </c>
      <c r="R984" s="7">
        <v>0</v>
      </c>
      <c r="S984" s="7">
        <v>0</v>
      </c>
      <c r="T984" s="7">
        <v>0</v>
      </c>
      <c r="U984" s="7">
        <v>0</v>
      </c>
      <c r="V984" s="7">
        <v>0</v>
      </c>
      <c r="W984" s="7">
        <v>0</v>
      </c>
      <c r="X984" s="7">
        <v>0</v>
      </c>
      <c r="Y984" s="7">
        <v>0</v>
      </c>
      <c r="Z984" s="7">
        <v>0</v>
      </c>
      <c r="AA984" s="1" t="s">
        <v>50</v>
      </c>
      <c r="AB984" s="1" t="str">
        <f t="shared" si="45"/>
        <v>Aragón</v>
      </c>
      <c r="AC984" s="1" t="str">
        <f t="shared" si="46"/>
        <v>Cáceres-Aragón-Huesca-R12</v>
      </c>
      <c r="AD984" s="1" t="str">
        <f t="shared" si="47"/>
        <v xml:space="preserve">DK - Fabricación de maquinaria y equipo mecánico </v>
      </c>
    </row>
    <row r="985" spans="1:30" ht="14.4">
      <c r="A985" s="7" t="s">
        <v>104</v>
      </c>
      <c r="B985" s="7" t="s">
        <v>66</v>
      </c>
      <c r="C985" s="7" t="s">
        <v>67</v>
      </c>
      <c r="D985" s="7" t="s">
        <v>51</v>
      </c>
      <c r="E985" s="7">
        <v>0</v>
      </c>
      <c r="F985" s="7">
        <v>0</v>
      </c>
      <c r="G985" s="7">
        <v>0</v>
      </c>
      <c r="H985" s="7">
        <v>0</v>
      </c>
      <c r="I985" s="7">
        <v>0</v>
      </c>
      <c r="J985" s="7">
        <v>0</v>
      </c>
      <c r="K985" s="7">
        <v>0</v>
      </c>
      <c r="L985" s="7">
        <v>0</v>
      </c>
      <c r="M985" s="7">
        <v>0</v>
      </c>
      <c r="N985" s="7">
        <v>0</v>
      </c>
      <c r="O985" s="7">
        <v>0</v>
      </c>
      <c r="P985" s="7">
        <v>0</v>
      </c>
      <c r="Q985" s="7">
        <v>0</v>
      </c>
      <c r="R985" s="7">
        <v>0</v>
      </c>
      <c r="S985" s="7">
        <v>0</v>
      </c>
      <c r="T985" s="7">
        <v>0</v>
      </c>
      <c r="U985" s="7">
        <v>0</v>
      </c>
      <c r="V985" s="7">
        <v>0</v>
      </c>
      <c r="W985" s="7">
        <v>0</v>
      </c>
      <c r="X985" s="7">
        <v>0</v>
      </c>
      <c r="Y985" s="7">
        <v>0</v>
      </c>
      <c r="Z985" s="7">
        <v>0</v>
      </c>
      <c r="AA985" s="1" t="s">
        <v>52</v>
      </c>
      <c r="AB985" s="1" t="str">
        <f t="shared" si="45"/>
        <v>Aragón</v>
      </c>
      <c r="AC985" s="1" t="str">
        <f t="shared" si="46"/>
        <v>Cáceres-Aragón-Huesca-R13</v>
      </c>
      <c r="AD985" s="1" t="str">
        <f t="shared" si="47"/>
        <v xml:space="preserve">DL - Material y equipo eléctrico, electrónico y óptico </v>
      </c>
    </row>
    <row r="986" spans="1:30" ht="14.4">
      <c r="A986" s="7" t="s">
        <v>104</v>
      </c>
      <c r="B986" s="7" t="s">
        <v>66</v>
      </c>
      <c r="C986" s="7" t="s">
        <v>67</v>
      </c>
      <c r="D986" s="7" t="s">
        <v>53</v>
      </c>
      <c r="E986" s="7">
        <v>0</v>
      </c>
      <c r="F986" s="7">
        <v>0</v>
      </c>
      <c r="G986" s="7">
        <v>0</v>
      </c>
      <c r="H986" s="7">
        <v>0</v>
      </c>
      <c r="I986" s="7">
        <v>0</v>
      </c>
      <c r="J986" s="7">
        <v>0</v>
      </c>
      <c r="K986" s="7">
        <v>0</v>
      </c>
      <c r="L986" s="7">
        <v>0</v>
      </c>
      <c r="M986" s="7">
        <v>0</v>
      </c>
      <c r="N986" s="7">
        <v>0</v>
      </c>
      <c r="O986" s="7">
        <v>0</v>
      </c>
      <c r="P986" s="7">
        <v>0</v>
      </c>
      <c r="Q986" s="7">
        <v>0</v>
      </c>
      <c r="R986" s="7">
        <v>0</v>
      </c>
      <c r="S986" s="7">
        <v>0</v>
      </c>
      <c r="T986" s="7">
        <v>0</v>
      </c>
      <c r="U986" s="7">
        <v>0</v>
      </c>
      <c r="V986" s="7">
        <v>0</v>
      </c>
      <c r="W986" s="7">
        <v>0</v>
      </c>
      <c r="X986" s="7">
        <v>0</v>
      </c>
      <c r="Y986" s="7">
        <v>0</v>
      </c>
      <c r="Z986" s="7">
        <v>0</v>
      </c>
      <c r="AA986" s="1" t="s">
        <v>54</v>
      </c>
      <c r="AB986" s="1" t="str">
        <f t="shared" si="45"/>
        <v>Aragón</v>
      </c>
      <c r="AC986" s="1" t="str">
        <f t="shared" si="46"/>
        <v>Cáceres-Aragón-Huesca-R14</v>
      </c>
      <c r="AD986" s="1" t="str">
        <f t="shared" si="47"/>
        <v xml:space="preserve">DM - Fabricación de material de transporte </v>
      </c>
    </row>
    <row r="987" spans="1:30" ht="14.4">
      <c r="A987" s="7" t="s">
        <v>104</v>
      </c>
      <c r="B987" s="7" t="s">
        <v>66</v>
      </c>
      <c r="C987" s="7" t="s">
        <v>67</v>
      </c>
      <c r="D987" s="7" t="s">
        <v>55</v>
      </c>
      <c r="E987" s="7">
        <v>0</v>
      </c>
      <c r="F987" s="7">
        <v>0</v>
      </c>
      <c r="G987" s="7">
        <v>0</v>
      </c>
      <c r="H987" s="7">
        <v>0</v>
      </c>
      <c r="I987" s="7">
        <v>0</v>
      </c>
      <c r="J987" s="7">
        <v>0</v>
      </c>
      <c r="K987" s="7">
        <v>0</v>
      </c>
      <c r="L987" s="7">
        <v>0</v>
      </c>
      <c r="M987" s="7">
        <v>0</v>
      </c>
      <c r="N987" s="7">
        <v>0</v>
      </c>
      <c r="O987" s="7">
        <v>0</v>
      </c>
      <c r="P987" s="7">
        <v>0</v>
      </c>
      <c r="Q987" s="7">
        <v>0</v>
      </c>
      <c r="R987" s="7">
        <v>0</v>
      </c>
      <c r="S987" s="7">
        <v>0</v>
      </c>
      <c r="T987" s="7">
        <v>0</v>
      </c>
      <c r="U987" s="7">
        <v>0</v>
      </c>
      <c r="V987" s="7">
        <v>0</v>
      </c>
      <c r="W987" s="7">
        <v>0</v>
      </c>
      <c r="X987" s="7">
        <v>0</v>
      </c>
      <c r="Y987" s="7">
        <v>0</v>
      </c>
      <c r="Z987" s="7">
        <v>0</v>
      </c>
      <c r="AA987" s="1" t="s">
        <v>56</v>
      </c>
      <c r="AB987" s="1" t="str">
        <f t="shared" si="45"/>
        <v>Aragón</v>
      </c>
      <c r="AC987" s="1" t="str">
        <f t="shared" si="46"/>
        <v>Cáceres-Aragón-Huesca-R15</v>
      </c>
      <c r="AD987" s="1" t="str">
        <f t="shared" si="47"/>
        <v xml:space="preserve">DN - Industrias diversas </v>
      </c>
    </row>
    <row r="988" spans="1:30" ht="14.4">
      <c r="A988" s="7" t="s">
        <v>104</v>
      </c>
      <c r="B988" s="7" t="s">
        <v>66</v>
      </c>
      <c r="C988" s="7" t="s">
        <v>67</v>
      </c>
      <c r="D988" s="7" t="s">
        <v>57</v>
      </c>
      <c r="E988" s="7">
        <v>0</v>
      </c>
      <c r="F988" s="7">
        <v>0</v>
      </c>
      <c r="G988" s="7">
        <v>0</v>
      </c>
      <c r="H988" s="7">
        <v>0</v>
      </c>
      <c r="I988" s="7">
        <v>0</v>
      </c>
      <c r="J988" s="7">
        <v>0</v>
      </c>
      <c r="K988" s="7">
        <v>0</v>
      </c>
      <c r="L988" s="7">
        <v>0</v>
      </c>
      <c r="M988" s="7">
        <v>0</v>
      </c>
      <c r="N988" s="7">
        <v>0</v>
      </c>
      <c r="O988" s="7">
        <v>0</v>
      </c>
      <c r="P988" s="7">
        <v>0</v>
      </c>
      <c r="Q988" s="7">
        <v>0</v>
      </c>
      <c r="R988" s="7">
        <v>0</v>
      </c>
      <c r="S988" s="7">
        <v>0</v>
      </c>
      <c r="T988" s="7">
        <v>0</v>
      </c>
      <c r="U988" s="7">
        <v>0</v>
      </c>
      <c r="V988" s="7">
        <v>0</v>
      </c>
      <c r="W988" s="7">
        <v>0</v>
      </c>
      <c r="X988" s="7">
        <v>0</v>
      </c>
      <c r="Y988" s="7">
        <v>0</v>
      </c>
      <c r="Z988" s="7">
        <v>0</v>
      </c>
      <c r="AA988" s="1" t="s">
        <v>58</v>
      </c>
      <c r="AB988" s="1" t="str">
        <f t="shared" si="45"/>
        <v>Aragón</v>
      </c>
      <c r="AC988" s="1" t="str">
        <f t="shared" si="46"/>
        <v>Cáceres-Aragón-Huesca-R16</v>
      </c>
      <c r="AD988" s="1" t="str">
        <f t="shared" si="47"/>
        <v xml:space="preserve">EE - Industria energética, distribución de energía, gas y agua </v>
      </c>
    </row>
    <row r="989" spans="1:30" ht="14.4">
      <c r="A989" s="7" t="s">
        <v>104</v>
      </c>
      <c r="B989" s="7" t="s">
        <v>66</v>
      </c>
      <c r="C989" s="7" t="s">
        <v>68</v>
      </c>
      <c r="D989" s="7" t="s">
        <v>23</v>
      </c>
      <c r="E989" s="7">
        <v>0</v>
      </c>
      <c r="F989" s="7">
        <v>0</v>
      </c>
      <c r="G989" s="7">
        <v>0</v>
      </c>
      <c r="H989" s="7">
        <v>0</v>
      </c>
      <c r="I989" s="7">
        <v>0</v>
      </c>
      <c r="J989" s="7">
        <v>0</v>
      </c>
      <c r="K989" s="7">
        <v>0</v>
      </c>
      <c r="L989" s="7">
        <v>0</v>
      </c>
      <c r="M989" s="7">
        <v>0</v>
      </c>
      <c r="N989" s="7">
        <v>0</v>
      </c>
      <c r="O989" s="7">
        <v>0</v>
      </c>
      <c r="P989" s="7">
        <v>0</v>
      </c>
      <c r="Q989" s="7">
        <v>0</v>
      </c>
      <c r="R989" s="7">
        <v>0</v>
      </c>
      <c r="S989" s="7">
        <v>0</v>
      </c>
      <c r="T989" s="7">
        <v>0</v>
      </c>
      <c r="U989" s="7">
        <v>0</v>
      </c>
      <c r="V989" s="7">
        <v>0</v>
      </c>
      <c r="W989" s="7">
        <v>0</v>
      </c>
      <c r="X989" s="7">
        <v>0</v>
      </c>
      <c r="Y989" s="7">
        <v>0</v>
      </c>
      <c r="Z989" s="7">
        <v>0</v>
      </c>
      <c r="AA989" s="1" t="s">
        <v>24</v>
      </c>
      <c r="AB989" s="1" t="str">
        <f t="shared" si="45"/>
        <v>Aragón</v>
      </c>
      <c r="AC989" s="1" t="str">
        <f t="shared" si="46"/>
        <v>Cáceres-Aragón-Teruel-R1</v>
      </c>
      <c r="AD989" s="1" t="str">
        <f t="shared" si="47"/>
        <v xml:space="preserve">AA,BB - Agricultura, silvicultura y pesca </v>
      </c>
    </row>
    <row r="990" spans="1:30" ht="14.4">
      <c r="A990" s="7" t="s">
        <v>104</v>
      </c>
      <c r="B990" s="7" t="s">
        <v>66</v>
      </c>
      <c r="C990" s="7" t="s">
        <v>68</v>
      </c>
      <c r="D990" s="7" t="s">
        <v>26</v>
      </c>
      <c r="E990" s="7">
        <v>0</v>
      </c>
      <c r="F990" s="7">
        <v>0</v>
      </c>
      <c r="G990" s="7">
        <v>0</v>
      </c>
      <c r="H990" s="7">
        <v>0</v>
      </c>
      <c r="I990" s="7">
        <v>0</v>
      </c>
      <c r="J990" s="7">
        <v>0</v>
      </c>
      <c r="K990" s="7">
        <v>0</v>
      </c>
      <c r="L990" s="7">
        <v>0</v>
      </c>
      <c r="M990" s="7">
        <v>0</v>
      </c>
      <c r="N990" s="7">
        <v>0</v>
      </c>
      <c r="O990" s="7">
        <v>0</v>
      </c>
      <c r="P990" s="7">
        <v>0</v>
      </c>
      <c r="Q990" s="7">
        <v>0</v>
      </c>
      <c r="R990" s="7">
        <v>0</v>
      </c>
      <c r="S990" s="7">
        <v>0</v>
      </c>
      <c r="T990" s="7">
        <v>0</v>
      </c>
      <c r="U990" s="7">
        <v>0</v>
      </c>
      <c r="V990" s="7">
        <v>0</v>
      </c>
      <c r="W990" s="7">
        <v>0</v>
      </c>
      <c r="X990" s="7">
        <v>0</v>
      </c>
      <c r="Y990" s="7">
        <v>0</v>
      </c>
      <c r="Z990" s="7">
        <v>0</v>
      </c>
      <c r="AA990" s="1" t="s">
        <v>27</v>
      </c>
      <c r="AB990" s="1" t="str">
        <f t="shared" ref="AB990:AB1053" si="48">IF(B990="Castilla-La Mancha","Castilla La Mancha",B990)</f>
        <v>Aragón</v>
      </c>
      <c r="AC990" s="1" t="str">
        <f t="shared" si="46"/>
        <v>Cáceres-Aragón-Teruel-R2</v>
      </c>
      <c r="AD990" s="1" t="str">
        <f t="shared" si="47"/>
        <v xml:space="preserve">CA,CB, DF - I. extractivas, coquerías, refino y combustibles nucleares </v>
      </c>
    </row>
    <row r="991" spans="1:30" ht="14.4">
      <c r="A991" s="7" t="s">
        <v>104</v>
      </c>
      <c r="B991" s="7" t="s">
        <v>66</v>
      </c>
      <c r="C991" s="7" t="s">
        <v>68</v>
      </c>
      <c r="D991" s="7" t="s">
        <v>29</v>
      </c>
      <c r="E991" s="7">
        <v>0</v>
      </c>
      <c r="F991" s="7">
        <v>0</v>
      </c>
      <c r="G991" s="7">
        <v>0</v>
      </c>
      <c r="H991" s="7">
        <v>0</v>
      </c>
      <c r="I991" s="7">
        <v>0</v>
      </c>
      <c r="J991" s="7">
        <v>0</v>
      </c>
      <c r="K991" s="7">
        <v>0</v>
      </c>
      <c r="L991" s="7">
        <v>0</v>
      </c>
      <c r="M991" s="7">
        <v>57.150240525323198</v>
      </c>
      <c r="N991" s="7">
        <v>0</v>
      </c>
      <c r="O991" s="7">
        <v>0</v>
      </c>
      <c r="P991" s="7">
        <v>0</v>
      </c>
      <c r="Q991" s="7">
        <v>0</v>
      </c>
      <c r="R991" s="7">
        <v>0</v>
      </c>
      <c r="S991" s="7">
        <v>0</v>
      </c>
      <c r="T991" s="7">
        <v>0</v>
      </c>
      <c r="U991" s="7">
        <v>0</v>
      </c>
      <c r="V991" s="7">
        <v>0</v>
      </c>
      <c r="W991" s="7">
        <v>0</v>
      </c>
      <c r="X991" s="7">
        <v>11.3841</v>
      </c>
      <c r="Y991" s="7">
        <v>0</v>
      </c>
      <c r="Z991" s="7">
        <v>0</v>
      </c>
      <c r="AA991" s="1" t="s">
        <v>30</v>
      </c>
      <c r="AB991" s="1" t="str">
        <f t="shared" si="48"/>
        <v>Aragón</v>
      </c>
      <c r="AC991" s="1" t="str">
        <f t="shared" si="46"/>
        <v>Cáceres-Aragón-Teruel-R3</v>
      </c>
      <c r="AD991" s="1" t="str">
        <f t="shared" si="47"/>
        <v xml:space="preserve">DA - Industria Agroalimentaria </v>
      </c>
    </row>
    <row r="992" spans="1:30" ht="14.4">
      <c r="A992" s="7" t="s">
        <v>104</v>
      </c>
      <c r="B992" s="7" t="s">
        <v>66</v>
      </c>
      <c r="C992" s="7" t="s">
        <v>68</v>
      </c>
      <c r="D992" s="7" t="s">
        <v>32</v>
      </c>
      <c r="E992" s="7">
        <v>0</v>
      </c>
      <c r="F992" s="7">
        <v>0</v>
      </c>
      <c r="G992" s="7">
        <v>0</v>
      </c>
      <c r="H992" s="7">
        <v>0</v>
      </c>
      <c r="I992" s="7">
        <v>0</v>
      </c>
      <c r="J992" s="7">
        <v>0</v>
      </c>
      <c r="K992" s="7">
        <v>0</v>
      </c>
      <c r="L992" s="7">
        <v>0</v>
      </c>
      <c r="M992" s="7">
        <v>0</v>
      </c>
      <c r="N992" s="7">
        <v>0</v>
      </c>
      <c r="O992" s="7">
        <v>0</v>
      </c>
      <c r="P992" s="7">
        <v>0</v>
      </c>
      <c r="Q992" s="7">
        <v>0</v>
      </c>
      <c r="R992" s="7">
        <v>0</v>
      </c>
      <c r="S992" s="7">
        <v>0</v>
      </c>
      <c r="T992" s="7">
        <v>0</v>
      </c>
      <c r="U992" s="7">
        <v>0</v>
      </c>
      <c r="V992" s="7">
        <v>0</v>
      </c>
      <c r="W992" s="7">
        <v>0</v>
      </c>
      <c r="X992" s="7">
        <v>0</v>
      </c>
      <c r="Y992" s="7">
        <v>0</v>
      </c>
      <c r="Z992" s="7">
        <v>0</v>
      </c>
      <c r="AA992" s="1" t="s">
        <v>33</v>
      </c>
      <c r="AB992" s="1" t="str">
        <f t="shared" si="48"/>
        <v>Aragón</v>
      </c>
      <c r="AC992" s="1" t="str">
        <f t="shared" si="46"/>
        <v>Cáceres-Aragón-Teruel-R4</v>
      </c>
      <c r="AD992" s="1" t="str">
        <f t="shared" si="47"/>
        <v xml:space="preserve">DB - Industria textil y de la confección </v>
      </c>
    </row>
    <row r="993" spans="1:30" ht="14.4">
      <c r="A993" s="7" t="s">
        <v>104</v>
      </c>
      <c r="B993" s="7" t="s">
        <v>66</v>
      </c>
      <c r="C993" s="7" t="s">
        <v>68</v>
      </c>
      <c r="D993" s="7" t="s">
        <v>35</v>
      </c>
      <c r="E993" s="7">
        <v>0</v>
      </c>
      <c r="F993" s="7">
        <v>0</v>
      </c>
      <c r="G993" s="7">
        <v>0</v>
      </c>
      <c r="H993" s="7">
        <v>0</v>
      </c>
      <c r="I993" s="7">
        <v>0</v>
      </c>
      <c r="J993" s="7">
        <v>0</v>
      </c>
      <c r="K993" s="7">
        <v>0</v>
      </c>
      <c r="L993" s="7">
        <v>0</v>
      </c>
      <c r="M993" s="7">
        <v>0</v>
      </c>
      <c r="N993" s="7">
        <v>0</v>
      </c>
      <c r="O993" s="7">
        <v>0</v>
      </c>
      <c r="P993" s="7">
        <v>0</v>
      </c>
      <c r="Q993" s="7">
        <v>0</v>
      </c>
      <c r="R993" s="7">
        <v>0</v>
      </c>
      <c r="S993" s="7">
        <v>0</v>
      </c>
      <c r="T993" s="7">
        <v>0</v>
      </c>
      <c r="U993" s="7">
        <v>0</v>
      </c>
      <c r="V993" s="7">
        <v>0</v>
      </c>
      <c r="W993" s="7">
        <v>0</v>
      </c>
      <c r="X993" s="7">
        <v>0</v>
      </c>
      <c r="Y993" s="7">
        <v>0</v>
      </c>
      <c r="Z993" s="7">
        <v>0</v>
      </c>
      <c r="AA993" s="1" t="s">
        <v>36</v>
      </c>
      <c r="AB993" s="1" t="str">
        <f t="shared" si="48"/>
        <v>Aragón</v>
      </c>
      <c r="AC993" s="1" t="str">
        <f t="shared" si="46"/>
        <v>Cáceres-Aragón-Teruel-R5</v>
      </c>
      <c r="AD993" s="1" t="str">
        <f t="shared" si="47"/>
        <v xml:space="preserve">DC - Industria del cuero y calzado </v>
      </c>
    </row>
    <row r="994" spans="1:30" ht="14.4">
      <c r="A994" s="7" t="s">
        <v>104</v>
      </c>
      <c r="B994" s="7" t="s">
        <v>66</v>
      </c>
      <c r="C994" s="7" t="s">
        <v>68</v>
      </c>
      <c r="D994" s="7" t="s">
        <v>37</v>
      </c>
      <c r="E994" s="7">
        <v>0</v>
      </c>
      <c r="F994" s="7">
        <v>0</v>
      </c>
      <c r="G994" s="7">
        <v>0</v>
      </c>
      <c r="H994" s="7">
        <v>0</v>
      </c>
      <c r="I994" s="7">
        <v>0</v>
      </c>
      <c r="J994" s="7">
        <v>0</v>
      </c>
      <c r="K994" s="7">
        <v>0</v>
      </c>
      <c r="L994" s="7">
        <v>0</v>
      </c>
      <c r="M994" s="7">
        <v>0</v>
      </c>
      <c r="N994" s="7">
        <v>0</v>
      </c>
      <c r="O994" s="7">
        <v>0</v>
      </c>
      <c r="P994" s="7">
        <v>0</v>
      </c>
      <c r="Q994" s="7">
        <v>0</v>
      </c>
      <c r="R994" s="7">
        <v>0</v>
      </c>
      <c r="S994" s="7">
        <v>0</v>
      </c>
      <c r="T994" s="7">
        <v>0</v>
      </c>
      <c r="U994" s="7">
        <v>0</v>
      </c>
      <c r="V994" s="7">
        <v>0</v>
      </c>
      <c r="W994" s="7">
        <v>0</v>
      </c>
      <c r="X994" s="7">
        <v>0</v>
      </c>
      <c r="Y994" s="7">
        <v>0</v>
      </c>
      <c r="Z994" s="7">
        <v>0</v>
      </c>
      <c r="AA994" s="1" t="s">
        <v>38</v>
      </c>
      <c r="AB994" s="1" t="str">
        <f t="shared" si="48"/>
        <v>Aragón</v>
      </c>
      <c r="AC994" s="1" t="str">
        <f t="shared" si="46"/>
        <v>Cáceres-Aragón-Teruel-R6</v>
      </c>
      <c r="AD994" s="1" t="str">
        <f t="shared" si="47"/>
        <v xml:space="preserve">DD - Industria de la madera y el corcho </v>
      </c>
    </row>
    <row r="995" spans="1:30" ht="14.4">
      <c r="A995" s="7" t="s">
        <v>104</v>
      </c>
      <c r="B995" s="7" t="s">
        <v>66</v>
      </c>
      <c r="C995" s="7" t="s">
        <v>68</v>
      </c>
      <c r="D995" s="7" t="s">
        <v>39</v>
      </c>
      <c r="E995" s="7">
        <v>0</v>
      </c>
      <c r="F995" s="7">
        <v>0</v>
      </c>
      <c r="G995" s="7">
        <v>0</v>
      </c>
      <c r="H995" s="7">
        <v>0</v>
      </c>
      <c r="I995" s="7">
        <v>0</v>
      </c>
      <c r="J995" s="7">
        <v>0</v>
      </c>
      <c r="K995" s="7">
        <v>0</v>
      </c>
      <c r="L995" s="7">
        <v>0</v>
      </c>
      <c r="M995" s="7">
        <v>0</v>
      </c>
      <c r="N995" s="7">
        <v>0</v>
      </c>
      <c r="O995" s="7">
        <v>0</v>
      </c>
      <c r="P995" s="7">
        <v>0</v>
      </c>
      <c r="Q995" s="7">
        <v>0</v>
      </c>
      <c r="R995" s="7">
        <v>0</v>
      </c>
      <c r="S995" s="7">
        <v>0</v>
      </c>
      <c r="T995" s="7">
        <v>0</v>
      </c>
      <c r="U995" s="7">
        <v>0</v>
      </c>
      <c r="V995" s="7">
        <v>0</v>
      </c>
      <c r="W995" s="7">
        <v>0</v>
      </c>
      <c r="X995" s="7">
        <v>0</v>
      </c>
      <c r="Y995" s="7">
        <v>0</v>
      </c>
      <c r="Z995" s="7">
        <v>0</v>
      </c>
      <c r="AA995" s="1" t="s">
        <v>40</v>
      </c>
      <c r="AB995" s="1" t="str">
        <f t="shared" si="48"/>
        <v>Aragón</v>
      </c>
      <c r="AC995" s="1" t="str">
        <f t="shared" si="46"/>
        <v>Cáceres-Aragón-Teruel-R7</v>
      </c>
      <c r="AD995" s="1" t="str">
        <f t="shared" si="47"/>
        <v xml:space="preserve">DE - Industria del papel, edición y artes gráficas </v>
      </c>
    </row>
    <row r="996" spans="1:30" ht="14.4">
      <c r="A996" s="7" t="s">
        <v>104</v>
      </c>
      <c r="B996" s="7" t="s">
        <v>66</v>
      </c>
      <c r="C996" s="7" t="s">
        <v>68</v>
      </c>
      <c r="D996" s="7" t="s">
        <v>41</v>
      </c>
      <c r="E996" s="7">
        <v>0</v>
      </c>
      <c r="F996" s="7">
        <v>0</v>
      </c>
      <c r="G996" s="7">
        <v>0</v>
      </c>
      <c r="H996" s="7">
        <v>0</v>
      </c>
      <c r="I996" s="7">
        <v>0</v>
      </c>
      <c r="J996" s="7">
        <v>0</v>
      </c>
      <c r="K996" s="7">
        <v>0</v>
      </c>
      <c r="L996" s="7">
        <v>0</v>
      </c>
      <c r="M996" s="7">
        <v>0</v>
      </c>
      <c r="N996" s="7">
        <v>0</v>
      </c>
      <c r="O996" s="7">
        <v>0</v>
      </c>
      <c r="P996" s="7">
        <v>0</v>
      </c>
      <c r="Q996" s="7">
        <v>0</v>
      </c>
      <c r="R996" s="7">
        <v>0</v>
      </c>
      <c r="S996" s="7">
        <v>0</v>
      </c>
      <c r="T996" s="7">
        <v>0</v>
      </c>
      <c r="U996" s="7">
        <v>0</v>
      </c>
      <c r="V996" s="7">
        <v>0</v>
      </c>
      <c r="W996" s="7">
        <v>0</v>
      </c>
      <c r="X996" s="7">
        <v>0</v>
      </c>
      <c r="Y996" s="7">
        <v>0</v>
      </c>
      <c r="Z996" s="7">
        <v>0</v>
      </c>
      <c r="AA996" s="1" t="s">
        <v>42</v>
      </c>
      <c r="AB996" s="1" t="str">
        <f t="shared" si="48"/>
        <v>Aragón</v>
      </c>
      <c r="AC996" s="1" t="str">
        <f t="shared" si="46"/>
        <v>Cáceres-Aragón-Teruel-R8</v>
      </c>
      <c r="AD996" s="1" t="str">
        <f t="shared" si="47"/>
        <v xml:space="preserve">DG - Industria Química </v>
      </c>
    </row>
    <row r="997" spans="1:30" ht="14.4">
      <c r="A997" s="7" t="s">
        <v>104</v>
      </c>
      <c r="B997" s="7" t="s">
        <v>66</v>
      </c>
      <c r="C997" s="7" t="s">
        <v>68</v>
      </c>
      <c r="D997" s="7" t="s">
        <v>43</v>
      </c>
      <c r="E997" s="7">
        <v>0</v>
      </c>
      <c r="F997" s="7">
        <v>0</v>
      </c>
      <c r="G997" s="7">
        <v>0</v>
      </c>
      <c r="H997" s="7">
        <v>0</v>
      </c>
      <c r="I997" s="7">
        <v>0</v>
      </c>
      <c r="J997" s="7">
        <v>0</v>
      </c>
      <c r="K997" s="7">
        <v>0</v>
      </c>
      <c r="L997" s="7">
        <v>0</v>
      </c>
      <c r="M997" s="7">
        <v>0</v>
      </c>
      <c r="N997" s="7">
        <v>0</v>
      </c>
      <c r="O997" s="7">
        <v>0</v>
      </c>
      <c r="P997" s="7">
        <v>0</v>
      </c>
      <c r="Q997" s="7">
        <v>0</v>
      </c>
      <c r="R997" s="7">
        <v>0</v>
      </c>
      <c r="S997" s="7">
        <v>0</v>
      </c>
      <c r="T997" s="7">
        <v>0</v>
      </c>
      <c r="U997" s="7">
        <v>0</v>
      </c>
      <c r="V997" s="7">
        <v>0</v>
      </c>
      <c r="W997" s="7">
        <v>0</v>
      </c>
      <c r="X997" s="7">
        <v>0</v>
      </c>
      <c r="Y997" s="7">
        <v>0</v>
      </c>
      <c r="Z997" s="7">
        <v>0</v>
      </c>
      <c r="AA997" s="1" t="s">
        <v>44</v>
      </c>
      <c r="AB997" s="1" t="str">
        <f t="shared" si="48"/>
        <v>Aragón</v>
      </c>
      <c r="AC997" s="1" t="str">
        <f t="shared" si="46"/>
        <v>Cáceres-Aragón-Teruel-R9</v>
      </c>
      <c r="AD997" s="1" t="str">
        <f t="shared" si="47"/>
        <v xml:space="preserve">DH - Industria del caucho y materias plásticas </v>
      </c>
    </row>
    <row r="998" spans="1:30" ht="14.4">
      <c r="A998" s="7" t="s">
        <v>104</v>
      </c>
      <c r="B998" s="7" t="s">
        <v>66</v>
      </c>
      <c r="C998" s="7" t="s">
        <v>68</v>
      </c>
      <c r="D998" s="7" t="s">
        <v>45</v>
      </c>
      <c r="E998" s="7">
        <v>0</v>
      </c>
      <c r="F998" s="7">
        <v>0</v>
      </c>
      <c r="G998" s="7">
        <v>0</v>
      </c>
      <c r="H998" s="7">
        <v>0</v>
      </c>
      <c r="I998" s="7">
        <v>0</v>
      </c>
      <c r="J998" s="7">
        <v>0</v>
      </c>
      <c r="K998" s="7">
        <v>0</v>
      </c>
      <c r="L998" s="7">
        <v>0</v>
      </c>
      <c r="M998" s="7">
        <v>0</v>
      </c>
      <c r="N998" s="7">
        <v>0</v>
      </c>
      <c r="O998" s="7">
        <v>0</v>
      </c>
      <c r="P998" s="7">
        <v>0</v>
      </c>
      <c r="Q998" s="7">
        <v>0</v>
      </c>
      <c r="R998" s="7">
        <v>0</v>
      </c>
      <c r="S998" s="7">
        <v>0</v>
      </c>
      <c r="T998" s="7">
        <v>0</v>
      </c>
      <c r="U998" s="7">
        <v>0</v>
      </c>
      <c r="V998" s="7">
        <v>0</v>
      </c>
      <c r="W998" s="7">
        <v>0</v>
      </c>
      <c r="X998" s="7">
        <v>0</v>
      </c>
      <c r="Y998" s="7">
        <v>0</v>
      </c>
      <c r="Z998" s="7">
        <v>0</v>
      </c>
      <c r="AA998" s="1" t="s">
        <v>46</v>
      </c>
      <c r="AB998" s="1" t="str">
        <f t="shared" si="48"/>
        <v>Aragón</v>
      </c>
      <c r="AC998" s="1" t="str">
        <f t="shared" si="46"/>
        <v>Cáceres-Aragón-Teruel-R10</v>
      </c>
      <c r="AD998" s="1" t="str">
        <f t="shared" si="47"/>
        <v xml:space="preserve">DI - Industria de productos minerales no metálicos </v>
      </c>
    </row>
    <row r="999" spans="1:30" ht="14.4">
      <c r="A999" s="7" t="s">
        <v>104</v>
      </c>
      <c r="B999" s="7" t="s">
        <v>66</v>
      </c>
      <c r="C999" s="7" t="s">
        <v>68</v>
      </c>
      <c r="D999" s="7" t="s">
        <v>47</v>
      </c>
      <c r="E999" s="7">
        <v>0</v>
      </c>
      <c r="F999" s="7">
        <v>0</v>
      </c>
      <c r="G999" s="7">
        <v>0</v>
      </c>
      <c r="H999" s="7">
        <v>0</v>
      </c>
      <c r="I999" s="7">
        <v>0</v>
      </c>
      <c r="J999" s="7">
        <v>0</v>
      </c>
      <c r="K999" s="7">
        <v>0</v>
      </c>
      <c r="L999" s="7">
        <v>0.74867474887386398</v>
      </c>
      <c r="M999" s="7">
        <v>0</v>
      </c>
      <c r="N999" s="7">
        <v>0</v>
      </c>
      <c r="O999" s="7">
        <v>0</v>
      </c>
      <c r="P999" s="7">
        <v>0</v>
      </c>
      <c r="Q999" s="7">
        <v>0</v>
      </c>
      <c r="R999" s="7">
        <v>0</v>
      </c>
      <c r="S999" s="7">
        <v>0</v>
      </c>
      <c r="T999" s="7">
        <v>0</v>
      </c>
      <c r="U999" s="7">
        <v>0</v>
      </c>
      <c r="V999" s="7">
        <v>0</v>
      </c>
      <c r="W999" s="7">
        <v>3.1957499999999999</v>
      </c>
      <c r="X999" s="7">
        <v>0</v>
      </c>
      <c r="Y999" s="7">
        <v>0</v>
      </c>
      <c r="Z999" s="7">
        <v>0</v>
      </c>
      <c r="AA999" s="1" t="s">
        <v>48</v>
      </c>
      <c r="AB999" s="1" t="str">
        <f t="shared" si="48"/>
        <v>Aragón</v>
      </c>
      <c r="AC999" s="1" t="str">
        <f t="shared" si="46"/>
        <v>Cáceres-Aragón-Teruel-R11</v>
      </c>
      <c r="AD999" s="1" t="str">
        <f t="shared" si="47"/>
        <v xml:space="preserve">DJ - Metalurgia y fabricación de productos metálicos </v>
      </c>
    </row>
    <row r="1000" spans="1:30" ht="14.4">
      <c r="A1000" s="7" t="s">
        <v>104</v>
      </c>
      <c r="B1000" s="7" t="s">
        <v>66</v>
      </c>
      <c r="C1000" s="7" t="s">
        <v>68</v>
      </c>
      <c r="D1000" s="7" t="s">
        <v>49</v>
      </c>
      <c r="E1000" s="7">
        <v>0</v>
      </c>
      <c r="F1000" s="7">
        <v>0</v>
      </c>
      <c r="G1000" s="7">
        <v>0</v>
      </c>
      <c r="H1000" s="7">
        <v>0</v>
      </c>
      <c r="I1000" s="7">
        <v>0</v>
      </c>
      <c r="J1000" s="7">
        <v>0</v>
      </c>
      <c r="K1000" s="7">
        <v>0</v>
      </c>
      <c r="L1000" s="7">
        <v>0</v>
      </c>
      <c r="M1000" s="7">
        <v>0</v>
      </c>
      <c r="N1000" s="7">
        <v>0</v>
      </c>
      <c r="O1000" s="7">
        <v>0</v>
      </c>
      <c r="P1000" s="7">
        <v>0</v>
      </c>
      <c r="Q1000" s="7">
        <v>0</v>
      </c>
      <c r="R1000" s="7">
        <v>0</v>
      </c>
      <c r="S1000" s="7">
        <v>0</v>
      </c>
      <c r="T1000" s="7">
        <v>0</v>
      </c>
      <c r="U1000" s="7">
        <v>0</v>
      </c>
      <c r="V1000" s="7">
        <v>0</v>
      </c>
      <c r="W1000" s="7">
        <v>0</v>
      </c>
      <c r="X1000" s="7">
        <v>0</v>
      </c>
      <c r="Y1000" s="7">
        <v>0</v>
      </c>
      <c r="Z1000" s="7">
        <v>0</v>
      </c>
      <c r="AA1000" s="1" t="s">
        <v>50</v>
      </c>
      <c r="AB1000" s="1" t="str">
        <f t="shared" si="48"/>
        <v>Aragón</v>
      </c>
      <c r="AC1000" s="1" t="str">
        <f t="shared" si="46"/>
        <v>Cáceres-Aragón-Teruel-R12</v>
      </c>
      <c r="AD1000" s="1" t="str">
        <f t="shared" si="47"/>
        <v xml:space="preserve">DK - Fabricación de maquinaria y equipo mecánico </v>
      </c>
    </row>
    <row r="1001" spans="1:30" ht="14.4">
      <c r="A1001" s="7" t="s">
        <v>104</v>
      </c>
      <c r="B1001" s="7" t="s">
        <v>66</v>
      </c>
      <c r="C1001" s="7" t="s">
        <v>68</v>
      </c>
      <c r="D1001" s="7" t="s">
        <v>51</v>
      </c>
      <c r="E1001" s="7">
        <v>0</v>
      </c>
      <c r="F1001" s="7">
        <v>0</v>
      </c>
      <c r="G1001" s="7">
        <v>0</v>
      </c>
      <c r="H1001" s="7">
        <v>0</v>
      </c>
      <c r="I1001" s="7">
        <v>0</v>
      </c>
      <c r="J1001" s="7">
        <v>0</v>
      </c>
      <c r="K1001" s="7">
        <v>0</v>
      </c>
      <c r="L1001" s="7">
        <v>0</v>
      </c>
      <c r="M1001" s="7">
        <v>0</v>
      </c>
      <c r="N1001" s="7">
        <v>0</v>
      </c>
      <c r="O1001" s="7">
        <v>0</v>
      </c>
      <c r="P1001" s="7">
        <v>0</v>
      </c>
      <c r="Q1001" s="7">
        <v>0</v>
      </c>
      <c r="R1001" s="7">
        <v>0</v>
      </c>
      <c r="S1001" s="7">
        <v>0</v>
      </c>
      <c r="T1001" s="7">
        <v>0</v>
      </c>
      <c r="U1001" s="7">
        <v>0</v>
      </c>
      <c r="V1001" s="7">
        <v>0</v>
      </c>
      <c r="W1001" s="7">
        <v>0</v>
      </c>
      <c r="X1001" s="7">
        <v>0</v>
      </c>
      <c r="Y1001" s="7">
        <v>0</v>
      </c>
      <c r="Z1001" s="7">
        <v>0</v>
      </c>
      <c r="AA1001" s="1" t="s">
        <v>52</v>
      </c>
      <c r="AB1001" s="1" t="str">
        <f t="shared" si="48"/>
        <v>Aragón</v>
      </c>
      <c r="AC1001" s="1" t="str">
        <f t="shared" si="46"/>
        <v>Cáceres-Aragón-Teruel-R13</v>
      </c>
      <c r="AD1001" s="1" t="str">
        <f t="shared" si="47"/>
        <v xml:space="preserve">DL - Material y equipo eléctrico, electrónico y óptico </v>
      </c>
    </row>
    <row r="1002" spans="1:30" ht="14.4">
      <c r="A1002" s="7" t="s">
        <v>104</v>
      </c>
      <c r="B1002" s="7" t="s">
        <v>66</v>
      </c>
      <c r="C1002" s="7" t="s">
        <v>68</v>
      </c>
      <c r="D1002" s="7" t="s">
        <v>53</v>
      </c>
      <c r="E1002" s="7">
        <v>0</v>
      </c>
      <c r="F1002" s="7">
        <v>0</v>
      </c>
      <c r="G1002" s="7">
        <v>0</v>
      </c>
      <c r="H1002" s="7">
        <v>0</v>
      </c>
      <c r="I1002" s="7">
        <v>0</v>
      </c>
      <c r="J1002" s="7">
        <v>0</v>
      </c>
      <c r="K1002" s="7">
        <v>0</v>
      </c>
      <c r="L1002" s="7">
        <v>0</v>
      </c>
      <c r="M1002" s="7">
        <v>0</v>
      </c>
      <c r="N1002" s="7">
        <v>0</v>
      </c>
      <c r="O1002" s="7">
        <v>0</v>
      </c>
      <c r="P1002" s="7">
        <v>0</v>
      </c>
      <c r="Q1002" s="7">
        <v>0</v>
      </c>
      <c r="R1002" s="7">
        <v>0</v>
      </c>
      <c r="S1002" s="7">
        <v>0</v>
      </c>
      <c r="T1002" s="7">
        <v>0</v>
      </c>
      <c r="U1002" s="7">
        <v>0</v>
      </c>
      <c r="V1002" s="7">
        <v>0</v>
      </c>
      <c r="W1002" s="7">
        <v>0</v>
      </c>
      <c r="X1002" s="7">
        <v>0</v>
      </c>
      <c r="Y1002" s="7">
        <v>0</v>
      </c>
      <c r="Z1002" s="7">
        <v>0</v>
      </c>
      <c r="AA1002" s="1" t="s">
        <v>54</v>
      </c>
      <c r="AB1002" s="1" t="str">
        <f t="shared" si="48"/>
        <v>Aragón</v>
      </c>
      <c r="AC1002" s="1" t="str">
        <f t="shared" si="46"/>
        <v>Cáceres-Aragón-Teruel-R14</v>
      </c>
      <c r="AD1002" s="1" t="str">
        <f t="shared" si="47"/>
        <v xml:space="preserve">DM - Fabricación de material de transporte </v>
      </c>
    </row>
    <row r="1003" spans="1:30" ht="14.4">
      <c r="A1003" s="7" t="s">
        <v>104</v>
      </c>
      <c r="B1003" s="7" t="s">
        <v>66</v>
      </c>
      <c r="C1003" s="7" t="s">
        <v>68</v>
      </c>
      <c r="D1003" s="7" t="s">
        <v>55</v>
      </c>
      <c r="E1003" s="7">
        <v>0</v>
      </c>
      <c r="F1003" s="7">
        <v>0</v>
      </c>
      <c r="G1003" s="7">
        <v>0</v>
      </c>
      <c r="H1003" s="7">
        <v>0</v>
      </c>
      <c r="I1003" s="7">
        <v>0</v>
      </c>
      <c r="J1003" s="7">
        <v>0</v>
      </c>
      <c r="K1003" s="7">
        <v>0</v>
      </c>
      <c r="L1003" s="7">
        <v>0</v>
      </c>
      <c r="M1003" s="7">
        <v>0</v>
      </c>
      <c r="N1003" s="7">
        <v>0</v>
      </c>
      <c r="O1003" s="7">
        <v>0</v>
      </c>
      <c r="P1003" s="7">
        <v>0</v>
      </c>
      <c r="Q1003" s="7">
        <v>0</v>
      </c>
      <c r="R1003" s="7">
        <v>0</v>
      </c>
      <c r="S1003" s="7">
        <v>0</v>
      </c>
      <c r="T1003" s="7">
        <v>0</v>
      </c>
      <c r="U1003" s="7">
        <v>0</v>
      </c>
      <c r="V1003" s="7">
        <v>0</v>
      </c>
      <c r="W1003" s="7">
        <v>0</v>
      </c>
      <c r="X1003" s="7">
        <v>0</v>
      </c>
      <c r="Y1003" s="7">
        <v>0</v>
      </c>
      <c r="Z1003" s="7">
        <v>0</v>
      </c>
      <c r="AA1003" s="1" t="s">
        <v>56</v>
      </c>
      <c r="AB1003" s="1" t="str">
        <f t="shared" si="48"/>
        <v>Aragón</v>
      </c>
      <c r="AC1003" s="1" t="str">
        <f t="shared" si="46"/>
        <v>Cáceres-Aragón-Teruel-R15</v>
      </c>
      <c r="AD1003" s="1" t="str">
        <f t="shared" si="47"/>
        <v xml:space="preserve">DN - Industrias diversas </v>
      </c>
    </row>
    <row r="1004" spans="1:30" ht="14.4">
      <c r="A1004" s="7" t="s">
        <v>104</v>
      </c>
      <c r="B1004" s="7" t="s">
        <v>66</v>
      </c>
      <c r="C1004" s="7" t="s">
        <v>68</v>
      </c>
      <c r="D1004" s="7" t="s">
        <v>57</v>
      </c>
      <c r="E1004" s="7">
        <v>0</v>
      </c>
      <c r="F1004" s="7">
        <v>0</v>
      </c>
      <c r="G1004" s="7">
        <v>0</v>
      </c>
      <c r="H1004" s="7">
        <v>0</v>
      </c>
      <c r="I1004" s="7">
        <v>0</v>
      </c>
      <c r="J1004" s="7">
        <v>0</v>
      </c>
      <c r="K1004" s="7">
        <v>0</v>
      </c>
      <c r="L1004" s="7">
        <v>0</v>
      </c>
      <c r="M1004" s="7">
        <v>0</v>
      </c>
      <c r="N1004" s="7">
        <v>0</v>
      </c>
      <c r="O1004" s="7">
        <v>0</v>
      </c>
      <c r="P1004" s="7">
        <v>0</v>
      </c>
      <c r="Q1004" s="7">
        <v>0</v>
      </c>
      <c r="R1004" s="7">
        <v>0</v>
      </c>
      <c r="S1004" s="7">
        <v>0</v>
      </c>
      <c r="T1004" s="7">
        <v>0</v>
      </c>
      <c r="U1004" s="7">
        <v>0</v>
      </c>
      <c r="V1004" s="7">
        <v>0</v>
      </c>
      <c r="W1004" s="7">
        <v>0</v>
      </c>
      <c r="X1004" s="7">
        <v>0</v>
      </c>
      <c r="Y1004" s="7">
        <v>0</v>
      </c>
      <c r="Z1004" s="7">
        <v>0</v>
      </c>
      <c r="AA1004" s="1" t="s">
        <v>58</v>
      </c>
      <c r="AB1004" s="1" t="str">
        <f t="shared" si="48"/>
        <v>Aragón</v>
      </c>
      <c r="AC1004" s="1" t="str">
        <f t="shared" si="46"/>
        <v>Cáceres-Aragón-Teruel-R16</v>
      </c>
      <c r="AD1004" s="1" t="str">
        <f t="shared" si="47"/>
        <v xml:space="preserve">EE - Industria energética, distribución de energía, gas y agua </v>
      </c>
    </row>
    <row r="1005" spans="1:30" ht="14.4">
      <c r="A1005" s="7" t="s">
        <v>104</v>
      </c>
      <c r="B1005" s="7" t="s">
        <v>66</v>
      </c>
      <c r="C1005" s="7" t="s">
        <v>69</v>
      </c>
      <c r="D1005" s="7" t="s">
        <v>23</v>
      </c>
      <c r="E1005" s="7">
        <v>0</v>
      </c>
      <c r="F1005" s="7">
        <v>0</v>
      </c>
      <c r="G1005" s="7">
        <v>2.0305530448792402</v>
      </c>
      <c r="H1005" s="7">
        <v>0</v>
      </c>
      <c r="I1005" s="7">
        <v>2.89978234017972</v>
      </c>
      <c r="J1005" s="7">
        <v>0</v>
      </c>
      <c r="K1005" s="7">
        <v>0</v>
      </c>
      <c r="L1005" s="7">
        <v>6.5822570999679604</v>
      </c>
      <c r="M1005" s="7">
        <v>0</v>
      </c>
      <c r="N1005" s="7">
        <v>0</v>
      </c>
      <c r="O1005" s="7">
        <v>0</v>
      </c>
      <c r="P1005" s="7">
        <v>0</v>
      </c>
      <c r="Q1005" s="7">
        <v>0</v>
      </c>
      <c r="R1005" s="7">
        <v>2.5310830000000002</v>
      </c>
      <c r="S1005" s="7">
        <v>0</v>
      </c>
      <c r="T1005" s="7">
        <v>2.7815919999999998</v>
      </c>
      <c r="U1005" s="7">
        <v>0</v>
      </c>
      <c r="V1005" s="7">
        <v>0</v>
      </c>
      <c r="W1005" s="7">
        <v>14.315375</v>
      </c>
      <c r="X1005" s="7">
        <v>0</v>
      </c>
      <c r="Y1005" s="7">
        <v>0</v>
      </c>
      <c r="Z1005" s="7">
        <v>0</v>
      </c>
      <c r="AA1005" s="1" t="s">
        <v>24</v>
      </c>
      <c r="AB1005" s="1" t="str">
        <f t="shared" si="48"/>
        <v>Aragón</v>
      </c>
      <c r="AC1005" s="1" t="str">
        <f t="shared" si="46"/>
        <v>Cáceres-Aragón-Zaragoza-R1</v>
      </c>
      <c r="AD1005" s="1" t="str">
        <f t="shared" si="47"/>
        <v xml:space="preserve">AA,BB - Agricultura, silvicultura y pesca </v>
      </c>
    </row>
    <row r="1006" spans="1:30" ht="14.4">
      <c r="A1006" s="7" t="s">
        <v>104</v>
      </c>
      <c r="B1006" s="7" t="s">
        <v>66</v>
      </c>
      <c r="C1006" s="7" t="s">
        <v>69</v>
      </c>
      <c r="D1006" s="7" t="s">
        <v>26</v>
      </c>
      <c r="E1006" s="7">
        <v>0</v>
      </c>
      <c r="F1006" s="7">
        <v>0</v>
      </c>
      <c r="G1006" s="7">
        <v>0</v>
      </c>
      <c r="H1006" s="7">
        <v>0</v>
      </c>
      <c r="I1006" s="7">
        <v>0</v>
      </c>
      <c r="J1006" s="7">
        <v>0</v>
      </c>
      <c r="K1006" s="7">
        <v>0</v>
      </c>
      <c r="L1006" s="7">
        <v>0</v>
      </c>
      <c r="M1006" s="7">
        <v>0</v>
      </c>
      <c r="N1006" s="7">
        <v>0</v>
      </c>
      <c r="O1006" s="7">
        <v>0</v>
      </c>
      <c r="P1006" s="7">
        <v>0</v>
      </c>
      <c r="Q1006" s="7">
        <v>0</v>
      </c>
      <c r="R1006" s="7">
        <v>0</v>
      </c>
      <c r="S1006" s="7">
        <v>0</v>
      </c>
      <c r="T1006" s="7">
        <v>0</v>
      </c>
      <c r="U1006" s="7">
        <v>0</v>
      </c>
      <c r="V1006" s="7">
        <v>0</v>
      </c>
      <c r="W1006" s="7">
        <v>0</v>
      </c>
      <c r="X1006" s="7">
        <v>0</v>
      </c>
      <c r="Y1006" s="7">
        <v>0</v>
      </c>
      <c r="Z1006" s="7">
        <v>0</v>
      </c>
      <c r="AA1006" s="1" t="s">
        <v>27</v>
      </c>
      <c r="AB1006" s="1" t="str">
        <f t="shared" si="48"/>
        <v>Aragón</v>
      </c>
      <c r="AC1006" s="1" t="str">
        <f t="shared" si="46"/>
        <v>Cáceres-Aragón-Zaragoza-R2</v>
      </c>
      <c r="AD1006" s="1" t="str">
        <f t="shared" si="47"/>
        <v xml:space="preserve">CA,CB, DF - I. extractivas, coquerías, refino y combustibles nucleares </v>
      </c>
    </row>
    <row r="1007" spans="1:30" ht="14.4">
      <c r="A1007" s="7" t="s">
        <v>104</v>
      </c>
      <c r="B1007" s="7" t="s">
        <v>66</v>
      </c>
      <c r="C1007" s="7" t="s">
        <v>69</v>
      </c>
      <c r="D1007" s="7" t="s">
        <v>29</v>
      </c>
      <c r="E1007" s="7">
        <v>0</v>
      </c>
      <c r="F1007" s="7">
        <v>17.638778246449</v>
      </c>
      <c r="G1007" s="7">
        <v>0</v>
      </c>
      <c r="H1007" s="7">
        <v>0</v>
      </c>
      <c r="I1007" s="7">
        <v>0</v>
      </c>
      <c r="J1007" s="7">
        <v>0</v>
      </c>
      <c r="K1007" s="7">
        <v>15.4795999910292</v>
      </c>
      <c r="L1007" s="7">
        <v>0</v>
      </c>
      <c r="M1007" s="7">
        <v>0</v>
      </c>
      <c r="N1007" s="7">
        <v>0</v>
      </c>
      <c r="O1007" s="7">
        <v>0</v>
      </c>
      <c r="P1007" s="7">
        <v>0</v>
      </c>
      <c r="Q1007" s="7">
        <v>10.667045999999999</v>
      </c>
      <c r="R1007" s="7">
        <v>0</v>
      </c>
      <c r="S1007" s="7">
        <v>0</v>
      </c>
      <c r="T1007" s="7">
        <v>0</v>
      </c>
      <c r="U1007" s="7">
        <v>0</v>
      </c>
      <c r="V1007" s="7">
        <v>15.145</v>
      </c>
      <c r="W1007" s="7">
        <v>0</v>
      </c>
      <c r="X1007" s="7">
        <v>0</v>
      </c>
      <c r="Y1007" s="7">
        <v>0</v>
      </c>
      <c r="Z1007" s="7">
        <v>0</v>
      </c>
      <c r="AA1007" s="1" t="s">
        <v>30</v>
      </c>
      <c r="AB1007" s="1" t="str">
        <f t="shared" si="48"/>
        <v>Aragón</v>
      </c>
      <c r="AC1007" s="1" t="str">
        <f t="shared" si="46"/>
        <v>Cáceres-Aragón-Zaragoza-R3</v>
      </c>
      <c r="AD1007" s="1" t="str">
        <f t="shared" si="47"/>
        <v xml:space="preserve">DA - Industria Agroalimentaria </v>
      </c>
    </row>
    <row r="1008" spans="1:30" ht="14.4">
      <c r="A1008" s="7" t="s">
        <v>104</v>
      </c>
      <c r="B1008" s="7" t="s">
        <v>66</v>
      </c>
      <c r="C1008" s="7" t="s">
        <v>69</v>
      </c>
      <c r="D1008" s="7" t="s">
        <v>32</v>
      </c>
      <c r="E1008" s="7">
        <v>0</v>
      </c>
      <c r="F1008" s="7">
        <v>0</v>
      </c>
      <c r="G1008" s="7">
        <v>0</v>
      </c>
      <c r="H1008" s="7">
        <v>0</v>
      </c>
      <c r="I1008" s="7">
        <v>0</v>
      </c>
      <c r="J1008" s="7">
        <v>0</v>
      </c>
      <c r="K1008" s="7">
        <v>0</v>
      </c>
      <c r="L1008" s="7">
        <v>0</v>
      </c>
      <c r="M1008" s="7">
        <v>0</v>
      </c>
      <c r="N1008" s="7">
        <v>0</v>
      </c>
      <c r="O1008" s="7">
        <v>0</v>
      </c>
      <c r="P1008" s="7">
        <v>0</v>
      </c>
      <c r="Q1008" s="7">
        <v>0</v>
      </c>
      <c r="R1008" s="7">
        <v>0</v>
      </c>
      <c r="S1008" s="7">
        <v>0</v>
      </c>
      <c r="T1008" s="7">
        <v>0</v>
      </c>
      <c r="U1008" s="7">
        <v>0</v>
      </c>
      <c r="V1008" s="7">
        <v>0</v>
      </c>
      <c r="W1008" s="7">
        <v>0</v>
      </c>
      <c r="X1008" s="7">
        <v>0</v>
      </c>
      <c r="Y1008" s="7">
        <v>0</v>
      </c>
      <c r="Z1008" s="7">
        <v>0</v>
      </c>
      <c r="AA1008" s="1" t="s">
        <v>33</v>
      </c>
      <c r="AB1008" s="1" t="str">
        <f t="shared" si="48"/>
        <v>Aragón</v>
      </c>
      <c r="AC1008" s="1" t="str">
        <f t="shared" si="46"/>
        <v>Cáceres-Aragón-Zaragoza-R4</v>
      </c>
      <c r="AD1008" s="1" t="str">
        <f t="shared" si="47"/>
        <v xml:space="preserve">DB - Industria textil y de la confección </v>
      </c>
    </row>
    <row r="1009" spans="1:30" ht="14.4">
      <c r="A1009" s="7" t="s">
        <v>104</v>
      </c>
      <c r="B1009" s="7" t="s">
        <v>66</v>
      </c>
      <c r="C1009" s="7" t="s">
        <v>69</v>
      </c>
      <c r="D1009" s="7" t="s">
        <v>35</v>
      </c>
      <c r="E1009" s="7">
        <v>0</v>
      </c>
      <c r="F1009" s="7">
        <v>0</v>
      </c>
      <c r="G1009" s="7">
        <v>0</v>
      </c>
      <c r="H1009" s="7">
        <v>0</v>
      </c>
      <c r="I1009" s="7">
        <v>0</v>
      </c>
      <c r="J1009" s="7">
        <v>0</v>
      </c>
      <c r="K1009" s="7">
        <v>0</v>
      </c>
      <c r="L1009" s="7">
        <v>0</v>
      </c>
      <c r="M1009" s="7">
        <v>0</v>
      </c>
      <c r="N1009" s="7">
        <v>0</v>
      </c>
      <c r="O1009" s="7">
        <v>0</v>
      </c>
      <c r="P1009" s="7">
        <v>0</v>
      </c>
      <c r="Q1009" s="7">
        <v>0</v>
      </c>
      <c r="R1009" s="7">
        <v>0</v>
      </c>
      <c r="S1009" s="7">
        <v>0</v>
      </c>
      <c r="T1009" s="7">
        <v>0</v>
      </c>
      <c r="U1009" s="7">
        <v>0</v>
      </c>
      <c r="V1009" s="7">
        <v>0</v>
      </c>
      <c r="W1009" s="7">
        <v>0</v>
      </c>
      <c r="X1009" s="7">
        <v>0</v>
      </c>
      <c r="Y1009" s="7">
        <v>0</v>
      </c>
      <c r="Z1009" s="7">
        <v>0</v>
      </c>
      <c r="AA1009" s="1" t="s">
        <v>36</v>
      </c>
      <c r="AB1009" s="1" t="str">
        <f t="shared" si="48"/>
        <v>Aragón</v>
      </c>
      <c r="AC1009" s="1" t="str">
        <f t="shared" si="46"/>
        <v>Cáceres-Aragón-Zaragoza-R5</v>
      </c>
      <c r="AD1009" s="1" t="str">
        <f t="shared" si="47"/>
        <v xml:space="preserve">DC - Industria del cuero y calzado </v>
      </c>
    </row>
    <row r="1010" spans="1:30" ht="14.4">
      <c r="A1010" s="7" t="s">
        <v>104</v>
      </c>
      <c r="B1010" s="7" t="s">
        <v>66</v>
      </c>
      <c r="C1010" s="7" t="s">
        <v>69</v>
      </c>
      <c r="D1010" s="7" t="s">
        <v>37</v>
      </c>
      <c r="E1010" s="7">
        <v>0</v>
      </c>
      <c r="F1010" s="7">
        <v>0</v>
      </c>
      <c r="G1010" s="7">
        <v>0</v>
      </c>
      <c r="H1010" s="7">
        <v>0</v>
      </c>
      <c r="I1010" s="7">
        <v>0</v>
      </c>
      <c r="J1010" s="7">
        <v>0</v>
      </c>
      <c r="K1010" s="7">
        <v>3.6906889145582999</v>
      </c>
      <c r="L1010" s="7">
        <v>0</v>
      </c>
      <c r="M1010" s="7">
        <v>0</v>
      </c>
      <c r="N1010" s="7">
        <v>1.7459667978095701</v>
      </c>
      <c r="O1010" s="7">
        <v>0</v>
      </c>
      <c r="P1010" s="7">
        <v>0</v>
      </c>
      <c r="Q1010" s="7">
        <v>0</v>
      </c>
      <c r="R1010" s="7">
        <v>0</v>
      </c>
      <c r="S1010" s="7">
        <v>0</v>
      </c>
      <c r="T1010" s="7">
        <v>0</v>
      </c>
      <c r="U1010" s="7">
        <v>0</v>
      </c>
      <c r="V1010" s="7">
        <v>27.463979999999999</v>
      </c>
      <c r="W1010" s="7">
        <v>0</v>
      </c>
      <c r="X1010" s="7">
        <v>0</v>
      </c>
      <c r="Y1010" s="7">
        <v>14.47627</v>
      </c>
      <c r="Z1010" s="7">
        <v>0</v>
      </c>
      <c r="AA1010" s="1" t="s">
        <v>38</v>
      </c>
      <c r="AB1010" s="1" t="str">
        <f t="shared" si="48"/>
        <v>Aragón</v>
      </c>
      <c r="AC1010" s="1" t="str">
        <f t="shared" si="46"/>
        <v>Cáceres-Aragón-Zaragoza-R6</v>
      </c>
      <c r="AD1010" s="1" t="str">
        <f t="shared" si="47"/>
        <v xml:space="preserve">DD - Industria de la madera y el corcho </v>
      </c>
    </row>
    <row r="1011" spans="1:30" ht="14.4">
      <c r="A1011" s="7" t="s">
        <v>104</v>
      </c>
      <c r="B1011" s="7" t="s">
        <v>66</v>
      </c>
      <c r="C1011" s="7" t="s">
        <v>69</v>
      </c>
      <c r="D1011" s="7" t="s">
        <v>39</v>
      </c>
      <c r="E1011" s="7">
        <v>0</v>
      </c>
      <c r="F1011" s="7">
        <v>3.46159514075199</v>
      </c>
      <c r="G1011" s="7">
        <v>0</v>
      </c>
      <c r="H1011" s="7">
        <v>0</v>
      </c>
      <c r="I1011" s="7">
        <v>0</v>
      </c>
      <c r="J1011" s="7">
        <v>0</v>
      </c>
      <c r="K1011" s="7">
        <v>0.47662918256562897</v>
      </c>
      <c r="L1011" s="7">
        <v>0</v>
      </c>
      <c r="M1011" s="7">
        <v>0</v>
      </c>
      <c r="N1011" s="7">
        <v>0</v>
      </c>
      <c r="O1011" s="7">
        <v>0</v>
      </c>
      <c r="P1011" s="7">
        <v>0</v>
      </c>
      <c r="Q1011" s="7">
        <v>10.152898</v>
      </c>
      <c r="R1011" s="7">
        <v>0</v>
      </c>
      <c r="S1011" s="7">
        <v>0</v>
      </c>
      <c r="T1011" s="7">
        <v>0</v>
      </c>
      <c r="U1011" s="7">
        <v>0</v>
      </c>
      <c r="V1011" s="7">
        <v>3.3125049999999998</v>
      </c>
      <c r="W1011" s="7">
        <v>0</v>
      </c>
      <c r="X1011" s="7">
        <v>0</v>
      </c>
      <c r="Y1011" s="7">
        <v>0</v>
      </c>
      <c r="Z1011" s="7">
        <v>0</v>
      </c>
      <c r="AA1011" s="1" t="s">
        <v>40</v>
      </c>
      <c r="AB1011" s="1" t="str">
        <f t="shared" si="48"/>
        <v>Aragón</v>
      </c>
      <c r="AC1011" s="1" t="str">
        <f t="shared" si="46"/>
        <v>Cáceres-Aragón-Zaragoza-R7</v>
      </c>
      <c r="AD1011" s="1" t="str">
        <f t="shared" si="47"/>
        <v xml:space="preserve">DE - Industria del papel, edición y artes gráficas </v>
      </c>
    </row>
    <row r="1012" spans="1:30" ht="14.4">
      <c r="A1012" s="7" t="s">
        <v>104</v>
      </c>
      <c r="B1012" s="7" t="s">
        <v>66</v>
      </c>
      <c r="C1012" s="7" t="s">
        <v>69</v>
      </c>
      <c r="D1012" s="7" t="s">
        <v>41</v>
      </c>
      <c r="E1012" s="7">
        <v>0</v>
      </c>
      <c r="F1012" s="7">
        <v>0</v>
      </c>
      <c r="G1012" s="7">
        <v>0</v>
      </c>
      <c r="H1012" s="7">
        <v>0</v>
      </c>
      <c r="I1012" s="7">
        <v>2.6515370309019799</v>
      </c>
      <c r="J1012" s="7">
        <v>2.3991383609779802</v>
      </c>
      <c r="K1012" s="7">
        <v>0.70703043492359596</v>
      </c>
      <c r="L1012" s="7">
        <v>0</v>
      </c>
      <c r="M1012" s="7">
        <v>0</v>
      </c>
      <c r="N1012" s="7">
        <v>7.1422076288775003</v>
      </c>
      <c r="O1012" s="7">
        <v>1.2173635245766701</v>
      </c>
      <c r="P1012" s="7">
        <v>0</v>
      </c>
      <c r="Q1012" s="7">
        <v>0</v>
      </c>
      <c r="R1012" s="7">
        <v>0</v>
      </c>
      <c r="S1012" s="7">
        <v>0</v>
      </c>
      <c r="T1012" s="7">
        <v>14.412815999999999</v>
      </c>
      <c r="U1012" s="7">
        <v>15.033431999999999</v>
      </c>
      <c r="V1012" s="7">
        <v>13.964736</v>
      </c>
      <c r="W1012" s="7">
        <v>0</v>
      </c>
      <c r="X1012" s="7">
        <v>0</v>
      </c>
      <c r="Y1012" s="7">
        <v>12.522724999999999</v>
      </c>
      <c r="Z1012" s="7">
        <v>12.047879999999999</v>
      </c>
      <c r="AA1012" s="1" t="s">
        <v>42</v>
      </c>
      <c r="AB1012" s="1" t="str">
        <f t="shared" si="48"/>
        <v>Aragón</v>
      </c>
      <c r="AC1012" s="1" t="str">
        <f t="shared" si="46"/>
        <v>Cáceres-Aragón-Zaragoza-R8</v>
      </c>
      <c r="AD1012" s="1" t="str">
        <f t="shared" si="47"/>
        <v xml:space="preserve">DG - Industria Química </v>
      </c>
    </row>
    <row r="1013" spans="1:30" ht="14.4">
      <c r="A1013" s="7" t="s">
        <v>104</v>
      </c>
      <c r="B1013" s="7" t="s">
        <v>66</v>
      </c>
      <c r="C1013" s="7" t="s">
        <v>69</v>
      </c>
      <c r="D1013" s="7" t="s">
        <v>43</v>
      </c>
      <c r="E1013" s="7">
        <v>0</v>
      </c>
      <c r="F1013" s="7">
        <v>0</v>
      </c>
      <c r="G1013" s="7">
        <v>23.489242847211099</v>
      </c>
      <c r="H1013" s="7">
        <v>0</v>
      </c>
      <c r="I1013" s="7">
        <v>0</v>
      </c>
      <c r="J1013" s="7">
        <v>0</v>
      </c>
      <c r="K1013" s="7">
        <v>0</v>
      </c>
      <c r="L1013" s="7">
        <v>0</v>
      </c>
      <c r="M1013" s="7">
        <v>0</v>
      </c>
      <c r="N1013" s="7">
        <v>0</v>
      </c>
      <c r="O1013" s="7">
        <v>0</v>
      </c>
      <c r="P1013" s="7">
        <v>0</v>
      </c>
      <c r="Q1013" s="7">
        <v>0</v>
      </c>
      <c r="R1013" s="7">
        <v>16.682136</v>
      </c>
      <c r="S1013" s="7">
        <v>0</v>
      </c>
      <c r="T1013" s="7">
        <v>0</v>
      </c>
      <c r="U1013" s="7">
        <v>0</v>
      </c>
      <c r="V1013" s="7">
        <v>0</v>
      </c>
      <c r="W1013" s="7">
        <v>0</v>
      </c>
      <c r="X1013" s="7">
        <v>0</v>
      </c>
      <c r="Y1013" s="7">
        <v>0</v>
      </c>
      <c r="Z1013" s="7">
        <v>0</v>
      </c>
      <c r="AA1013" s="1" t="s">
        <v>44</v>
      </c>
      <c r="AB1013" s="1" t="str">
        <f t="shared" si="48"/>
        <v>Aragón</v>
      </c>
      <c r="AC1013" s="1" t="str">
        <f t="shared" si="46"/>
        <v>Cáceres-Aragón-Zaragoza-R9</v>
      </c>
      <c r="AD1013" s="1" t="str">
        <f t="shared" si="47"/>
        <v xml:space="preserve">DH - Industria del caucho y materias plásticas </v>
      </c>
    </row>
    <row r="1014" spans="1:30" ht="14.4">
      <c r="A1014" s="7" t="s">
        <v>104</v>
      </c>
      <c r="B1014" s="7" t="s">
        <v>66</v>
      </c>
      <c r="C1014" s="7" t="s">
        <v>69</v>
      </c>
      <c r="D1014" s="7" t="s">
        <v>45</v>
      </c>
      <c r="E1014" s="7">
        <v>0</v>
      </c>
      <c r="F1014" s="7">
        <v>0</v>
      </c>
      <c r="G1014" s="7">
        <v>0</v>
      </c>
      <c r="H1014" s="7">
        <v>0</v>
      </c>
      <c r="I1014" s="7">
        <v>0</v>
      </c>
      <c r="J1014" s="7">
        <v>0</v>
      </c>
      <c r="K1014" s="7">
        <v>0</v>
      </c>
      <c r="L1014" s="7">
        <v>1.19687727411022</v>
      </c>
      <c r="M1014" s="7">
        <v>0</v>
      </c>
      <c r="N1014" s="7">
        <v>0</v>
      </c>
      <c r="O1014" s="7">
        <v>0</v>
      </c>
      <c r="P1014" s="7">
        <v>0</v>
      </c>
      <c r="Q1014" s="7">
        <v>0</v>
      </c>
      <c r="R1014" s="7">
        <v>0</v>
      </c>
      <c r="S1014" s="7">
        <v>0</v>
      </c>
      <c r="T1014" s="7">
        <v>0</v>
      </c>
      <c r="U1014" s="7">
        <v>0</v>
      </c>
      <c r="V1014" s="7">
        <v>0</v>
      </c>
      <c r="W1014" s="7">
        <v>13.742760000000001</v>
      </c>
      <c r="X1014" s="7">
        <v>0</v>
      </c>
      <c r="Y1014" s="7">
        <v>0</v>
      </c>
      <c r="Z1014" s="7">
        <v>0</v>
      </c>
      <c r="AA1014" s="1" t="s">
        <v>46</v>
      </c>
      <c r="AB1014" s="1" t="str">
        <f t="shared" si="48"/>
        <v>Aragón</v>
      </c>
      <c r="AC1014" s="1" t="str">
        <f t="shared" si="46"/>
        <v>Cáceres-Aragón-Zaragoza-R10</v>
      </c>
      <c r="AD1014" s="1" t="str">
        <f t="shared" si="47"/>
        <v xml:space="preserve">DI - Industria de productos minerales no metálicos </v>
      </c>
    </row>
    <row r="1015" spans="1:30" ht="14.4">
      <c r="A1015" s="7" t="s">
        <v>104</v>
      </c>
      <c r="B1015" s="7" t="s">
        <v>66</v>
      </c>
      <c r="C1015" s="7" t="s">
        <v>69</v>
      </c>
      <c r="D1015" s="7" t="s">
        <v>47</v>
      </c>
      <c r="E1015" s="7">
        <v>0</v>
      </c>
      <c r="F1015" s="7">
        <v>0</v>
      </c>
      <c r="G1015" s="7">
        <v>3.4895046564659502</v>
      </c>
      <c r="H1015" s="7">
        <v>0</v>
      </c>
      <c r="I1015" s="7">
        <v>0</v>
      </c>
      <c r="J1015" s="7">
        <v>0</v>
      </c>
      <c r="K1015" s="7">
        <v>0</v>
      </c>
      <c r="L1015" s="7">
        <v>0</v>
      </c>
      <c r="M1015" s="7">
        <v>0</v>
      </c>
      <c r="N1015" s="7">
        <v>0</v>
      </c>
      <c r="O1015" s="7">
        <v>0</v>
      </c>
      <c r="P1015" s="7">
        <v>0</v>
      </c>
      <c r="Q1015" s="7">
        <v>0</v>
      </c>
      <c r="R1015" s="7">
        <v>13.90178</v>
      </c>
      <c r="S1015" s="7">
        <v>0</v>
      </c>
      <c r="T1015" s="7">
        <v>0</v>
      </c>
      <c r="U1015" s="7">
        <v>0</v>
      </c>
      <c r="V1015" s="7">
        <v>0</v>
      </c>
      <c r="W1015" s="7">
        <v>0</v>
      </c>
      <c r="X1015" s="7">
        <v>0</v>
      </c>
      <c r="Y1015" s="7">
        <v>0</v>
      </c>
      <c r="Z1015" s="7">
        <v>0</v>
      </c>
      <c r="AA1015" s="1" t="s">
        <v>48</v>
      </c>
      <c r="AB1015" s="1" t="str">
        <f t="shared" si="48"/>
        <v>Aragón</v>
      </c>
      <c r="AC1015" s="1" t="str">
        <f t="shared" si="46"/>
        <v>Cáceres-Aragón-Zaragoza-R11</v>
      </c>
      <c r="AD1015" s="1" t="str">
        <f t="shared" si="47"/>
        <v xml:space="preserve">DJ - Metalurgia y fabricación de productos metálicos </v>
      </c>
    </row>
    <row r="1016" spans="1:30" ht="14.4">
      <c r="A1016" s="7" t="s">
        <v>104</v>
      </c>
      <c r="B1016" s="7" t="s">
        <v>66</v>
      </c>
      <c r="C1016" s="7" t="s">
        <v>69</v>
      </c>
      <c r="D1016" s="7" t="s">
        <v>49</v>
      </c>
      <c r="E1016" s="7">
        <v>0</v>
      </c>
      <c r="F1016" s="7">
        <v>0</v>
      </c>
      <c r="G1016" s="7">
        <v>0</v>
      </c>
      <c r="H1016" s="7">
        <v>0</v>
      </c>
      <c r="I1016" s="7">
        <v>0</v>
      </c>
      <c r="J1016" s="7">
        <v>0</v>
      </c>
      <c r="K1016" s="7">
        <v>0</v>
      </c>
      <c r="L1016" s="7">
        <v>0</v>
      </c>
      <c r="M1016" s="7">
        <v>0</v>
      </c>
      <c r="N1016" s="7">
        <v>0</v>
      </c>
      <c r="O1016" s="7">
        <v>0</v>
      </c>
      <c r="P1016" s="7">
        <v>0</v>
      </c>
      <c r="Q1016" s="7">
        <v>0</v>
      </c>
      <c r="R1016" s="7">
        <v>0</v>
      </c>
      <c r="S1016" s="7">
        <v>0</v>
      </c>
      <c r="T1016" s="7">
        <v>0</v>
      </c>
      <c r="U1016" s="7">
        <v>0</v>
      </c>
      <c r="V1016" s="7">
        <v>0</v>
      </c>
      <c r="W1016" s="7">
        <v>0</v>
      </c>
      <c r="X1016" s="7">
        <v>0</v>
      </c>
      <c r="Y1016" s="7">
        <v>0</v>
      </c>
      <c r="Z1016" s="7">
        <v>0</v>
      </c>
      <c r="AA1016" s="1" t="s">
        <v>50</v>
      </c>
      <c r="AB1016" s="1" t="str">
        <f t="shared" si="48"/>
        <v>Aragón</v>
      </c>
      <c r="AC1016" s="1" t="str">
        <f t="shared" si="46"/>
        <v>Cáceres-Aragón-Zaragoza-R12</v>
      </c>
      <c r="AD1016" s="1" t="str">
        <f t="shared" si="47"/>
        <v xml:space="preserve">DK - Fabricación de maquinaria y equipo mecánico </v>
      </c>
    </row>
    <row r="1017" spans="1:30" ht="14.4">
      <c r="A1017" s="7" t="s">
        <v>104</v>
      </c>
      <c r="B1017" s="7" t="s">
        <v>66</v>
      </c>
      <c r="C1017" s="7" t="s">
        <v>69</v>
      </c>
      <c r="D1017" s="7" t="s">
        <v>51</v>
      </c>
      <c r="E1017" s="7">
        <v>0</v>
      </c>
      <c r="F1017" s="7">
        <v>0</v>
      </c>
      <c r="G1017" s="7">
        <v>0</v>
      </c>
      <c r="H1017" s="7">
        <v>0</v>
      </c>
      <c r="I1017" s="7">
        <v>0</v>
      </c>
      <c r="J1017" s="7">
        <v>0</v>
      </c>
      <c r="K1017" s="7">
        <v>0</v>
      </c>
      <c r="L1017" s="7">
        <v>0</v>
      </c>
      <c r="M1017" s="7">
        <v>0</v>
      </c>
      <c r="N1017" s="7">
        <v>0</v>
      </c>
      <c r="O1017" s="7">
        <v>0</v>
      </c>
      <c r="P1017" s="7">
        <v>0</v>
      </c>
      <c r="Q1017" s="7">
        <v>0</v>
      </c>
      <c r="R1017" s="7">
        <v>0</v>
      </c>
      <c r="S1017" s="7">
        <v>0</v>
      </c>
      <c r="T1017" s="7">
        <v>0</v>
      </c>
      <c r="U1017" s="7">
        <v>0</v>
      </c>
      <c r="V1017" s="7">
        <v>0</v>
      </c>
      <c r="W1017" s="7">
        <v>0</v>
      </c>
      <c r="X1017" s="7">
        <v>0</v>
      </c>
      <c r="Y1017" s="7">
        <v>0</v>
      </c>
      <c r="Z1017" s="7">
        <v>0</v>
      </c>
      <c r="AA1017" s="1" t="s">
        <v>52</v>
      </c>
      <c r="AB1017" s="1" t="str">
        <f t="shared" si="48"/>
        <v>Aragón</v>
      </c>
      <c r="AC1017" s="1" t="str">
        <f t="shared" si="46"/>
        <v>Cáceres-Aragón-Zaragoza-R13</v>
      </c>
      <c r="AD1017" s="1" t="str">
        <f t="shared" si="47"/>
        <v xml:space="preserve">DL - Material y equipo eléctrico, electrónico y óptico </v>
      </c>
    </row>
    <row r="1018" spans="1:30" ht="14.4">
      <c r="A1018" s="7" t="s">
        <v>104</v>
      </c>
      <c r="B1018" s="7" t="s">
        <v>66</v>
      </c>
      <c r="C1018" s="7" t="s">
        <v>69</v>
      </c>
      <c r="D1018" s="7" t="s">
        <v>53</v>
      </c>
      <c r="E1018" s="7">
        <v>0</v>
      </c>
      <c r="F1018" s="7">
        <v>0</v>
      </c>
      <c r="G1018" s="7">
        <v>6.8201884210632099E-2</v>
      </c>
      <c r="H1018" s="7">
        <v>0</v>
      </c>
      <c r="I1018" s="7">
        <v>0</v>
      </c>
      <c r="J1018" s="7">
        <v>0</v>
      </c>
      <c r="K1018" s="7">
        <v>0</v>
      </c>
      <c r="L1018" s="7">
        <v>0</v>
      </c>
      <c r="M1018" s="7">
        <v>0</v>
      </c>
      <c r="N1018" s="7">
        <v>0</v>
      </c>
      <c r="O1018" s="7">
        <v>0</v>
      </c>
      <c r="P1018" s="7">
        <v>0</v>
      </c>
      <c r="Q1018" s="7">
        <v>0</v>
      </c>
      <c r="R1018" s="7">
        <v>5.3758499999999998</v>
      </c>
      <c r="S1018" s="7">
        <v>0</v>
      </c>
      <c r="T1018" s="7">
        <v>0</v>
      </c>
      <c r="U1018" s="7">
        <v>0</v>
      </c>
      <c r="V1018" s="7">
        <v>0</v>
      </c>
      <c r="W1018" s="7">
        <v>0</v>
      </c>
      <c r="X1018" s="7">
        <v>0</v>
      </c>
      <c r="Y1018" s="7">
        <v>0</v>
      </c>
      <c r="Z1018" s="7">
        <v>0</v>
      </c>
      <c r="AA1018" s="1" t="s">
        <v>54</v>
      </c>
      <c r="AB1018" s="1" t="str">
        <f t="shared" si="48"/>
        <v>Aragón</v>
      </c>
      <c r="AC1018" s="1" t="str">
        <f t="shared" si="46"/>
        <v>Cáceres-Aragón-Zaragoza-R14</v>
      </c>
      <c r="AD1018" s="1" t="str">
        <f t="shared" si="47"/>
        <v xml:space="preserve">DM - Fabricación de material de transporte </v>
      </c>
    </row>
    <row r="1019" spans="1:30" ht="14.4">
      <c r="A1019" s="7" t="s">
        <v>104</v>
      </c>
      <c r="B1019" s="7" t="s">
        <v>66</v>
      </c>
      <c r="C1019" s="7" t="s">
        <v>69</v>
      </c>
      <c r="D1019" s="7" t="s">
        <v>55</v>
      </c>
      <c r="E1019" s="7">
        <v>0</v>
      </c>
      <c r="F1019" s="7">
        <v>0</v>
      </c>
      <c r="G1019" s="7">
        <v>0</v>
      </c>
      <c r="H1019" s="7">
        <v>0</v>
      </c>
      <c r="I1019" s="7">
        <v>0</v>
      </c>
      <c r="J1019" s="7">
        <v>0</v>
      </c>
      <c r="K1019" s="7">
        <v>0</v>
      </c>
      <c r="L1019" s="7">
        <v>0</v>
      </c>
      <c r="M1019" s="7">
        <v>0</v>
      </c>
      <c r="N1019" s="7">
        <v>0</v>
      </c>
      <c r="O1019" s="7">
        <v>0</v>
      </c>
      <c r="P1019" s="7">
        <v>0</v>
      </c>
      <c r="Q1019" s="7">
        <v>0</v>
      </c>
      <c r="R1019" s="7">
        <v>0</v>
      </c>
      <c r="S1019" s="7">
        <v>0</v>
      </c>
      <c r="T1019" s="7">
        <v>0</v>
      </c>
      <c r="U1019" s="7">
        <v>0</v>
      </c>
      <c r="V1019" s="7">
        <v>0</v>
      </c>
      <c r="W1019" s="7">
        <v>0</v>
      </c>
      <c r="X1019" s="7">
        <v>0</v>
      </c>
      <c r="Y1019" s="7">
        <v>0</v>
      </c>
      <c r="Z1019" s="7">
        <v>0</v>
      </c>
      <c r="AA1019" s="1" t="s">
        <v>56</v>
      </c>
      <c r="AB1019" s="1" t="str">
        <f t="shared" si="48"/>
        <v>Aragón</v>
      </c>
      <c r="AC1019" s="1" t="str">
        <f t="shared" si="46"/>
        <v>Cáceres-Aragón-Zaragoza-R15</v>
      </c>
      <c r="AD1019" s="1" t="str">
        <f t="shared" si="47"/>
        <v xml:space="preserve">DN - Industrias diversas </v>
      </c>
    </row>
    <row r="1020" spans="1:30" ht="14.4">
      <c r="A1020" s="7" t="s">
        <v>104</v>
      </c>
      <c r="B1020" s="7" t="s">
        <v>66</v>
      </c>
      <c r="C1020" s="7" t="s">
        <v>69</v>
      </c>
      <c r="D1020" s="7" t="s">
        <v>57</v>
      </c>
      <c r="E1020" s="7">
        <v>0</v>
      </c>
      <c r="F1020" s="7">
        <v>0</v>
      </c>
      <c r="G1020" s="7">
        <v>0</v>
      </c>
      <c r="H1020" s="7">
        <v>0</v>
      </c>
      <c r="I1020" s="7">
        <v>0</v>
      </c>
      <c r="J1020" s="7">
        <v>0</v>
      </c>
      <c r="K1020" s="7">
        <v>0</v>
      </c>
      <c r="L1020" s="7">
        <v>0</v>
      </c>
      <c r="M1020" s="7">
        <v>0</v>
      </c>
      <c r="N1020" s="7">
        <v>0</v>
      </c>
      <c r="O1020" s="7">
        <v>0</v>
      </c>
      <c r="P1020" s="7">
        <v>0</v>
      </c>
      <c r="Q1020" s="7">
        <v>0</v>
      </c>
      <c r="R1020" s="7">
        <v>0</v>
      </c>
      <c r="S1020" s="7">
        <v>0</v>
      </c>
      <c r="T1020" s="7">
        <v>0</v>
      </c>
      <c r="U1020" s="7">
        <v>0</v>
      </c>
      <c r="V1020" s="7">
        <v>0</v>
      </c>
      <c r="W1020" s="7">
        <v>0</v>
      </c>
      <c r="X1020" s="7">
        <v>0</v>
      </c>
      <c r="Y1020" s="7">
        <v>0</v>
      </c>
      <c r="Z1020" s="7">
        <v>0</v>
      </c>
      <c r="AA1020" s="1" t="s">
        <v>58</v>
      </c>
      <c r="AB1020" s="1" t="str">
        <f t="shared" si="48"/>
        <v>Aragón</v>
      </c>
      <c r="AC1020" s="1" t="str">
        <f t="shared" si="46"/>
        <v>Cáceres-Aragón-Zaragoza-R16</v>
      </c>
      <c r="AD1020" s="1" t="str">
        <f t="shared" si="47"/>
        <v xml:space="preserve">EE - Industria energética, distribución de energía, gas y agua </v>
      </c>
    </row>
    <row r="1021" spans="1:30" ht="14.4">
      <c r="A1021" s="7" t="s">
        <v>104</v>
      </c>
      <c r="B1021" s="7" t="s">
        <v>70</v>
      </c>
      <c r="C1021" s="7" t="s">
        <v>71</v>
      </c>
      <c r="D1021" s="7" t="s">
        <v>23</v>
      </c>
      <c r="E1021" s="7">
        <v>0</v>
      </c>
      <c r="F1021" s="7">
        <v>0</v>
      </c>
      <c r="G1021" s="7">
        <v>0</v>
      </c>
      <c r="H1021" s="7">
        <v>15.1455544686472</v>
      </c>
      <c r="I1021" s="7">
        <v>0</v>
      </c>
      <c r="J1021" s="7">
        <v>0</v>
      </c>
      <c r="K1021" s="7">
        <v>0</v>
      </c>
      <c r="L1021" s="7">
        <v>0</v>
      </c>
      <c r="M1021" s="7">
        <v>0</v>
      </c>
      <c r="N1021" s="7">
        <v>0</v>
      </c>
      <c r="O1021" s="7">
        <v>0</v>
      </c>
      <c r="P1021" s="7">
        <v>0</v>
      </c>
      <c r="Q1021" s="7">
        <v>0</v>
      </c>
      <c r="R1021" s="7">
        <v>0</v>
      </c>
      <c r="S1021" s="7">
        <v>12.814854</v>
      </c>
      <c r="T1021" s="7">
        <v>0</v>
      </c>
      <c r="U1021" s="7">
        <v>0</v>
      </c>
      <c r="V1021" s="7">
        <v>0</v>
      </c>
      <c r="W1021" s="7">
        <v>0</v>
      </c>
      <c r="X1021" s="7">
        <v>0</v>
      </c>
      <c r="Y1021" s="7">
        <v>0</v>
      </c>
      <c r="Z1021" s="7">
        <v>0</v>
      </c>
      <c r="AA1021" s="1" t="s">
        <v>24</v>
      </c>
      <c r="AB1021" s="1" t="str">
        <f t="shared" si="48"/>
        <v>Principado De Asturias</v>
      </c>
      <c r="AC1021" s="1" t="str">
        <f t="shared" si="46"/>
        <v>Cáceres-Principado De Asturias-Asturias-R1</v>
      </c>
      <c r="AD1021" s="1" t="str">
        <f t="shared" si="47"/>
        <v xml:space="preserve">AA,BB - Agricultura, silvicultura y pesca </v>
      </c>
    </row>
    <row r="1022" spans="1:30" ht="14.4">
      <c r="A1022" s="7" t="s">
        <v>104</v>
      </c>
      <c r="B1022" s="7" t="s">
        <v>70</v>
      </c>
      <c r="C1022" s="7" t="s">
        <v>71</v>
      </c>
      <c r="D1022" s="7" t="s">
        <v>26</v>
      </c>
      <c r="E1022" s="7">
        <v>0</v>
      </c>
      <c r="F1022" s="7">
        <v>0</v>
      </c>
      <c r="G1022" s="7">
        <v>0</v>
      </c>
      <c r="H1022" s="7">
        <v>0</v>
      </c>
      <c r="I1022" s="7">
        <v>0</v>
      </c>
      <c r="J1022" s="7">
        <v>0</v>
      </c>
      <c r="K1022" s="7">
        <v>0</v>
      </c>
      <c r="L1022" s="7">
        <v>0</v>
      </c>
      <c r="M1022" s="7">
        <v>0</v>
      </c>
      <c r="N1022" s="7">
        <v>0</v>
      </c>
      <c r="O1022" s="7">
        <v>0</v>
      </c>
      <c r="P1022" s="7">
        <v>0</v>
      </c>
      <c r="Q1022" s="7">
        <v>0</v>
      </c>
      <c r="R1022" s="7">
        <v>0</v>
      </c>
      <c r="S1022" s="7">
        <v>0</v>
      </c>
      <c r="T1022" s="7">
        <v>0</v>
      </c>
      <c r="U1022" s="7">
        <v>0</v>
      </c>
      <c r="V1022" s="7">
        <v>0</v>
      </c>
      <c r="W1022" s="7">
        <v>0</v>
      </c>
      <c r="X1022" s="7">
        <v>0</v>
      </c>
      <c r="Y1022" s="7">
        <v>0</v>
      </c>
      <c r="Z1022" s="7">
        <v>0</v>
      </c>
      <c r="AA1022" s="1" t="s">
        <v>27</v>
      </c>
      <c r="AB1022" s="1" t="str">
        <f t="shared" si="48"/>
        <v>Principado De Asturias</v>
      </c>
      <c r="AC1022" s="1" t="str">
        <f t="shared" si="46"/>
        <v>Cáceres-Principado De Asturias-Asturias-R2</v>
      </c>
      <c r="AD1022" s="1" t="str">
        <f t="shared" si="47"/>
        <v xml:space="preserve">CA,CB, DF - I. extractivas, coquerías, refino y combustibles nucleares </v>
      </c>
    </row>
    <row r="1023" spans="1:30" ht="14.4">
      <c r="A1023" s="7" t="s">
        <v>104</v>
      </c>
      <c r="B1023" s="7" t="s">
        <v>70</v>
      </c>
      <c r="C1023" s="7" t="s">
        <v>71</v>
      </c>
      <c r="D1023" s="7" t="s">
        <v>29</v>
      </c>
      <c r="E1023" s="7">
        <v>0</v>
      </c>
      <c r="F1023" s="7">
        <v>0</v>
      </c>
      <c r="G1023" s="7">
        <v>0</v>
      </c>
      <c r="H1023" s="7">
        <v>0</v>
      </c>
      <c r="I1023" s="7">
        <v>0</v>
      </c>
      <c r="J1023" s="7">
        <v>6.8490658831990396</v>
      </c>
      <c r="K1023" s="7">
        <v>0</v>
      </c>
      <c r="L1023" s="7">
        <v>0</v>
      </c>
      <c r="M1023" s="7">
        <v>0</v>
      </c>
      <c r="N1023" s="7">
        <v>0</v>
      </c>
      <c r="O1023" s="7">
        <v>0</v>
      </c>
      <c r="P1023" s="7">
        <v>0</v>
      </c>
      <c r="Q1023" s="7">
        <v>0</v>
      </c>
      <c r="R1023" s="7">
        <v>0</v>
      </c>
      <c r="S1023" s="7">
        <v>0</v>
      </c>
      <c r="T1023" s="7">
        <v>0</v>
      </c>
      <c r="U1023" s="7">
        <v>13.566682</v>
      </c>
      <c r="V1023" s="7">
        <v>0</v>
      </c>
      <c r="W1023" s="7">
        <v>0</v>
      </c>
      <c r="X1023" s="7">
        <v>0</v>
      </c>
      <c r="Y1023" s="7">
        <v>0</v>
      </c>
      <c r="Z1023" s="7">
        <v>0</v>
      </c>
      <c r="AA1023" s="1" t="s">
        <v>30</v>
      </c>
      <c r="AB1023" s="1" t="str">
        <f t="shared" si="48"/>
        <v>Principado De Asturias</v>
      </c>
      <c r="AC1023" s="1" t="str">
        <f t="shared" si="46"/>
        <v>Cáceres-Principado De Asturias-Asturias-R3</v>
      </c>
      <c r="AD1023" s="1" t="str">
        <f t="shared" si="47"/>
        <v xml:space="preserve">DA - Industria Agroalimentaria </v>
      </c>
    </row>
    <row r="1024" spans="1:30" ht="14.4">
      <c r="A1024" s="7" t="s">
        <v>104</v>
      </c>
      <c r="B1024" s="7" t="s">
        <v>70</v>
      </c>
      <c r="C1024" s="7" t="s">
        <v>71</v>
      </c>
      <c r="D1024" s="7" t="s">
        <v>32</v>
      </c>
      <c r="E1024" s="7">
        <v>0</v>
      </c>
      <c r="F1024" s="7">
        <v>0</v>
      </c>
      <c r="G1024" s="7">
        <v>0</v>
      </c>
      <c r="H1024" s="7">
        <v>0</v>
      </c>
      <c r="I1024" s="7">
        <v>0</v>
      </c>
      <c r="J1024" s="7">
        <v>0</v>
      </c>
      <c r="K1024" s="7">
        <v>0</v>
      </c>
      <c r="L1024" s="7">
        <v>0</v>
      </c>
      <c r="M1024" s="7">
        <v>0</v>
      </c>
      <c r="N1024" s="7">
        <v>0</v>
      </c>
      <c r="O1024" s="7">
        <v>0</v>
      </c>
      <c r="P1024" s="7">
        <v>0</v>
      </c>
      <c r="Q1024" s="7">
        <v>0</v>
      </c>
      <c r="R1024" s="7">
        <v>0</v>
      </c>
      <c r="S1024" s="7">
        <v>0</v>
      </c>
      <c r="T1024" s="7">
        <v>0</v>
      </c>
      <c r="U1024" s="7">
        <v>0</v>
      </c>
      <c r="V1024" s="7">
        <v>0</v>
      </c>
      <c r="W1024" s="7">
        <v>0</v>
      </c>
      <c r="X1024" s="7">
        <v>0</v>
      </c>
      <c r="Y1024" s="7">
        <v>0</v>
      </c>
      <c r="Z1024" s="7">
        <v>0</v>
      </c>
      <c r="AA1024" s="1" t="s">
        <v>33</v>
      </c>
      <c r="AB1024" s="1" t="str">
        <f t="shared" si="48"/>
        <v>Principado De Asturias</v>
      </c>
      <c r="AC1024" s="1" t="str">
        <f t="shared" si="46"/>
        <v>Cáceres-Principado De Asturias-Asturias-R4</v>
      </c>
      <c r="AD1024" s="1" t="str">
        <f t="shared" si="47"/>
        <v xml:space="preserve">DB - Industria textil y de la confección </v>
      </c>
    </row>
    <row r="1025" spans="1:30" ht="14.4">
      <c r="A1025" s="7" t="s">
        <v>104</v>
      </c>
      <c r="B1025" s="7" t="s">
        <v>70</v>
      </c>
      <c r="C1025" s="7" t="s">
        <v>71</v>
      </c>
      <c r="D1025" s="7" t="s">
        <v>35</v>
      </c>
      <c r="E1025" s="7">
        <v>0</v>
      </c>
      <c r="F1025" s="7">
        <v>0</v>
      </c>
      <c r="G1025" s="7">
        <v>0</v>
      </c>
      <c r="H1025" s="7">
        <v>0</v>
      </c>
      <c r="I1025" s="7">
        <v>0</v>
      </c>
      <c r="J1025" s="7">
        <v>0</v>
      </c>
      <c r="K1025" s="7">
        <v>0</v>
      </c>
      <c r="L1025" s="7">
        <v>0</v>
      </c>
      <c r="M1025" s="7">
        <v>0</v>
      </c>
      <c r="N1025" s="7">
        <v>0</v>
      </c>
      <c r="O1025" s="7">
        <v>0</v>
      </c>
      <c r="P1025" s="7">
        <v>0</v>
      </c>
      <c r="Q1025" s="7">
        <v>0</v>
      </c>
      <c r="R1025" s="7">
        <v>0</v>
      </c>
      <c r="S1025" s="7">
        <v>0</v>
      </c>
      <c r="T1025" s="7">
        <v>0</v>
      </c>
      <c r="U1025" s="7">
        <v>0</v>
      </c>
      <c r="V1025" s="7">
        <v>0</v>
      </c>
      <c r="W1025" s="7">
        <v>0</v>
      </c>
      <c r="X1025" s="7">
        <v>0</v>
      </c>
      <c r="Y1025" s="7">
        <v>0</v>
      </c>
      <c r="Z1025" s="7">
        <v>0</v>
      </c>
      <c r="AA1025" s="1" t="s">
        <v>36</v>
      </c>
      <c r="AB1025" s="1" t="str">
        <f t="shared" si="48"/>
        <v>Principado De Asturias</v>
      </c>
      <c r="AC1025" s="1" t="str">
        <f t="shared" si="46"/>
        <v>Cáceres-Principado De Asturias-Asturias-R5</v>
      </c>
      <c r="AD1025" s="1" t="str">
        <f t="shared" si="47"/>
        <v xml:space="preserve">DC - Industria del cuero y calzado </v>
      </c>
    </row>
    <row r="1026" spans="1:30" ht="14.4">
      <c r="A1026" s="7" t="s">
        <v>104</v>
      </c>
      <c r="B1026" s="7" t="s">
        <v>70</v>
      </c>
      <c r="C1026" s="7" t="s">
        <v>71</v>
      </c>
      <c r="D1026" s="7" t="s">
        <v>37</v>
      </c>
      <c r="E1026" s="7">
        <v>0</v>
      </c>
      <c r="F1026" s="7">
        <v>0</v>
      </c>
      <c r="G1026" s="7">
        <v>0</v>
      </c>
      <c r="H1026" s="7">
        <v>0</v>
      </c>
      <c r="I1026" s="7">
        <v>0</v>
      </c>
      <c r="J1026" s="7">
        <v>0</v>
      </c>
      <c r="K1026" s="7">
        <v>0</v>
      </c>
      <c r="L1026" s="7">
        <v>0</v>
      </c>
      <c r="M1026" s="7">
        <v>0</v>
      </c>
      <c r="N1026" s="7">
        <v>0.61406808206586705</v>
      </c>
      <c r="O1026" s="7">
        <v>0</v>
      </c>
      <c r="P1026" s="7">
        <v>0</v>
      </c>
      <c r="Q1026" s="7">
        <v>0</v>
      </c>
      <c r="R1026" s="7">
        <v>0</v>
      </c>
      <c r="S1026" s="7">
        <v>0</v>
      </c>
      <c r="T1026" s="7">
        <v>0</v>
      </c>
      <c r="U1026" s="7">
        <v>0</v>
      </c>
      <c r="V1026" s="7">
        <v>0</v>
      </c>
      <c r="W1026" s="7">
        <v>0</v>
      </c>
      <c r="X1026" s="7">
        <v>0</v>
      </c>
      <c r="Y1026" s="7">
        <v>5.0914000000000001</v>
      </c>
      <c r="Z1026" s="7">
        <v>0</v>
      </c>
      <c r="AA1026" s="1" t="s">
        <v>38</v>
      </c>
      <c r="AB1026" s="1" t="str">
        <f t="shared" si="48"/>
        <v>Principado De Asturias</v>
      </c>
      <c r="AC1026" s="1" t="str">
        <f t="shared" si="46"/>
        <v>Cáceres-Principado De Asturias-Asturias-R6</v>
      </c>
      <c r="AD1026" s="1" t="str">
        <f t="shared" si="47"/>
        <v xml:space="preserve">DD - Industria de la madera y el corcho </v>
      </c>
    </row>
    <row r="1027" spans="1:30" ht="14.4">
      <c r="A1027" s="7" t="s">
        <v>104</v>
      </c>
      <c r="B1027" s="7" t="s">
        <v>70</v>
      </c>
      <c r="C1027" s="7" t="s">
        <v>71</v>
      </c>
      <c r="D1027" s="7" t="s">
        <v>39</v>
      </c>
      <c r="E1027" s="7">
        <v>0</v>
      </c>
      <c r="F1027" s="7">
        <v>0</v>
      </c>
      <c r="G1027" s="7">
        <v>0</v>
      </c>
      <c r="H1027" s="7">
        <v>0</v>
      </c>
      <c r="I1027" s="7">
        <v>0</v>
      </c>
      <c r="J1027" s="7">
        <v>0</v>
      </c>
      <c r="K1027" s="7">
        <v>0</v>
      </c>
      <c r="L1027" s="7">
        <v>0</v>
      </c>
      <c r="M1027" s="7">
        <v>0</v>
      </c>
      <c r="N1027" s="7">
        <v>0</v>
      </c>
      <c r="O1027" s="7">
        <v>0</v>
      </c>
      <c r="P1027" s="7">
        <v>0</v>
      </c>
      <c r="Q1027" s="7">
        <v>0</v>
      </c>
      <c r="R1027" s="7">
        <v>0</v>
      </c>
      <c r="S1027" s="7">
        <v>0</v>
      </c>
      <c r="T1027" s="7">
        <v>0</v>
      </c>
      <c r="U1027" s="7">
        <v>0</v>
      </c>
      <c r="V1027" s="7">
        <v>0</v>
      </c>
      <c r="W1027" s="7">
        <v>0</v>
      </c>
      <c r="X1027" s="7">
        <v>0</v>
      </c>
      <c r="Y1027" s="7">
        <v>0</v>
      </c>
      <c r="Z1027" s="7">
        <v>0</v>
      </c>
      <c r="AA1027" s="1" t="s">
        <v>40</v>
      </c>
      <c r="AB1027" s="1" t="str">
        <f t="shared" si="48"/>
        <v>Principado De Asturias</v>
      </c>
      <c r="AC1027" s="1" t="str">
        <f t="shared" si="46"/>
        <v>Cáceres-Principado De Asturias-Asturias-R7</v>
      </c>
      <c r="AD1027" s="1" t="str">
        <f t="shared" si="47"/>
        <v xml:space="preserve">DE - Industria del papel, edición y artes gráficas </v>
      </c>
    </row>
    <row r="1028" spans="1:30" ht="14.4">
      <c r="A1028" s="7" t="s">
        <v>104</v>
      </c>
      <c r="B1028" s="7" t="s">
        <v>70</v>
      </c>
      <c r="C1028" s="7" t="s">
        <v>71</v>
      </c>
      <c r="D1028" s="7" t="s">
        <v>41</v>
      </c>
      <c r="E1028" s="7">
        <v>0</v>
      </c>
      <c r="F1028" s="7">
        <v>0</v>
      </c>
      <c r="G1028" s="7">
        <v>0</v>
      </c>
      <c r="H1028" s="7">
        <v>0</v>
      </c>
      <c r="I1028" s="7">
        <v>0</v>
      </c>
      <c r="J1028" s="7">
        <v>0</v>
      </c>
      <c r="K1028" s="7">
        <v>0</v>
      </c>
      <c r="L1028" s="7">
        <v>0</v>
      </c>
      <c r="M1028" s="7">
        <v>0</v>
      </c>
      <c r="N1028" s="7">
        <v>0</v>
      </c>
      <c r="O1028" s="7">
        <v>0</v>
      </c>
      <c r="P1028" s="7">
        <v>0</v>
      </c>
      <c r="Q1028" s="7">
        <v>0</v>
      </c>
      <c r="R1028" s="7">
        <v>0</v>
      </c>
      <c r="S1028" s="7">
        <v>0</v>
      </c>
      <c r="T1028" s="7">
        <v>0</v>
      </c>
      <c r="U1028" s="7">
        <v>0</v>
      </c>
      <c r="V1028" s="7">
        <v>0</v>
      </c>
      <c r="W1028" s="7">
        <v>0</v>
      </c>
      <c r="X1028" s="7">
        <v>0</v>
      </c>
      <c r="Y1028" s="7">
        <v>0</v>
      </c>
      <c r="Z1028" s="7">
        <v>0</v>
      </c>
      <c r="AA1028" s="1" t="s">
        <v>42</v>
      </c>
      <c r="AB1028" s="1" t="str">
        <f t="shared" si="48"/>
        <v>Principado De Asturias</v>
      </c>
      <c r="AC1028" s="1" t="str">
        <f t="shared" si="46"/>
        <v>Cáceres-Principado De Asturias-Asturias-R8</v>
      </c>
      <c r="AD1028" s="1" t="str">
        <f t="shared" si="47"/>
        <v xml:space="preserve">DG - Industria Química </v>
      </c>
    </row>
    <row r="1029" spans="1:30" ht="14.4">
      <c r="A1029" s="7" t="s">
        <v>104</v>
      </c>
      <c r="B1029" s="7" t="s">
        <v>70</v>
      </c>
      <c r="C1029" s="7" t="s">
        <v>71</v>
      </c>
      <c r="D1029" s="7" t="s">
        <v>43</v>
      </c>
      <c r="E1029" s="7">
        <v>0</v>
      </c>
      <c r="F1029" s="7">
        <v>0</v>
      </c>
      <c r="G1029" s="7">
        <v>0</v>
      </c>
      <c r="H1029" s="7">
        <v>0</v>
      </c>
      <c r="I1029" s="7">
        <v>0</v>
      </c>
      <c r="J1029" s="7">
        <v>0</v>
      </c>
      <c r="K1029" s="7">
        <v>0</v>
      </c>
      <c r="L1029" s="7">
        <v>0</v>
      </c>
      <c r="M1029" s="7">
        <v>0</v>
      </c>
      <c r="N1029" s="7">
        <v>0</v>
      </c>
      <c r="O1029" s="7">
        <v>0</v>
      </c>
      <c r="P1029" s="7">
        <v>0</v>
      </c>
      <c r="Q1029" s="7">
        <v>0</v>
      </c>
      <c r="R1029" s="7">
        <v>0</v>
      </c>
      <c r="S1029" s="7">
        <v>0</v>
      </c>
      <c r="T1029" s="7">
        <v>0</v>
      </c>
      <c r="U1029" s="7">
        <v>0</v>
      </c>
      <c r="V1029" s="7">
        <v>0</v>
      </c>
      <c r="W1029" s="7">
        <v>0</v>
      </c>
      <c r="X1029" s="7">
        <v>0</v>
      </c>
      <c r="Y1029" s="7">
        <v>0</v>
      </c>
      <c r="Z1029" s="7">
        <v>0</v>
      </c>
      <c r="AA1029" s="1" t="s">
        <v>44</v>
      </c>
      <c r="AB1029" s="1" t="str">
        <f t="shared" si="48"/>
        <v>Principado De Asturias</v>
      </c>
      <c r="AC1029" s="1" t="str">
        <f t="shared" si="46"/>
        <v>Cáceres-Principado De Asturias-Asturias-R9</v>
      </c>
      <c r="AD1029" s="1" t="str">
        <f t="shared" si="47"/>
        <v xml:space="preserve">DH - Industria del caucho y materias plásticas </v>
      </c>
    </row>
    <row r="1030" spans="1:30" ht="14.4">
      <c r="A1030" s="7" t="s">
        <v>104</v>
      </c>
      <c r="B1030" s="7" t="s">
        <v>70</v>
      </c>
      <c r="C1030" s="7" t="s">
        <v>71</v>
      </c>
      <c r="D1030" s="7" t="s">
        <v>45</v>
      </c>
      <c r="E1030" s="7">
        <v>0</v>
      </c>
      <c r="F1030" s="7">
        <v>0</v>
      </c>
      <c r="G1030" s="7">
        <v>0</v>
      </c>
      <c r="H1030" s="7">
        <v>0</v>
      </c>
      <c r="I1030" s="7">
        <v>0</v>
      </c>
      <c r="J1030" s="7">
        <v>0</v>
      </c>
      <c r="K1030" s="7">
        <v>0</v>
      </c>
      <c r="L1030" s="7">
        <v>0</v>
      </c>
      <c r="M1030" s="7">
        <v>0</v>
      </c>
      <c r="N1030" s="7">
        <v>0</v>
      </c>
      <c r="O1030" s="7">
        <v>1.5628622503582801</v>
      </c>
      <c r="P1030" s="7">
        <v>0</v>
      </c>
      <c r="Q1030" s="7">
        <v>0</v>
      </c>
      <c r="R1030" s="7">
        <v>0</v>
      </c>
      <c r="S1030" s="7">
        <v>0</v>
      </c>
      <c r="T1030" s="7">
        <v>0</v>
      </c>
      <c r="U1030" s="7">
        <v>0</v>
      </c>
      <c r="V1030" s="7">
        <v>0</v>
      </c>
      <c r="W1030" s="7">
        <v>0</v>
      </c>
      <c r="X1030" s="7">
        <v>0</v>
      </c>
      <c r="Y1030" s="7">
        <v>0</v>
      </c>
      <c r="Z1030" s="7">
        <v>11.244768000000001</v>
      </c>
      <c r="AA1030" s="1" t="s">
        <v>46</v>
      </c>
      <c r="AB1030" s="1" t="str">
        <f t="shared" si="48"/>
        <v>Principado De Asturias</v>
      </c>
      <c r="AC1030" s="1" t="str">
        <f t="shared" si="46"/>
        <v>Cáceres-Principado De Asturias-Asturias-R10</v>
      </c>
      <c r="AD1030" s="1" t="str">
        <f t="shared" si="47"/>
        <v xml:space="preserve">DI - Industria de productos minerales no metálicos </v>
      </c>
    </row>
    <row r="1031" spans="1:30" ht="14.4">
      <c r="A1031" s="7" t="s">
        <v>104</v>
      </c>
      <c r="B1031" s="7" t="s">
        <v>70</v>
      </c>
      <c r="C1031" s="7" t="s">
        <v>71</v>
      </c>
      <c r="D1031" s="7" t="s">
        <v>47</v>
      </c>
      <c r="E1031" s="7">
        <v>0</v>
      </c>
      <c r="F1031" s="7">
        <v>0</v>
      </c>
      <c r="G1031" s="7">
        <v>4.4618867406548404</v>
      </c>
      <c r="H1031" s="7">
        <v>0</v>
      </c>
      <c r="I1031" s="7">
        <v>0</v>
      </c>
      <c r="J1031" s="7">
        <v>0</v>
      </c>
      <c r="K1031" s="7">
        <v>0</v>
      </c>
      <c r="L1031" s="7">
        <v>0</v>
      </c>
      <c r="M1031" s="7">
        <v>0</v>
      </c>
      <c r="N1031" s="7">
        <v>0</v>
      </c>
      <c r="O1031" s="7">
        <v>8.64509172277854</v>
      </c>
      <c r="P1031" s="7">
        <v>0</v>
      </c>
      <c r="Q1031" s="7">
        <v>0</v>
      </c>
      <c r="R1031" s="7">
        <v>18.138327</v>
      </c>
      <c r="S1031" s="7">
        <v>0</v>
      </c>
      <c r="T1031" s="7">
        <v>0</v>
      </c>
      <c r="U1031" s="7">
        <v>0</v>
      </c>
      <c r="V1031" s="7">
        <v>0</v>
      </c>
      <c r="W1031" s="7">
        <v>0</v>
      </c>
      <c r="X1031" s="7">
        <v>0</v>
      </c>
      <c r="Y1031" s="7">
        <v>0</v>
      </c>
      <c r="Z1031" s="7">
        <v>13.57545</v>
      </c>
      <c r="AA1031" s="1" t="s">
        <v>48</v>
      </c>
      <c r="AB1031" s="1" t="str">
        <f t="shared" si="48"/>
        <v>Principado De Asturias</v>
      </c>
      <c r="AC1031" s="1" t="str">
        <f t="shared" si="46"/>
        <v>Cáceres-Principado De Asturias-Asturias-R11</v>
      </c>
      <c r="AD1031" s="1" t="str">
        <f t="shared" si="47"/>
        <v xml:space="preserve">DJ - Metalurgia y fabricación de productos metálicos </v>
      </c>
    </row>
    <row r="1032" spans="1:30" ht="14.4">
      <c r="A1032" s="7" t="s">
        <v>104</v>
      </c>
      <c r="B1032" s="7" t="s">
        <v>70</v>
      </c>
      <c r="C1032" s="7" t="s">
        <v>71</v>
      </c>
      <c r="D1032" s="7" t="s">
        <v>49</v>
      </c>
      <c r="E1032" s="7">
        <v>0</v>
      </c>
      <c r="F1032" s="7">
        <v>0</v>
      </c>
      <c r="G1032" s="7">
        <v>0</v>
      </c>
      <c r="H1032" s="7">
        <v>0</v>
      </c>
      <c r="I1032" s="7">
        <v>0</v>
      </c>
      <c r="J1032" s="7">
        <v>0</v>
      </c>
      <c r="K1032" s="7">
        <v>0</v>
      </c>
      <c r="L1032" s="7">
        <v>0</v>
      </c>
      <c r="M1032" s="7">
        <v>0</v>
      </c>
      <c r="N1032" s="7">
        <v>0</v>
      </c>
      <c r="O1032" s="7">
        <v>0</v>
      </c>
      <c r="P1032" s="7">
        <v>0</v>
      </c>
      <c r="Q1032" s="7">
        <v>0</v>
      </c>
      <c r="R1032" s="7">
        <v>0</v>
      </c>
      <c r="S1032" s="7">
        <v>0</v>
      </c>
      <c r="T1032" s="7">
        <v>0</v>
      </c>
      <c r="U1032" s="7">
        <v>0</v>
      </c>
      <c r="V1032" s="7">
        <v>0</v>
      </c>
      <c r="W1032" s="7">
        <v>0</v>
      </c>
      <c r="X1032" s="7">
        <v>0</v>
      </c>
      <c r="Y1032" s="7">
        <v>0</v>
      </c>
      <c r="Z1032" s="7">
        <v>0</v>
      </c>
      <c r="AA1032" s="1" t="s">
        <v>50</v>
      </c>
      <c r="AB1032" s="1" t="str">
        <f t="shared" si="48"/>
        <v>Principado De Asturias</v>
      </c>
      <c r="AC1032" s="1" t="str">
        <f t="shared" si="46"/>
        <v>Cáceres-Principado De Asturias-Asturias-R12</v>
      </c>
      <c r="AD1032" s="1" t="str">
        <f t="shared" si="47"/>
        <v xml:space="preserve">DK - Fabricación de maquinaria y equipo mecánico </v>
      </c>
    </row>
    <row r="1033" spans="1:30" ht="14.4">
      <c r="A1033" s="7" t="s">
        <v>104</v>
      </c>
      <c r="B1033" s="7" t="s">
        <v>70</v>
      </c>
      <c r="C1033" s="7" t="s">
        <v>71</v>
      </c>
      <c r="D1033" s="7" t="s">
        <v>51</v>
      </c>
      <c r="E1033" s="7">
        <v>0</v>
      </c>
      <c r="F1033" s="7">
        <v>0</v>
      </c>
      <c r="G1033" s="7">
        <v>0</v>
      </c>
      <c r="H1033" s="7">
        <v>0</v>
      </c>
      <c r="I1033" s="7">
        <v>0</v>
      </c>
      <c r="J1033" s="7">
        <v>0</v>
      </c>
      <c r="K1033" s="7">
        <v>0</v>
      </c>
      <c r="L1033" s="7">
        <v>0</v>
      </c>
      <c r="M1033" s="7">
        <v>0</v>
      </c>
      <c r="N1033" s="7">
        <v>0</v>
      </c>
      <c r="O1033" s="7">
        <v>0</v>
      </c>
      <c r="P1033" s="7">
        <v>0</v>
      </c>
      <c r="Q1033" s="7">
        <v>0</v>
      </c>
      <c r="R1033" s="7">
        <v>0</v>
      </c>
      <c r="S1033" s="7">
        <v>0</v>
      </c>
      <c r="T1033" s="7">
        <v>0</v>
      </c>
      <c r="U1033" s="7">
        <v>0</v>
      </c>
      <c r="V1033" s="7">
        <v>0</v>
      </c>
      <c r="W1033" s="7">
        <v>0</v>
      </c>
      <c r="X1033" s="7">
        <v>0</v>
      </c>
      <c r="Y1033" s="7">
        <v>0</v>
      </c>
      <c r="Z1033" s="7">
        <v>0</v>
      </c>
      <c r="AA1033" s="1" t="s">
        <v>52</v>
      </c>
      <c r="AB1033" s="1" t="str">
        <f t="shared" si="48"/>
        <v>Principado De Asturias</v>
      </c>
      <c r="AC1033" s="1" t="str">
        <f t="shared" si="46"/>
        <v>Cáceres-Principado De Asturias-Asturias-R13</v>
      </c>
      <c r="AD1033" s="1" t="str">
        <f t="shared" si="47"/>
        <v xml:space="preserve">DL - Material y equipo eléctrico, electrónico y óptico </v>
      </c>
    </row>
    <row r="1034" spans="1:30" ht="14.4">
      <c r="A1034" s="7" t="s">
        <v>104</v>
      </c>
      <c r="B1034" s="7" t="s">
        <v>70</v>
      </c>
      <c r="C1034" s="7" t="s">
        <v>71</v>
      </c>
      <c r="D1034" s="7" t="s">
        <v>53</v>
      </c>
      <c r="E1034" s="7">
        <v>0</v>
      </c>
      <c r="F1034" s="7">
        <v>0</v>
      </c>
      <c r="G1034" s="7">
        <v>0</v>
      </c>
      <c r="H1034" s="7">
        <v>0</v>
      </c>
      <c r="I1034" s="7">
        <v>0</v>
      </c>
      <c r="J1034" s="7">
        <v>0</v>
      </c>
      <c r="K1034" s="7">
        <v>0.165705349725808</v>
      </c>
      <c r="L1034" s="7">
        <v>0</v>
      </c>
      <c r="M1034" s="7">
        <v>0</v>
      </c>
      <c r="N1034" s="7">
        <v>0</v>
      </c>
      <c r="O1034" s="7">
        <v>0</v>
      </c>
      <c r="P1034" s="7">
        <v>0</v>
      </c>
      <c r="Q1034" s="7">
        <v>0</v>
      </c>
      <c r="R1034" s="7">
        <v>0</v>
      </c>
      <c r="S1034" s="7">
        <v>0</v>
      </c>
      <c r="T1034" s="7">
        <v>0</v>
      </c>
      <c r="U1034" s="7">
        <v>0</v>
      </c>
      <c r="V1034" s="7">
        <v>13.973731000000001</v>
      </c>
      <c r="W1034" s="7">
        <v>0</v>
      </c>
      <c r="X1034" s="7">
        <v>0</v>
      </c>
      <c r="Y1034" s="7">
        <v>0</v>
      </c>
      <c r="Z1034" s="7">
        <v>0</v>
      </c>
      <c r="AA1034" s="1" t="s">
        <v>54</v>
      </c>
      <c r="AB1034" s="1" t="str">
        <f t="shared" si="48"/>
        <v>Principado De Asturias</v>
      </c>
      <c r="AC1034" s="1" t="str">
        <f t="shared" si="46"/>
        <v>Cáceres-Principado De Asturias-Asturias-R14</v>
      </c>
      <c r="AD1034" s="1" t="str">
        <f t="shared" si="47"/>
        <v xml:space="preserve">DM - Fabricación de material de transporte </v>
      </c>
    </row>
    <row r="1035" spans="1:30" ht="14.4">
      <c r="A1035" s="7" t="s">
        <v>104</v>
      </c>
      <c r="B1035" s="7" t="s">
        <v>70</v>
      </c>
      <c r="C1035" s="7" t="s">
        <v>71</v>
      </c>
      <c r="D1035" s="7" t="s">
        <v>55</v>
      </c>
      <c r="E1035" s="7">
        <v>0</v>
      </c>
      <c r="F1035" s="7">
        <v>0</v>
      </c>
      <c r="G1035" s="7">
        <v>0</v>
      </c>
      <c r="H1035" s="7">
        <v>0</v>
      </c>
      <c r="I1035" s="7">
        <v>0</v>
      </c>
      <c r="J1035" s="7">
        <v>0</v>
      </c>
      <c r="K1035" s="7">
        <v>0</v>
      </c>
      <c r="L1035" s="7">
        <v>0</v>
      </c>
      <c r="M1035" s="7">
        <v>0</v>
      </c>
      <c r="N1035" s="7">
        <v>0</v>
      </c>
      <c r="O1035" s="7">
        <v>0</v>
      </c>
      <c r="P1035" s="7">
        <v>0</v>
      </c>
      <c r="Q1035" s="7">
        <v>0</v>
      </c>
      <c r="R1035" s="7">
        <v>0</v>
      </c>
      <c r="S1035" s="7">
        <v>0</v>
      </c>
      <c r="T1035" s="7">
        <v>0</v>
      </c>
      <c r="U1035" s="7">
        <v>0</v>
      </c>
      <c r="V1035" s="7">
        <v>0</v>
      </c>
      <c r="W1035" s="7">
        <v>0</v>
      </c>
      <c r="X1035" s="7">
        <v>0</v>
      </c>
      <c r="Y1035" s="7">
        <v>0</v>
      </c>
      <c r="Z1035" s="7">
        <v>0</v>
      </c>
      <c r="AA1035" s="1" t="s">
        <v>56</v>
      </c>
      <c r="AB1035" s="1" t="str">
        <f t="shared" si="48"/>
        <v>Principado De Asturias</v>
      </c>
      <c r="AC1035" s="1" t="str">
        <f t="shared" si="46"/>
        <v>Cáceres-Principado De Asturias-Asturias-R15</v>
      </c>
      <c r="AD1035" s="1" t="str">
        <f t="shared" si="47"/>
        <v xml:space="preserve">DN - Industrias diversas </v>
      </c>
    </row>
    <row r="1036" spans="1:30" ht="14.4">
      <c r="A1036" s="7" t="s">
        <v>104</v>
      </c>
      <c r="B1036" s="7" t="s">
        <v>70</v>
      </c>
      <c r="C1036" s="7" t="s">
        <v>71</v>
      </c>
      <c r="D1036" s="7" t="s">
        <v>57</v>
      </c>
      <c r="E1036" s="7">
        <v>0</v>
      </c>
      <c r="F1036" s="7">
        <v>0</v>
      </c>
      <c r="G1036" s="7">
        <v>0</v>
      </c>
      <c r="H1036" s="7">
        <v>0</v>
      </c>
      <c r="I1036" s="7">
        <v>0</v>
      </c>
      <c r="J1036" s="7">
        <v>0</v>
      </c>
      <c r="K1036" s="7">
        <v>0</v>
      </c>
      <c r="L1036" s="7">
        <v>0</v>
      </c>
      <c r="M1036" s="7">
        <v>0</v>
      </c>
      <c r="N1036" s="7">
        <v>0</v>
      </c>
      <c r="O1036" s="7">
        <v>0</v>
      </c>
      <c r="P1036" s="7">
        <v>0</v>
      </c>
      <c r="Q1036" s="7">
        <v>0</v>
      </c>
      <c r="R1036" s="7">
        <v>0</v>
      </c>
      <c r="S1036" s="7">
        <v>0</v>
      </c>
      <c r="T1036" s="7">
        <v>0</v>
      </c>
      <c r="U1036" s="7">
        <v>0</v>
      </c>
      <c r="V1036" s="7">
        <v>0</v>
      </c>
      <c r="W1036" s="7">
        <v>0</v>
      </c>
      <c r="X1036" s="7">
        <v>0</v>
      </c>
      <c r="Y1036" s="7">
        <v>0</v>
      </c>
      <c r="Z1036" s="7">
        <v>0</v>
      </c>
      <c r="AA1036" s="1" t="s">
        <v>58</v>
      </c>
      <c r="AB1036" s="1" t="str">
        <f t="shared" si="48"/>
        <v>Principado De Asturias</v>
      </c>
      <c r="AC1036" s="1" t="str">
        <f t="shared" si="46"/>
        <v>Cáceres-Principado De Asturias-Asturias-R16</v>
      </c>
      <c r="AD1036" s="1" t="str">
        <f t="shared" si="47"/>
        <v xml:space="preserve">EE - Industria energética, distribución de energía, gas y agua </v>
      </c>
    </row>
    <row r="1037" spans="1:30" ht="14.4">
      <c r="A1037" s="7" t="s">
        <v>104</v>
      </c>
      <c r="B1037" s="7" t="s">
        <v>72</v>
      </c>
      <c r="C1037" s="7" t="s">
        <v>73</v>
      </c>
      <c r="D1037" s="7" t="s">
        <v>23</v>
      </c>
      <c r="E1037" s="7">
        <v>0</v>
      </c>
      <c r="F1037" s="7">
        <v>0</v>
      </c>
      <c r="G1037" s="7">
        <v>0</v>
      </c>
      <c r="H1037" s="7">
        <v>0</v>
      </c>
      <c r="I1037" s="7">
        <v>0</v>
      </c>
      <c r="J1037" s="7">
        <v>0</v>
      </c>
      <c r="K1037" s="7">
        <v>0</v>
      </c>
      <c r="L1037" s="7">
        <v>0</v>
      </c>
      <c r="M1037" s="7">
        <v>0</v>
      </c>
      <c r="N1037" s="7">
        <v>0</v>
      </c>
      <c r="O1037" s="7">
        <v>0</v>
      </c>
      <c r="P1037" s="7">
        <v>0</v>
      </c>
      <c r="Q1037" s="7">
        <v>0</v>
      </c>
      <c r="R1037" s="7">
        <v>0</v>
      </c>
      <c r="S1037" s="7">
        <v>0</v>
      </c>
      <c r="T1037" s="7">
        <v>0</v>
      </c>
      <c r="U1037" s="7">
        <v>0</v>
      </c>
      <c r="V1037" s="7">
        <v>0</v>
      </c>
      <c r="W1037" s="7">
        <v>0</v>
      </c>
      <c r="X1037" s="7">
        <v>0</v>
      </c>
      <c r="Y1037" s="7">
        <v>0</v>
      </c>
      <c r="Z1037" s="7">
        <v>0</v>
      </c>
      <c r="AA1037" s="1" t="s">
        <v>24</v>
      </c>
      <c r="AB1037" s="1" t="str">
        <f t="shared" si="48"/>
        <v>Illes Balears</v>
      </c>
      <c r="AC1037" s="1" t="str">
        <f t="shared" si="46"/>
        <v>Cáceres-Illes Balears-Baleares-R1</v>
      </c>
      <c r="AD1037" s="1" t="str">
        <f t="shared" si="47"/>
        <v xml:space="preserve">AA,BB - Agricultura, silvicultura y pesca </v>
      </c>
    </row>
    <row r="1038" spans="1:30" ht="14.4">
      <c r="A1038" s="7" t="s">
        <v>104</v>
      </c>
      <c r="B1038" s="7" t="s">
        <v>72</v>
      </c>
      <c r="C1038" s="7" t="s">
        <v>73</v>
      </c>
      <c r="D1038" s="7" t="s">
        <v>26</v>
      </c>
      <c r="E1038" s="7">
        <v>0</v>
      </c>
      <c r="F1038" s="7">
        <v>0</v>
      </c>
      <c r="G1038" s="7">
        <v>0</v>
      </c>
      <c r="H1038" s="7">
        <v>0</v>
      </c>
      <c r="I1038" s="7">
        <v>0</v>
      </c>
      <c r="J1038" s="7">
        <v>0</v>
      </c>
      <c r="K1038" s="7">
        <v>0</v>
      </c>
      <c r="L1038" s="7">
        <v>0</v>
      </c>
      <c r="M1038" s="7">
        <v>0</v>
      </c>
      <c r="N1038" s="7">
        <v>0</v>
      </c>
      <c r="O1038" s="7">
        <v>0</v>
      </c>
      <c r="P1038" s="7">
        <v>0</v>
      </c>
      <c r="Q1038" s="7">
        <v>0</v>
      </c>
      <c r="R1038" s="7">
        <v>0</v>
      </c>
      <c r="S1038" s="7">
        <v>0</v>
      </c>
      <c r="T1038" s="7">
        <v>0</v>
      </c>
      <c r="U1038" s="7">
        <v>0</v>
      </c>
      <c r="V1038" s="7">
        <v>0</v>
      </c>
      <c r="W1038" s="7">
        <v>0</v>
      </c>
      <c r="X1038" s="7">
        <v>0</v>
      </c>
      <c r="Y1038" s="7">
        <v>0</v>
      </c>
      <c r="Z1038" s="7">
        <v>0</v>
      </c>
      <c r="AA1038" s="1" t="s">
        <v>27</v>
      </c>
      <c r="AB1038" s="1" t="str">
        <f t="shared" si="48"/>
        <v>Illes Balears</v>
      </c>
      <c r="AC1038" s="1" t="str">
        <f t="shared" ref="AC1038:AC1101" si="49">+A1038&amp;"-"&amp;AB1038&amp;"-"&amp;C1038&amp;"-"&amp;AA1038</f>
        <v>Cáceres-Illes Balears-Baleares-R2</v>
      </c>
      <c r="AD1038" s="1" t="str">
        <f t="shared" ref="AD1038:AD1101" si="50">+IF(D1038=$D$13,$AI$1,IF(D1038=$D$14,$AI$2,IF(D1038=$D$15,$AI$3,IF(D1038=$D$16,$AI$4,IF(D1038=$D$17,$AI$5,IF(D1038=$D$18,$AI$6,IF(D1038=$D$19,$AI$7,IF(D1038=$D$20,$AI$8,IF(D1038=$D$21,$AI$9,IF(D1038=$D$22,$AI$10,IF(D1038=$D$23,$AI$11,IF(D1038=$D$24,$AI$12,IF(D1038=$D$25,$AI$13,IF(D1038=$D$26,$AI$14,IF(D1038=$D$27,$AI$15,$AI$16)))))))))))))))</f>
        <v xml:space="preserve">CA,CB, DF - I. extractivas, coquerías, refino y combustibles nucleares </v>
      </c>
    </row>
    <row r="1039" spans="1:30" ht="14.4">
      <c r="A1039" s="7" t="s">
        <v>104</v>
      </c>
      <c r="B1039" s="7" t="s">
        <v>72</v>
      </c>
      <c r="C1039" s="7" t="s">
        <v>73</v>
      </c>
      <c r="D1039" s="7" t="s">
        <v>29</v>
      </c>
      <c r="E1039" s="7">
        <v>0</v>
      </c>
      <c r="F1039" s="7">
        <v>0</v>
      </c>
      <c r="G1039" s="7">
        <v>0</v>
      </c>
      <c r="H1039" s="7">
        <v>0</v>
      </c>
      <c r="I1039" s="7">
        <v>0</v>
      </c>
      <c r="J1039" s="7">
        <v>0</v>
      </c>
      <c r="K1039" s="7">
        <v>0</v>
      </c>
      <c r="L1039" s="7">
        <v>0</v>
      </c>
      <c r="M1039" s="7">
        <v>0</v>
      </c>
      <c r="N1039" s="7">
        <v>0</v>
      </c>
      <c r="O1039" s="7">
        <v>0</v>
      </c>
      <c r="P1039" s="7">
        <v>0</v>
      </c>
      <c r="Q1039" s="7">
        <v>0</v>
      </c>
      <c r="R1039" s="7">
        <v>0</v>
      </c>
      <c r="S1039" s="7">
        <v>0</v>
      </c>
      <c r="T1039" s="7">
        <v>0</v>
      </c>
      <c r="U1039" s="7">
        <v>0</v>
      </c>
      <c r="V1039" s="7">
        <v>0</v>
      </c>
      <c r="W1039" s="7">
        <v>0</v>
      </c>
      <c r="X1039" s="7">
        <v>0</v>
      </c>
      <c r="Y1039" s="7">
        <v>0</v>
      </c>
      <c r="Z1039" s="7">
        <v>0</v>
      </c>
      <c r="AA1039" s="1" t="s">
        <v>30</v>
      </c>
      <c r="AB1039" s="1" t="str">
        <f t="shared" si="48"/>
        <v>Illes Balears</v>
      </c>
      <c r="AC1039" s="1" t="str">
        <f t="shared" si="49"/>
        <v>Cáceres-Illes Balears-Baleares-R3</v>
      </c>
      <c r="AD1039" s="1" t="str">
        <f t="shared" si="50"/>
        <v xml:space="preserve">DA - Industria Agroalimentaria </v>
      </c>
    </row>
    <row r="1040" spans="1:30" ht="14.4">
      <c r="A1040" s="7" t="s">
        <v>104</v>
      </c>
      <c r="B1040" s="7" t="s">
        <v>72</v>
      </c>
      <c r="C1040" s="7" t="s">
        <v>73</v>
      </c>
      <c r="D1040" s="7" t="s">
        <v>32</v>
      </c>
      <c r="E1040" s="7">
        <v>0</v>
      </c>
      <c r="F1040" s="7">
        <v>0</v>
      </c>
      <c r="G1040" s="7">
        <v>0</v>
      </c>
      <c r="H1040" s="7">
        <v>0</v>
      </c>
      <c r="I1040" s="7">
        <v>0</v>
      </c>
      <c r="J1040" s="7">
        <v>0</v>
      </c>
      <c r="K1040" s="7">
        <v>0</v>
      </c>
      <c r="L1040" s="7">
        <v>0</v>
      </c>
      <c r="M1040" s="7">
        <v>0</v>
      </c>
      <c r="N1040" s="7">
        <v>0</v>
      </c>
      <c r="O1040" s="7">
        <v>0</v>
      </c>
      <c r="P1040" s="7">
        <v>0</v>
      </c>
      <c r="Q1040" s="7">
        <v>0</v>
      </c>
      <c r="R1040" s="7">
        <v>0</v>
      </c>
      <c r="S1040" s="7">
        <v>0</v>
      </c>
      <c r="T1040" s="7">
        <v>0</v>
      </c>
      <c r="U1040" s="7">
        <v>0</v>
      </c>
      <c r="V1040" s="7">
        <v>0</v>
      </c>
      <c r="W1040" s="7">
        <v>0</v>
      </c>
      <c r="X1040" s="7">
        <v>0</v>
      </c>
      <c r="Y1040" s="7">
        <v>0</v>
      </c>
      <c r="Z1040" s="7">
        <v>0</v>
      </c>
      <c r="AA1040" s="1" t="s">
        <v>33</v>
      </c>
      <c r="AB1040" s="1" t="str">
        <f t="shared" si="48"/>
        <v>Illes Balears</v>
      </c>
      <c r="AC1040" s="1" t="str">
        <f t="shared" si="49"/>
        <v>Cáceres-Illes Balears-Baleares-R4</v>
      </c>
      <c r="AD1040" s="1" t="str">
        <f t="shared" si="50"/>
        <v xml:space="preserve">DB - Industria textil y de la confección </v>
      </c>
    </row>
    <row r="1041" spans="1:30" ht="14.4">
      <c r="A1041" s="7" t="s">
        <v>104</v>
      </c>
      <c r="B1041" s="7" t="s">
        <v>72</v>
      </c>
      <c r="C1041" s="7" t="s">
        <v>73</v>
      </c>
      <c r="D1041" s="7" t="s">
        <v>35</v>
      </c>
      <c r="E1041" s="7">
        <v>0</v>
      </c>
      <c r="F1041" s="7">
        <v>0</v>
      </c>
      <c r="G1041" s="7">
        <v>0</v>
      </c>
      <c r="H1041" s="7">
        <v>0</v>
      </c>
      <c r="I1041" s="7">
        <v>0</v>
      </c>
      <c r="J1041" s="7">
        <v>0</v>
      </c>
      <c r="K1041" s="7">
        <v>0</v>
      </c>
      <c r="L1041" s="7">
        <v>0</v>
      </c>
      <c r="M1041" s="7">
        <v>0</v>
      </c>
      <c r="N1041" s="7">
        <v>0</v>
      </c>
      <c r="O1041" s="7">
        <v>0</v>
      </c>
      <c r="P1041" s="7">
        <v>0</v>
      </c>
      <c r="Q1041" s="7">
        <v>0</v>
      </c>
      <c r="R1041" s="7">
        <v>0</v>
      </c>
      <c r="S1041" s="7">
        <v>0</v>
      </c>
      <c r="T1041" s="7">
        <v>0</v>
      </c>
      <c r="U1041" s="7">
        <v>0</v>
      </c>
      <c r="V1041" s="7">
        <v>0</v>
      </c>
      <c r="W1041" s="7">
        <v>0</v>
      </c>
      <c r="X1041" s="7">
        <v>0</v>
      </c>
      <c r="Y1041" s="7">
        <v>0</v>
      </c>
      <c r="Z1041" s="7">
        <v>0</v>
      </c>
      <c r="AA1041" s="1" t="s">
        <v>36</v>
      </c>
      <c r="AB1041" s="1" t="str">
        <f t="shared" si="48"/>
        <v>Illes Balears</v>
      </c>
      <c r="AC1041" s="1" t="str">
        <f t="shared" si="49"/>
        <v>Cáceres-Illes Balears-Baleares-R5</v>
      </c>
      <c r="AD1041" s="1" t="str">
        <f t="shared" si="50"/>
        <v xml:space="preserve">DC - Industria del cuero y calzado </v>
      </c>
    </row>
    <row r="1042" spans="1:30" ht="14.4">
      <c r="A1042" s="7" t="s">
        <v>104</v>
      </c>
      <c r="B1042" s="7" t="s">
        <v>72</v>
      </c>
      <c r="C1042" s="7" t="s">
        <v>73</v>
      </c>
      <c r="D1042" s="7" t="s">
        <v>37</v>
      </c>
      <c r="E1042" s="7">
        <v>0</v>
      </c>
      <c r="F1042" s="7">
        <v>0</v>
      </c>
      <c r="G1042" s="7">
        <v>0</v>
      </c>
      <c r="H1042" s="7">
        <v>0</v>
      </c>
      <c r="I1042" s="7">
        <v>0</v>
      </c>
      <c r="J1042" s="7">
        <v>0</v>
      </c>
      <c r="K1042" s="7">
        <v>0</v>
      </c>
      <c r="L1042" s="7">
        <v>0</v>
      </c>
      <c r="M1042" s="7">
        <v>0</v>
      </c>
      <c r="N1042" s="7">
        <v>0</v>
      </c>
      <c r="O1042" s="7">
        <v>0</v>
      </c>
      <c r="P1042" s="7">
        <v>0</v>
      </c>
      <c r="Q1042" s="7">
        <v>0</v>
      </c>
      <c r="R1042" s="7">
        <v>0</v>
      </c>
      <c r="S1042" s="7">
        <v>0</v>
      </c>
      <c r="T1042" s="7">
        <v>0</v>
      </c>
      <c r="U1042" s="7">
        <v>0</v>
      </c>
      <c r="V1042" s="7">
        <v>0</v>
      </c>
      <c r="W1042" s="7">
        <v>0</v>
      </c>
      <c r="X1042" s="7">
        <v>0</v>
      </c>
      <c r="Y1042" s="7">
        <v>0</v>
      </c>
      <c r="Z1042" s="7">
        <v>0</v>
      </c>
      <c r="AA1042" s="1" t="s">
        <v>38</v>
      </c>
      <c r="AB1042" s="1" t="str">
        <f t="shared" si="48"/>
        <v>Illes Balears</v>
      </c>
      <c r="AC1042" s="1" t="str">
        <f t="shared" si="49"/>
        <v>Cáceres-Illes Balears-Baleares-R6</v>
      </c>
      <c r="AD1042" s="1" t="str">
        <f t="shared" si="50"/>
        <v xml:space="preserve">DD - Industria de la madera y el corcho </v>
      </c>
    </row>
    <row r="1043" spans="1:30" ht="14.4">
      <c r="A1043" s="7" t="s">
        <v>104</v>
      </c>
      <c r="B1043" s="7" t="s">
        <v>72</v>
      </c>
      <c r="C1043" s="7" t="s">
        <v>73</v>
      </c>
      <c r="D1043" s="7" t="s">
        <v>39</v>
      </c>
      <c r="E1043" s="7">
        <v>0</v>
      </c>
      <c r="F1043" s="7">
        <v>0</v>
      </c>
      <c r="G1043" s="7">
        <v>0</v>
      </c>
      <c r="H1043" s="7">
        <v>0</v>
      </c>
      <c r="I1043" s="7">
        <v>0</v>
      </c>
      <c r="J1043" s="7">
        <v>0</v>
      </c>
      <c r="K1043" s="7">
        <v>0</v>
      </c>
      <c r="L1043" s="7">
        <v>0</v>
      </c>
      <c r="M1043" s="7">
        <v>0</v>
      </c>
      <c r="N1043" s="7">
        <v>0</v>
      </c>
      <c r="O1043" s="7">
        <v>0</v>
      </c>
      <c r="P1043" s="7">
        <v>0</v>
      </c>
      <c r="Q1043" s="7">
        <v>0</v>
      </c>
      <c r="R1043" s="7">
        <v>0</v>
      </c>
      <c r="S1043" s="7">
        <v>0</v>
      </c>
      <c r="T1043" s="7">
        <v>0</v>
      </c>
      <c r="U1043" s="7">
        <v>0</v>
      </c>
      <c r="V1043" s="7">
        <v>0</v>
      </c>
      <c r="W1043" s="7">
        <v>0</v>
      </c>
      <c r="X1043" s="7">
        <v>0</v>
      </c>
      <c r="Y1043" s="7">
        <v>0</v>
      </c>
      <c r="Z1043" s="7">
        <v>0</v>
      </c>
      <c r="AA1043" s="1" t="s">
        <v>40</v>
      </c>
      <c r="AB1043" s="1" t="str">
        <f t="shared" si="48"/>
        <v>Illes Balears</v>
      </c>
      <c r="AC1043" s="1" t="str">
        <f t="shared" si="49"/>
        <v>Cáceres-Illes Balears-Baleares-R7</v>
      </c>
      <c r="AD1043" s="1" t="str">
        <f t="shared" si="50"/>
        <v xml:space="preserve">DE - Industria del papel, edición y artes gráficas </v>
      </c>
    </row>
    <row r="1044" spans="1:30" ht="14.4">
      <c r="A1044" s="7" t="s">
        <v>104</v>
      </c>
      <c r="B1044" s="7" t="s">
        <v>72</v>
      </c>
      <c r="C1044" s="7" t="s">
        <v>73</v>
      </c>
      <c r="D1044" s="7" t="s">
        <v>41</v>
      </c>
      <c r="E1044" s="7">
        <v>0</v>
      </c>
      <c r="F1044" s="7">
        <v>0</v>
      </c>
      <c r="G1044" s="7">
        <v>0</v>
      </c>
      <c r="H1044" s="7">
        <v>0</v>
      </c>
      <c r="I1044" s="7">
        <v>0</v>
      </c>
      <c r="J1044" s="7">
        <v>0</v>
      </c>
      <c r="K1044" s="7">
        <v>0</v>
      </c>
      <c r="L1044" s="7">
        <v>0</v>
      </c>
      <c r="M1044" s="7">
        <v>0</v>
      </c>
      <c r="N1044" s="7">
        <v>0</v>
      </c>
      <c r="O1044" s="7">
        <v>0</v>
      </c>
      <c r="P1044" s="7">
        <v>0</v>
      </c>
      <c r="Q1044" s="7">
        <v>0</v>
      </c>
      <c r="R1044" s="7">
        <v>0</v>
      </c>
      <c r="S1044" s="7">
        <v>0</v>
      </c>
      <c r="T1044" s="7">
        <v>0</v>
      </c>
      <c r="U1044" s="7">
        <v>0</v>
      </c>
      <c r="V1044" s="7">
        <v>0</v>
      </c>
      <c r="W1044" s="7">
        <v>0</v>
      </c>
      <c r="X1044" s="7">
        <v>0</v>
      </c>
      <c r="Y1044" s="7">
        <v>0</v>
      </c>
      <c r="Z1044" s="7">
        <v>0</v>
      </c>
      <c r="AA1044" s="1" t="s">
        <v>42</v>
      </c>
      <c r="AB1044" s="1" t="str">
        <f t="shared" si="48"/>
        <v>Illes Balears</v>
      </c>
      <c r="AC1044" s="1" t="str">
        <f t="shared" si="49"/>
        <v>Cáceres-Illes Balears-Baleares-R8</v>
      </c>
      <c r="AD1044" s="1" t="str">
        <f t="shared" si="50"/>
        <v xml:space="preserve">DG - Industria Química </v>
      </c>
    </row>
    <row r="1045" spans="1:30" ht="14.4">
      <c r="A1045" s="7" t="s">
        <v>104</v>
      </c>
      <c r="B1045" s="7" t="s">
        <v>72</v>
      </c>
      <c r="C1045" s="7" t="s">
        <v>73</v>
      </c>
      <c r="D1045" s="7" t="s">
        <v>43</v>
      </c>
      <c r="E1045" s="7">
        <v>0</v>
      </c>
      <c r="F1045" s="7">
        <v>0</v>
      </c>
      <c r="G1045" s="7">
        <v>0</v>
      </c>
      <c r="H1045" s="7">
        <v>0</v>
      </c>
      <c r="I1045" s="7">
        <v>0</v>
      </c>
      <c r="J1045" s="7">
        <v>0</v>
      </c>
      <c r="K1045" s="7">
        <v>0</v>
      </c>
      <c r="L1045" s="7">
        <v>0</v>
      </c>
      <c r="M1045" s="7">
        <v>0</v>
      </c>
      <c r="N1045" s="7">
        <v>0</v>
      </c>
      <c r="O1045" s="7">
        <v>0</v>
      </c>
      <c r="P1045" s="7">
        <v>0</v>
      </c>
      <c r="Q1045" s="7">
        <v>0</v>
      </c>
      <c r="R1045" s="7">
        <v>0</v>
      </c>
      <c r="S1045" s="7">
        <v>0</v>
      </c>
      <c r="T1045" s="7">
        <v>0</v>
      </c>
      <c r="U1045" s="7">
        <v>0</v>
      </c>
      <c r="V1045" s="7">
        <v>0</v>
      </c>
      <c r="W1045" s="7">
        <v>0</v>
      </c>
      <c r="X1045" s="7">
        <v>0</v>
      </c>
      <c r="Y1045" s="7">
        <v>0</v>
      </c>
      <c r="Z1045" s="7">
        <v>0</v>
      </c>
      <c r="AA1045" s="1" t="s">
        <v>44</v>
      </c>
      <c r="AB1045" s="1" t="str">
        <f t="shared" si="48"/>
        <v>Illes Balears</v>
      </c>
      <c r="AC1045" s="1" t="str">
        <f t="shared" si="49"/>
        <v>Cáceres-Illes Balears-Baleares-R9</v>
      </c>
      <c r="AD1045" s="1" t="str">
        <f t="shared" si="50"/>
        <v xml:space="preserve">DH - Industria del caucho y materias plásticas </v>
      </c>
    </row>
    <row r="1046" spans="1:30" ht="14.4">
      <c r="A1046" s="7" t="s">
        <v>104</v>
      </c>
      <c r="B1046" s="7" t="s">
        <v>72</v>
      </c>
      <c r="C1046" s="7" t="s">
        <v>73</v>
      </c>
      <c r="D1046" s="7" t="s">
        <v>45</v>
      </c>
      <c r="E1046" s="7">
        <v>0</v>
      </c>
      <c r="F1046" s="7">
        <v>0</v>
      </c>
      <c r="G1046" s="7">
        <v>0</v>
      </c>
      <c r="H1046" s="7">
        <v>0</v>
      </c>
      <c r="I1046" s="7">
        <v>0</v>
      </c>
      <c r="J1046" s="7">
        <v>0</v>
      </c>
      <c r="K1046" s="7">
        <v>0</v>
      </c>
      <c r="L1046" s="7">
        <v>0</v>
      </c>
      <c r="M1046" s="7">
        <v>0</v>
      </c>
      <c r="N1046" s="7">
        <v>0</v>
      </c>
      <c r="O1046" s="7">
        <v>0</v>
      </c>
      <c r="P1046" s="7">
        <v>0</v>
      </c>
      <c r="Q1046" s="7">
        <v>0</v>
      </c>
      <c r="R1046" s="7">
        <v>0</v>
      </c>
      <c r="S1046" s="7">
        <v>0</v>
      </c>
      <c r="T1046" s="7">
        <v>0</v>
      </c>
      <c r="U1046" s="7">
        <v>0</v>
      </c>
      <c r="V1046" s="7">
        <v>0</v>
      </c>
      <c r="W1046" s="7">
        <v>0</v>
      </c>
      <c r="X1046" s="7">
        <v>0</v>
      </c>
      <c r="Y1046" s="7">
        <v>0</v>
      </c>
      <c r="Z1046" s="7">
        <v>0</v>
      </c>
      <c r="AA1046" s="1" t="s">
        <v>46</v>
      </c>
      <c r="AB1046" s="1" t="str">
        <f t="shared" si="48"/>
        <v>Illes Balears</v>
      </c>
      <c r="AC1046" s="1" t="str">
        <f t="shared" si="49"/>
        <v>Cáceres-Illes Balears-Baleares-R10</v>
      </c>
      <c r="AD1046" s="1" t="str">
        <f t="shared" si="50"/>
        <v xml:space="preserve">DI - Industria de productos minerales no metálicos </v>
      </c>
    </row>
    <row r="1047" spans="1:30" ht="14.4">
      <c r="A1047" s="7" t="s">
        <v>104</v>
      </c>
      <c r="B1047" s="7" t="s">
        <v>72</v>
      </c>
      <c r="C1047" s="7" t="s">
        <v>73</v>
      </c>
      <c r="D1047" s="7" t="s">
        <v>47</v>
      </c>
      <c r="E1047" s="7">
        <v>0</v>
      </c>
      <c r="F1047" s="7">
        <v>0</v>
      </c>
      <c r="G1047" s="7">
        <v>0</v>
      </c>
      <c r="H1047" s="7">
        <v>0</v>
      </c>
      <c r="I1047" s="7">
        <v>0</v>
      </c>
      <c r="J1047" s="7">
        <v>0</v>
      </c>
      <c r="K1047" s="7">
        <v>0</v>
      </c>
      <c r="L1047" s="7">
        <v>0</v>
      </c>
      <c r="M1047" s="7">
        <v>0</v>
      </c>
      <c r="N1047" s="7">
        <v>0</v>
      </c>
      <c r="O1047" s="7">
        <v>0</v>
      </c>
      <c r="P1047" s="7">
        <v>0</v>
      </c>
      <c r="Q1047" s="7">
        <v>0</v>
      </c>
      <c r="R1047" s="7">
        <v>0</v>
      </c>
      <c r="S1047" s="7">
        <v>0</v>
      </c>
      <c r="T1047" s="7">
        <v>0</v>
      </c>
      <c r="U1047" s="7">
        <v>0</v>
      </c>
      <c r="V1047" s="7">
        <v>0</v>
      </c>
      <c r="W1047" s="7">
        <v>0</v>
      </c>
      <c r="X1047" s="7">
        <v>0</v>
      </c>
      <c r="Y1047" s="7">
        <v>0</v>
      </c>
      <c r="Z1047" s="7">
        <v>0</v>
      </c>
      <c r="AA1047" s="1" t="s">
        <v>48</v>
      </c>
      <c r="AB1047" s="1" t="str">
        <f t="shared" si="48"/>
        <v>Illes Balears</v>
      </c>
      <c r="AC1047" s="1" t="str">
        <f t="shared" si="49"/>
        <v>Cáceres-Illes Balears-Baleares-R11</v>
      </c>
      <c r="AD1047" s="1" t="str">
        <f t="shared" si="50"/>
        <v xml:space="preserve">DJ - Metalurgia y fabricación de productos metálicos </v>
      </c>
    </row>
    <row r="1048" spans="1:30" ht="14.4">
      <c r="A1048" s="7" t="s">
        <v>104</v>
      </c>
      <c r="B1048" s="7" t="s">
        <v>72</v>
      </c>
      <c r="C1048" s="7" t="s">
        <v>73</v>
      </c>
      <c r="D1048" s="7" t="s">
        <v>49</v>
      </c>
      <c r="E1048" s="7">
        <v>0</v>
      </c>
      <c r="F1048" s="7">
        <v>0</v>
      </c>
      <c r="G1048" s="7">
        <v>0</v>
      </c>
      <c r="H1048" s="7">
        <v>0</v>
      </c>
      <c r="I1048" s="7">
        <v>0</v>
      </c>
      <c r="J1048" s="7">
        <v>0</v>
      </c>
      <c r="K1048" s="7">
        <v>0</v>
      </c>
      <c r="L1048" s="7">
        <v>0</v>
      </c>
      <c r="M1048" s="7">
        <v>0</v>
      </c>
      <c r="N1048" s="7">
        <v>0</v>
      </c>
      <c r="O1048" s="7">
        <v>0</v>
      </c>
      <c r="P1048" s="7">
        <v>0</v>
      </c>
      <c r="Q1048" s="7">
        <v>0</v>
      </c>
      <c r="R1048" s="7">
        <v>0</v>
      </c>
      <c r="S1048" s="7">
        <v>0</v>
      </c>
      <c r="T1048" s="7">
        <v>0</v>
      </c>
      <c r="U1048" s="7">
        <v>0</v>
      </c>
      <c r="V1048" s="7">
        <v>0</v>
      </c>
      <c r="W1048" s="7">
        <v>0</v>
      </c>
      <c r="X1048" s="7">
        <v>0</v>
      </c>
      <c r="Y1048" s="7">
        <v>0</v>
      </c>
      <c r="Z1048" s="7">
        <v>0</v>
      </c>
      <c r="AA1048" s="1" t="s">
        <v>50</v>
      </c>
      <c r="AB1048" s="1" t="str">
        <f t="shared" si="48"/>
        <v>Illes Balears</v>
      </c>
      <c r="AC1048" s="1" t="str">
        <f t="shared" si="49"/>
        <v>Cáceres-Illes Balears-Baleares-R12</v>
      </c>
      <c r="AD1048" s="1" t="str">
        <f t="shared" si="50"/>
        <v xml:space="preserve">DK - Fabricación de maquinaria y equipo mecánico </v>
      </c>
    </row>
    <row r="1049" spans="1:30" ht="14.4">
      <c r="A1049" s="7" t="s">
        <v>104</v>
      </c>
      <c r="B1049" s="7" t="s">
        <v>72</v>
      </c>
      <c r="C1049" s="7" t="s">
        <v>73</v>
      </c>
      <c r="D1049" s="7" t="s">
        <v>51</v>
      </c>
      <c r="E1049" s="7">
        <v>0</v>
      </c>
      <c r="F1049" s="7">
        <v>0</v>
      </c>
      <c r="G1049" s="7">
        <v>0</v>
      </c>
      <c r="H1049" s="7">
        <v>0</v>
      </c>
      <c r="I1049" s="7">
        <v>0</v>
      </c>
      <c r="J1049" s="7">
        <v>0</v>
      </c>
      <c r="K1049" s="7">
        <v>0</v>
      </c>
      <c r="L1049" s="7">
        <v>0</v>
      </c>
      <c r="M1049" s="7">
        <v>0</v>
      </c>
      <c r="N1049" s="7">
        <v>0</v>
      </c>
      <c r="O1049" s="7">
        <v>0</v>
      </c>
      <c r="P1049" s="7">
        <v>0</v>
      </c>
      <c r="Q1049" s="7">
        <v>0</v>
      </c>
      <c r="R1049" s="7">
        <v>0</v>
      </c>
      <c r="S1049" s="7">
        <v>0</v>
      </c>
      <c r="T1049" s="7">
        <v>0</v>
      </c>
      <c r="U1049" s="7">
        <v>0</v>
      </c>
      <c r="V1049" s="7">
        <v>0</v>
      </c>
      <c r="W1049" s="7">
        <v>0</v>
      </c>
      <c r="X1049" s="7">
        <v>0</v>
      </c>
      <c r="Y1049" s="7">
        <v>0</v>
      </c>
      <c r="Z1049" s="7">
        <v>0</v>
      </c>
      <c r="AA1049" s="1" t="s">
        <v>52</v>
      </c>
      <c r="AB1049" s="1" t="str">
        <f t="shared" si="48"/>
        <v>Illes Balears</v>
      </c>
      <c r="AC1049" s="1" t="str">
        <f t="shared" si="49"/>
        <v>Cáceres-Illes Balears-Baleares-R13</v>
      </c>
      <c r="AD1049" s="1" t="str">
        <f t="shared" si="50"/>
        <v xml:space="preserve">DL - Material y equipo eléctrico, electrónico y óptico </v>
      </c>
    </row>
    <row r="1050" spans="1:30" ht="14.4">
      <c r="A1050" s="7" t="s">
        <v>104</v>
      </c>
      <c r="B1050" s="7" t="s">
        <v>72</v>
      </c>
      <c r="C1050" s="7" t="s">
        <v>73</v>
      </c>
      <c r="D1050" s="7" t="s">
        <v>53</v>
      </c>
      <c r="E1050" s="7">
        <v>0</v>
      </c>
      <c r="F1050" s="7">
        <v>0</v>
      </c>
      <c r="G1050" s="7">
        <v>0</v>
      </c>
      <c r="H1050" s="7">
        <v>0</v>
      </c>
      <c r="I1050" s="7">
        <v>0</v>
      </c>
      <c r="J1050" s="7">
        <v>0</v>
      </c>
      <c r="K1050" s="7">
        <v>0</v>
      </c>
      <c r="L1050" s="7">
        <v>0</v>
      </c>
      <c r="M1050" s="7">
        <v>0</v>
      </c>
      <c r="N1050" s="7">
        <v>0</v>
      </c>
      <c r="O1050" s="7">
        <v>0</v>
      </c>
      <c r="P1050" s="7">
        <v>0</v>
      </c>
      <c r="Q1050" s="7">
        <v>0</v>
      </c>
      <c r="R1050" s="7">
        <v>0</v>
      </c>
      <c r="S1050" s="7">
        <v>0</v>
      </c>
      <c r="T1050" s="7">
        <v>0</v>
      </c>
      <c r="U1050" s="7">
        <v>0</v>
      </c>
      <c r="V1050" s="7">
        <v>0</v>
      </c>
      <c r="W1050" s="7">
        <v>0</v>
      </c>
      <c r="X1050" s="7">
        <v>0</v>
      </c>
      <c r="Y1050" s="7">
        <v>0</v>
      </c>
      <c r="Z1050" s="7">
        <v>0</v>
      </c>
      <c r="AA1050" s="1" t="s">
        <v>54</v>
      </c>
      <c r="AB1050" s="1" t="str">
        <f t="shared" si="48"/>
        <v>Illes Balears</v>
      </c>
      <c r="AC1050" s="1" t="str">
        <f t="shared" si="49"/>
        <v>Cáceres-Illes Balears-Baleares-R14</v>
      </c>
      <c r="AD1050" s="1" t="str">
        <f t="shared" si="50"/>
        <v xml:space="preserve">DM - Fabricación de material de transporte </v>
      </c>
    </row>
    <row r="1051" spans="1:30" ht="14.4">
      <c r="A1051" s="7" t="s">
        <v>104</v>
      </c>
      <c r="B1051" s="7" t="s">
        <v>72</v>
      </c>
      <c r="C1051" s="7" t="s">
        <v>73</v>
      </c>
      <c r="D1051" s="7" t="s">
        <v>55</v>
      </c>
      <c r="E1051" s="7">
        <v>0</v>
      </c>
      <c r="F1051" s="7">
        <v>0</v>
      </c>
      <c r="G1051" s="7">
        <v>0</v>
      </c>
      <c r="H1051" s="7">
        <v>0</v>
      </c>
      <c r="I1051" s="7">
        <v>0</v>
      </c>
      <c r="J1051" s="7">
        <v>0</v>
      </c>
      <c r="K1051" s="7">
        <v>0</v>
      </c>
      <c r="L1051" s="7">
        <v>0</v>
      </c>
      <c r="M1051" s="7">
        <v>0</v>
      </c>
      <c r="N1051" s="7">
        <v>0</v>
      </c>
      <c r="O1051" s="7">
        <v>0</v>
      </c>
      <c r="P1051" s="7">
        <v>0</v>
      </c>
      <c r="Q1051" s="7">
        <v>0</v>
      </c>
      <c r="R1051" s="7">
        <v>0</v>
      </c>
      <c r="S1051" s="7">
        <v>0</v>
      </c>
      <c r="T1051" s="7">
        <v>0</v>
      </c>
      <c r="U1051" s="7">
        <v>0</v>
      </c>
      <c r="V1051" s="7">
        <v>0</v>
      </c>
      <c r="W1051" s="7">
        <v>0</v>
      </c>
      <c r="X1051" s="7">
        <v>0</v>
      </c>
      <c r="Y1051" s="7">
        <v>0</v>
      </c>
      <c r="Z1051" s="7">
        <v>0</v>
      </c>
      <c r="AA1051" s="1" t="s">
        <v>56</v>
      </c>
      <c r="AB1051" s="1" t="str">
        <f t="shared" si="48"/>
        <v>Illes Balears</v>
      </c>
      <c r="AC1051" s="1" t="str">
        <f t="shared" si="49"/>
        <v>Cáceres-Illes Balears-Baleares-R15</v>
      </c>
      <c r="AD1051" s="1" t="str">
        <f t="shared" si="50"/>
        <v xml:space="preserve">DN - Industrias diversas </v>
      </c>
    </row>
    <row r="1052" spans="1:30" ht="14.4">
      <c r="A1052" s="7" t="s">
        <v>104</v>
      </c>
      <c r="B1052" s="7" t="s">
        <v>72</v>
      </c>
      <c r="C1052" s="7" t="s">
        <v>73</v>
      </c>
      <c r="D1052" s="7" t="s">
        <v>57</v>
      </c>
      <c r="E1052" s="7">
        <v>0</v>
      </c>
      <c r="F1052" s="7">
        <v>0</v>
      </c>
      <c r="G1052" s="7">
        <v>0</v>
      </c>
      <c r="H1052" s="7">
        <v>0</v>
      </c>
      <c r="I1052" s="7">
        <v>0</v>
      </c>
      <c r="J1052" s="7">
        <v>0</v>
      </c>
      <c r="K1052" s="7">
        <v>0</v>
      </c>
      <c r="L1052" s="7">
        <v>0</v>
      </c>
      <c r="M1052" s="7">
        <v>0</v>
      </c>
      <c r="N1052" s="7">
        <v>0</v>
      </c>
      <c r="O1052" s="7">
        <v>0</v>
      </c>
      <c r="P1052" s="7">
        <v>0</v>
      </c>
      <c r="Q1052" s="7">
        <v>0</v>
      </c>
      <c r="R1052" s="7">
        <v>0</v>
      </c>
      <c r="S1052" s="7">
        <v>0</v>
      </c>
      <c r="T1052" s="7">
        <v>0</v>
      </c>
      <c r="U1052" s="7">
        <v>0</v>
      </c>
      <c r="V1052" s="7">
        <v>0</v>
      </c>
      <c r="W1052" s="7">
        <v>0</v>
      </c>
      <c r="X1052" s="7">
        <v>0</v>
      </c>
      <c r="Y1052" s="7">
        <v>0</v>
      </c>
      <c r="Z1052" s="7">
        <v>0</v>
      </c>
      <c r="AA1052" s="1" t="s">
        <v>58</v>
      </c>
      <c r="AB1052" s="1" t="str">
        <f t="shared" si="48"/>
        <v>Illes Balears</v>
      </c>
      <c r="AC1052" s="1" t="str">
        <f t="shared" si="49"/>
        <v>Cáceres-Illes Balears-Baleares-R16</v>
      </c>
      <c r="AD1052" s="1" t="str">
        <f t="shared" si="50"/>
        <v xml:space="preserve">EE - Industria energética, distribución de energía, gas y agua </v>
      </c>
    </row>
    <row r="1053" spans="1:30" ht="14.4">
      <c r="A1053" s="7" t="s">
        <v>104</v>
      </c>
      <c r="B1053" s="7" t="s">
        <v>74</v>
      </c>
      <c r="C1053" s="7" t="s">
        <v>75</v>
      </c>
      <c r="D1053" s="7" t="s">
        <v>23</v>
      </c>
      <c r="E1053" s="7">
        <v>0.30469204049371901</v>
      </c>
      <c r="F1053" s="7">
        <v>0.30885232642674498</v>
      </c>
      <c r="G1053" s="7">
        <v>0.217631733349508</v>
      </c>
      <c r="H1053" s="7">
        <v>0.21508456271522999</v>
      </c>
      <c r="I1053" s="7">
        <v>0.251528590334823</v>
      </c>
      <c r="J1053" s="7">
        <v>0.26655446591917098</v>
      </c>
      <c r="K1053" s="7">
        <v>0.25505721133961501</v>
      </c>
      <c r="L1053" s="7">
        <v>0.25727975664554198</v>
      </c>
      <c r="M1053" s="7">
        <v>0.22091711414552101</v>
      </c>
      <c r="N1053" s="7">
        <v>0.228085808599433</v>
      </c>
      <c r="O1053" s="7">
        <v>0.19977254259431801</v>
      </c>
      <c r="P1053" s="7">
        <v>1.1130928201799599</v>
      </c>
      <c r="Q1053" s="7">
        <v>1.14960391437561</v>
      </c>
      <c r="R1053" s="7">
        <v>1.03271011141132</v>
      </c>
      <c r="S1053" s="7">
        <v>1.02029268873794</v>
      </c>
      <c r="T1053" s="7">
        <v>1.2118125404595399</v>
      </c>
      <c r="U1053" s="7">
        <v>1.0441223833003299</v>
      </c>
      <c r="V1053" s="7">
        <v>1.2080029071312</v>
      </c>
      <c r="W1053" s="7">
        <v>1.15208780632305</v>
      </c>
      <c r="X1053" s="7">
        <v>1.18939814598977</v>
      </c>
      <c r="Y1053" s="7">
        <v>1.15356848094272</v>
      </c>
      <c r="Z1053" s="7">
        <v>0.85674459977378503</v>
      </c>
      <c r="AA1053" s="1" t="s">
        <v>24</v>
      </c>
      <c r="AB1053" s="1" t="str">
        <f t="shared" si="48"/>
        <v>Canarias</v>
      </c>
      <c r="AC1053" s="1" t="str">
        <f t="shared" si="49"/>
        <v>Cáceres-Canarias-Las Palmas-R1</v>
      </c>
      <c r="AD1053" s="1" t="str">
        <f t="shared" si="50"/>
        <v xml:space="preserve">AA,BB - Agricultura, silvicultura y pesca </v>
      </c>
    </row>
    <row r="1054" spans="1:30" ht="14.4">
      <c r="A1054" s="7" t="s">
        <v>104</v>
      </c>
      <c r="B1054" s="7" t="s">
        <v>74</v>
      </c>
      <c r="C1054" s="7" t="s">
        <v>75</v>
      </c>
      <c r="D1054" s="7" t="s">
        <v>26</v>
      </c>
      <c r="E1054" s="7">
        <v>0.59972541606011298</v>
      </c>
      <c r="F1054" s="7">
        <v>16.3793810031598</v>
      </c>
      <c r="G1054" s="7">
        <v>5.0397059528998698</v>
      </c>
      <c r="H1054" s="7">
        <v>0.22177276262059201</v>
      </c>
      <c r="I1054" s="7">
        <v>0.27842536410934099</v>
      </c>
      <c r="J1054" s="7">
        <v>0.28125668533412201</v>
      </c>
      <c r="K1054" s="7">
        <v>0.53616024667236095</v>
      </c>
      <c r="L1054" s="7">
        <v>0.27764499581551999</v>
      </c>
      <c r="M1054" s="7">
        <v>0.16730298496703899</v>
      </c>
      <c r="N1054" s="7">
        <v>0.32540391464021301</v>
      </c>
      <c r="O1054" s="7">
        <v>8.2516064180647802E-2</v>
      </c>
      <c r="P1054" s="7">
        <v>0.73079153052846002</v>
      </c>
      <c r="Q1054" s="7">
        <v>0.60928546520145199</v>
      </c>
      <c r="R1054" s="7">
        <v>0.58057227605057904</v>
      </c>
      <c r="S1054" s="7">
        <v>0.70404714389781498</v>
      </c>
      <c r="T1054" s="7">
        <v>0.87995918002602003</v>
      </c>
      <c r="U1054" s="7">
        <v>0.84799414575381205</v>
      </c>
      <c r="V1054" s="7">
        <v>1.0574229162056501</v>
      </c>
      <c r="W1054" s="7">
        <v>1.1649226324598101</v>
      </c>
      <c r="X1054" s="7">
        <v>1.1680415794811601</v>
      </c>
      <c r="Y1054" s="7">
        <v>0.76331053852056896</v>
      </c>
      <c r="Z1054" s="7">
        <v>0.77106808556296202</v>
      </c>
      <c r="AA1054" s="1" t="s">
        <v>27</v>
      </c>
      <c r="AB1054" s="1" t="str">
        <f t="shared" ref="AB1054:AB1117" si="51">IF(B1054="Castilla-La Mancha","Castilla La Mancha",B1054)</f>
        <v>Canarias</v>
      </c>
      <c r="AC1054" s="1" t="str">
        <f t="shared" si="49"/>
        <v>Cáceres-Canarias-Las Palmas-R2</v>
      </c>
      <c r="AD1054" s="1" t="str">
        <f t="shared" si="50"/>
        <v xml:space="preserve">CA,CB, DF - I. extractivas, coquerías, refino y combustibles nucleares </v>
      </c>
    </row>
    <row r="1055" spans="1:30" ht="14.4">
      <c r="A1055" s="7" t="s">
        <v>104</v>
      </c>
      <c r="B1055" s="7" t="s">
        <v>74</v>
      </c>
      <c r="C1055" s="7" t="s">
        <v>75</v>
      </c>
      <c r="D1055" s="7" t="s">
        <v>29</v>
      </c>
      <c r="E1055" s="7">
        <v>0.41077979462825498</v>
      </c>
      <c r="F1055" s="7">
        <v>0.65299976369578705</v>
      </c>
      <c r="G1055" s="7">
        <v>0.61451243580503001</v>
      </c>
      <c r="H1055" s="7">
        <v>0.18599037934438301</v>
      </c>
      <c r="I1055" s="7">
        <v>0.16377146293568501</v>
      </c>
      <c r="J1055" s="7">
        <v>0.37623245540319</v>
      </c>
      <c r="K1055" s="7">
        <v>0.62176281093243202</v>
      </c>
      <c r="L1055" s="7">
        <v>0.26538504501051702</v>
      </c>
      <c r="M1055" s="7">
        <v>0.63300308513499604</v>
      </c>
      <c r="N1055" s="7">
        <v>0.29326377849586599</v>
      </c>
      <c r="O1055" s="7">
        <v>0.37284484870907397</v>
      </c>
      <c r="P1055" s="7">
        <v>0.26484174478862699</v>
      </c>
      <c r="Q1055" s="7">
        <v>0.286361911144078</v>
      </c>
      <c r="R1055" s="7">
        <v>0.234708709449476</v>
      </c>
      <c r="S1055" s="7">
        <v>0.21515903932380401</v>
      </c>
      <c r="T1055" s="7">
        <v>0.23196301476643499</v>
      </c>
      <c r="U1055" s="7">
        <v>0.23579857199811999</v>
      </c>
      <c r="V1055" s="7">
        <v>0.25846905106604201</v>
      </c>
      <c r="W1055" s="7">
        <v>0.24675032259846899</v>
      </c>
      <c r="X1055" s="7">
        <v>0.25016515041531301</v>
      </c>
      <c r="Y1055" s="7">
        <v>0.239222714159222</v>
      </c>
      <c r="Z1055" s="7">
        <v>0.203311110445415</v>
      </c>
      <c r="AA1055" s="1" t="s">
        <v>30</v>
      </c>
      <c r="AB1055" s="1" t="str">
        <f t="shared" si="51"/>
        <v>Canarias</v>
      </c>
      <c r="AC1055" s="1" t="str">
        <f t="shared" si="49"/>
        <v>Cáceres-Canarias-Las Palmas-R3</v>
      </c>
      <c r="AD1055" s="1" t="str">
        <f t="shared" si="50"/>
        <v xml:space="preserve">DA - Industria Agroalimentaria </v>
      </c>
    </row>
    <row r="1056" spans="1:30" ht="14.4">
      <c r="A1056" s="7" t="s">
        <v>104</v>
      </c>
      <c r="B1056" s="7" t="s">
        <v>74</v>
      </c>
      <c r="C1056" s="7" t="s">
        <v>75</v>
      </c>
      <c r="D1056" s="7" t="s">
        <v>32</v>
      </c>
      <c r="E1056" s="7">
        <v>0.118878198673516</v>
      </c>
      <c r="F1056" s="7">
        <v>1.6079974186813399E-3</v>
      </c>
      <c r="G1056" s="7">
        <v>1.45252491041751E-5</v>
      </c>
      <c r="H1056" s="7">
        <v>3.2312442239295202E-3</v>
      </c>
      <c r="I1056" s="7">
        <v>2.64556401335198E-5</v>
      </c>
      <c r="J1056" s="7">
        <v>4.4780549565685099E-2</v>
      </c>
      <c r="K1056" s="7">
        <v>4.8625904024991499E-2</v>
      </c>
      <c r="L1056" s="7">
        <v>5.4372068919453197E-2</v>
      </c>
      <c r="M1056" s="7">
        <v>0.123250266018696</v>
      </c>
      <c r="N1056" s="7">
        <v>2.9957225105584099E-3</v>
      </c>
      <c r="O1056" s="7">
        <v>0.13698228175552099</v>
      </c>
      <c r="P1056" s="7">
        <v>1.4453214539498001E-5</v>
      </c>
      <c r="Q1056" s="7">
        <v>1.5004039803833E-5</v>
      </c>
      <c r="R1056" s="7">
        <v>1.20151381118143E-5</v>
      </c>
      <c r="S1056" s="7">
        <v>9.8900915627802902E-6</v>
      </c>
      <c r="T1056" s="7">
        <v>2.0213285885290499E-5</v>
      </c>
      <c r="U1056" s="7">
        <v>4.5472915285044297E-5</v>
      </c>
      <c r="V1056" s="7">
        <v>5.1451019540615002E-5</v>
      </c>
      <c r="W1056" s="7">
        <v>4.8047346786758397E-5</v>
      </c>
      <c r="X1056" s="7">
        <v>4.8504467479375802E-5</v>
      </c>
      <c r="Y1056" s="7">
        <v>4.1787844911716402E-5</v>
      </c>
      <c r="Z1056" s="7">
        <v>4.1590444257509401E-5</v>
      </c>
      <c r="AA1056" s="1" t="s">
        <v>33</v>
      </c>
      <c r="AB1056" s="1" t="str">
        <f t="shared" si="51"/>
        <v>Canarias</v>
      </c>
      <c r="AC1056" s="1" t="str">
        <f t="shared" si="49"/>
        <v>Cáceres-Canarias-Las Palmas-R4</v>
      </c>
      <c r="AD1056" s="1" t="str">
        <f t="shared" si="50"/>
        <v xml:space="preserve">DB - Industria textil y de la confección </v>
      </c>
    </row>
    <row r="1057" spans="1:30" ht="14.4">
      <c r="A1057" s="7" t="s">
        <v>104</v>
      </c>
      <c r="B1057" s="7" t="s">
        <v>74</v>
      </c>
      <c r="C1057" s="7" t="s">
        <v>75</v>
      </c>
      <c r="D1057" s="7" t="s">
        <v>35</v>
      </c>
      <c r="E1057" s="7">
        <v>3.5051013674019101E-4</v>
      </c>
      <c r="F1057" s="7">
        <v>1.3532317886496E-2</v>
      </c>
      <c r="G1057" s="7">
        <v>1.3669574924383699E-4</v>
      </c>
      <c r="H1057" s="7">
        <v>3.0064509622578499E-2</v>
      </c>
      <c r="I1057" s="7">
        <v>2.2266689287656999E-4</v>
      </c>
      <c r="J1057" s="7">
        <v>0.376850371153991</v>
      </c>
      <c r="K1057" s="7">
        <v>7.1949594400569003E-4</v>
      </c>
      <c r="L1057" s="7">
        <v>0.300336326484403</v>
      </c>
      <c r="M1057" s="7">
        <v>0.87392613142898701</v>
      </c>
      <c r="N1057" s="7">
        <v>0.97899567514309405</v>
      </c>
      <c r="O1057" s="7">
        <v>1.1288353279649299</v>
      </c>
      <c r="P1057" s="7">
        <v>2.0066517716504499E-4</v>
      </c>
      <c r="Q1057" s="7">
        <v>2.08612547527157E-4</v>
      </c>
      <c r="R1057" s="7">
        <v>1.5484196610716699E-4</v>
      </c>
      <c r="S1057" s="7">
        <v>1.2367235802001399E-4</v>
      </c>
      <c r="T1057" s="7">
        <v>2.4915573153685598E-4</v>
      </c>
      <c r="U1057" s="7">
        <v>5.5981417854159205E-4</v>
      </c>
      <c r="V1057" s="7">
        <v>6.4314458355668605E-4</v>
      </c>
      <c r="W1057" s="7">
        <v>5.9767746251711198E-4</v>
      </c>
      <c r="X1057" s="7">
        <v>5.7460944228126696E-4</v>
      </c>
      <c r="Y1057" s="7">
        <v>5.17113226708965E-4</v>
      </c>
      <c r="Z1057" s="7">
        <v>5.0688896927577004E-4</v>
      </c>
      <c r="AA1057" s="1" t="s">
        <v>36</v>
      </c>
      <c r="AB1057" s="1" t="str">
        <f t="shared" si="51"/>
        <v>Canarias</v>
      </c>
      <c r="AC1057" s="1" t="str">
        <f t="shared" si="49"/>
        <v>Cáceres-Canarias-Las Palmas-R5</v>
      </c>
      <c r="AD1057" s="1" t="str">
        <f t="shared" si="50"/>
        <v xml:space="preserve">DC - Industria del cuero y calzado </v>
      </c>
    </row>
    <row r="1058" spans="1:30" ht="14.4">
      <c r="A1058" s="7" t="s">
        <v>104</v>
      </c>
      <c r="B1058" s="7" t="s">
        <v>74</v>
      </c>
      <c r="C1058" s="7" t="s">
        <v>75</v>
      </c>
      <c r="D1058" s="7" t="s">
        <v>37</v>
      </c>
      <c r="E1058" s="7">
        <v>6.7544609319994604E-4</v>
      </c>
      <c r="F1058" s="7">
        <v>4.5788171029993198E-4</v>
      </c>
      <c r="G1058" s="7">
        <v>4.22792774951834E-4</v>
      </c>
      <c r="H1058" s="7">
        <v>1.73744940805704E-3</v>
      </c>
      <c r="I1058" s="7">
        <v>4.4905260995339901E-4</v>
      </c>
      <c r="J1058" s="7">
        <v>2.92365810339853E-4</v>
      </c>
      <c r="K1058" s="7">
        <v>3.6923091759834801E-4</v>
      </c>
      <c r="L1058" s="7">
        <v>1.39747109926808E-3</v>
      </c>
      <c r="M1058" s="7">
        <v>6.8809152540568895E-4</v>
      </c>
      <c r="N1058" s="7">
        <v>3.2808854215380301E-4</v>
      </c>
      <c r="O1058" s="7">
        <v>4.7116110167679101E-4</v>
      </c>
      <c r="P1058" s="7">
        <v>1.5284849266853799E-2</v>
      </c>
      <c r="Q1058" s="7">
        <v>1.5656206189618101E-2</v>
      </c>
      <c r="R1058" s="7">
        <v>1.3295878449133399E-2</v>
      </c>
      <c r="S1058" s="7">
        <v>1.22585931260514E-2</v>
      </c>
      <c r="T1058" s="7">
        <v>1.3803916843386801E-2</v>
      </c>
      <c r="U1058" s="7">
        <v>1.5273460001156E-2</v>
      </c>
      <c r="V1058" s="7">
        <v>1.6930267250347901E-2</v>
      </c>
      <c r="W1058" s="7">
        <v>1.5778359732766801E-2</v>
      </c>
      <c r="X1058" s="7">
        <v>1.60551330363643E-2</v>
      </c>
      <c r="Y1058" s="7">
        <v>1.6794045561337401E-2</v>
      </c>
      <c r="Z1058" s="7">
        <v>1.4686116052387401E-2</v>
      </c>
      <c r="AA1058" s="1" t="s">
        <v>38</v>
      </c>
      <c r="AB1058" s="1" t="str">
        <f t="shared" si="51"/>
        <v>Canarias</v>
      </c>
      <c r="AC1058" s="1" t="str">
        <f t="shared" si="49"/>
        <v>Cáceres-Canarias-Las Palmas-R6</v>
      </c>
      <c r="AD1058" s="1" t="str">
        <f t="shared" si="50"/>
        <v xml:space="preserve">DD - Industria de la madera y el corcho </v>
      </c>
    </row>
    <row r="1059" spans="1:30" ht="14.4">
      <c r="A1059" s="7" t="s">
        <v>104</v>
      </c>
      <c r="B1059" s="7" t="s">
        <v>74</v>
      </c>
      <c r="C1059" s="7" t="s">
        <v>75</v>
      </c>
      <c r="D1059" s="7" t="s">
        <v>39</v>
      </c>
      <c r="E1059" s="7">
        <v>0.138958892872559</v>
      </c>
      <c r="F1059" s="7">
        <v>0.13563443137051001</v>
      </c>
      <c r="G1059" s="7">
        <v>2.3845257309392398</v>
      </c>
      <c r="H1059" s="7">
        <v>2.8786444041582801E-2</v>
      </c>
      <c r="I1059" s="7">
        <v>3.6924582831791702E-2</v>
      </c>
      <c r="J1059" s="7">
        <v>3.6186667168158403E-2</v>
      </c>
      <c r="K1059" s="7">
        <v>2.8713988681888E-2</v>
      </c>
      <c r="L1059" s="7">
        <v>0.12102048108186</v>
      </c>
      <c r="M1059" s="7">
        <v>9.7582509017550501E-2</v>
      </c>
      <c r="N1059" s="7">
        <v>0.86688125416475303</v>
      </c>
      <c r="O1059" s="7">
        <v>2.5735687122747802E-2</v>
      </c>
      <c r="P1059" s="7">
        <v>0.30173510496711098</v>
      </c>
      <c r="Q1059" s="7">
        <v>0.27006097460821599</v>
      </c>
      <c r="R1059" s="7">
        <v>0.26232399849722399</v>
      </c>
      <c r="S1059" s="7">
        <v>0.26964974930318297</v>
      </c>
      <c r="T1059" s="7">
        <v>0.24151386385165699</v>
      </c>
      <c r="U1059" s="7">
        <v>0.24552572703577699</v>
      </c>
      <c r="V1059" s="7">
        <v>0.29435697855066001</v>
      </c>
      <c r="W1059" s="7">
        <v>0.28800653827867401</v>
      </c>
      <c r="X1059" s="7">
        <v>0.28516280605685601</v>
      </c>
      <c r="Y1059" s="7">
        <v>0.29921999416488898</v>
      </c>
      <c r="Z1059" s="7">
        <v>0.25548758679224098</v>
      </c>
      <c r="AA1059" s="1" t="s">
        <v>40</v>
      </c>
      <c r="AB1059" s="1" t="str">
        <f t="shared" si="51"/>
        <v>Canarias</v>
      </c>
      <c r="AC1059" s="1" t="str">
        <f t="shared" si="49"/>
        <v>Cáceres-Canarias-Las Palmas-R7</v>
      </c>
      <c r="AD1059" s="1" t="str">
        <f t="shared" si="50"/>
        <v xml:space="preserve">DE - Industria del papel, edición y artes gráficas </v>
      </c>
    </row>
    <row r="1060" spans="1:30" ht="14.4">
      <c r="A1060" s="7" t="s">
        <v>104</v>
      </c>
      <c r="B1060" s="7" t="s">
        <v>74</v>
      </c>
      <c r="C1060" s="7" t="s">
        <v>75</v>
      </c>
      <c r="D1060" s="7" t="s">
        <v>41</v>
      </c>
      <c r="E1060" s="7">
        <v>0.25638856493336698</v>
      </c>
      <c r="F1060" s="7">
        <v>3.3189734280420402</v>
      </c>
      <c r="G1060" s="7">
        <v>0.138209909049338</v>
      </c>
      <c r="H1060" s="7">
        <v>0.15240712183666</v>
      </c>
      <c r="I1060" s="7">
        <v>0.109741308604065</v>
      </c>
      <c r="J1060" s="7">
        <v>8.1651338578925398E-2</v>
      </c>
      <c r="K1060" s="7">
        <v>2.97458543542812E-2</v>
      </c>
      <c r="L1060" s="7">
        <v>0.14239133058183601</v>
      </c>
      <c r="M1060" s="7">
        <v>0.17327573133794899</v>
      </c>
      <c r="N1060" s="7">
        <v>0.337329494200099</v>
      </c>
      <c r="O1060" s="7">
        <v>4.86185187712787E-2</v>
      </c>
      <c r="P1060" s="7">
        <v>0.37982981524064402</v>
      </c>
      <c r="Q1060" s="7">
        <v>0.38197258242602</v>
      </c>
      <c r="R1060" s="7">
        <v>0.35701101925653</v>
      </c>
      <c r="S1060" s="7">
        <v>0.36269110664188903</v>
      </c>
      <c r="T1060" s="7">
        <v>0.39813569122960102</v>
      </c>
      <c r="U1060" s="7">
        <v>0.34474207733985301</v>
      </c>
      <c r="V1060" s="7">
        <v>0.38847628952875302</v>
      </c>
      <c r="W1060" s="7">
        <v>0.371631511210606</v>
      </c>
      <c r="X1060" s="7">
        <v>0.37614028179614001</v>
      </c>
      <c r="Y1060" s="7">
        <v>0.38959470285277997</v>
      </c>
      <c r="Z1060" s="7">
        <v>0.29296854762919999</v>
      </c>
      <c r="AA1060" s="1" t="s">
        <v>42</v>
      </c>
      <c r="AB1060" s="1" t="str">
        <f t="shared" si="51"/>
        <v>Canarias</v>
      </c>
      <c r="AC1060" s="1" t="str">
        <f t="shared" si="49"/>
        <v>Cáceres-Canarias-Las Palmas-R8</v>
      </c>
      <c r="AD1060" s="1" t="str">
        <f t="shared" si="50"/>
        <v xml:space="preserve">DG - Industria Química </v>
      </c>
    </row>
    <row r="1061" spans="1:30" ht="14.4">
      <c r="A1061" s="7" t="s">
        <v>104</v>
      </c>
      <c r="B1061" s="7" t="s">
        <v>74</v>
      </c>
      <c r="C1061" s="7" t="s">
        <v>75</v>
      </c>
      <c r="D1061" s="7" t="s">
        <v>43</v>
      </c>
      <c r="E1061" s="7">
        <v>0.59258572354252304</v>
      </c>
      <c r="F1061" s="7">
        <v>2.8315458117673898E-3</v>
      </c>
      <c r="G1061" s="7">
        <v>1.48169882387166E-3</v>
      </c>
      <c r="H1061" s="7">
        <v>4.2071110621255403E-2</v>
      </c>
      <c r="I1061" s="7">
        <v>1.32887700956663E-2</v>
      </c>
      <c r="J1061" s="7">
        <v>6.3729571178695703E-3</v>
      </c>
      <c r="K1061" s="7">
        <v>5.6704103472326904E-3</v>
      </c>
      <c r="L1061" s="7">
        <v>6.5785371210154604E-3</v>
      </c>
      <c r="M1061" s="7">
        <v>1.35437763010114E-2</v>
      </c>
      <c r="N1061" s="7">
        <v>9.3058715649606202E-3</v>
      </c>
      <c r="O1061" s="7">
        <v>3.0254076422664799E-3</v>
      </c>
      <c r="P1061" s="7">
        <v>1.1786911407765E-3</v>
      </c>
      <c r="Q1061" s="7">
        <v>1.29223677669549E-3</v>
      </c>
      <c r="R1061" s="7">
        <v>1.0523072817479899E-3</v>
      </c>
      <c r="S1061" s="7">
        <v>8.5114223859529797E-4</v>
      </c>
      <c r="T1061" s="7">
        <v>1.7207420715163299E-3</v>
      </c>
      <c r="U1061" s="7">
        <v>3.9174821336975304E-3</v>
      </c>
      <c r="V1061" s="7">
        <v>4.4157617304354298E-3</v>
      </c>
      <c r="W1061" s="7">
        <v>4.1113171621997404E-3</v>
      </c>
      <c r="X1061" s="7">
        <v>4.1297130428450896E-3</v>
      </c>
      <c r="Y1061" s="7">
        <v>3.57928674186418E-3</v>
      </c>
      <c r="Z1061" s="7">
        <v>3.55172345990486E-3</v>
      </c>
      <c r="AA1061" s="1" t="s">
        <v>44</v>
      </c>
      <c r="AB1061" s="1" t="str">
        <f t="shared" si="51"/>
        <v>Canarias</v>
      </c>
      <c r="AC1061" s="1" t="str">
        <f t="shared" si="49"/>
        <v>Cáceres-Canarias-Las Palmas-R9</v>
      </c>
      <c r="AD1061" s="1" t="str">
        <f t="shared" si="50"/>
        <v xml:space="preserve">DH - Industria del caucho y materias plásticas </v>
      </c>
    </row>
    <row r="1062" spans="1:30" ht="14.4">
      <c r="A1062" s="7" t="s">
        <v>104</v>
      </c>
      <c r="B1062" s="7" t="s">
        <v>74</v>
      </c>
      <c r="C1062" s="7" t="s">
        <v>75</v>
      </c>
      <c r="D1062" s="7" t="s">
        <v>45</v>
      </c>
      <c r="E1062" s="7">
        <v>0.742980195978309</v>
      </c>
      <c r="F1062" s="7">
        <v>0.32373352861347598</v>
      </c>
      <c r="G1062" s="7">
        <v>0.59552967171412396</v>
      </c>
      <c r="H1062" s="7">
        <v>0.49582901496424397</v>
      </c>
      <c r="I1062" s="7">
        <v>0.80015662580534996</v>
      </c>
      <c r="J1062" s="7">
        <v>0.94543893945231805</v>
      </c>
      <c r="K1062" s="7">
        <v>0.51116506724989597</v>
      </c>
      <c r="L1062" s="7">
        <v>1.0692236543875799</v>
      </c>
      <c r="M1062" s="7">
        <v>0.125203199608166</v>
      </c>
      <c r="N1062" s="7">
        <v>0.45211280032167001</v>
      </c>
      <c r="O1062" s="7">
        <v>1.6488935857064499</v>
      </c>
      <c r="P1062" s="7">
        <v>8.7109858147323092</v>
      </c>
      <c r="Q1062" s="7">
        <v>9.5560091358536798</v>
      </c>
      <c r="R1062" s="7">
        <v>7.7845979877860998</v>
      </c>
      <c r="S1062" s="7">
        <v>6.9058447636902498</v>
      </c>
      <c r="T1062" s="7">
        <v>7.9766923103862402</v>
      </c>
      <c r="U1062" s="7">
        <v>7.6437153990254298</v>
      </c>
      <c r="V1062" s="7">
        <v>7.7727484410461196</v>
      </c>
      <c r="W1062" s="7">
        <v>7.2282832944262196</v>
      </c>
      <c r="X1062" s="7">
        <v>7.2751306091950099</v>
      </c>
      <c r="Y1062" s="7">
        <v>7.3767184989342098</v>
      </c>
      <c r="Z1062" s="7">
        <v>6.94128547566363</v>
      </c>
      <c r="AA1062" s="1" t="s">
        <v>46</v>
      </c>
      <c r="AB1062" s="1" t="str">
        <f t="shared" si="51"/>
        <v>Canarias</v>
      </c>
      <c r="AC1062" s="1" t="str">
        <f t="shared" si="49"/>
        <v>Cáceres-Canarias-Las Palmas-R10</v>
      </c>
      <c r="AD1062" s="1" t="str">
        <f t="shared" si="50"/>
        <v xml:space="preserve">DI - Industria de productos minerales no metálicos </v>
      </c>
    </row>
    <row r="1063" spans="1:30" ht="14.4">
      <c r="A1063" s="7" t="s">
        <v>104</v>
      </c>
      <c r="B1063" s="7" t="s">
        <v>74</v>
      </c>
      <c r="C1063" s="7" t="s">
        <v>75</v>
      </c>
      <c r="D1063" s="7" t="s">
        <v>47</v>
      </c>
      <c r="E1063" s="7">
        <v>0.16451190952651101</v>
      </c>
      <c r="F1063" s="7">
        <v>0.22532283296679601</v>
      </c>
      <c r="G1063" s="7">
        <v>9.5545346286264196E-2</v>
      </c>
      <c r="H1063" s="7">
        <v>0.24631931871335899</v>
      </c>
      <c r="I1063" s="7">
        <v>7.9332344601548796E-2</v>
      </c>
      <c r="J1063" s="7">
        <v>0.120475279566699</v>
      </c>
      <c r="K1063" s="7">
        <v>0.103066698455492</v>
      </c>
      <c r="L1063" s="7">
        <v>0.119200436993515</v>
      </c>
      <c r="M1063" s="7">
        <v>0.22003556338470301</v>
      </c>
      <c r="N1063" s="7">
        <v>0.14702293517537701</v>
      </c>
      <c r="O1063" s="7">
        <v>0.25169832475272802</v>
      </c>
      <c r="P1063" s="7">
        <v>0.24767557691827</v>
      </c>
      <c r="Q1063" s="7">
        <v>0.25312960169717302</v>
      </c>
      <c r="R1063" s="7">
        <v>0.20287690633165401</v>
      </c>
      <c r="S1063" s="7">
        <v>0.18875544816852399</v>
      </c>
      <c r="T1063" s="7">
        <v>0.20476784268894099</v>
      </c>
      <c r="U1063" s="7">
        <v>0.20264713879302099</v>
      </c>
      <c r="V1063" s="7">
        <v>0.21825380634616101</v>
      </c>
      <c r="W1063" s="7">
        <v>0.20197733077838101</v>
      </c>
      <c r="X1063" s="7">
        <v>0.216730721957446</v>
      </c>
      <c r="Y1063" s="7">
        <v>0.20845207759133899</v>
      </c>
      <c r="Z1063" s="7">
        <v>0.186316086709433</v>
      </c>
      <c r="AA1063" s="1" t="s">
        <v>48</v>
      </c>
      <c r="AB1063" s="1" t="str">
        <f t="shared" si="51"/>
        <v>Canarias</v>
      </c>
      <c r="AC1063" s="1" t="str">
        <f t="shared" si="49"/>
        <v>Cáceres-Canarias-Las Palmas-R11</v>
      </c>
      <c r="AD1063" s="1" t="str">
        <f t="shared" si="50"/>
        <v xml:space="preserve">DJ - Metalurgia y fabricación de productos metálicos </v>
      </c>
    </row>
    <row r="1064" spans="1:30" ht="14.4">
      <c r="A1064" s="7" t="s">
        <v>104</v>
      </c>
      <c r="B1064" s="7" t="s">
        <v>74</v>
      </c>
      <c r="C1064" s="7" t="s">
        <v>75</v>
      </c>
      <c r="D1064" s="7" t="s">
        <v>49</v>
      </c>
      <c r="E1064" s="7">
        <v>6.7577882786167795E-5</v>
      </c>
      <c r="F1064" s="7">
        <v>6.2561452380521104E-5</v>
      </c>
      <c r="G1064" s="7">
        <v>5.0937708001864999E-6</v>
      </c>
      <c r="H1064" s="7">
        <v>1.3359182696575E-5</v>
      </c>
      <c r="I1064" s="7">
        <v>1.26920489092904E-5</v>
      </c>
      <c r="J1064" s="7">
        <v>2.6447143812445502</v>
      </c>
      <c r="K1064" s="7">
        <v>1.46136190538629E-5</v>
      </c>
      <c r="L1064" s="7">
        <v>0.98067855409015003</v>
      </c>
      <c r="M1064" s="7">
        <v>5.5956658116654703E-5</v>
      </c>
      <c r="N1064" s="7">
        <v>6.14402279468812E-5</v>
      </c>
      <c r="O1064" s="7">
        <v>4.9282334597662599E-5</v>
      </c>
      <c r="P1064" s="7">
        <v>6.9709770518670497E-6</v>
      </c>
      <c r="Q1064" s="7">
        <v>7.1472211310186903E-6</v>
      </c>
      <c r="R1064" s="7">
        <v>5.4219305120279498E-6</v>
      </c>
      <c r="S1064" s="7">
        <v>4.36452693799709E-6</v>
      </c>
      <c r="T1064" s="7">
        <v>8.8788486539777706E-6</v>
      </c>
      <c r="U1064" s="7">
        <v>2.0162757340007599E-5</v>
      </c>
      <c r="V1064" s="7">
        <v>2.2672218679191101E-5</v>
      </c>
      <c r="W1064" s="7">
        <v>2.0945207417340099E-5</v>
      </c>
      <c r="X1064" s="7">
        <v>2.1168922031624599E-5</v>
      </c>
      <c r="Y1064" s="7">
        <v>1.83358213596921E-5</v>
      </c>
      <c r="Z1064" s="7">
        <v>1.8191110026513598E-5</v>
      </c>
      <c r="AA1064" s="1" t="s">
        <v>50</v>
      </c>
      <c r="AB1064" s="1" t="str">
        <f t="shared" si="51"/>
        <v>Canarias</v>
      </c>
      <c r="AC1064" s="1" t="str">
        <f t="shared" si="49"/>
        <v>Cáceres-Canarias-Las Palmas-R12</v>
      </c>
      <c r="AD1064" s="1" t="str">
        <f t="shared" si="50"/>
        <v xml:space="preserve">DK - Fabricación de maquinaria y equipo mecánico </v>
      </c>
    </row>
    <row r="1065" spans="1:30" ht="14.4">
      <c r="A1065" s="7" t="s">
        <v>104</v>
      </c>
      <c r="B1065" s="7" t="s">
        <v>74</v>
      </c>
      <c r="C1065" s="7" t="s">
        <v>75</v>
      </c>
      <c r="D1065" s="7" t="s">
        <v>51</v>
      </c>
      <c r="E1065" s="7">
        <v>0.101311914375388</v>
      </c>
      <c r="F1065" s="7">
        <v>0.12986872057099699</v>
      </c>
      <c r="G1065" s="7">
        <v>6.9255947786540595E-2</v>
      </c>
      <c r="H1065" s="7">
        <v>0.51387429948859797</v>
      </c>
      <c r="I1065" s="7">
        <v>0.65116440642484597</v>
      </c>
      <c r="J1065" s="7">
        <v>8.9117311928469505</v>
      </c>
      <c r="K1065" s="7">
        <v>6.5606004151046502</v>
      </c>
      <c r="L1065" s="7">
        <v>0.32435420816654298</v>
      </c>
      <c r="M1065" s="7">
        <v>12.654613301741399</v>
      </c>
      <c r="N1065" s="7">
        <v>14.7582321200387</v>
      </c>
      <c r="O1065" s="7">
        <v>8.5243458097656599E-2</v>
      </c>
      <c r="P1065" s="7">
        <v>2.02820617783467E-2</v>
      </c>
      <c r="Q1065" s="7">
        <v>2.0794844028930101E-2</v>
      </c>
      <c r="R1065" s="7">
        <v>1.5763459806041599E-2</v>
      </c>
      <c r="S1065" s="7">
        <v>1.3902217973126799E-2</v>
      </c>
      <c r="T1065" s="7">
        <v>1.5485425264886599E-2</v>
      </c>
      <c r="U1065" s="7">
        <v>1.54605096600913E-2</v>
      </c>
      <c r="V1065" s="7">
        <v>1.6384909879536599E-2</v>
      </c>
      <c r="W1065" s="7">
        <v>1.51943748605171E-2</v>
      </c>
      <c r="X1065" s="7">
        <v>1.5354105572644701E-2</v>
      </c>
      <c r="Y1065" s="7">
        <v>1.55918145128885E-2</v>
      </c>
      <c r="Z1065" s="7">
        <v>1.4001233629136E-2</v>
      </c>
      <c r="AA1065" s="1" t="s">
        <v>52</v>
      </c>
      <c r="AB1065" s="1" t="str">
        <f t="shared" si="51"/>
        <v>Canarias</v>
      </c>
      <c r="AC1065" s="1" t="str">
        <f t="shared" si="49"/>
        <v>Cáceres-Canarias-Las Palmas-R13</v>
      </c>
      <c r="AD1065" s="1" t="str">
        <f t="shared" si="50"/>
        <v xml:space="preserve">DL - Material y equipo eléctrico, electrónico y óptico </v>
      </c>
    </row>
    <row r="1066" spans="1:30" ht="14.4">
      <c r="A1066" s="7" t="s">
        <v>104</v>
      </c>
      <c r="B1066" s="7" t="s">
        <v>74</v>
      </c>
      <c r="C1066" s="7" t="s">
        <v>75</v>
      </c>
      <c r="D1066" s="7" t="s">
        <v>53</v>
      </c>
      <c r="E1066" s="7">
        <v>1.7076708177768001E-2</v>
      </c>
      <c r="F1066" s="7">
        <v>6.8047430229977696E-2</v>
      </c>
      <c r="G1066" s="7">
        <v>7.1640221101474597E-3</v>
      </c>
      <c r="H1066" s="7">
        <v>2.82060768755182E-2</v>
      </c>
      <c r="I1066" s="7">
        <v>9.17026022743417E-3</v>
      </c>
      <c r="J1066" s="7">
        <v>3.1638356671229398E-2</v>
      </c>
      <c r="K1066" s="7">
        <v>7.1992620398082501E-3</v>
      </c>
      <c r="L1066" s="7">
        <v>1.7309340258203802E-2</v>
      </c>
      <c r="M1066" s="7">
        <v>2.1362056357977301E-2</v>
      </c>
      <c r="N1066" s="7">
        <v>2.5140692318075499E-2</v>
      </c>
      <c r="O1066" s="7">
        <v>0</v>
      </c>
      <c r="P1066" s="7">
        <v>0.67795627836190897</v>
      </c>
      <c r="Q1066" s="7">
        <v>0.70111779192710499</v>
      </c>
      <c r="R1066" s="7">
        <v>0.52049067783993797</v>
      </c>
      <c r="S1066" s="7">
        <v>0.45949704682030801</v>
      </c>
      <c r="T1066" s="7">
        <v>0.52253737491776597</v>
      </c>
      <c r="U1066" s="7">
        <v>0.536872630948665</v>
      </c>
      <c r="V1066" s="7">
        <v>0.55958891020492896</v>
      </c>
      <c r="W1066" s="7">
        <v>0.51789240912205803</v>
      </c>
      <c r="X1066" s="7">
        <v>0.52177188377460704</v>
      </c>
      <c r="Y1066" s="7">
        <v>0.51974318817670595</v>
      </c>
      <c r="Z1066" s="7">
        <v>0</v>
      </c>
      <c r="AA1066" s="1" t="s">
        <v>54</v>
      </c>
      <c r="AB1066" s="1" t="str">
        <f t="shared" si="51"/>
        <v>Canarias</v>
      </c>
      <c r="AC1066" s="1" t="str">
        <f t="shared" si="49"/>
        <v>Cáceres-Canarias-Las Palmas-R14</v>
      </c>
      <c r="AD1066" s="1" t="str">
        <f t="shared" si="50"/>
        <v xml:space="preserve">DM - Fabricación de material de transporte </v>
      </c>
    </row>
    <row r="1067" spans="1:30" ht="14.4">
      <c r="A1067" s="7" t="s">
        <v>104</v>
      </c>
      <c r="B1067" s="7" t="s">
        <v>74</v>
      </c>
      <c r="C1067" s="7" t="s">
        <v>75</v>
      </c>
      <c r="D1067" s="7" t="s">
        <v>55</v>
      </c>
      <c r="E1067" s="7">
        <v>5.3645224766388304E-6</v>
      </c>
      <c r="F1067" s="7">
        <v>8.4324029889261701E-2</v>
      </c>
      <c r="G1067" s="7">
        <v>2.8404030888715102E-7</v>
      </c>
      <c r="H1067" s="7">
        <v>7.7497415846029899E-2</v>
      </c>
      <c r="I1067" s="7">
        <v>1.77037335445514E-6</v>
      </c>
      <c r="J1067" s="7">
        <v>6.4658496734598403E-7</v>
      </c>
      <c r="K1067" s="7">
        <v>1.9843497148142999E-5</v>
      </c>
      <c r="L1067" s="7">
        <v>1.48676877185199E-5</v>
      </c>
      <c r="M1067" s="7">
        <v>0.12577073309460901</v>
      </c>
      <c r="N1067" s="7">
        <v>0.20745665387788301</v>
      </c>
      <c r="O1067" s="7">
        <v>0.53402144225211701</v>
      </c>
      <c r="P1067" s="7">
        <v>6.0745985601123201E-6</v>
      </c>
      <c r="Q1067" s="7">
        <v>6.1982079129621601E-6</v>
      </c>
      <c r="R1067" s="7">
        <v>4.7603528991018097E-6</v>
      </c>
      <c r="S1067" s="7">
        <v>3.9032883589176999E-6</v>
      </c>
      <c r="T1067" s="7">
        <v>7.9147546339295595E-6</v>
      </c>
      <c r="U1067" s="7">
        <v>1.8001130081004801E-5</v>
      </c>
      <c r="V1067" s="7">
        <v>2.0494438381499E-5</v>
      </c>
      <c r="W1067" s="7">
        <v>1.8986535216358901E-5</v>
      </c>
      <c r="X1067" s="7">
        <v>1.9204819940728599E-5</v>
      </c>
      <c r="Y1067" s="7">
        <v>1.6711564723379899E-5</v>
      </c>
      <c r="Z1067" s="7">
        <v>1.6682369959420101E-5</v>
      </c>
      <c r="AA1067" s="1" t="s">
        <v>56</v>
      </c>
      <c r="AB1067" s="1" t="str">
        <f t="shared" si="51"/>
        <v>Canarias</v>
      </c>
      <c r="AC1067" s="1" t="str">
        <f t="shared" si="49"/>
        <v>Cáceres-Canarias-Las Palmas-R15</v>
      </c>
      <c r="AD1067" s="1" t="str">
        <f t="shared" si="50"/>
        <v xml:space="preserve">DN - Industrias diversas </v>
      </c>
    </row>
    <row r="1068" spans="1:30" ht="14.4">
      <c r="A1068" s="7" t="s">
        <v>104</v>
      </c>
      <c r="B1068" s="7" t="s">
        <v>74</v>
      </c>
      <c r="C1068" s="7" t="s">
        <v>75</v>
      </c>
      <c r="D1068" s="7" t="s">
        <v>57</v>
      </c>
      <c r="E1068" s="7">
        <v>0</v>
      </c>
      <c r="F1068" s="7">
        <v>0</v>
      </c>
      <c r="G1068" s="7">
        <v>0</v>
      </c>
      <c r="H1068" s="7">
        <v>0</v>
      </c>
      <c r="I1068" s="7">
        <v>0</v>
      </c>
      <c r="J1068" s="7">
        <v>0</v>
      </c>
      <c r="K1068" s="7">
        <v>0</v>
      </c>
      <c r="L1068" s="7">
        <v>0</v>
      </c>
      <c r="M1068" s="7">
        <v>0</v>
      </c>
      <c r="N1068" s="7">
        <v>0</v>
      </c>
      <c r="O1068" s="7">
        <v>0</v>
      </c>
      <c r="P1068" s="7">
        <v>0</v>
      </c>
      <c r="Q1068" s="7">
        <v>0</v>
      </c>
      <c r="R1068" s="7">
        <v>0</v>
      </c>
      <c r="S1068" s="7">
        <v>0</v>
      </c>
      <c r="T1068" s="7">
        <v>0</v>
      </c>
      <c r="U1068" s="7">
        <v>0</v>
      </c>
      <c r="V1068" s="7">
        <v>0</v>
      </c>
      <c r="W1068" s="7">
        <v>0</v>
      </c>
      <c r="X1068" s="7">
        <v>0</v>
      </c>
      <c r="Y1068" s="7">
        <v>0</v>
      </c>
      <c r="Z1068" s="7">
        <v>0</v>
      </c>
      <c r="AA1068" s="1" t="s">
        <v>58</v>
      </c>
      <c r="AB1068" s="1" t="str">
        <f t="shared" si="51"/>
        <v>Canarias</v>
      </c>
      <c r="AC1068" s="1" t="str">
        <f t="shared" si="49"/>
        <v>Cáceres-Canarias-Las Palmas-R16</v>
      </c>
      <c r="AD1068" s="1" t="str">
        <f t="shared" si="50"/>
        <v xml:space="preserve">EE - Industria energética, distribución de energía, gas y agua </v>
      </c>
    </row>
    <row r="1069" spans="1:30" ht="14.4">
      <c r="A1069" s="7" t="s">
        <v>104</v>
      </c>
      <c r="B1069" s="7" t="s">
        <v>74</v>
      </c>
      <c r="C1069" s="7" t="s">
        <v>76</v>
      </c>
      <c r="D1069" s="7" t="s">
        <v>23</v>
      </c>
      <c r="E1069" s="7">
        <v>0.31581754005740598</v>
      </c>
      <c r="F1069" s="7">
        <v>0.32012973432140601</v>
      </c>
      <c r="G1069" s="7">
        <v>0.22601185000808899</v>
      </c>
      <c r="H1069" s="7">
        <v>0.22301961148000399</v>
      </c>
      <c r="I1069" s="7">
        <v>0.21453603991992001</v>
      </c>
      <c r="J1069" s="7">
        <v>0.22992000109958199</v>
      </c>
      <c r="K1069" s="7">
        <v>0.22970385482160899</v>
      </c>
      <c r="L1069" s="7">
        <v>0.22996230732162701</v>
      </c>
      <c r="M1069" s="7">
        <v>0.195459688637667</v>
      </c>
      <c r="N1069" s="7">
        <v>0.20727551388598001</v>
      </c>
      <c r="O1069" s="7">
        <v>0.187812958454601</v>
      </c>
      <c r="P1069" s="7">
        <v>1.1418999392706799</v>
      </c>
      <c r="Q1069" s="7">
        <v>1.1833206477748599</v>
      </c>
      <c r="R1069" s="7">
        <v>1.05767423757843</v>
      </c>
      <c r="S1069" s="7">
        <v>1.0425075032942499</v>
      </c>
      <c r="T1069" s="7">
        <v>0.88297186450672405</v>
      </c>
      <c r="U1069" s="7">
        <v>0.93093162098792404</v>
      </c>
      <c r="V1069" s="7">
        <v>0.97564565761264499</v>
      </c>
      <c r="W1069" s="7">
        <v>0.92622092191144501</v>
      </c>
      <c r="X1069" s="7">
        <v>0.95396798388042003</v>
      </c>
      <c r="Y1069" s="7">
        <v>1.0649588665735199</v>
      </c>
      <c r="Z1069" s="7">
        <v>0.85228229500623098</v>
      </c>
      <c r="AA1069" s="1" t="s">
        <v>24</v>
      </c>
      <c r="AB1069" s="1" t="str">
        <f t="shared" si="51"/>
        <v>Canarias</v>
      </c>
      <c r="AC1069" s="1" t="str">
        <f t="shared" si="49"/>
        <v>Cáceres-Canarias-Santa Cruz de Tenerife-R1</v>
      </c>
      <c r="AD1069" s="1" t="str">
        <f t="shared" si="50"/>
        <v xml:space="preserve">AA,BB - Agricultura, silvicultura y pesca </v>
      </c>
    </row>
    <row r="1070" spans="1:30" ht="14.4">
      <c r="A1070" s="7" t="s">
        <v>104</v>
      </c>
      <c r="B1070" s="7" t="s">
        <v>74</v>
      </c>
      <c r="C1070" s="7" t="s">
        <v>76</v>
      </c>
      <c r="D1070" s="7" t="s">
        <v>26</v>
      </c>
      <c r="E1070" s="7">
        <v>0.40420752401209198</v>
      </c>
      <c r="F1070" s="7">
        <v>11.0395005161401</v>
      </c>
      <c r="G1070" s="7">
        <v>3.3966995735369498</v>
      </c>
      <c r="H1070" s="7">
        <v>0.14947387271333401</v>
      </c>
      <c r="I1070" s="7">
        <v>9.5263207280357504E-2</v>
      </c>
      <c r="J1070" s="7">
        <v>9.1788179062498601E-2</v>
      </c>
      <c r="K1070" s="7">
        <v>0.102979659406259</v>
      </c>
      <c r="L1070" s="7">
        <v>5.3332947863909498E-2</v>
      </c>
      <c r="M1070" s="7">
        <v>3.2143490796649299E-2</v>
      </c>
      <c r="N1070" s="7">
        <v>0.22201204994549101</v>
      </c>
      <c r="O1070" s="7">
        <v>3.10269372395513E-2</v>
      </c>
      <c r="P1070" s="7">
        <v>0.49845876565673097</v>
      </c>
      <c r="Q1070" s="7">
        <v>0.41609299366285801</v>
      </c>
      <c r="R1070" s="7">
        <v>0.39525504392752903</v>
      </c>
      <c r="S1070" s="7">
        <v>0.47860229757012002</v>
      </c>
      <c r="T1070" s="7">
        <v>0.30090654133578898</v>
      </c>
      <c r="U1070" s="7">
        <v>0.27513190203708598</v>
      </c>
      <c r="V1070" s="7">
        <v>0.20032534265817201</v>
      </c>
      <c r="W1070" s="7">
        <v>0.22039952675241201</v>
      </c>
      <c r="X1070" s="7">
        <v>0.22061080486342299</v>
      </c>
      <c r="Y1070" s="7">
        <v>0.52234052349770899</v>
      </c>
      <c r="Z1070" s="7">
        <v>0.28994820338341298</v>
      </c>
      <c r="AA1070" s="1" t="s">
        <v>27</v>
      </c>
      <c r="AB1070" s="1" t="str">
        <f t="shared" si="51"/>
        <v>Canarias</v>
      </c>
      <c r="AC1070" s="1" t="str">
        <f t="shared" si="49"/>
        <v>Cáceres-Canarias-Santa Cruz de Tenerife-R2</v>
      </c>
      <c r="AD1070" s="1" t="str">
        <f t="shared" si="50"/>
        <v xml:space="preserve">CA,CB, DF - I. extractivas, coquerías, refino y combustibles nucleares </v>
      </c>
    </row>
    <row r="1071" spans="1:30" ht="14.4">
      <c r="A1071" s="7" t="s">
        <v>104</v>
      </c>
      <c r="B1071" s="7" t="s">
        <v>74</v>
      </c>
      <c r="C1071" s="7" t="s">
        <v>76</v>
      </c>
      <c r="D1071" s="7" t="s">
        <v>29</v>
      </c>
      <c r="E1071" s="7">
        <v>0.30984855156334301</v>
      </c>
      <c r="F1071" s="7">
        <v>0.49255351309440398</v>
      </c>
      <c r="G1071" s="7">
        <v>0.463626457422256</v>
      </c>
      <c r="H1071" s="7">
        <v>0.14030420001649799</v>
      </c>
      <c r="I1071" s="7">
        <v>0.125289657908321</v>
      </c>
      <c r="J1071" s="7">
        <v>0.284317326490584</v>
      </c>
      <c r="K1071" s="7">
        <v>0.45157445592552098</v>
      </c>
      <c r="L1071" s="7">
        <v>0.192698136025965</v>
      </c>
      <c r="M1071" s="7">
        <v>0.45942623386452303</v>
      </c>
      <c r="N1071" s="7">
        <v>0.204810472775972</v>
      </c>
      <c r="O1071" s="7">
        <v>0.24517997614348599</v>
      </c>
      <c r="P1071" s="7">
        <v>0.206092223678398</v>
      </c>
      <c r="Q1071" s="7">
        <v>0.22264820809851099</v>
      </c>
      <c r="R1071" s="7">
        <v>0.18239031162427999</v>
      </c>
      <c r="S1071" s="7">
        <v>0.167257025259237</v>
      </c>
      <c r="T1071" s="7">
        <v>0.18785202058898001</v>
      </c>
      <c r="U1071" s="7">
        <v>0.18773669507653701</v>
      </c>
      <c r="V1071" s="7">
        <v>0.179107638126144</v>
      </c>
      <c r="W1071" s="7">
        <v>0.17065592740431801</v>
      </c>
      <c r="X1071" s="7">
        <v>0.17199445486253401</v>
      </c>
      <c r="Y1071" s="7">
        <v>0.17830624004769499</v>
      </c>
      <c r="Z1071" s="7">
        <v>0.14719126952037201</v>
      </c>
      <c r="AA1071" s="1" t="s">
        <v>30</v>
      </c>
      <c r="AB1071" s="1" t="str">
        <f t="shared" si="51"/>
        <v>Canarias</v>
      </c>
      <c r="AC1071" s="1" t="str">
        <f t="shared" si="49"/>
        <v>Cáceres-Canarias-Santa Cruz de Tenerife-R3</v>
      </c>
      <c r="AD1071" s="1" t="str">
        <f t="shared" si="50"/>
        <v xml:space="preserve">DA - Industria Agroalimentaria </v>
      </c>
    </row>
    <row r="1072" spans="1:30" ht="14.4">
      <c r="A1072" s="7" t="s">
        <v>104</v>
      </c>
      <c r="B1072" s="7" t="s">
        <v>74</v>
      </c>
      <c r="C1072" s="7" t="s">
        <v>76</v>
      </c>
      <c r="D1072" s="7" t="s">
        <v>32</v>
      </c>
      <c r="E1072" s="7">
        <v>5.0241816662399499</v>
      </c>
      <c r="F1072" s="7">
        <v>6.79592325627974E-2</v>
      </c>
      <c r="G1072" s="7">
        <v>6.1388455630277401E-4</v>
      </c>
      <c r="H1072" s="7">
        <v>0.15010247921758199</v>
      </c>
      <c r="I1072" s="7">
        <v>6.56885083954858E-4</v>
      </c>
      <c r="J1072" s="7">
        <v>0.473046938631767</v>
      </c>
      <c r="K1072" s="7">
        <v>0.474300237394366</v>
      </c>
      <c r="L1072" s="7">
        <v>0.53034870432157499</v>
      </c>
      <c r="M1072" s="7">
        <v>1.2021911284475399</v>
      </c>
      <c r="N1072" s="7">
        <v>3.3648383226755903E-2</v>
      </c>
      <c r="O1072" s="7">
        <v>1.3072179099888801</v>
      </c>
      <c r="P1072" s="7">
        <v>6.1084013988980295E-4</v>
      </c>
      <c r="Q1072" s="7">
        <v>6.3411981795738796E-4</v>
      </c>
      <c r="R1072" s="7">
        <v>5.0779905224259303E-4</v>
      </c>
      <c r="S1072" s="7">
        <v>4.59428987839513E-4</v>
      </c>
      <c r="T1072" s="7">
        <v>5.0188942428723701E-4</v>
      </c>
      <c r="U1072" s="7">
        <v>4.8036086146507298E-4</v>
      </c>
      <c r="V1072" s="7">
        <v>5.0185659828049097E-4</v>
      </c>
      <c r="W1072" s="7">
        <v>4.6865695238111198E-4</v>
      </c>
      <c r="X1072" s="7">
        <v>4.7311573741295202E-4</v>
      </c>
      <c r="Y1072" s="7">
        <v>4.69367044128388E-4</v>
      </c>
      <c r="Z1072" s="7">
        <v>3.96896393614199E-4</v>
      </c>
      <c r="AA1072" s="1" t="s">
        <v>33</v>
      </c>
      <c r="AB1072" s="1" t="str">
        <f t="shared" si="51"/>
        <v>Canarias</v>
      </c>
      <c r="AC1072" s="1" t="str">
        <f t="shared" si="49"/>
        <v>Cáceres-Canarias-Santa Cruz de Tenerife-R4</v>
      </c>
      <c r="AD1072" s="1" t="str">
        <f t="shared" si="50"/>
        <v xml:space="preserve">DB - Industria textil y de la confección </v>
      </c>
    </row>
    <row r="1073" spans="1:30" ht="14.4">
      <c r="A1073" s="7" t="s">
        <v>104</v>
      </c>
      <c r="B1073" s="7" t="s">
        <v>74</v>
      </c>
      <c r="C1073" s="7" t="s">
        <v>76</v>
      </c>
      <c r="D1073" s="7" t="s">
        <v>35</v>
      </c>
      <c r="E1073" s="7">
        <v>1.48137053092279E-2</v>
      </c>
      <c r="F1073" s="7">
        <v>0.57192003399872005</v>
      </c>
      <c r="G1073" s="7">
        <v>5.7772096554893401E-3</v>
      </c>
      <c r="H1073" s="7">
        <v>1.3966005408659301</v>
      </c>
      <c r="I1073" s="7">
        <v>5.5287477408596198E-3</v>
      </c>
      <c r="J1073" s="7">
        <v>3.9809228811529702</v>
      </c>
      <c r="K1073" s="7">
        <v>7.0180103360297803E-3</v>
      </c>
      <c r="L1073" s="7">
        <v>2.929500105057</v>
      </c>
      <c r="M1073" s="7">
        <v>8.5243324502280302</v>
      </c>
      <c r="N1073" s="7">
        <v>10.996219288818899</v>
      </c>
      <c r="O1073" s="7">
        <v>10.7724425322215</v>
      </c>
      <c r="P1073" s="7">
        <v>8.4807669986171706E-3</v>
      </c>
      <c r="Q1073" s="7">
        <v>8.8166488753084506E-3</v>
      </c>
      <c r="R1073" s="7">
        <v>6.5441281577350002E-3</v>
      </c>
      <c r="S1073" s="7">
        <v>5.7450091243531698E-3</v>
      </c>
      <c r="T1073" s="7">
        <v>6.1864571336171497E-3</v>
      </c>
      <c r="U1073" s="7">
        <v>5.9136921259377601E-3</v>
      </c>
      <c r="V1073" s="7">
        <v>6.2732741894743699E-3</v>
      </c>
      <c r="W1073" s="7">
        <v>5.8297849272156196E-3</v>
      </c>
      <c r="X1073" s="7">
        <v>5.6047779542150603E-3</v>
      </c>
      <c r="Y1073" s="7">
        <v>5.8082896405128497E-3</v>
      </c>
      <c r="Z1073" s="7">
        <v>4.8372266144295203E-3</v>
      </c>
      <c r="AA1073" s="1" t="s">
        <v>36</v>
      </c>
      <c r="AB1073" s="1" t="str">
        <f t="shared" si="51"/>
        <v>Canarias</v>
      </c>
      <c r="AC1073" s="1" t="str">
        <f t="shared" si="49"/>
        <v>Cáceres-Canarias-Santa Cruz de Tenerife-R5</v>
      </c>
      <c r="AD1073" s="1" t="str">
        <f t="shared" si="50"/>
        <v xml:space="preserve">DC - Industria del cuero y calzado </v>
      </c>
    </row>
    <row r="1074" spans="1:30" ht="14.4">
      <c r="A1074" s="7" t="s">
        <v>104</v>
      </c>
      <c r="B1074" s="7" t="s">
        <v>74</v>
      </c>
      <c r="C1074" s="7" t="s">
        <v>76</v>
      </c>
      <c r="D1074" s="7" t="s">
        <v>37</v>
      </c>
      <c r="E1074" s="7">
        <v>7.1899239273004695E-4</v>
      </c>
      <c r="F1074" s="7">
        <v>4.8740154068582401E-4</v>
      </c>
      <c r="G1074" s="7">
        <v>4.5005040661566103E-4</v>
      </c>
      <c r="H1074" s="7">
        <v>1.85061235135574E-3</v>
      </c>
      <c r="I1074" s="7">
        <v>4.5162331580423802E-4</v>
      </c>
      <c r="J1074" s="7">
        <v>2.4551475418755698E-4</v>
      </c>
      <c r="K1074" s="7">
        <v>2.7766214356595901E-4</v>
      </c>
      <c r="L1074" s="7">
        <v>1.04948509290923E-3</v>
      </c>
      <c r="M1074" s="7">
        <v>5.1583063969027503E-4</v>
      </c>
      <c r="N1074" s="7">
        <v>2.1821452168315199E-4</v>
      </c>
      <c r="O1074" s="7">
        <v>2.9979219810639501E-4</v>
      </c>
      <c r="P1074" s="7">
        <v>1.4347687570952601E-2</v>
      </c>
      <c r="Q1074" s="7">
        <v>1.4696275444611599E-2</v>
      </c>
      <c r="R1074" s="7">
        <v>1.2480666746463301E-2</v>
      </c>
      <c r="S1074" s="7">
        <v>1.15082062508384E-2</v>
      </c>
      <c r="T1074" s="7">
        <v>1.22459319192655E-2</v>
      </c>
      <c r="U1074" s="7">
        <v>1.1303274362149399E-2</v>
      </c>
      <c r="V1074" s="7">
        <v>1.11011809137843E-2</v>
      </c>
      <c r="W1074" s="7">
        <v>1.0343254488870499E-2</v>
      </c>
      <c r="X1074" s="7">
        <v>1.0521175206942001E-2</v>
      </c>
      <c r="Y1074" s="7">
        <v>9.6154678666920696E-3</v>
      </c>
      <c r="Z1074" s="7">
        <v>8.0366653268761808E-3</v>
      </c>
      <c r="AA1074" s="1" t="s">
        <v>38</v>
      </c>
      <c r="AB1074" s="1" t="str">
        <f t="shared" si="51"/>
        <v>Canarias</v>
      </c>
      <c r="AC1074" s="1" t="str">
        <f t="shared" si="49"/>
        <v>Cáceres-Canarias-Santa Cruz de Tenerife-R6</v>
      </c>
      <c r="AD1074" s="1" t="str">
        <f t="shared" si="50"/>
        <v xml:space="preserve">DD - Industria de la madera y el corcho </v>
      </c>
    </row>
    <row r="1075" spans="1:30" ht="14.4">
      <c r="A1075" s="7" t="s">
        <v>104</v>
      </c>
      <c r="B1075" s="7" t="s">
        <v>74</v>
      </c>
      <c r="C1075" s="7" t="s">
        <v>76</v>
      </c>
      <c r="D1075" s="7" t="s">
        <v>39</v>
      </c>
      <c r="E1075" s="7">
        <v>9.6762319063618193E-2</v>
      </c>
      <c r="F1075" s="7">
        <v>9.4447371110837494E-2</v>
      </c>
      <c r="G1075" s="7">
        <v>1.6607548897544999</v>
      </c>
      <c r="H1075" s="7">
        <v>2.0045431345877399E-2</v>
      </c>
      <c r="I1075" s="7">
        <v>3.4482607178233503E-2</v>
      </c>
      <c r="J1075" s="7">
        <v>3.0819567286932598E-2</v>
      </c>
      <c r="K1075" s="7">
        <v>2.0275994460699099E-2</v>
      </c>
      <c r="L1075" s="7">
        <v>8.5460474707048303E-2</v>
      </c>
      <c r="M1075" s="7">
        <v>6.8897734931673393E-2</v>
      </c>
      <c r="N1075" s="7">
        <v>0.59187324104175398</v>
      </c>
      <c r="O1075" s="7">
        <v>1.70311177439821E-2</v>
      </c>
      <c r="P1075" s="7">
        <v>0.209821890410304</v>
      </c>
      <c r="Q1075" s="7">
        <v>0.18781388758585099</v>
      </c>
      <c r="R1075" s="7">
        <v>0.182460766686658</v>
      </c>
      <c r="S1075" s="7">
        <v>0.187489897471592</v>
      </c>
      <c r="T1075" s="7">
        <v>0.22504341639894199</v>
      </c>
      <c r="U1075" s="7">
        <v>0.20888038300345199</v>
      </c>
      <c r="V1075" s="7">
        <v>0.20789948228183</v>
      </c>
      <c r="W1075" s="7">
        <v>0.20342461479495599</v>
      </c>
      <c r="X1075" s="7">
        <v>0.20137279496884</v>
      </c>
      <c r="Y1075" s="7">
        <v>0.20435223904579899</v>
      </c>
      <c r="Z1075" s="7">
        <v>0.169174088431638</v>
      </c>
      <c r="AA1075" s="1" t="s">
        <v>40</v>
      </c>
      <c r="AB1075" s="1" t="str">
        <f t="shared" si="51"/>
        <v>Canarias</v>
      </c>
      <c r="AC1075" s="1" t="str">
        <f t="shared" si="49"/>
        <v>Cáceres-Canarias-Santa Cruz de Tenerife-R7</v>
      </c>
      <c r="AD1075" s="1" t="str">
        <f t="shared" si="50"/>
        <v xml:space="preserve">DE - Industria del papel, edición y artes gráficas </v>
      </c>
    </row>
    <row r="1076" spans="1:30" ht="14.4">
      <c r="A1076" s="7" t="s">
        <v>104</v>
      </c>
      <c r="B1076" s="7" t="s">
        <v>74</v>
      </c>
      <c r="C1076" s="7" t="s">
        <v>76</v>
      </c>
      <c r="D1076" s="7" t="s">
        <v>41</v>
      </c>
      <c r="E1076" s="7">
        <v>0.230147033972876</v>
      </c>
      <c r="F1076" s="7">
        <v>2.9792744091265702</v>
      </c>
      <c r="G1076" s="7">
        <v>0.124064037885749</v>
      </c>
      <c r="H1076" s="7">
        <v>0.13681562529227501</v>
      </c>
      <c r="I1076" s="7">
        <v>7.8672728273979906E-2</v>
      </c>
      <c r="J1076" s="7">
        <v>7.75311790708232E-2</v>
      </c>
      <c r="K1076" s="7">
        <v>2.6071826450317599E-2</v>
      </c>
      <c r="L1076" s="7">
        <v>0.12478294381914801</v>
      </c>
      <c r="M1076" s="7">
        <v>0.15182392607666401</v>
      </c>
      <c r="N1076" s="7">
        <v>0.29313635563634199</v>
      </c>
      <c r="O1076" s="7">
        <v>4.5574261456184803E-2</v>
      </c>
      <c r="P1076" s="7">
        <v>0.38714750705952</v>
      </c>
      <c r="Q1076" s="7">
        <v>0.371049460773411</v>
      </c>
      <c r="R1076" s="7">
        <v>0.37155629130175299</v>
      </c>
      <c r="S1076" s="7">
        <v>0.394295467464717</v>
      </c>
      <c r="T1076" s="7">
        <v>0.36745180495980001</v>
      </c>
      <c r="U1076" s="7">
        <v>0.39412752404927998</v>
      </c>
      <c r="V1076" s="7">
        <v>0.411239169439375</v>
      </c>
      <c r="W1076" s="7">
        <v>0.39458630155902003</v>
      </c>
      <c r="X1076" s="7">
        <v>0.38787171770886902</v>
      </c>
      <c r="Y1076" s="7">
        <v>0.40067264652748702</v>
      </c>
      <c r="Z1076" s="7">
        <v>0.318973238207376</v>
      </c>
      <c r="AA1076" s="1" t="s">
        <v>42</v>
      </c>
      <c r="AB1076" s="1" t="str">
        <f t="shared" si="51"/>
        <v>Canarias</v>
      </c>
      <c r="AC1076" s="1" t="str">
        <f t="shared" si="49"/>
        <v>Cáceres-Canarias-Santa Cruz de Tenerife-R8</v>
      </c>
      <c r="AD1076" s="1" t="str">
        <f t="shared" si="50"/>
        <v xml:space="preserve">DG - Industria Química </v>
      </c>
    </row>
    <row r="1077" spans="1:30" ht="14.4">
      <c r="A1077" s="7" t="s">
        <v>104</v>
      </c>
      <c r="B1077" s="7" t="s">
        <v>74</v>
      </c>
      <c r="C1077" s="7" t="s">
        <v>76</v>
      </c>
      <c r="D1077" s="7" t="s">
        <v>43</v>
      </c>
      <c r="E1077" s="7">
        <v>25.044611721233601</v>
      </c>
      <c r="F1077" s="7">
        <v>0.119670391319359</v>
      </c>
      <c r="G1077" s="7">
        <v>6.2621440675006995E-2</v>
      </c>
      <c r="H1077" s="7">
        <v>1.9543487183422901</v>
      </c>
      <c r="I1077" s="7">
        <v>0.32995591170324801</v>
      </c>
      <c r="J1077" s="7">
        <v>6.7321814579736003E-2</v>
      </c>
      <c r="K1077" s="7">
        <v>5.53095521357026E-2</v>
      </c>
      <c r="L1077" s="7">
        <v>6.4167479880716305E-2</v>
      </c>
      <c r="M1077" s="7">
        <v>0.13210687685074901</v>
      </c>
      <c r="N1077" s="7">
        <v>0.10452487891423499</v>
      </c>
      <c r="O1077" s="7">
        <v>2.88713766795505E-2</v>
      </c>
      <c r="P1077" s="7">
        <v>4.9815344493170197E-2</v>
      </c>
      <c r="Q1077" s="7">
        <v>5.4614154608324098E-2</v>
      </c>
      <c r="R1077" s="7">
        <v>4.44739490604922E-2</v>
      </c>
      <c r="S1077" s="7">
        <v>3.95385032285148E-2</v>
      </c>
      <c r="T1077" s="7">
        <v>4.2725475339396898E-2</v>
      </c>
      <c r="U1077" s="7">
        <v>4.1382987669055099E-2</v>
      </c>
      <c r="V1077" s="7">
        <v>4.3071627746932101E-2</v>
      </c>
      <c r="W1077" s="7">
        <v>4.0102055584049598E-2</v>
      </c>
      <c r="X1077" s="7">
        <v>4.0281490202944997E-2</v>
      </c>
      <c r="Y1077" s="7">
        <v>4.02030600445175E-2</v>
      </c>
      <c r="Z1077" s="7">
        <v>3.3893993139942499E-2</v>
      </c>
      <c r="AA1077" s="1" t="s">
        <v>44</v>
      </c>
      <c r="AB1077" s="1" t="str">
        <f t="shared" si="51"/>
        <v>Canarias</v>
      </c>
      <c r="AC1077" s="1" t="str">
        <f t="shared" si="49"/>
        <v>Cáceres-Canarias-Santa Cruz de Tenerife-R9</v>
      </c>
      <c r="AD1077" s="1" t="str">
        <f t="shared" si="50"/>
        <v xml:space="preserve">DH - Industria del caucho y materias plásticas </v>
      </c>
    </row>
    <row r="1078" spans="1:30" ht="14.4">
      <c r="A1078" s="7" t="s">
        <v>104</v>
      </c>
      <c r="B1078" s="7" t="s">
        <v>74</v>
      </c>
      <c r="C1078" s="7" t="s">
        <v>76</v>
      </c>
      <c r="D1078" s="7" t="s">
        <v>45</v>
      </c>
      <c r="E1078" s="7">
        <v>0.62896810989575502</v>
      </c>
      <c r="F1078" s="7">
        <v>0.27405584523526899</v>
      </c>
      <c r="G1078" s="7">
        <v>0.50415164357692299</v>
      </c>
      <c r="H1078" s="7">
        <v>0.41975821946490899</v>
      </c>
      <c r="I1078" s="7">
        <v>0.60742690452275805</v>
      </c>
      <c r="J1078" s="7">
        <v>0.82176531451661095</v>
      </c>
      <c r="K1078" s="7">
        <v>0.47298126719518702</v>
      </c>
      <c r="L1078" s="7">
        <v>0.98936769019121995</v>
      </c>
      <c r="M1078" s="7">
        <v>0.115852494525819</v>
      </c>
      <c r="N1078" s="7">
        <v>0.39570381149403899</v>
      </c>
      <c r="O1078" s="7">
        <v>1.1667416146754701</v>
      </c>
      <c r="P1078" s="7">
        <v>7.2330250533298903</v>
      </c>
      <c r="Q1078" s="7">
        <v>7.9380130686403003</v>
      </c>
      <c r="R1078" s="7">
        <v>6.46822392168494</v>
      </c>
      <c r="S1078" s="7">
        <v>5.7378639978683603</v>
      </c>
      <c r="T1078" s="7">
        <v>5.9370709874414898</v>
      </c>
      <c r="U1078" s="7">
        <v>6.5381112722165904</v>
      </c>
      <c r="V1078" s="7">
        <v>7.0765242276138496</v>
      </c>
      <c r="W1078" s="7">
        <v>6.5794277853204601</v>
      </c>
      <c r="X1078" s="7">
        <v>6.6220708986131198</v>
      </c>
      <c r="Y1078" s="7">
        <v>6.3256731178519603</v>
      </c>
      <c r="Z1078" s="7">
        <v>4.7732165169024201</v>
      </c>
      <c r="AA1078" s="1" t="s">
        <v>46</v>
      </c>
      <c r="AB1078" s="1" t="str">
        <f t="shared" si="51"/>
        <v>Canarias</v>
      </c>
      <c r="AC1078" s="1" t="str">
        <f t="shared" si="49"/>
        <v>Cáceres-Canarias-Santa Cruz de Tenerife-R10</v>
      </c>
      <c r="AD1078" s="1" t="str">
        <f t="shared" si="50"/>
        <v xml:space="preserve">DI - Industria de productos minerales no metálicos </v>
      </c>
    </row>
    <row r="1079" spans="1:30" ht="14.4">
      <c r="A1079" s="7" t="s">
        <v>104</v>
      </c>
      <c r="B1079" s="7" t="s">
        <v>74</v>
      </c>
      <c r="C1079" s="7" t="s">
        <v>76</v>
      </c>
      <c r="D1079" s="7" t="s">
        <v>47</v>
      </c>
      <c r="E1079" s="7">
        <v>0.130165775525446</v>
      </c>
      <c r="F1079" s="7">
        <v>0.17828083924822</v>
      </c>
      <c r="G1079" s="7">
        <v>7.5603063934894604E-2</v>
      </c>
      <c r="H1079" s="7">
        <v>0.194911185955185</v>
      </c>
      <c r="I1079" s="7">
        <v>6.6791986510863405E-2</v>
      </c>
      <c r="J1079" s="7">
        <v>0.114518505488865</v>
      </c>
      <c r="K1079" s="7">
        <v>9.7206738941081797E-2</v>
      </c>
      <c r="L1079" s="7">
        <v>0.11247451079918599</v>
      </c>
      <c r="M1079" s="7">
        <v>0.20758583724739901</v>
      </c>
      <c r="N1079" s="7">
        <v>0.135722914171716</v>
      </c>
      <c r="O1079" s="7">
        <v>0.23163906311117699</v>
      </c>
      <c r="P1079" s="7">
        <v>0.19886520800392099</v>
      </c>
      <c r="Q1079" s="7">
        <v>0.20285132999673999</v>
      </c>
      <c r="R1079" s="7">
        <v>0.16268229583741101</v>
      </c>
      <c r="S1079" s="7">
        <v>0.151657700377337</v>
      </c>
      <c r="T1079" s="7">
        <v>0.172855489723761</v>
      </c>
      <c r="U1079" s="7">
        <v>0.19329370909469301</v>
      </c>
      <c r="V1079" s="7">
        <v>0.20069781901504399</v>
      </c>
      <c r="W1079" s="7">
        <v>0.18609810896901499</v>
      </c>
      <c r="X1079" s="7">
        <v>0.19918432045428</v>
      </c>
      <c r="Y1079" s="7">
        <v>0.18882396867170301</v>
      </c>
      <c r="Z1079" s="7">
        <v>0.17034316228676599</v>
      </c>
      <c r="AA1079" s="1" t="s">
        <v>48</v>
      </c>
      <c r="AB1079" s="1" t="str">
        <f t="shared" si="51"/>
        <v>Canarias</v>
      </c>
      <c r="AC1079" s="1" t="str">
        <f t="shared" si="49"/>
        <v>Cáceres-Canarias-Santa Cruz de Tenerife-R11</v>
      </c>
      <c r="AD1079" s="1" t="str">
        <f t="shared" si="50"/>
        <v xml:space="preserve">DJ - Metalurgia y fabricación de productos metálicos </v>
      </c>
    </row>
    <row r="1080" spans="1:30" ht="14.4">
      <c r="A1080" s="7" t="s">
        <v>104</v>
      </c>
      <c r="B1080" s="7" t="s">
        <v>74</v>
      </c>
      <c r="C1080" s="7" t="s">
        <v>76</v>
      </c>
      <c r="D1080" s="7" t="s">
        <v>49</v>
      </c>
      <c r="E1080" s="7">
        <v>2.85606245321763E-3</v>
      </c>
      <c r="F1080" s="7">
        <v>2.6440516896356799E-3</v>
      </c>
      <c r="G1080" s="7">
        <v>2.1527942172652401E-4</v>
      </c>
      <c r="H1080" s="7">
        <v>6.2058027933213698E-4</v>
      </c>
      <c r="I1080" s="7">
        <v>3.1513951547802201E-4</v>
      </c>
      <c r="J1080" s="7">
        <v>27.937889412635201</v>
      </c>
      <c r="K1080" s="7">
        <v>1.4254219279657301E-4</v>
      </c>
      <c r="L1080" s="7">
        <v>9.56560253920345</v>
      </c>
      <c r="M1080" s="7">
        <v>5.4580489063780103E-4</v>
      </c>
      <c r="N1080" s="7">
        <v>6.9010541804505603E-4</v>
      </c>
      <c r="O1080" s="7">
        <v>4.7029987825073302E-4</v>
      </c>
      <c r="P1080" s="7">
        <v>2.9461630047034298E-4</v>
      </c>
      <c r="Q1080" s="7">
        <v>3.0206495195680202E-4</v>
      </c>
      <c r="R1080" s="7">
        <v>2.2914852494502401E-4</v>
      </c>
      <c r="S1080" s="7">
        <v>2.02747384166643E-4</v>
      </c>
      <c r="T1080" s="7">
        <v>2.20458972606787E-4</v>
      </c>
      <c r="U1080" s="7">
        <v>2.1299271059805399E-4</v>
      </c>
      <c r="V1080" s="7">
        <v>2.2114629881781901E-4</v>
      </c>
      <c r="W1080" s="7">
        <v>2.0430091839964299E-4</v>
      </c>
      <c r="X1080" s="7">
        <v>2.06483045329544E-4</v>
      </c>
      <c r="Y1080" s="7">
        <v>2.0595056508529899E-4</v>
      </c>
      <c r="Z1080" s="7">
        <v>1.73597231149046E-4</v>
      </c>
      <c r="AA1080" s="1" t="s">
        <v>50</v>
      </c>
      <c r="AB1080" s="1" t="str">
        <f t="shared" si="51"/>
        <v>Canarias</v>
      </c>
      <c r="AC1080" s="1" t="str">
        <f t="shared" si="49"/>
        <v>Cáceres-Canarias-Santa Cruz de Tenerife-R12</v>
      </c>
      <c r="AD1080" s="1" t="str">
        <f t="shared" si="50"/>
        <v xml:space="preserve">DK - Fabricación de maquinaria y equipo mecánico </v>
      </c>
    </row>
    <row r="1081" spans="1:30" ht="14.4">
      <c r="A1081" s="7" t="s">
        <v>104</v>
      </c>
      <c r="B1081" s="7" t="s">
        <v>74</v>
      </c>
      <c r="C1081" s="7" t="s">
        <v>76</v>
      </c>
      <c r="D1081" s="7" t="s">
        <v>51</v>
      </c>
      <c r="E1081" s="7">
        <v>8.9229687484849399E-2</v>
      </c>
      <c r="F1081" s="7">
        <v>0.11438087437248599</v>
      </c>
      <c r="G1081" s="7">
        <v>6.0996642058925903E-2</v>
      </c>
      <c r="H1081" s="7">
        <v>0.45260462117111799</v>
      </c>
      <c r="I1081" s="7">
        <v>0.56721114144690499</v>
      </c>
      <c r="J1081" s="7">
        <v>8.0621809183203599</v>
      </c>
      <c r="K1081" s="7">
        <v>5.6899981211988404</v>
      </c>
      <c r="L1081" s="7">
        <v>0.28130629157759701</v>
      </c>
      <c r="M1081" s="7">
        <v>10.975035011298401</v>
      </c>
      <c r="N1081" s="7">
        <v>11.967493960148101</v>
      </c>
      <c r="O1081" s="7">
        <v>6.1930960191407002E-2</v>
      </c>
      <c r="P1081" s="7">
        <v>1.79089734362817E-2</v>
      </c>
      <c r="Q1081" s="7">
        <v>1.8361757961082699E-2</v>
      </c>
      <c r="R1081" s="7">
        <v>1.3919067302698301E-2</v>
      </c>
      <c r="S1081" s="7">
        <v>1.22760982335107E-2</v>
      </c>
      <c r="T1081" s="7">
        <v>1.3522584913895E-2</v>
      </c>
      <c r="U1081" s="7">
        <v>1.4017473558542199E-2</v>
      </c>
      <c r="V1081" s="7">
        <v>1.4242396543218801E-2</v>
      </c>
      <c r="W1081" s="7">
        <v>1.3207187696892801E-2</v>
      </c>
      <c r="X1081" s="7">
        <v>1.33459104079433E-2</v>
      </c>
      <c r="Y1081" s="7">
        <v>1.2673576080762699E-2</v>
      </c>
      <c r="Z1081" s="7">
        <v>1.0197474327952099E-2</v>
      </c>
      <c r="AA1081" s="1" t="s">
        <v>52</v>
      </c>
      <c r="AB1081" s="1" t="str">
        <f t="shared" si="51"/>
        <v>Canarias</v>
      </c>
      <c r="AC1081" s="1" t="str">
        <f t="shared" si="49"/>
        <v>Cáceres-Canarias-Santa Cruz de Tenerife-R13</v>
      </c>
      <c r="AD1081" s="1" t="str">
        <f t="shared" si="50"/>
        <v xml:space="preserve">DL - Material y equipo eléctrico, electrónico y óptico </v>
      </c>
    </row>
    <row r="1082" spans="1:30" ht="14.4">
      <c r="A1082" s="7" t="s">
        <v>104</v>
      </c>
      <c r="B1082" s="7" t="s">
        <v>74</v>
      </c>
      <c r="C1082" s="7" t="s">
        <v>76</v>
      </c>
      <c r="D1082" s="7" t="s">
        <v>53</v>
      </c>
      <c r="E1082" s="7">
        <v>1.3618179402274701E-2</v>
      </c>
      <c r="F1082" s="7">
        <v>5.4265851655300103E-2</v>
      </c>
      <c r="G1082" s="7">
        <v>5.7130998153885702E-3</v>
      </c>
      <c r="H1082" s="7">
        <v>2.2493528092565E-2</v>
      </c>
      <c r="I1082" s="7">
        <v>6.9863364671704196E-3</v>
      </c>
      <c r="J1082" s="7">
        <v>2.36579513933644E-2</v>
      </c>
      <c r="K1082" s="7">
        <v>5.4302402395921996E-3</v>
      </c>
      <c r="L1082" s="7">
        <v>1.3056043170974099E-2</v>
      </c>
      <c r="M1082" s="7">
        <v>1.6112915100755899E-2</v>
      </c>
      <c r="N1082" s="7">
        <v>1.8421139036205299E-2</v>
      </c>
      <c r="O1082" s="7">
        <v>0</v>
      </c>
      <c r="P1082" s="7">
        <v>0.54065046550661999</v>
      </c>
      <c r="Q1082" s="7">
        <v>0.55912110069436105</v>
      </c>
      <c r="R1082" s="7">
        <v>0.41507621692943197</v>
      </c>
      <c r="S1082" s="7">
        <v>0.36643556552432999</v>
      </c>
      <c r="T1082" s="7">
        <v>0.39809360119641202</v>
      </c>
      <c r="U1082" s="7">
        <v>0.40145279160346597</v>
      </c>
      <c r="V1082" s="7">
        <v>0.42208523610085003</v>
      </c>
      <c r="W1082" s="7">
        <v>0.39063451007109801</v>
      </c>
      <c r="X1082" s="7">
        <v>0.39356070990245001</v>
      </c>
      <c r="Y1082" s="7">
        <v>0.38082728237519797</v>
      </c>
      <c r="Z1082" s="7">
        <v>0</v>
      </c>
      <c r="AA1082" s="1" t="s">
        <v>54</v>
      </c>
      <c r="AB1082" s="1" t="str">
        <f t="shared" si="51"/>
        <v>Canarias</v>
      </c>
      <c r="AC1082" s="1" t="str">
        <f t="shared" si="49"/>
        <v>Cáceres-Canarias-Santa Cruz de Tenerife-R14</v>
      </c>
      <c r="AD1082" s="1" t="str">
        <f t="shared" si="50"/>
        <v xml:space="preserve">DM - Fabricación de material de transporte </v>
      </c>
    </row>
    <row r="1083" spans="1:30" ht="14.4">
      <c r="A1083" s="7" t="s">
        <v>104</v>
      </c>
      <c r="B1083" s="7" t="s">
        <v>74</v>
      </c>
      <c r="C1083" s="7" t="s">
        <v>76</v>
      </c>
      <c r="D1083" s="7" t="s">
        <v>55</v>
      </c>
      <c r="E1083" s="7">
        <v>2.26722273520329E-4</v>
      </c>
      <c r="F1083" s="7">
        <v>3.5638094261221398</v>
      </c>
      <c r="G1083" s="7">
        <v>1.20044728832342E-5</v>
      </c>
      <c r="H1083" s="7">
        <v>3.60002322489219</v>
      </c>
      <c r="I1083" s="7">
        <v>4.3957804222595602E-5</v>
      </c>
      <c r="J1083" s="7">
        <v>6.8303100862951503E-6</v>
      </c>
      <c r="K1083" s="7">
        <v>1.9355476462219501E-4</v>
      </c>
      <c r="L1083" s="7">
        <v>1.4502039511234599E-4</v>
      </c>
      <c r="M1083" s="7">
        <v>1.2267759285951301</v>
      </c>
      <c r="N1083" s="7">
        <v>2.3301827749467501</v>
      </c>
      <c r="O1083" s="7">
        <v>5.0961510107997796</v>
      </c>
      <c r="P1083" s="7">
        <v>2.5673241230128997E-4</v>
      </c>
      <c r="Q1083" s="7">
        <v>2.6195654802418699E-4</v>
      </c>
      <c r="R1083" s="7">
        <v>2.0118809022488701E-4</v>
      </c>
      <c r="S1083" s="7">
        <v>1.81321255581904E-4</v>
      </c>
      <c r="T1083" s="7">
        <v>1.9652082640796099E-4</v>
      </c>
      <c r="U1083" s="7">
        <v>1.9015799402463801E-4</v>
      </c>
      <c r="V1083" s="7">
        <v>1.99904087842013E-4</v>
      </c>
      <c r="W1083" s="7">
        <v>1.8519590208106401E-4</v>
      </c>
      <c r="X1083" s="7">
        <v>1.8732506551080499E-4</v>
      </c>
      <c r="Y1083" s="7">
        <v>1.8770668249450299E-4</v>
      </c>
      <c r="Z1083" s="7">
        <v>1.5919936879818701E-4</v>
      </c>
      <c r="AA1083" s="1" t="s">
        <v>56</v>
      </c>
      <c r="AB1083" s="1" t="str">
        <f t="shared" si="51"/>
        <v>Canarias</v>
      </c>
      <c r="AC1083" s="1" t="str">
        <f t="shared" si="49"/>
        <v>Cáceres-Canarias-Santa Cruz de Tenerife-R15</v>
      </c>
      <c r="AD1083" s="1" t="str">
        <f t="shared" si="50"/>
        <v xml:space="preserve">DN - Industrias diversas </v>
      </c>
    </row>
    <row r="1084" spans="1:30" ht="14.4">
      <c r="A1084" s="7" t="s">
        <v>104</v>
      </c>
      <c r="B1084" s="7" t="s">
        <v>74</v>
      </c>
      <c r="C1084" s="7" t="s">
        <v>76</v>
      </c>
      <c r="D1084" s="7" t="s">
        <v>57</v>
      </c>
      <c r="E1084" s="7">
        <v>0</v>
      </c>
      <c r="F1084" s="7">
        <v>0</v>
      </c>
      <c r="G1084" s="7">
        <v>0</v>
      </c>
      <c r="H1084" s="7">
        <v>0</v>
      </c>
      <c r="I1084" s="7">
        <v>0</v>
      </c>
      <c r="J1084" s="7">
        <v>0</v>
      </c>
      <c r="K1084" s="7">
        <v>0</v>
      </c>
      <c r="L1084" s="7">
        <v>0</v>
      </c>
      <c r="M1084" s="7">
        <v>0</v>
      </c>
      <c r="N1084" s="7">
        <v>0</v>
      </c>
      <c r="O1084" s="7">
        <v>0</v>
      </c>
      <c r="P1084" s="7">
        <v>0</v>
      </c>
      <c r="Q1084" s="7">
        <v>0</v>
      </c>
      <c r="R1084" s="7">
        <v>0</v>
      </c>
      <c r="S1084" s="7">
        <v>0</v>
      </c>
      <c r="T1084" s="7">
        <v>0</v>
      </c>
      <c r="U1084" s="7">
        <v>0</v>
      </c>
      <c r="V1084" s="7">
        <v>0</v>
      </c>
      <c r="W1084" s="7">
        <v>0</v>
      </c>
      <c r="X1084" s="7">
        <v>0</v>
      </c>
      <c r="Y1084" s="7">
        <v>0</v>
      </c>
      <c r="Z1084" s="7">
        <v>0</v>
      </c>
      <c r="AA1084" s="1" t="s">
        <v>58</v>
      </c>
      <c r="AB1084" s="1" t="str">
        <f t="shared" si="51"/>
        <v>Canarias</v>
      </c>
      <c r="AC1084" s="1" t="str">
        <f t="shared" si="49"/>
        <v>Cáceres-Canarias-Santa Cruz de Tenerife-R16</v>
      </c>
      <c r="AD1084" s="1" t="str">
        <f t="shared" si="50"/>
        <v xml:space="preserve">EE - Industria energética, distribución de energía, gas y agua </v>
      </c>
    </row>
    <row r="1085" spans="1:30" ht="14.4">
      <c r="A1085" s="7" t="s">
        <v>104</v>
      </c>
      <c r="B1085" s="7" t="s">
        <v>77</v>
      </c>
      <c r="C1085" s="7" t="s">
        <v>77</v>
      </c>
      <c r="D1085" s="7" t="s">
        <v>23</v>
      </c>
      <c r="E1085" s="7">
        <v>0</v>
      </c>
      <c r="F1085" s="7">
        <v>0</v>
      </c>
      <c r="G1085" s="7">
        <v>3.83675898108313</v>
      </c>
      <c r="H1085" s="7">
        <v>0</v>
      </c>
      <c r="I1085" s="7">
        <v>0</v>
      </c>
      <c r="J1085" s="7">
        <v>0</v>
      </c>
      <c r="K1085" s="7">
        <v>0</v>
      </c>
      <c r="L1085" s="7">
        <v>0</v>
      </c>
      <c r="M1085" s="7">
        <v>0</v>
      </c>
      <c r="N1085" s="7">
        <v>0</v>
      </c>
      <c r="O1085" s="7">
        <v>0</v>
      </c>
      <c r="P1085" s="7">
        <v>0</v>
      </c>
      <c r="Q1085" s="7">
        <v>0</v>
      </c>
      <c r="R1085" s="7">
        <v>8.2031799999999997</v>
      </c>
      <c r="S1085" s="7">
        <v>0</v>
      </c>
      <c r="T1085" s="7">
        <v>0</v>
      </c>
      <c r="U1085" s="7">
        <v>0</v>
      </c>
      <c r="V1085" s="7">
        <v>0</v>
      </c>
      <c r="W1085" s="7">
        <v>0</v>
      </c>
      <c r="X1085" s="7">
        <v>0</v>
      </c>
      <c r="Y1085" s="7">
        <v>0</v>
      </c>
      <c r="Z1085" s="7">
        <v>0</v>
      </c>
      <c r="AA1085" s="1" t="s">
        <v>24</v>
      </c>
      <c r="AB1085" s="1" t="str">
        <f t="shared" si="51"/>
        <v>Cantabria</v>
      </c>
      <c r="AC1085" s="1" t="str">
        <f t="shared" si="49"/>
        <v>Cáceres-Cantabria-Cantabria-R1</v>
      </c>
      <c r="AD1085" s="1" t="str">
        <f t="shared" si="50"/>
        <v xml:space="preserve">AA,BB - Agricultura, silvicultura y pesca </v>
      </c>
    </row>
    <row r="1086" spans="1:30" ht="14.4">
      <c r="A1086" s="7" t="s">
        <v>104</v>
      </c>
      <c r="B1086" s="7" t="s">
        <v>77</v>
      </c>
      <c r="C1086" s="7" t="s">
        <v>77</v>
      </c>
      <c r="D1086" s="7" t="s">
        <v>26</v>
      </c>
      <c r="E1086" s="7">
        <v>0</v>
      </c>
      <c r="F1086" s="7">
        <v>0</v>
      </c>
      <c r="G1086" s="7">
        <v>0</v>
      </c>
      <c r="H1086" s="7">
        <v>0</v>
      </c>
      <c r="I1086" s="7">
        <v>0</v>
      </c>
      <c r="J1086" s="7">
        <v>0</v>
      </c>
      <c r="K1086" s="7">
        <v>0</v>
      </c>
      <c r="L1086" s="7">
        <v>0</v>
      </c>
      <c r="M1086" s="7">
        <v>0</v>
      </c>
      <c r="N1086" s="7">
        <v>0</v>
      </c>
      <c r="O1086" s="7">
        <v>0</v>
      </c>
      <c r="P1086" s="7">
        <v>0</v>
      </c>
      <c r="Q1086" s="7">
        <v>0</v>
      </c>
      <c r="R1086" s="7">
        <v>0</v>
      </c>
      <c r="S1086" s="7">
        <v>0</v>
      </c>
      <c r="T1086" s="7">
        <v>0</v>
      </c>
      <c r="U1086" s="7">
        <v>0</v>
      </c>
      <c r="V1086" s="7">
        <v>0</v>
      </c>
      <c r="W1086" s="7">
        <v>0</v>
      </c>
      <c r="X1086" s="7">
        <v>0</v>
      </c>
      <c r="Y1086" s="7">
        <v>0</v>
      </c>
      <c r="Z1086" s="7">
        <v>0</v>
      </c>
      <c r="AA1086" s="1" t="s">
        <v>27</v>
      </c>
      <c r="AB1086" s="1" t="str">
        <f t="shared" si="51"/>
        <v>Cantabria</v>
      </c>
      <c r="AC1086" s="1" t="str">
        <f t="shared" si="49"/>
        <v>Cáceres-Cantabria-Cantabria-R2</v>
      </c>
      <c r="AD1086" s="1" t="str">
        <f t="shared" si="50"/>
        <v xml:space="preserve">CA,CB, DF - I. extractivas, coquerías, refino y combustibles nucleares </v>
      </c>
    </row>
    <row r="1087" spans="1:30" ht="14.4">
      <c r="A1087" s="7" t="s">
        <v>104</v>
      </c>
      <c r="B1087" s="7" t="s">
        <v>77</v>
      </c>
      <c r="C1087" s="7" t="s">
        <v>77</v>
      </c>
      <c r="D1087" s="7" t="s">
        <v>29</v>
      </c>
      <c r="E1087" s="7">
        <v>0</v>
      </c>
      <c r="F1087" s="7">
        <v>0</v>
      </c>
      <c r="G1087" s="7">
        <v>0</v>
      </c>
      <c r="H1087" s="7">
        <v>0</v>
      </c>
      <c r="I1087" s="7">
        <v>0</v>
      </c>
      <c r="J1087" s="7">
        <v>0</v>
      </c>
      <c r="K1087" s="7">
        <v>4.49587737443757</v>
      </c>
      <c r="L1087" s="7">
        <v>0</v>
      </c>
      <c r="M1087" s="7">
        <v>0</v>
      </c>
      <c r="N1087" s="7">
        <v>4.5430237346980498</v>
      </c>
      <c r="O1087" s="7">
        <v>0</v>
      </c>
      <c r="P1087" s="7">
        <v>0</v>
      </c>
      <c r="Q1087" s="7">
        <v>0</v>
      </c>
      <c r="R1087" s="7">
        <v>0</v>
      </c>
      <c r="S1087" s="7">
        <v>0</v>
      </c>
      <c r="T1087" s="7">
        <v>0</v>
      </c>
      <c r="U1087" s="7">
        <v>0</v>
      </c>
      <c r="V1087" s="7">
        <v>5.6907300000000003</v>
      </c>
      <c r="W1087" s="7">
        <v>0</v>
      </c>
      <c r="X1087" s="7">
        <v>0</v>
      </c>
      <c r="Y1087" s="7">
        <v>11.727112999999999</v>
      </c>
      <c r="Z1087" s="7">
        <v>0</v>
      </c>
      <c r="AA1087" s="1" t="s">
        <v>30</v>
      </c>
      <c r="AB1087" s="1" t="str">
        <f t="shared" si="51"/>
        <v>Cantabria</v>
      </c>
      <c r="AC1087" s="1" t="str">
        <f t="shared" si="49"/>
        <v>Cáceres-Cantabria-Cantabria-R3</v>
      </c>
      <c r="AD1087" s="1" t="str">
        <f t="shared" si="50"/>
        <v xml:space="preserve">DA - Industria Agroalimentaria </v>
      </c>
    </row>
    <row r="1088" spans="1:30" ht="14.4">
      <c r="A1088" s="7" t="s">
        <v>104</v>
      </c>
      <c r="B1088" s="7" t="s">
        <v>77</v>
      </c>
      <c r="C1088" s="7" t="s">
        <v>77</v>
      </c>
      <c r="D1088" s="7" t="s">
        <v>32</v>
      </c>
      <c r="E1088" s="7">
        <v>0</v>
      </c>
      <c r="F1088" s="7">
        <v>0</v>
      </c>
      <c r="G1088" s="7">
        <v>0</v>
      </c>
      <c r="H1088" s="7">
        <v>0</v>
      </c>
      <c r="I1088" s="7">
        <v>0</v>
      </c>
      <c r="J1088" s="7">
        <v>0</v>
      </c>
      <c r="K1088" s="7">
        <v>0</v>
      </c>
      <c r="L1088" s="7">
        <v>0</v>
      </c>
      <c r="M1088" s="7">
        <v>0</v>
      </c>
      <c r="N1088" s="7">
        <v>0</v>
      </c>
      <c r="O1088" s="7">
        <v>0</v>
      </c>
      <c r="P1088" s="7">
        <v>0</v>
      </c>
      <c r="Q1088" s="7">
        <v>0</v>
      </c>
      <c r="R1088" s="7">
        <v>0</v>
      </c>
      <c r="S1088" s="7">
        <v>0</v>
      </c>
      <c r="T1088" s="7">
        <v>0</v>
      </c>
      <c r="U1088" s="7">
        <v>0</v>
      </c>
      <c r="V1088" s="7">
        <v>0</v>
      </c>
      <c r="W1088" s="7">
        <v>0</v>
      </c>
      <c r="X1088" s="7">
        <v>0</v>
      </c>
      <c r="Y1088" s="7">
        <v>0</v>
      </c>
      <c r="Z1088" s="7">
        <v>0</v>
      </c>
      <c r="AA1088" s="1" t="s">
        <v>33</v>
      </c>
      <c r="AB1088" s="1" t="str">
        <f t="shared" si="51"/>
        <v>Cantabria</v>
      </c>
      <c r="AC1088" s="1" t="str">
        <f t="shared" si="49"/>
        <v>Cáceres-Cantabria-Cantabria-R4</v>
      </c>
      <c r="AD1088" s="1" t="str">
        <f t="shared" si="50"/>
        <v xml:space="preserve">DB - Industria textil y de la confección </v>
      </c>
    </row>
    <row r="1089" spans="1:30" ht="14.4">
      <c r="A1089" s="7" t="s">
        <v>104</v>
      </c>
      <c r="B1089" s="7" t="s">
        <v>77</v>
      </c>
      <c r="C1089" s="7" t="s">
        <v>77</v>
      </c>
      <c r="D1089" s="7" t="s">
        <v>35</v>
      </c>
      <c r="E1089" s="7">
        <v>0</v>
      </c>
      <c r="F1089" s="7">
        <v>0</v>
      </c>
      <c r="G1089" s="7">
        <v>0</v>
      </c>
      <c r="H1089" s="7">
        <v>0</v>
      </c>
      <c r="I1089" s="7">
        <v>0</v>
      </c>
      <c r="J1089" s="7">
        <v>0</v>
      </c>
      <c r="K1089" s="7">
        <v>0</v>
      </c>
      <c r="L1089" s="7">
        <v>0</v>
      </c>
      <c r="M1089" s="7">
        <v>0</v>
      </c>
      <c r="N1089" s="7">
        <v>0</v>
      </c>
      <c r="O1089" s="7">
        <v>0</v>
      </c>
      <c r="P1089" s="7">
        <v>0</v>
      </c>
      <c r="Q1089" s="7">
        <v>0</v>
      </c>
      <c r="R1089" s="7">
        <v>0</v>
      </c>
      <c r="S1089" s="7">
        <v>0</v>
      </c>
      <c r="T1089" s="7">
        <v>0</v>
      </c>
      <c r="U1089" s="7">
        <v>0</v>
      </c>
      <c r="V1089" s="7">
        <v>0</v>
      </c>
      <c r="W1089" s="7">
        <v>0</v>
      </c>
      <c r="X1089" s="7">
        <v>0</v>
      </c>
      <c r="Y1089" s="7">
        <v>0</v>
      </c>
      <c r="Z1089" s="7">
        <v>0</v>
      </c>
      <c r="AA1089" s="1" t="s">
        <v>36</v>
      </c>
      <c r="AB1089" s="1" t="str">
        <f t="shared" si="51"/>
        <v>Cantabria</v>
      </c>
      <c r="AC1089" s="1" t="str">
        <f t="shared" si="49"/>
        <v>Cáceres-Cantabria-Cantabria-R5</v>
      </c>
      <c r="AD1089" s="1" t="str">
        <f t="shared" si="50"/>
        <v xml:space="preserve">DC - Industria del cuero y calzado </v>
      </c>
    </row>
    <row r="1090" spans="1:30" ht="14.4">
      <c r="A1090" s="7" t="s">
        <v>104</v>
      </c>
      <c r="B1090" s="7" t="s">
        <v>77</v>
      </c>
      <c r="C1090" s="7" t="s">
        <v>77</v>
      </c>
      <c r="D1090" s="7" t="s">
        <v>37</v>
      </c>
      <c r="E1090" s="7">
        <v>0</v>
      </c>
      <c r="F1090" s="7">
        <v>0</v>
      </c>
      <c r="G1090" s="7">
        <v>1.7112570204084701</v>
      </c>
      <c r="H1090" s="7">
        <v>0</v>
      </c>
      <c r="I1090" s="7">
        <v>0</v>
      </c>
      <c r="J1090" s="7">
        <v>0</v>
      </c>
      <c r="K1090" s="7">
        <v>0</v>
      </c>
      <c r="L1090" s="7">
        <v>0</v>
      </c>
      <c r="M1090" s="7">
        <v>0</v>
      </c>
      <c r="N1090" s="7">
        <v>0</v>
      </c>
      <c r="O1090" s="7">
        <v>0</v>
      </c>
      <c r="P1090" s="7">
        <v>0</v>
      </c>
      <c r="Q1090" s="7">
        <v>0</v>
      </c>
      <c r="R1090" s="7">
        <v>8.6675760000000004</v>
      </c>
      <c r="S1090" s="7">
        <v>0</v>
      </c>
      <c r="T1090" s="7">
        <v>0</v>
      </c>
      <c r="U1090" s="7">
        <v>0</v>
      </c>
      <c r="V1090" s="7">
        <v>0</v>
      </c>
      <c r="W1090" s="7">
        <v>0</v>
      </c>
      <c r="X1090" s="7">
        <v>0</v>
      </c>
      <c r="Y1090" s="7">
        <v>0</v>
      </c>
      <c r="Z1090" s="7">
        <v>0</v>
      </c>
      <c r="AA1090" s="1" t="s">
        <v>38</v>
      </c>
      <c r="AB1090" s="1" t="str">
        <f t="shared" si="51"/>
        <v>Cantabria</v>
      </c>
      <c r="AC1090" s="1" t="str">
        <f t="shared" si="49"/>
        <v>Cáceres-Cantabria-Cantabria-R6</v>
      </c>
      <c r="AD1090" s="1" t="str">
        <f t="shared" si="50"/>
        <v xml:space="preserve">DD - Industria de la madera y el corcho </v>
      </c>
    </row>
    <row r="1091" spans="1:30" ht="14.4">
      <c r="A1091" s="7" t="s">
        <v>104</v>
      </c>
      <c r="B1091" s="7" t="s">
        <v>77</v>
      </c>
      <c r="C1091" s="7" t="s">
        <v>77</v>
      </c>
      <c r="D1091" s="7" t="s">
        <v>39</v>
      </c>
      <c r="E1091" s="7">
        <v>0</v>
      </c>
      <c r="F1091" s="7">
        <v>0</v>
      </c>
      <c r="G1091" s="7">
        <v>0</v>
      </c>
      <c r="H1091" s="7">
        <v>0</v>
      </c>
      <c r="I1091" s="7">
        <v>0</v>
      </c>
      <c r="J1091" s="7">
        <v>0</v>
      </c>
      <c r="K1091" s="7">
        <v>0</v>
      </c>
      <c r="L1091" s="7">
        <v>0</v>
      </c>
      <c r="M1091" s="7">
        <v>0</v>
      </c>
      <c r="N1091" s="7">
        <v>0</v>
      </c>
      <c r="O1091" s="7">
        <v>0</v>
      </c>
      <c r="P1091" s="7">
        <v>0</v>
      </c>
      <c r="Q1091" s="7">
        <v>0</v>
      </c>
      <c r="R1091" s="7">
        <v>0</v>
      </c>
      <c r="S1091" s="7">
        <v>0</v>
      </c>
      <c r="T1091" s="7">
        <v>0</v>
      </c>
      <c r="U1091" s="7">
        <v>0</v>
      </c>
      <c r="V1091" s="7">
        <v>0</v>
      </c>
      <c r="W1091" s="7">
        <v>0</v>
      </c>
      <c r="X1091" s="7">
        <v>0</v>
      </c>
      <c r="Y1091" s="7">
        <v>0</v>
      </c>
      <c r="Z1091" s="7">
        <v>0</v>
      </c>
      <c r="AA1091" s="1" t="s">
        <v>40</v>
      </c>
      <c r="AB1091" s="1" t="str">
        <f t="shared" si="51"/>
        <v>Cantabria</v>
      </c>
      <c r="AC1091" s="1" t="str">
        <f t="shared" si="49"/>
        <v>Cáceres-Cantabria-Cantabria-R7</v>
      </c>
      <c r="AD1091" s="1" t="str">
        <f t="shared" si="50"/>
        <v xml:space="preserve">DE - Industria del papel, edición y artes gráficas </v>
      </c>
    </row>
    <row r="1092" spans="1:30" ht="14.4">
      <c r="A1092" s="7" t="s">
        <v>104</v>
      </c>
      <c r="B1092" s="7" t="s">
        <v>77</v>
      </c>
      <c r="C1092" s="7" t="s">
        <v>77</v>
      </c>
      <c r="D1092" s="7" t="s">
        <v>41</v>
      </c>
      <c r="E1092" s="7">
        <v>0</v>
      </c>
      <c r="F1092" s="7">
        <v>0</v>
      </c>
      <c r="G1092" s="7">
        <v>0</v>
      </c>
      <c r="H1092" s="7">
        <v>0</v>
      </c>
      <c r="I1092" s="7">
        <v>0</v>
      </c>
      <c r="J1092" s="7">
        <v>0</v>
      </c>
      <c r="K1092" s="7">
        <v>0</v>
      </c>
      <c r="L1092" s="7">
        <v>0</v>
      </c>
      <c r="M1092" s="7">
        <v>0</v>
      </c>
      <c r="N1092" s="7">
        <v>0</v>
      </c>
      <c r="O1092" s="7">
        <v>0</v>
      </c>
      <c r="P1092" s="7">
        <v>0</v>
      </c>
      <c r="Q1092" s="7">
        <v>0</v>
      </c>
      <c r="R1092" s="7">
        <v>0</v>
      </c>
      <c r="S1092" s="7">
        <v>0</v>
      </c>
      <c r="T1092" s="7">
        <v>0</v>
      </c>
      <c r="U1092" s="7">
        <v>0</v>
      </c>
      <c r="V1092" s="7">
        <v>0</v>
      </c>
      <c r="W1092" s="7">
        <v>0</v>
      </c>
      <c r="X1092" s="7">
        <v>0</v>
      </c>
      <c r="Y1092" s="7">
        <v>0</v>
      </c>
      <c r="Z1092" s="7">
        <v>0</v>
      </c>
      <c r="AA1092" s="1" t="s">
        <v>42</v>
      </c>
      <c r="AB1092" s="1" t="str">
        <f t="shared" si="51"/>
        <v>Cantabria</v>
      </c>
      <c r="AC1092" s="1" t="str">
        <f t="shared" si="49"/>
        <v>Cáceres-Cantabria-Cantabria-R8</v>
      </c>
      <c r="AD1092" s="1" t="str">
        <f t="shared" si="50"/>
        <v xml:space="preserve">DG - Industria Química </v>
      </c>
    </row>
    <row r="1093" spans="1:30" ht="14.4">
      <c r="A1093" s="7" t="s">
        <v>104</v>
      </c>
      <c r="B1093" s="7" t="s">
        <v>77</v>
      </c>
      <c r="C1093" s="7" t="s">
        <v>77</v>
      </c>
      <c r="D1093" s="7" t="s">
        <v>43</v>
      </c>
      <c r="E1093" s="7">
        <v>0</v>
      </c>
      <c r="F1093" s="7">
        <v>0</v>
      </c>
      <c r="G1093" s="7">
        <v>0</v>
      </c>
      <c r="H1093" s="7">
        <v>0</v>
      </c>
      <c r="I1093" s="7">
        <v>0</v>
      </c>
      <c r="J1093" s="7">
        <v>0</v>
      </c>
      <c r="K1093" s="7">
        <v>0</v>
      </c>
      <c r="L1093" s="7">
        <v>0</v>
      </c>
      <c r="M1093" s="7">
        <v>0</v>
      </c>
      <c r="N1093" s="7">
        <v>0</v>
      </c>
      <c r="O1093" s="7">
        <v>0</v>
      </c>
      <c r="P1093" s="7">
        <v>0</v>
      </c>
      <c r="Q1093" s="7">
        <v>0</v>
      </c>
      <c r="R1093" s="7">
        <v>0</v>
      </c>
      <c r="S1093" s="7">
        <v>0</v>
      </c>
      <c r="T1093" s="7">
        <v>0</v>
      </c>
      <c r="U1093" s="7">
        <v>0</v>
      </c>
      <c r="V1093" s="7">
        <v>0</v>
      </c>
      <c r="W1093" s="7">
        <v>0</v>
      </c>
      <c r="X1093" s="7">
        <v>0</v>
      </c>
      <c r="Y1093" s="7">
        <v>0</v>
      </c>
      <c r="Z1093" s="7">
        <v>0</v>
      </c>
      <c r="AA1093" s="1" t="s">
        <v>44</v>
      </c>
      <c r="AB1093" s="1" t="str">
        <f t="shared" si="51"/>
        <v>Cantabria</v>
      </c>
      <c r="AC1093" s="1" t="str">
        <f t="shared" si="49"/>
        <v>Cáceres-Cantabria-Cantabria-R9</v>
      </c>
      <c r="AD1093" s="1" t="str">
        <f t="shared" si="50"/>
        <v xml:space="preserve">DH - Industria del caucho y materias plásticas </v>
      </c>
    </row>
    <row r="1094" spans="1:30" ht="14.4">
      <c r="A1094" s="7" t="s">
        <v>104</v>
      </c>
      <c r="B1094" s="7" t="s">
        <v>77</v>
      </c>
      <c r="C1094" s="7" t="s">
        <v>77</v>
      </c>
      <c r="D1094" s="7" t="s">
        <v>45</v>
      </c>
      <c r="E1094" s="7">
        <v>0</v>
      </c>
      <c r="F1094" s="7">
        <v>0</v>
      </c>
      <c r="G1094" s="7">
        <v>0</v>
      </c>
      <c r="H1094" s="7">
        <v>0</v>
      </c>
      <c r="I1094" s="7">
        <v>0</v>
      </c>
      <c r="J1094" s="7">
        <v>0</v>
      </c>
      <c r="K1094" s="7">
        <v>0</v>
      </c>
      <c r="L1094" s="7">
        <v>0</v>
      </c>
      <c r="M1094" s="7">
        <v>0</v>
      </c>
      <c r="N1094" s="7">
        <v>0</v>
      </c>
      <c r="O1094" s="7">
        <v>0</v>
      </c>
      <c r="P1094" s="7">
        <v>0</v>
      </c>
      <c r="Q1094" s="7">
        <v>0</v>
      </c>
      <c r="R1094" s="7">
        <v>0</v>
      </c>
      <c r="S1094" s="7">
        <v>0</v>
      </c>
      <c r="T1094" s="7">
        <v>0</v>
      </c>
      <c r="U1094" s="7">
        <v>0</v>
      </c>
      <c r="V1094" s="7">
        <v>0</v>
      </c>
      <c r="W1094" s="7">
        <v>0</v>
      </c>
      <c r="X1094" s="7">
        <v>0</v>
      </c>
      <c r="Y1094" s="7">
        <v>0</v>
      </c>
      <c r="Z1094" s="7">
        <v>0</v>
      </c>
      <c r="AA1094" s="1" t="s">
        <v>46</v>
      </c>
      <c r="AB1094" s="1" t="str">
        <f t="shared" si="51"/>
        <v>Cantabria</v>
      </c>
      <c r="AC1094" s="1" t="str">
        <f t="shared" si="49"/>
        <v>Cáceres-Cantabria-Cantabria-R10</v>
      </c>
      <c r="AD1094" s="1" t="str">
        <f t="shared" si="50"/>
        <v xml:space="preserve">DI - Industria de productos minerales no metálicos </v>
      </c>
    </row>
    <row r="1095" spans="1:30" ht="14.4">
      <c r="A1095" s="7" t="s">
        <v>104</v>
      </c>
      <c r="B1095" s="7" t="s">
        <v>77</v>
      </c>
      <c r="C1095" s="7" t="s">
        <v>77</v>
      </c>
      <c r="D1095" s="7" t="s">
        <v>47</v>
      </c>
      <c r="E1095" s="7">
        <v>27.917493106316201</v>
      </c>
      <c r="F1095" s="7">
        <v>0</v>
      </c>
      <c r="G1095" s="7">
        <v>0</v>
      </c>
      <c r="H1095" s="7">
        <v>0</v>
      </c>
      <c r="I1095" s="7">
        <v>0</v>
      </c>
      <c r="J1095" s="7">
        <v>0</v>
      </c>
      <c r="K1095" s="7">
        <v>0</v>
      </c>
      <c r="L1095" s="7">
        <v>0</v>
      </c>
      <c r="M1095" s="7">
        <v>0</v>
      </c>
      <c r="N1095" s="7">
        <v>0</v>
      </c>
      <c r="O1095" s="7">
        <v>7.1825362924735003</v>
      </c>
      <c r="P1095" s="7">
        <v>17.124210000000001</v>
      </c>
      <c r="Q1095" s="7">
        <v>0</v>
      </c>
      <c r="R1095" s="7">
        <v>0</v>
      </c>
      <c r="S1095" s="7">
        <v>0</v>
      </c>
      <c r="T1095" s="7">
        <v>0</v>
      </c>
      <c r="U1095" s="7">
        <v>0</v>
      </c>
      <c r="V1095" s="7">
        <v>0</v>
      </c>
      <c r="W1095" s="7">
        <v>0</v>
      </c>
      <c r="X1095" s="7">
        <v>0</v>
      </c>
      <c r="Y1095" s="7">
        <v>0</v>
      </c>
      <c r="Z1095" s="7">
        <v>5.1657500000000001</v>
      </c>
      <c r="AA1095" s="1" t="s">
        <v>48</v>
      </c>
      <c r="AB1095" s="1" t="str">
        <f t="shared" si="51"/>
        <v>Cantabria</v>
      </c>
      <c r="AC1095" s="1" t="str">
        <f t="shared" si="49"/>
        <v>Cáceres-Cantabria-Cantabria-R11</v>
      </c>
      <c r="AD1095" s="1" t="str">
        <f t="shared" si="50"/>
        <v xml:space="preserve">DJ - Metalurgia y fabricación de productos metálicos </v>
      </c>
    </row>
    <row r="1096" spans="1:30" ht="14.4">
      <c r="A1096" s="7" t="s">
        <v>104</v>
      </c>
      <c r="B1096" s="7" t="s">
        <v>77</v>
      </c>
      <c r="C1096" s="7" t="s">
        <v>77</v>
      </c>
      <c r="D1096" s="7" t="s">
        <v>49</v>
      </c>
      <c r="E1096" s="7">
        <v>0</v>
      </c>
      <c r="F1096" s="7">
        <v>0</v>
      </c>
      <c r="G1096" s="7">
        <v>0</v>
      </c>
      <c r="H1096" s="7">
        <v>0</v>
      </c>
      <c r="I1096" s="7">
        <v>0</v>
      </c>
      <c r="J1096" s="7">
        <v>0</v>
      </c>
      <c r="K1096" s="7">
        <v>0</v>
      </c>
      <c r="L1096" s="7">
        <v>0</v>
      </c>
      <c r="M1096" s="7">
        <v>0</v>
      </c>
      <c r="N1096" s="7">
        <v>0</v>
      </c>
      <c r="O1096" s="7">
        <v>0</v>
      </c>
      <c r="P1096" s="7">
        <v>0</v>
      </c>
      <c r="Q1096" s="7">
        <v>0</v>
      </c>
      <c r="R1096" s="7">
        <v>0</v>
      </c>
      <c r="S1096" s="7">
        <v>0</v>
      </c>
      <c r="T1096" s="7">
        <v>0</v>
      </c>
      <c r="U1096" s="7">
        <v>0</v>
      </c>
      <c r="V1096" s="7">
        <v>0</v>
      </c>
      <c r="W1096" s="7">
        <v>0</v>
      </c>
      <c r="X1096" s="7">
        <v>0</v>
      </c>
      <c r="Y1096" s="7">
        <v>0</v>
      </c>
      <c r="Z1096" s="7">
        <v>0</v>
      </c>
      <c r="AA1096" s="1" t="s">
        <v>50</v>
      </c>
      <c r="AB1096" s="1" t="str">
        <f t="shared" si="51"/>
        <v>Cantabria</v>
      </c>
      <c r="AC1096" s="1" t="str">
        <f t="shared" si="49"/>
        <v>Cáceres-Cantabria-Cantabria-R12</v>
      </c>
      <c r="AD1096" s="1" t="str">
        <f t="shared" si="50"/>
        <v xml:space="preserve">DK - Fabricación de maquinaria y equipo mecánico </v>
      </c>
    </row>
    <row r="1097" spans="1:30" ht="14.4">
      <c r="A1097" s="7" t="s">
        <v>104</v>
      </c>
      <c r="B1097" s="7" t="s">
        <v>77</v>
      </c>
      <c r="C1097" s="7" t="s">
        <v>77</v>
      </c>
      <c r="D1097" s="7" t="s">
        <v>51</v>
      </c>
      <c r="E1097" s="7">
        <v>0</v>
      </c>
      <c r="F1097" s="7">
        <v>0</v>
      </c>
      <c r="G1097" s="7">
        <v>0</v>
      </c>
      <c r="H1097" s="7">
        <v>0</v>
      </c>
      <c r="I1097" s="7">
        <v>0</v>
      </c>
      <c r="J1097" s="7">
        <v>0</v>
      </c>
      <c r="K1097" s="7">
        <v>0</v>
      </c>
      <c r="L1097" s="7">
        <v>0</v>
      </c>
      <c r="M1097" s="7">
        <v>0</v>
      </c>
      <c r="N1097" s="7">
        <v>0</v>
      </c>
      <c r="O1097" s="7">
        <v>0</v>
      </c>
      <c r="P1097" s="7">
        <v>0</v>
      </c>
      <c r="Q1097" s="7">
        <v>0</v>
      </c>
      <c r="R1097" s="7">
        <v>0</v>
      </c>
      <c r="S1097" s="7">
        <v>0</v>
      </c>
      <c r="T1097" s="7">
        <v>0</v>
      </c>
      <c r="U1097" s="7">
        <v>0</v>
      </c>
      <c r="V1097" s="7">
        <v>0</v>
      </c>
      <c r="W1097" s="7">
        <v>0</v>
      </c>
      <c r="X1097" s="7">
        <v>0</v>
      </c>
      <c r="Y1097" s="7">
        <v>0</v>
      </c>
      <c r="Z1097" s="7">
        <v>0</v>
      </c>
      <c r="AA1097" s="1" t="s">
        <v>52</v>
      </c>
      <c r="AB1097" s="1" t="str">
        <f t="shared" si="51"/>
        <v>Cantabria</v>
      </c>
      <c r="AC1097" s="1" t="str">
        <f t="shared" si="49"/>
        <v>Cáceres-Cantabria-Cantabria-R13</v>
      </c>
      <c r="AD1097" s="1" t="str">
        <f t="shared" si="50"/>
        <v xml:space="preserve">DL - Material y equipo eléctrico, electrónico y óptico </v>
      </c>
    </row>
    <row r="1098" spans="1:30" ht="14.4">
      <c r="A1098" s="7" t="s">
        <v>104</v>
      </c>
      <c r="B1098" s="7" t="s">
        <v>77</v>
      </c>
      <c r="C1098" s="7" t="s">
        <v>77</v>
      </c>
      <c r="D1098" s="7" t="s">
        <v>53</v>
      </c>
      <c r="E1098" s="7">
        <v>0</v>
      </c>
      <c r="F1098" s="7">
        <v>0</v>
      </c>
      <c r="G1098" s="7">
        <v>0</v>
      </c>
      <c r="H1098" s="7">
        <v>0</v>
      </c>
      <c r="I1098" s="7">
        <v>0</v>
      </c>
      <c r="J1098" s="7">
        <v>0</v>
      </c>
      <c r="K1098" s="7">
        <v>0</v>
      </c>
      <c r="L1098" s="7">
        <v>0</v>
      </c>
      <c r="M1098" s="7">
        <v>0</v>
      </c>
      <c r="N1098" s="7">
        <v>0</v>
      </c>
      <c r="O1098" s="7">
        <v>0</v>
      </c>
      <c r="P1098" s="7">
        <v>0</v>
      </c>
      <c r="Q1098" s="7">
        <v>0</v>
      </c>
      <c r="R1098" s="7">
        <v>0</v>
      </c>
      <c r="S1098" s="7">
        <v>0</v>
      </c>
      <c r="T1098" s="7">
        <v>0</v>
      </c>
      <c r="U1098" s="7">
        <v>0</v>
      </c>
      <c r="V1098" s="7">
        <v>0</v>
      </c>
      <c r="W1098" s="7">
        <v>0</v>
      </c>
      <c r="X1098" s="7">
        <v>0</v>
      </c>
      <c r="Y1098" s="7">
        <v>0</v>
      </c>
      <c r="Z1098" s="7">
        <v>0</v>
      </c>
      <c r="AA1098" s="1" t="s">
        <v>54</v>
      </c>
      <c r="AB1098" s="1" t="str">
        <f t="shared" si="51"/>
        <v>Cantabria</v>
      </c>
      <c r="AC1098" s="1" t="str">
        <f t="shared" si="49"/>
        <v>Cáceres-Cantabria-Cantabria-R14</v>
      </c>
      <c r="AD1098" s="1" t="str">
        <f t="shared" si="50"/>
        <v xml:space="preserve">DM - Fabricación de material de transporte </v>
      </c>
    </row>
    <row r="1099" spans="1:30" ht="14.4">
      <c r="A1099" s="7" t="s">
        <v>104</v>
      </c>
      <c r="B1099" s="7" t="s">
        <v>77</v>
      </c>
      <c r="C1099" s="7" t="s">
        <v>77</v>
      </c>
      <c r="D1099" s="7" t="s">
        <v>55</v>
      </c>
      <c r="E1099" s="7">
        <v>0</v>
      </c>
      <c r="F1099" s="7">
        <v>0</v>
      </c>
      <c r="G1099" s="7">
        <v>0</v>
      </c>
      <c r="H1099" s="7">
        <v>0</v>
      </c>
      <c r="I1099" s="7">
        <v>0</v>
      </c>
      <c r="J1099" s="7">
        <v>0</v>
      </c>
      <c r="K1099" s="7">
        <v>0</v>
      </c>
      <c r="L1099" s="7">
        <v>0</v>
      </c>
      <c r="M1099" s="7">
        <v>0</v>
      </c>
      <c r="N1099" s="7">
        <v>0</v>
      </c>
      <c r="O1099" s="7">
        <v>0</v>
      </c>
      <c r="P1099" s="7">
        <v>0</v>
      </c>
      <c r="Q1099" s="7">
        <v>0</v>
      </c>
      <c r="R1099" s="7">
        <v>0</v>
      </c>
      <c r="S1099" s="7">
        <v>0</v>
      </c>
      <c r="T1099" s="7">
        <v>0</v>
      </c>
      <c r="U1099" s="7">
        <v>0</v>
      </c>
      <c r="V1099" s="7">
        <v>0</v>
      </c>
      <c r="W1099" s="7">
        <v>0</v>
      </c>
      <c r="X1099" s="7">
        <v>0</v>
      </c>
      <c r="Y1099" s="7">
        <v>0</v>
      </c>
      <c r="Z1099" s="7">
        <v>0</v>
      </c>
      <c r="AA1099" s="1" t="s">
        <v>56</v>
      </c>
      <c r="AB1099" s="1" t="str">
        <f t="shared" si="51"/>
        <v>Cantabria</v>
      </c>
      <c r="AC1099" s="1" t="str">
        <f t="shared" si="49"/>
        <v>Cáceres-Cantabria-Cantabria-R15</v>
      </c>
      <c r="AD1099" s="1" t="str">
        <f t="shared" si="50"/>
        <v xml:space="preserve">DN - Industrias diversas </v>
      </c>
    </row>
    <row r="1100" spans="1:30" ht="14.4">
      <c r="A1100" s="7" t="s">
        <v>104</v>
      </c>
      <c r="B1100" s="7" t="s">
        <v>77</v>
      </c>
      <c r="C1100" s="7" t="s">
        <v>77</v>
      </c>
      <c r="D1100" s="7" t="s">
        <v>57</v>
      </c>
      <c r="E1100" s="7">
        <v>0</v>
      </c>
      <c r="F1100" s="7">
        <v>0</v>
      </c>
      <c r="G1100" s="7">
        <v>0</v>
      </c>
      <c r="H1100" s="7">
        <v>0</v>
      </c>
      <c r="I1100" s="7">
        <v>0</v>
      </c>
      <c r="J1100" s="7">
        <v>0</v>
      </c>
      <c r="K1100" s="7">
        <v>0</v>
      </c>
      <c r="L1100" s="7">
        <v>0</v>
      </c>
      <c r="M1100" s="7">
        <v>0</v>
      </c>
      <c r="N1100" s="7">
        <v>0</v>
      </c>
      <c r="O1100" s="7">
        <v>0</v>
      </c>
      <c r="P1100" s="7">
        <v>0</v>
      </c>
      <c r="Q1100" s="7">
        <v>0</v>
      </c>
      <c r="R1100" s="7">
        <v>0</v>
      </c>
      <c r="S1100" s="7">
        <v>0</v>
      </c>
      <c r="T1100" s="7">
        <v>0</v>
      </c>
      <c r="U1100" s="7">
        <v>0</v>
      </c>
      <c r="V1100" s="7">
        <v>0</v>
      </c>
      <c r="W1100" s="7">
        <v>0</v>
      </c>
      <c r="X1100" s="7">
        <v>0</v>
      </c>
      <c r="Y1100" s="7">
        <v>0</v>
      </c>
      <c r="Z1100" s="7">
        <v>0</v>
      </c>
      <c r="AA1100" s="1" t="s">
        <v>58</v>
      </c>
      <c r="AB1100" s="1" t="str">
        <f t="shared" si="51"/>
        <v>Cantabria</v>
      </c>
      <c r="AC1100" s="1" t="str">
        <f t="shared" si="49"/>
        <v>Cáceres-Cantabria-Cantabria-R16</v>
      </c>
      <c r="AD1100" s="1" t="str">
        <f t="shared" si="50"/>
        <v xml:space="preserve">EE - Industria energética, distribución de energía, gas y agua </v>
      </c>
    </row>
    <row r="1101" spans="1:30" ht="14.4">
      <c r="A1101" s="7" t="s">
        <v>104</v>
      </c>
      <c r="B1101" s="7" t="s">
        <v>78</v>
      </c>
      <c r="C1101" s="7" t="s">
        <v>79</v>
      </c>
      <c r="D1101" s="7" t="s">
        <v>23</v>
      </c>
      <c r="E1101" s="7">
        <v>0</v>
      </c>
      <c r="F1101" s="7">
        <v>0</v>
      </c>
      <c r="G1101" s="7">
        <v>0</v>
      </c>
      <c r="H1101" s="7">
        <v>9.5664098798842794</v>
      </c>
      <c r="I1101" s="7">
        <v>13.424373078083301</v>
      </c>
      <c r="J1101" s="7">
        <v>33.153234099445598</v>
      </c>
      <c r="K1101" s="7">
        <v>1.27860592550463</v>
      </c>
      <c r="L1101" s="7">
        <v>2.7020147777840702</v>
      </c>
      <c r="M1101" s="7">
        <v>7.6983634719682597</v>
      </c>
      <c r="N1101" s="7">
        <v>93.355432629926696</v>
      </c>
      <c r="O1101" s="7">
        <v>10.304527555342201</v>
      </c>
      <c r="P1101" s="7">
        <v>0</v>
      </c>
      <c r="Q1101" s="7">
        <v>0</v>
      </c>
      <c r="R1101" s="7">
        <v>0</v>
      </c>
      <c r="S1101" s="7">
        <v>8.2270669999999999</v>
      </c>
      <c r="T1101" s="7">
        <v>11.972465</v>
      </c>
      <c r="U1101" s="7">
        <v>54.935882999999997</v>
      </c>
      <c r="V1101" s="7">
        <v>9.318384</v>
      </c>
      <c r="W1101" s="7">
        <v>15.948873000000001</v>
      </c>
      <c r="X1101" s="7">
        <v>7.5057729999999996</v>
      </c>
      <c r="Y1101" s="7">
        <v>94.182364000000007</v>
      </c>
      <c r="Z1101" s="7">
        <v>26.723036</v>
      </c>
      <c r="AA1101" s="1" t="s">
        <v>24</v>
      </c>
      <c r="AB1101" s="1" t="str">
        <f t="shared" si="51"/>
        <v>Castilla y León</v>
      </c>
      <c r="AC1101" s="1" t="str">
        <f t="shared" si="49"/>
        <v>Cáceres-Castilla y León-Ávila-R1</v>
      </c>
      <c r="AD1101" s="1" t="str">
        <f t="shared" si="50"/>
        <v xml:space="preserve">AA,BB - Agricultura, silvicultura y pesca </v>
      </c>
    </row>
    <row r="1102" spans="1:30" ht="14.4">
      <c r="A1102" s="7" t="s">
        <v>104</v>
      </c>
      <c r="B1102" s="7" t="s">
        <v>78</v>
      </c>
      <c r="C1102" s="7" t="s">
        <v>79</v>
      </c>
      <c r="D1102" s="7" t="s">
        <v>26</v>
      </c>
      <c r="E1102" s="7">
        <v>0</v>
      </c>
      <c r="F1102" s="7">
        <v>0</v>
      </c>
      <c r="G1102" s="7">
        <v>19.6085825992187</v>
      </c>
      <c r="H1102" s="7">
        <v>2.6174341332000801</v>
      </c>
      <c r="I1102" s="7">
        <v>0</v>
      </c>
      <c r="J1102" s="7">
        <v>0</v>
      </c>
      <c r="K1102" s="7">
        <v>0.23927578558326601</v>
      </c>
      <c r="L1102" s="7">
        <v>0</v>
      </c>
      <c r="M1102" s="7">
        <v>0.13209739058359199</v>
      </c>
      <c r="N1102" s="7">
        <v>3.7363485800034701</v>
      </c>
      <c r="O1102" s="7">
        <v>0</v>
      </c>
      <c r="P1102" s="7">
        <v>0</v>
      </c>
      <c r="Q1102" s="7">
        <v>0</v>
      </c>
      <c r="R1102" s="7">
        <v>13.722336</v>
      </c>
      <c r="S1102" s="7">
        <v>4.3717959999999998</v>
      </c>
      <c r="T1102" s="7">
        <v>0</v>
      </c>
      <c r="U1102" s="7">
        <v>0</v>
      </c>
      <c r="V1102" s="7">
        <v>2.2848999999999999</v>
      </c>
      <c r="W1102" s="7">
        <v>0</v>
      </c>
      <c r="X1102" s="7">
        <v>3.7277629999999999</v>
      </c>
      <c r="Y1102" s="7">
        <v>3.3226629999999999</v>
      </c>
      <c r="Z1102" s="7">
        <v>0</v>
      </c>
      <c r="AA1102" s="1" t="s">
        <v>27</v>
      </c>
      <c r="AB1102" s="1" t="str">
        <f t="shared" si="51"/>
        <v>Castilla y León</v>
      </c>
      <c r="AC1102" s="1" t="str">
        <f t="shared" ref="AC1102:AC1165" si="52">+A1102&amp;"-"&amp;AB1102&amp;"-"&amp;C1102&amp;"-"&amp;AA1102</f>
        <v>Cáceres-Castilla y León-Ávila-R2</v>
      </c>
      <c r="AD1102" s="1" t="str">
        <f t="shared" ref="AD1102:AD1165" si="53">+IF(D1102=$D$13,$AI$1,IF(D1102=$D$14,$AI$2,IF(D1102=$D$15,$AI$3,IF(D1102=$D$16,$AI$4,IF(D1102=$D$17,$AI$5,IF(D1102=$D$18,$AI$6,IF(D1102=$D$19,$AI$7,IF(D1102=$D$20,$AI$8,IF(D1102=$D$21,$AI$9,IF(D1102=$D$22,$AI$10,IF(D1102=$D$23,$AI$11,IF(D1102=$D$24,$AI$12,IF(D1102=$D$25,$AI$13,IF(D1102=$D$26,$AI$14,IF(D1102=$D$27,$AI$15,$AI$16)))))))))))))))</f>
        <v xml:space="preserve">CA,CB, DF - I. extractivas, coquerías, refino y combustibles nucleares </v>
      </c>
    </row>
    <row r="1103" spans="1:30" ht="14.4">
      <c r="A1103" s="7" t="s">
        <v>104</v>
      </c>
      <c r="B1103" s="7" t="s">
        <v>78</v>
      </c>
      <c r="C1103" s="7" t="s">
        <v>79</v>
      </c>
      <c r="D1103" s="7" t="s">
        <v>29</v>
      </c>
      <c r="E1103" s="7">
        <v>16.7154293013025</v>
      </c>
      <c r="F1103" s="7">
        <v>6.8677683513645196</v>
      </c>
      <c r="G1103" s="7">
        <v>10.5381348390761</v>
      </c>
      <c r="H1103" s="7">
        <v>15.408542429429501</v>
      </c>
      <c r="I1103" s="7">
        <v>0.23649206357886099</v>
      </c>
      <c r="J1103" s="7">
        <v>0</v>
      </c>
      <c r="K1103" s="7">
        <v>0</v>
      </c>
      <c r="L1103" s="7">
        <v>0</v>
      </c>
      <c r="M1103" s="7">
        <v>1.26130949217288</v>
      </c>
      <c r="N1103" s="7">
        <v>1.9822466563364101</v>
      </c>
      <c r="O1103" s="7">
        <v>0</v>
      </c>
      <c r="P1103" s="7">
        <v>77.950457999999998</v>
      </c>
      <c r="Q1103" s="7">
        <v>19.085875000000001</v>
      </c>
      <c r="R1103" s="7">
        <v>22.615912000000002</v>
      </c>
      <c r="S1103" s="7">
        <v>50.277974999999998</v>
      </c>
      <c r="T1103" s="7">
        <v>0.71510600000000002</v>
      </c>
      <c r="U1103" s="7">
        <v>0</v>
      </c>
      <c r="V1103" s="7">
        <v>0</v>
      </c>
      <c r="W1103" s="7">
        <v>0</v>
      </c>
      <c r="X1103" s="7">
        <v>3.5761319999999999</v>
      </c>
      <c r="Y1103" s="7">
        <v>11.909663999999999</v>
      </c>
      <c r="Z1103" s="7">
        <v>0</v>
      </c>
      <c r="AA1103" s="1" t="s">
        <v>30</v>
      </c>
      <c r="AB1103" s="1" t="str">
        <f t="shared" si="51"/>
        <v>Castilla y León</v>
      </c>
      <c r="AC1103" s="1" t="str">
        <f t="shared" si="52"/>
        <v>Cáceres-Castilla y León-Ávila-R3</v>
      </c>
      <c r="AD1103" s="1" t="str">
        <f t="shared" si="53"/>
        <v xml:space="preserve">DA - Industria Agroalimentaria </v>
      </c>
    </row>
    <row r="1104" spans="1:30" ht="14.4">
      <c r="A1104" s="7" t="s">
        <v>104</v>
      </c>
      <c r="B1104" s="7" t="s">
        <v>78</v>
      </c>
      <c r="C1104" s="7" t="s">
        <v>79</v>
      </c>
      <c r="D1104" s="7" t="s">
        <v>32</v>
      </c>
      <c r="E1104" s="7">
        <v>0</v>
      </c>
      <c r="F1104" s="7">
        <v>0</v>
      </c>
      <c r="G1104" s="7">
        <v>0</v>
      </c>
      <c r="H1104" s="7">
        <v>0</v>
      </c>
      <c r="I1104" s="7">
        <v>0</v>
      </c>
      <c r="J1104" s="7">
        <v>0</v>
      </c>
      <c r="K1104" s="7">
        <v>0</v>
      </c>
      <c r="L1104" s="7">
        <v>0</v>
      </c>
      <c r="M1104" s="7">
        <v>0</v>
      </c>
      <c r="N1104" s="7">
        <v>0</v>
      </c>
      <c r="O1104" s="7">
        <v>0</v>
      </c>
      <c r="P1104" s="7">
        <v>0</v>
      </c>
      <c r="Q1104" s="7">
        <v>0</v>
      </c>
      <c r="R1104" s="7">
        <v>0</v>
      </c>
      <c r="S1104" s="7">
        <v>0</v>
      </c>
      <c r="T1104" s="7">
        <v>0</v>
      </c>
      <c r="U1104" s="7">
        <v>0</v>
      </c>
      <c r="V1104" s="7">
        <v>0</v>
      </c>
      <c r="W1104" s="7">
        <v>0</v>
      </c>
      <c r="X1104" s="7">
        <v>0</v>
      </c>
      <c r="Y1104" s="7">
        <v>0</v>
      </c>
      <c r="Z1104" s="7">
        <v>0</v>
      </c>
      <c r="AA1104" s="1" t="s">
        <v>33</v>
      </c>
      <c r="AB1104" s="1" t="str">
        <f t="shared" si="51"/>
        <v>Castilla y León</v>
      </c>
      <c r="AC1104" s="1" t="str">
        <f t="shared" si="52"/>
        <v>Cáceres-Castilla y León-Ávila-R4</v>
      </c>
      <c r="AD1104" s="1" t="str">
        <f t="shared" si="53"/>
        <v xml:space="preserve">DB - Industria textil y de la confección </v>
      </c>
    </row>
    <row r="1105" spans="1:30" ht="14.4">
      <c r="A1105" s="7" t="s">
        <v>104</v>
      </c>
      <c r="B1105" s="7" t="s">
        <v>78</v>
      </c>
      <c r="C1105" s="7" t="s">
        <v>79</v>
      </c>
      <c r="D1105" s="7" t="s">
        <v>35</v>
      </c>
      <c r="E1105" s="7">
        <v>0</v>
      </c>
      <c r="F1105" s="7">
        <v>0</v>
      </c>
      <c r="G1105" s="7">
        <v>0</v>
      </c>
      <c r="H1105" s="7">
        <v>0</v>
      </c>
      <c r="I1105" s="7">
        <v>0</v>
      </c>
      <c r="J1105" s="7">
        <v>0</v>
      </c>
      <c r="K1105" s="7">
        <v>0</v>
      </c>
      <c r="L1105" s="7">
        <v>0</v>
      </c>
      <c r="M1105" s="7">
        <v>0</v>
      </c>
      <c r="N1105" s="7">
        <v>0</v>
      </c>
      <c r="O1105" s="7">
        <v>0</v>
      </c>
      <c r="P1105" s="7">
        <v>0</v>
      </c>
      <c r="Q1105" s="7">
        <v>0</v>
      </c>
      <c r="R1105" s="7">
        <v>0</v>
      </c>
      <c r="S1105" s="7">
        <v>0</v>
      </c>
      <c r="T1105" s="7">
        <v>0</v>
      </c>
      <c r="U1105" s="7">
        <v>0</v>
      </c>
      <c r="V1105" s="7">
        <v>0</v>
      </c>
      <c r="W1105" s="7">
        <v>0</v>
      </c>
      <c r="X1105" s="7">
        <v>0</v>
      </c>
      <c r="Y1105" s="7">
        <v>0</v>
      </c>
      <c r="Z1105" s="7">
        <v>0</v>
      </c>
      <c r="AA1105" s="1" t="s">
        <v>36</v>
      </c>
      <c r="AB1105" s="1" t="str">
        <f t="shared" si="51"/>
        <v>Castilla y León</v>
      </c>
      <c r="AC1105" s="1" t="str">
        <f t="shared" si="52"/>
        <v>Cáceres-Castilla y León-Ávila-R5</v>
      </c>
      <c r="AD1105" s="1" t="str">
        <f t="shared" si="53"/>
        <v xml:space="preserve">DC - Industria del cuero y calzado </v>
      </c>
    </row>
    <row r="1106" spans="1:30" ht="14.4">
      <c r="A1106" s="7" t="s">
        <v>104</v>
      </c>
      <c r="B1106" s="7" t="s">
        <v>78</v>
      </c>
      <c r="C1106" s="7" t="s">
        <v>79</v>
      </c>
      <c r="D1106" s="7" t="s">
        <v>37</v>
      </c>
      <c r="E1106" s="7">
        <v>0</v>
      </c>
      <c r="F1106" s="7">
        <v>0</v>
      </c>
      <c r="G1106" s="7">
        <v>0</v>
      </c>
      <c r="H1106" s="7">
        <v>0</v>
      </c>
      <c r="I1106" s="7">
        <v>0</v>
      </c>
      <c r="J1106" s="7">
        <v>0</v>
      </c>
      <c r="K1106" s="7">
        <v>0</v>
      </c>
      <c r="L1106" s="7">
        <v>0</v>
      </c>
      <c r="M1106" s="7">
        <v>0</v>
      </c>
      <c r="N1106" s="7">
        <v>0</v>
      </c>
      <c r="O1106" s="7">
        <v>0.851654925844474</v>
      </c>
      <c r="P1106" s="7">
        <v>0</v>
      </c>
      <c r="Q1106" s="7">
        <v>0</v>
      </c>
      <c r="R1106" s="7">
        <v>0</v>
      </c>
      <c r="S1106" s="7">
        <v>0</v>
      </c>
      <c r="T1106" s="7">
        <v>0</v>
      </c>
      <c r="U1106" s="7">
        <v>0</v>
      </c>
      <c r="V1106" s="7">
        <v>0</v>
      </c>
      <c r="W1106" s="7">
        <v>0</v>
      </c>
      <c r="X1106" s="7">
        <v>0</v>
      </c>
      <c r="Y1106" s="7">
        <v>0</v>
      </c>
      <c r="Z1106" s="7">
        <v>4.3051769999999996</v>
      </c>
      <c r="AA1106" s="1" t="s">
        <v>38</v>
      </c>
      <c r="AB1106" s="1" t="str">
        <f t="shared" si="51"/>
        <v>Castilla y León</v>
      </c>
      <c r="AC1106" s="1" t="str">
        <f t="shared" si="52"/>
        <v>Cáceres-Castilla y León-Ávila-R6</v>
      </c>
      <c r="AD1106" s="1" t="str">
        <f t="shared" si="53"/>
        <v xml:space="preserve">DD - Industria de la madera y el corcho </v>
      </c>
    </row>
    <row r="1107" spans="1:30" ht="14.4">
      <c r="A1107" s="7" t="s">
        <v>104</v>
      </c>
      <c r="B1107" s="7" t="s">
        <v>78</v>
      </c>
      <c r="C1107" s="7" t="s">
        <v>79</v>
      </c>
      <c r="D1107" s="7" t="s">
        <v>39</v>
      </c>
      <c r="E1107" s="7">
        <v>0</v>
      </c>
      <c r="F1107" s="7">
        <v>0</v>
      </c>
      <c r="G1107" s="7">
        <v>0</v>
      </c>
      <c r="H1107" s="7">
        <v>0</v>
      </c>
      <c r="I1107" s="7">
        <v>0</v>
      </c>
      <c r="J1107" s="7">
        <v>0</v>
      </c>
      <c r="K1107" s="7">
        <v>0</v>
      </c>
      <c r="L1107" s="7">
        <v>0</v>
      </c>
      <c r="M1107" s="7">
        <v>0</v>
      </c>
      <c r="N1107" s="7">
        <v>2.5634643260997798</v>
      </c>
      <c r="O1107" s="7">
        <v>0</v>
      </c>
      <c r="P1107" s="7">
        <v>0</v>
      </c>
      <c r="Q1107" s="7">
        <v>0</v>
      </c>
      <c r="R1107" s="7">
        <v>0</v>
      </c>
      <c r="S1107" s="7">
        <v>0</v>
      </c>
      <c r="T1107" s="7">
        <v>0</v>
      </c>
      <c r="U1107" s="7">
        <v>0</v>
      </c>
      <c r="V1107" s="7">
        <v>0</v>
      </c>
      <c r="W1107" s="7">
        <v>0</v>
      </c>
      <c r="X1107" s="7">
        <v>0</v>
      </c>
      <c r="Y1107" s="7">
        <v>0.59992500000000004</v>
      </c>
      <c r="Z1107" s="7">
        <v>0</v>
      </c>
      <c r="AA1107" s="1" t="s">
        <v>40</v>
      </c>
      <c r="AB1107" s="1" t="str">
        <f t="shared" si="51"/>
        <v>Castilla y León</v>
      </c>
      <c r="AC1107" s="1" t="str">
        <f t="shared" si="52"/>
        <v>Cáceres-Castilla y León-Ávila-R7</v>
      </c>
      <c r="AD1107" s="1" t="str">
        <f t="shared" si="53"/>
        <v xml:space="preserve">DE - Industria del papel, edición y artes gráficas </v>
      </c>
    </row>
    <row r="1108" spans="1:30" ht="14.4">
      <c r="A1108" s="7" t="s">
        <v>104</v>
      </c>
      <c r="B1108" s="7" t="s">
        <v>78</v>
      </c>
      <c r="C1108" s="7" t="s">
        <v>79</v>
      </c>
      <c r="D1108" s="7" t="s">
        <v>41</v>
      </c>
      <c r="E1108" s="7">
        <v>0</v>
      </c>
      <c r="F1108" s="7">
        <v>0</v>
      </c>
      <c r="G1108" s="7">
        <v>0</v>
      </c>
      <c r="H1108" s="7">
        <v>0</v>
      </c>
      <c r="I1108" s="7">
        <v>0</v>
      </c>
      <c r="J1108" s="7">
        <v>0</v>
      </c>
      <c r="K1108" s="7">
        <v>0</v>
      </c>
      <c r="L1108" s="7">
        <v>0.490679286236269</v>
      </c>
      <c r="M1108" s="7">
        <v>0</v>
      </c>
      <c r="N1108" s="7">
        <v>1.1207953101524399</v>
      </c>
      <c r="O1108" s="7">
        <v>0</v>
      </c>
      <c r="P1108" s="7">
        <v>0</v>
      </c>
      <c r="Q1108" s="7">
        <v>0</v>
      </c>
      <c r="R1108" s="7">
        <v>0</v>
      </c>
      <c r="S1108" s="7">
        <v>0</v>
      </c>
      <c r="T1108" s="7">
        <v>0</v>
      </c>
      <c r="U1108" s="7">
        <v>0</v>
      </c>
      <c r="V1108" s="7">
        <v>0</v>
      </c>
      <c r="W1108" s="7">
        <v>4.4469620000000001</v>
      </c>
      <c r="X1108" s="7">
        <v>0</v>
      </c>
      <c r="Y1108" s="7">
        <v>3.9959539999999998</v>
      </c>
      <c r="Z1108" s="7">
        <v>0</v>
      </c>
      <c r="AA1108" s="1" t="s">
        <v>42</v>
      </c>
      <c r="AB1108" s="1" t="str">
        <f t="shared" si="51"/>
        <v>Castilla y León</v>
      </c>
      <c r="AC1108" s="1" t="str">
        <f t="shared" si="52"/>
        <v>Cáceres-Castilla y León-Ávila-R8</v>
      </c>
      <c r="AD1108" s="1" t="str">
        <f t="shared" si="53"/>
        <v xml:space="preserve">DG - Industria Química </v>
      </c>
    </row>
    <row r="1109" spans="1:30" ht="14.4">
      <c r="A1109" s="7" t="s">
        <v>104</v>
      </c>
      <c r="B1109" s="7" t="s">
        <v>78</v>
      </c>
      <c r="C1109" s="7" t="s">
        <v>79</v>
      </c>
      <c r="D1109" s="7" t="s">
        <v>43</v>
      </c>
      <c r="E1109" s="7">
        <v>0</v>
      </c>
      <c r="F1109" s="7">
        <v>0</v>
      </c>
      <c r="G1109" s="7">
        <v>0</v>
      </c>
      <c r="H1109" s="7">
        <v>0</v>
      </c>
      <c r="I1109" s="7">
        <v>2.5831959001634899</v>
      </c>
      <c r="J1109" s="7">
        <v>0</v>
      </c>
      <c r="K1109" s="7">
        <v>0</v>
      </c>
      <c r="L1109" s="7">
        <v>0</v>
      </c>
      <c r="M1109" s="7">
        <v>0</v>
      </c>
      <c r="N1109" s="7">
        <v>0</v>
      </c>
      <c r="O1109" s="7">
        <v>0</v>
      </c>
      <c r="P1109" s="7">
        <v>0</v>
      </c>
      <c r="Q1109" s="7">
        <v>0</v>
      </c>
      <c r="R1109" s="7">
        <v>0</v>
      </c>
      <c r="S1109" s="7">
        <v>0</v>
      </c>
      <c r="T1109" s="7">
        <v>0.33449400000000001</v>
      </c>
      <c r="U1109" s="7">
        <v>0</v>
      </c>
      <c r="V1109" s="7">
        <v>0</v>
      </c>
      <c r="W1109" s="7">
        <v>0</v>
      </c>
      <c r="X1109" s="7">
        <v>0</v>
      </c>
      <c r="Y1109" s="7">
        <v>0</v>
      </c>
      <c r="Z1109" s="7">
        <v>0</v>
      </c>
      <c r="AA1109" s="1" t="s">
        <v>44</v>
      </c>
      <c r="AB1109" s="1" t="str">
        <f t="shared" si="51"/>
        <v>Castilla y León</v>
      </c>
      <c r="AC1109" s="1" t="str">
        <f t="shared" si="52"/>
        <v>Cáceres-Castilla y León-Ávila-R9</v>
      </c>
      <c r="AD1109" s="1" t="str">
        <f t="shared" si="53"/>
        <v xml:space="preserve">DH - Industria del caucho y materias plásticas </v>
      </c>
    </row>
    <row r="1110" spans="1:30" ht="14.4">
      <c r="A1110" s="7" t="s">
        <v>104</v>
      </c>
      <c r="B1110" s="7" t="s">
        <v>78</v>
      </c>
      <c r="C1110" s="7" t="s">
        <v>79</v>
      </c>
      <c r="D1110" s="7" t="s">
        <v>45</v>
      </c>
      <c r="E1110" s="7">
        <v>0</v>
      </c>
      <c r="F1110" s="7">
        <v>0.37919526513895702</v>
      </c>
      <c r="G1110" s="7">
        <v>0.71046551633660504</v>
      </c>
      <c r="H1110" s="7">
        <v>0</v>
      </c>
      <c r="I1110" s="7">
        <v>0.49596835322522398</v>
      </c>
      <c r="J1110" s="7">
        <v>3.6964254464836399</v>
      </c>
      <c r="K1110" s="7">
        <v>0</v>
      </c>
      <c r="L1110" s="7">
        <v>2.2411059269248099</v>
      </c>
      <c r="M1110" s="7">
        <v>0.19407530766473</v>
      </c>
      <c r="N1110" s="7">
        <v>0.112241345190537</v>
      </c>
      <c r="O1110" s="7">
        <v>0.78266684727388902</v>
      </c>
      <c r="P1110" s="7">
        <v>0</v>
      </c>
      <c r="Q1110" s="7">
        <v>18.607431999999999</v>
      </c>
      <c r="R1110" s="7">
        <v>7.2736000000000001</v>
      </c>
      <c r="S1110" s="7">
        <v>0</v>
      </c>
      <c r="T1110" s="7">
        <v>3.9112079999999998</v>
      </c>
      <c r="U1110" s="7">
        <v>15.617336</v>
      </c>
      <c r="V1110" s="7">
        <v>0</v>
      </c>
      <c r="W1110" s="7">
        <v>7.8612440000000001</v>
      </c>
      <c r="X1110" s="7">
        <v>6.3384010000000002</v>
      </c>
      <c r="Y1110" s="7">
        <v>1.460407</v>
      </c>
      <c r="Z1110" s="7">
        <v>5.6312749999999996</v>
      </c>
      <c r="AA1110" s="1" t="s">
        <v>46</v>
      </c>
      <c r="AB1110" s="1" t="str">
        <f t="shared" si="51"/>
        <v>Castilla y León</v>
      </c>
      <c r="AC1110" s="1" t="str">
        <f t="shared" si="52"/>
        <v>Cáceres-Castilla y León-Ávila-R10</v>
      </c>
      <c r="AD1110" s="1" t="str">
        <f t="shared" si="53"/>
        <v xml:space="preserve">DI - Industria de productos minerales no metálicos </v>
      </c>
    </row>
    <row r="1111" spans="1:30" ht="14.4">
      <c r="A1111" s="7" t="s">
        <v>104</v>
      </c>
      <c r="B1111" s="7" t="s">
        <v>78</v>
      </c>
      <c r="C1111" s="7" t="s">
        <v>79</v>
      </c>
      <c r="D1111" s="7" t="s">
        <v>47</v>
      </c>
      <c r="E1111" s="7">
        <v>5.4273157528636702</v>
      </c>
      <c r="F1111" s="7">
        <v>0</v>
      </c>
      <c r="G1111" s="7">
        <v>6.0159294319898597</v>
      </c>
      <c r="H1111" s="7">
        <v>0</v>
      </c>
      <c r="I1111" s="7">
        <v>7.29799483859943</v>
      </c>
      <c r="J1111" s="7">
        <v>2.0648206076754798</v>
      </c>
      <c r="K1111" s="7">
        <v>1.6626602467515601</v>
      </c>
      <c r="L1111" s="7">
        <v>1.06057438137381</v>
      </c>
      <c r="M1111" s="7">
        <v>3.1293520014903899</v>
      </c>
      <c r="N1111" s="7">
        <v>6.1154348244232901</v>
      </c>
      <c r="O1111" s="7">
        <v>1.4173173735844899</v>
      </c>
      <c r="P1111" s="7">
        <v>11.606260000000001</v>
      </c>
      <c r="Q1111" s="7">
        <v>0</v>
      </c>
      <c r="R1111" s="7">
        <v>15.103187999999999</v>
      </c>
      <c r="S1111" s="7">
        <v>0</v>
      </c>
      <c r="T1111" s="7">
        <v>18.345797000000001</v>
      </c>
      <c r="U1111" s="7">
        <v>3.3615900000000001</v>
      </c>
      <c r="V1111" s="7">
        <v>3.4337939999999998</v>
      </c>
      <c r="W1111" s="7">
        <v>3.2075879999999999</v>
      </c>
      <c r="X1111" s="7">
        <v>3.1606830000000001</v>
      </c>
      <c r="Y1111" s="7">
        <v>8.9978630000000006</v>
      </c>
      <c r="Z1111" s="7">
        <v>1.7574099999999999</v>
      </c>
      <c r="AA1111" s="1" t="s">
        <v>48</v>
      </c>
      <c r="AB1111" s="1" t="str">
        <f t="shared" si="51"/>
        <v>Castilla y León</v>
      </c>
      <c r="AC1111" s="1" t="str">
        <f t="shared" si="52"/>
        <v>Cáceres-Castilla y León-Ávila-R11</v>
      </c>
      <c r="AD1111" s="1" t="str">
        <f t="shared" si="53"/>
        <v xml:space="preserve">DJ - Metalurgia y fabricación de productos metálicos </v>
      </c>
    </row>
    <row r="1112" spans="1:30" ht="14.4">
      <c r="A1112" s="7" t="s">
        <v>104</v>
      </c>
      <c r="B1112" s="7" t="s">
        <v>78</v>
      </c>
      <c r="C1112" s="7" t="s">
        <v>79</v>
      </c>
      <c r="D1112" s="7" t="s">
        <v>49</v>
      </c>
      <c r="E1112" s="7">
        <v>0</v>
      </c>
      <c r="F1112" s="7">
        <v>0</v>
      </c>
      <c r="G1112" s="7">
        <v>0</v>
      </c>
      <c r="H1112" s="7">
        <v>0</v>
      </c>
      <c r="I1112" s="7">
        <v>0</v>
      </c>
      <c r="J1112" s="7">
        <v>0</v>
      </c>
      <c r="K1112" s="7">
        <v>0</v>
      </c>
      <c r="L1112" s="7">
        <v>0</v>
      </c>
      <c r="M1112" s="7">
        <v>0</v>
      </c>
      <c r="N1112" s="7">
        <v>0</v>
      </c>
      <c r="O1112" s="7">
        <v>0</v>
      </c>
      <c r="P1112" s="7">
        <v>0</v>
      </c>
      <c r="Q1112" s="7">
        <v>0</v>
      </c>
      <c r="R1112" s="7">
        <v>0</v>
      </c>
      <c r="S1112" s="7">
        <v>0</v>
      </c>
      <c r="T1112" s="7">
        <v>0</v>
      </c>
      <c r="U1112" s="7">
        <v>0</v>
      </c>
      <c r="V1112" s="7">
        <v>0</v>
      </c>
      <c r="W1112" s="7">
        <v>0</v>
      </c>
      <c r="X1112" s="7">
        <v>0</v>
      </c>
      <c r="Y1112" s="7">
        <v>0</v>
      </c>
      <c r="Z1112" s="7">
        <v>0</v>
      </c>
      <c r="AA1112" s="1" t="s">
        <v>50</v>
      </c>
      <c r="AB1112" s="1" t="str">
        <f t="shared" si="51"/>
        <v>Castilla y León</v>
      </c>
      <c r="AC1112" s="1" t="str">
        <f t="shared" si="52"/>
        <v>Cáceres-Castilla y León-Ávila-R12</v>
      </c>
      <c r="AD1112" s="1" t="str">
        <f t="shared" si="53"/>
        <v xml:space="preserve">DK - Fabricación de maquinaria y equipo mecánico </v>
      </c>
    </row>
    <row r="1113" spans="1:30" ht="14.4">
      <c r="A1113" s="7" t="s">
        <v>104</v>
      </c>
      <c r="B1113" s="7" t="s">
        <v>78</v>
      </c>
      <c r="C1113" s="7" t="s">
        <v>79</v>
      </c>
      <c r="D1113" s="7" t="s">
        <v>51</v>
      </c>
      <c r="E1113" s="7">
        <v>0</v>
      </c>
      <c r="F1113" s="7">
        <v>0</v>
      </c>
      <c r="G1113" s="7">
        <v>0</v>
      </c>
      <c r="H1113" s="7">
        <v>0</v>
      </c>
      <c r="I1113" s="7">
        <v>0</v>
      </c>
      <c r="J1113" s="7">
        <v>0</v>
      </c>
      <c r="K1113" s="7">
        <v>0</v>
      </c>
      <c r="L1113" s="7">
        <v>0</v>
      </c>
      <c r="M1113" s="7">
        <v>0</v>
      </c>
      <c r="N1113" s="7">
        <v>0</v>
      </c>
      <c r="O1113" s="7">
        <v>0</v>
      </c>
      <c r="P1113" s="7">
        <v>0</v>
      </c>
      <c r="Q1113" s="7">
        <v>0</v>
      </c>
      <c r="R1113" s="7">
        <v>0</v>
      </c>
      <c r="S1113" s="7">
        <v>0</v>
      </c>
      <c r="T1113" s="7">
        <v>0</v>
      </c>
      <c r="U1113" s="7">
        <v>0</v>
      </c>
      <c r="V1113" s="7">
        <v>0</v>
      </c>
      <c r="W1113" s="7">
        <v>0</v>
      </c>
      <c r="X1113" s="7">
        <v>0</v>
      </c>
      <c r="Y1113" s="7">
        <v>0</v>
      </c>
      <c r="Z1113" s="7">
        <v>0</v>
      </c>
      <c r="AA1113" s="1" t="s">
        <v>52</v>
      </c>
      <c r="AB1113" s="1" t="str">
        <f t="shared" si="51"/>
        <v>Castilla y León</v>
      </c>
      <c r="AC1113" s="1" t="str">
        <f t="shared" si="52"/>
        <v>Cáceres-Castilla y León-Ávila-R13</v>
      </c>
      <c r="AD1113" s="1" t="str">
        <f t="shared" si="53"/>
        <v xml:space="preserve">DL - Material y equipo eléctrico, electrónico y óptico </v>
      </c>
    </row>
    <row r="1114" spans="1:30" ht="14.4">
      <c r="A1114" s="7" t="s">
        <v>104</v>
      </c>
      <c r="B1114" s="7" t="s">
        <v>78</v>
      </c>
      <c r="C1114" s="7" t="s">
        <v>79</v>
      </c>
      <c r="D1114" s="7" t="s">
        <v>53</v>
      </c>
      <c r="E1114" s="7">
        <v>0</v>
      </c>
      <c r="F1114" s="7">
        <v>0</v>
      </c>
      <c r="G1114" s="7">
        <v>0</v>
      </c>
      <c r="H1114" s="7">
        <v>0</v>
      </c>
      <c r="I1114" s="7">
        <v>0</v>
      </c>
      <c r="J1114" s="7">
        <v>0</v>
      </c>
      <c r="K1114" s="7">
        <v>0</v>
      </c>
      <c r="L1114" s="7">
        <v>0</v>
      </c>
      <c r="M1114" s="7">
        <v>0</v>
      </c>
      <c r="N1114" s="7">
        <v>0</v>
      </c>
      <c r="O1114" s="7">
        <v>0</v>
      </c>
      <c r="P1114" s="7">
        <v>0</v>
      </c>
      <c r="Q1114" s="7">
        <v>0</v>
      </c>
      <c r="R1114" s="7">
        <v>0</v>
      </c>
      <c r="S1114" s="7">
        <v>0</v>
      </c>
      <c r="T1114" s="7">
        <v>0</v>
      </c>
      <c r="U1114" s="7">
        <v>0</v>
      </c>
      <c r="V1114" s="7">
        <v>0</v>
      </c>
      <c r="W1114" s="7">
        <v>0</v>
      </c>
      <c r="X1114" s="7">
        <v>0</v>
      </c>
      <c r="Y1114" s="7">
        <v>0</v>
      </c>
      <c r="Z1114" s="7">
        <v>0</v>
      </c>
      <c r="AA1114" s="1" t="s">
        <v>54</v>
      </c>
      <c r="AB1114" s="1" t="str">
        <f t="shared" si="51"/>
        <v>Castilla y León</v>
      </c>
      <c r="AC1114" s="1" t="str">
        <f t="shared" si="52"/>
        <v>Cáceres-Castilla y León-Ávila-R14</v>
      </c>
      <c r="AD1114" s="1" t="str">
        <f t="shared" si="53"/>
        <v xml:space="preserve">DM - Fabricación de material de transporte </v>
      </c>
    </row>
    <row r="1115" spans="1:30" ht="14.4">
      <c r="A1115" s="7" t="s">
        <v>104</v>
      </c>
      <c r="B1115" s="7" t="s">
        <v>78</v>
      </c>
      <c r="C1115" s="7" t="s">
        <v>79</v>
      </c>
      <c r="D1115" s="7" t="s">
        <v>55</v>
      </c>
      <c r="E1115" s="7">
        <v>0</v>
      </c>
      <c r="F1115" s="7">
        <v>0</v>
      </c>
      <c r="G1115" s="7">
        <v>0.19628350105419601</v>
      </c>
      <c r="H1115" s="7">
        <v>0</v>
      </c>
      <c r="I1115" s="7">
        <v>0</v>
      </c>
      <c r="J1115" s="7">
        <v>0</v>
      </c>
      <c r="K1115" s="7">
        <v>0</v>
      </c>
      <c r="L1115" s="7">
        <v>0</v>
      </c>
      <c r="M1115" s="7">
        <v>0</v>
      </c>
      <c r="N1115" s="7">
        <v>0</v>
      </c>
      <c r="O1115" s="7">
        <v>0</v>
      </c>
      <c r="P1115" s="7">
        <v>0</v>
      </c>
      <c r="Q1115" s="7">
        <v>0</v>
      </c>
      <c r="R1115" s="7">
        <v>3.3667500000000001</v>
      </c>
      <c r="S1115" s="7">
        <v>0</v>
      </c>
      <c r="T1115" s="7">
        <v>0</v>
      </c>
      <c r="U1115" s="7">
        <v>0</v>
      </c>
      <c r="V1115" s="7">
        <v>0</v>
      </c>
      <c r="W1115" s="7">
        <v>0</v>
      </c>
      <c r="X1115" s="7">
        <v>0</v>
      </c>
      <c r="Y1115" s="7">
        <v>0</v>
      </c>
      <c r="Z1115" s="7">
        <v>0</v>
      </c>
      <c r="AA1115" s="1" t="s">
        <v>56</v>
      </c>
      <c r="AB1115" s="1" t="str">
        <f t="shared" si="51"/>
        <v>Castilla y León</v>
      </c>
      <c r="AC1115" s="1" t="str">
        <f t="shared" si="52"/>
        <v>Cáceres-Castilla y León-Ávila-R15</v>
      </c>
      <c r="AD1115" s="1" t="str">
        <f t="shared" si="53"/>
        <v xml:space="preserve">DN - Industrias diversas </v>
      </c>
    </row>
    <row r="1116" spans="1:30" ht="14.4">
      <c r="A1116" s="7" t="s">
        <v>104</v>
      </c>
      <c r="B1116" s="7" t="s">
        <v>78</v>
      </c>
      <c r="C1116" s="7" t="s">
        <v>79</v>
      </c>
      <c r="D1116" s="7" t="s">
        <v>57</v>
      </c>
      <c r="E1116" s="7">
        <v>0</v>
      </c>
      <c r="F1116" s="7">
        <v>0</v>
      </c>
      <c r="G1116" s="7">
        <v>0</v>
      </c>
      <c r="H1116" s="7">
        <v>0</v>
      </c>
      <c r="I1116" s="7">
        <v>0</v>
      </c>
      <c r="J1116" s="7">
        <v>0</v>
      </c>
      <c r="K1116" s="7">
        <v>0</v>
      </c>
      <c r="L1116" s="7">
        <v>0</v>
      </c>
      <c r="M1116" s="7">
        <v>0</v>
      </c>
      <c r="N1116" s="7">
        <v>0</v>
      </c>
      <c r="O1116" s="7">
        <v>0</v>
      </c>
      <c r="P1116" s="7">
        <v>0</v>
      </c>
      <c r="Q1116" s="7">
        <v>0</v>
      </c>
      <c r="R1116" s="7">
        <v>0</v>
      </c>
      <c r="S1116" s="7">
        <v>0</v>
      </c>
      <c r="T1116" s="7">
        <v>0</v>
      </c>
      <c r="U1116" s="7">
        <v>0</v>
      </c>
      <c r="V1116" s="7">
        <v>0</v>
      </c>
      <c r="W1116" s="7">
        <v>0</v>
      </c>
      <c r="X1116" s="7">
        <v>0</v>
      </c>
      <c r="Y1116" s="7">
        <v>0</v>
      </c>
      <c r="Z1116" s="7">
        <v>0</v>
      </c>
      <c r="AA1116" s="1" t="s">
        <v>58</v>
      </c>
      <c r="AB1116" s="1" t="str">
        <f t="shared" si="51"/>
        <v>Castilla y León</v>
      </c>
      <c r="AC1116" s="1" t="str">
        <f t="shared" si="52"/>
        <v>Cáceres-Castilla y León-Ávila-R16</v>
      </c>
      <c r="AD1116" s="1" t="str">
        <f t="shared" si="53"/>
        <v xml:space="preserve">EE - Industria energética, distribución de energía, gas y agua </v>
      </c>
    </row>
    <row r="1117" spans="1:30" ht="14.4">
      <c r="A1117" s="7" t="s">
        <v>104</v>
      </c>
      <c r="B1117" s="7" t="s">
        <v>78</v>
      </c>
      <c r="C1117" s="7" t="s">
        <v>80</v>
      </c>
      <c r="D1117" s="7" t="s">
        <v>23</v>
      </c>
      <c r="E1117" s="7">
        <v>18.4853923635612</v>
      </c>
      <c r="F1117" s="7">
        <v>0</v>
      </c>
      <c r="G1117" s="7">
        <v>7.5848883701840402</v>
      </c>
      <c r="H1117" s="7">
        <v>0</v>
      </c>
      <c r="I1117" s="7">
        <v>0</v>
      </c>
      <c r="J1117" s="7">
        <v>0</v>
      </c>
      <c r="K1117" s="7">
        <v>8.8923733275834795</v>
      </c>
      <c r="L1117" s="7">
        <v>0</v>
      </c>
      <c r="M1117" s="7">
        <v>2.3008117136464001</v>
      </c>
      <c r="N1117" s="7">
        <v>4.7837905541165604</v>
      </c>
      <c r="O1117" s="7">
        <v>0</v>
      </c>
      <c r="P1117" s="7">
        <v>13.660640000000001</v>
      </c>
      <c r="Q1117" s="7">
        <v>0</v>
      </c>
      <c r="R1117" s="7">
        <v>7.1110699999999998</v>
      </c>
      <c r="S1117" s="7">
        <v>0</v>
      </c>
      <c r="T1117" s="7">
        <v>0</v>
      </c>
      <c r="U1117" s="7">
        <v>0</v>
      </c>
      <c r="V1117" s="7">
        <v>21.654591</v>
      </c>
      <c r="W1117" s="7">
        <v>0</v>
      </c>
      <c r="X1117" s="7">
        <v>3.6211000000000002</v>
      </c>
      <c r="Y1117" s="7">
        <v>6.0853440000000001</v>
      </c>
      <c r="Z1117" s="7">
        <v>0</v>
      </c>
      <c r="AA1117" s="1" t="s">
        <v>24</v>
      </c>
      <c r="AB1117" s="1" t="str">
        <f t="shared" si="51"/>
        <v>Castilla y León</v>
      </c>
      <c r="AC1117" s="1" t="str">
        <f t="shared" si="52"/>
        <v>Cáceres-Castilla y León-Burgos-R1</v>
      </c>
      <c r="AD1117" s="1" t="str">
        <f t="shared" si="53"/>
        <v xml:space="preserve">AA,BB - Agricultura, silvicultura y pesca </v>
      </c>
    </row>
    <row r="1118" spans="1:30" ht="14.4">
      <c r="A1118" s="7" t="s">
        <v>104</v>
      </c>
      <c r="B1118" s="7" t="s">
        <v>78</v>
      </c>
      <c r="C1118" s="7" t="s">
        <v>80</v>
      </c>
      <c r="D1118" s="7" t="s">
        <v>26</v>
      </c>
      <c r="E1118" s="7">
        <v>0</v>
      </c>
      <c r="F1118" s="7">
        <v>0</v>
      </c>
      <c r="G1118" s="7">
        <v>0</v>
      </c>
      <c r="H1118" s="7">
        <v>0</v>
      </c>
      <c r="I1118" s="7">
        <v>0</v>
      </c>
      <c r="J1118" s="7">
        <v>0</v>
      </c>
      <c r="K1118" s="7">
        <v>0</v>
      </c>
      <c r="L1118" s="7">
        <v>0</v>
      </c>
      <c r="M1118" s="7">
        <v>0</v>
      </c>
      <c r="N1118" s="7">
        <v>0</v>
      </c>
      <c r="O1118" s="7">
        <v>0</v>
      </c>
      <c r="P1118" s="7">
        <v>0</v>
      </c>
      <c r="Q1118" s="7">
        <v>0</v>
      </c>
      <c r="R1118" s="7">
        <v>0</v>
      </c>
      <c r="S1118" s="7">
        <v>0</v>
      </c>
      <c r="T1118" s="7">
        <v>0</v>
      </c>
      <c r="U1118" s="7">
        <v>0</v>
      </c>
      <c r="V1118" s="7">
        <v>0</v>
      </c>
      <c r="W1118" s="7">
        <v>0</v>
      </c>
      <c r="X1118" s="7">
        <v>0</v>
      </c>
      <c r="Y1118" s="7">
        <v>0</v>
      </c>
      <c r="Z1118" s="7">
        <v>0</v>
      </c>
      <c r="AA1118" s="1" t="s">
        <v>27</v>
      </c>
      <c r="AB1118" s="1" t="str">
        <f t="shared" ref="AB1118:AB1181" si="54">IF(B1118="Castilla-La Mancha","Castilla La Mancha",B1118)</f>
        <v>Castilla y León</v>
      </c>
      <c r="AC1118" s="1" t="str">
        <f t="shared" si="52"/>
        <v>Cáceres-Castilla y León-Burgos-R2</v>
      </c>
      <c r="AD1118" s="1" t="str">
        <f t="shared" si="53"/>
        <v xml:space="preserve">CA,CB, DF - I. extractivas, coquerías, refino y combustibles nucleares </v>
      </c>
    </row>
    <row r="1119" spans="1:30" ht="14.4">
      <c r="A1119" s="7" t="s">
        <v>104</v>
      </c>
      <c r="B1119" s="7" t="s">
        <v>78</v>
      </c>
      <c r="C1119" s="7" t="s">
        <v>80</v>
      </c>
      <c r="D1119" s="7" t="s">
        <v>29</v>
      </c>
      <c r="E1119" s="7">
        <v>0</v>
      </c>
      <c r="F1119" s="7">
        <v>0</v>
      </c>
      <c r="G1119" s="7">
        <v>0</v>
      </c>
      <c r="H1119" s="7">
        <v>7.9833722934209996</v>
      </c>
      <c r="I1119" s="7">
        <v>120.981551052434</v>
      </c>
      <c r="J1119" s="7">
        <v>0</v>
      </c>
      <c r="K1119" s="7">
        <v>0</v>
      </c>
      <c r="L1119" s="7">
        <v>21.740297997150801</v>
      </c>
      <c r="M1119" s="7">
        <v>140.65247747491301</v>
      </c>
      <c r="N1119" s="7">
        <v>57.336105639346599</v>
      </c>
      <c r="O1119" s="7">
        <v>37.253104384828099</v>
      </c>
      <c r="P1119" s="7">
        <v>0</v>
      </c>
      <c r="Q1119" s="7">
        <v>0</v>
      </c>
      <c r="R1119" s="7">
        <v>0</v>
      </c>
      <c r="S1119" s="7">
        <v>29.002037999999999</v>
      </c>
      <c r="T1119" s="7">
        <v>87.790261000000001</v>
      </c>
      <c r="U1119" s="7">
        <v>0</v>
      </c>
      <c r="V1119" s="7">
        <v>0</v>
      </c>
      <c r="W1119" s="7">
        <v>12.425776000000001</v>
      </c>
      <c r="X1119" s="7">
        <v>55.719849000000004</v>
      </c>
      <c r="Y1119" s="7">
        <v>35.460856</v>
      </c>
      <c r="Z1119" s="7">
        <v>10.73954</v>
      </c>
      <c r="AA1119" s="1" t="s">
        <v>30</v>
      </c>
      <c r="AB1119" s="1" t="str">
        <f t="shared" si="54"/>
        <v>Castilla y León</v>
      </c>
      <c r="AC1119" s="1" t="str">
        <f t="shared" si="52"/>
        <v>Cáceres-Castilla y León-Burgos-R3</v>
      </c>
      <c r="AD1119" s="1" t="str">
        <f t="shared" si="53"/>
        <v xml:space="preserve">DA - Industria Agroalimentaria </v>
      </c>
    </row>
    <row r="1120" spans="1:30" ht="14.4">
      <c r="A1120" s="7" t="s">
        <v>104</v>
      </c>
      <c r="B1120" s="7" t="s">
        <v>78</v>
      </c>
      <c r="C1120" s="7" t="s">
        <v>80</v>
      </c>
      <c r="D1120" s="7" t="s">
        <v>32</v>
      </c>
      <c r="E1120" s="7">
        <v>0</v>
      </c>
      <c r="F1120" s="7">
        <v>0</v>
      </c>
      <c r="G1120" s="7">
        <v>0</v>
      </c>
      <c r="H1120" s="7">
        <v>0</v>
      </c>
      <c r="I1120" s="7">
        <v>0</v>
      </c>
      <c r="J1120" s="7">
        <v>0</v>
      </c>
      <c r="K1120" s="7">
        <v>0</v>
      </c>
      <c r="L1120" s="7">
        <v>0</v>
      </c>
      <c r="M1120" s="7">
        <v>0</v>
      </c>
      <c r="N1120" s="7">
        <v>0</v>
      </c>
      <c r="O1120" s="7">
        <v>0</v>
      </c>
      <c r="P1120" s="7">
        <v>0</v>
      </c>
      <c r="Q1120" s="7">
        <v>0</v>
      </c>
      <c r="R1120" s="7">
        <v>0</v>
      </c>
      <c r="S1120" s="7">
        <v>0</v>
      </c>
      <c r="T1120" s="7">
        <v>0</v>
      </c>
      <c r="U1120" s="7">
        <v>0</v>
      </c>
      <c r="V1120" s="7">
        <v>0</v>
      </c>
      <c r="W1120" s="7">
        <v>0</v>
      </c>
      <c r="X1120" s="7">
        <v>0</v>
      </c>
      <c r="Y1120" s="7">
        <v>0</v>
      </c>
      <c r="Z1120" s="7">
        <v>0</v>
      </c>
      <c r="AA1120" s="1" t="s">
        <v>33</v>
      </c>
      <c r="AB1120" s="1" t="str">
        <f t="shared" si="54"/>
        <v>Castilla y León</v>
      </c>
      <c r="AC1120" s="1" t="str">
        <f t="shared" si="52"/>
        <v>Cáceres-Castilla y León-Burgos-R4</v>
      </c>
      <c r="AD1120" s="1" t="str">
        <f t="shared" si="53"/>
        <v xml:space="preserve">DB - Industria textil y de la confección </v>
      </c>
    </row>
    <row r="1121" spans="1:30" ht="14.4">
      <c r="A1121" s="7" t="s">
        <v>104</v>
      </c>
      <c r="B1121" s="7" t="s">
        <v>78</v>
      </c>
      <c r="C1121" s="7" t="s">
        <v>80</v>
      </c>
      <c r="D1121" s="7" t="s">
        <v>35</v>
      </c>
      <c r="E1121" s="7">
        <v>0</v>
      </c>
      <c r="F1121" s="7">
        <v>0</v>
      </c>
      <c r="G1121" s="7">
        <v>0</v>
      </c>
      <c r="H1121" s="7">
        <v>0</v>
      </c>
      <c r="I1121" s="7">
        <v>0</v>
      </c>
      <c r="J1121" s="7">
        <v>0</v>
      </c>
      <c r="K1121" s="7">
        <v>0</v>
      </c>
      <c r="L1121" s="7">
        <v>0</v>
      </c>
      <c r="M1121" s="7">
        <v>0</v>
      </c>
      <c r="N1121" s="7">
        <v>0</v>
      </c>
      <c r="O1121" s="7">
        <v>0</v>
      </c>
      <c r="P1121" s="7">
        <v>0</v>
      </c>
      <c r="Q1121" s="7">
        <v>0</v>
      </c>
      <c r="R1121" s="7">
        <v>0</v>
      </c>
      <c r="S1121" s="7">
        <v>0</v>
      </c>
      <c r="T1121" s="7">
        <v>0</v>
      </c>
      <c r="U1121" s="7">
        <v>0</v>
      </c>
      <c r="V1121" s="7">
        <v>0</v>
      </c>
      <c r="W1121" s="7">
        <v>0</v>
      </c>
      <c r="X1121" s="7">
        <v>0</v>
      </c>
      <c r="Y1121" s="7">
        <v>0</v>
      </c>
      <c r="Z1121" s="7">
        <v>0</v>
      </c>
      <c r="AA1121" s="1" t="s">
        <v>36</v>
      </c>
      <c r="AB1121" s="1" t="str">
        <f t="shared" si="54"/>
        <v>Castilla y León</v>
      </c>
      <c r="AC1121" s="1" t="str">
        <f t="shared" si="52"/>
        <v>Cáceres-Castilla y León-Burgos-R5</v>
      </c>
      <c r="AD1121" s="1" t="str">
        <f t="shared" si="53"/>
        <v xml:space="preserve">DC - Industria del cuero y calzado </v>
      </c>
    </row>
    <row r="1122" spans="1:30" ht="14.4">
      <c r="A1122" s="7" t="s">
        <v>104</v>
      </c>
      <c r="B1122" s="7" t="s">
        <v>78</v>
      </c>
      <c r="C1122" s="7" t="s">
        <v>80</v>
      </c>
      <c r="D1122" s="7" t="s">
        <v>37</v>
      </c>
      <c r="E1122" s="7">
        <v>0</v>
      </c>
      <c r="F1122" s="7">
        <v>0</v>
      </c>
      <c r="G1122" s="7">
        <v>0</v>
      </c>
      <c r="H1122" s="7">
        <v>0</v>
      </c>
      <c r="I1122" s="7">
        <v>0</v>
      </c>
      <c r="J1122" s="7">
        <v>0</v>
      </c>
      <c r="K1122" s="7">
        <v>0</v>
      </c>
      <c r="L1122" s="7">
        <v>0</v>
      </c>
      <c r="M1122" s="7">
        <v>0</v>
      </c>
      <c r="N1122" s="7">
        <v>0</v>
      </c>
      <c r="O1122" s="7">
        <v>4.5666957533688999</v>
      </c>
      <c r="P1122" s="7">
        <v>0</v>
      </c>
      <c r="Q1122" s="7">
        <v>0</v>
      </c>
      <c r="R1122" s="7">
        <v>0</v>
      </c>
      <c r="S1122" s="7">
        <v>0</v>
      </c>
      <c r="T1122" s="7">
        <v>0</v>
      </c>
      <c r="U1122" s="7">
        <v>0</v>
      </c>
      <c r="V1122" s="7">
        <v>0</v>
      </c>
      <c r="W1122" s="7">
        <v>0</v>
      </c>
      <c r="X1122" s="7">
        <v>0</v>
      </c>
      <c r="Y1122" s="7">
        <v>0</v>
      </c>
      <c r="Z1122" s="7">
        <v>23.084976000000001</v>
      </c>
      <c r="AA1122" s="1" t="s">
        <v>38</v>
      </c>
      <c r="AB1122" s="1" t="str">
        <f t="shared" si="54"/>
        <v>Castilla y León</v>
      </c>
      <c r="AC1122" s="1" t="str">
        <f t="shared" si="52"/>
        <v>Cáceres-Castilla y León-Burgos-R6</v>
      </c>
      <c r="AD1122" s="1" t="str">
        <f t="shared" si="53"/>
        <v xml:space="preserve">DD - Industria de la madera y el corcho </v>
      </c>
    </row>
    <row r="1123" spans="1:30" ht="14.4">
      <c r="A1123" s="7" t="s">
        <v>104</v>
      </c>
      <c r="B1123" s="7" t="s">
        <v>78</v>
      </c>
      <c r="C1123" s="7" t="s">
        <v>80</v>
      </c>
      <c r="D1123" s="7" t="s">
        <v>39</v>
      </c>
      <c r="E1123" s="7">
        <v>0</v>
      </c>
      <c r="F1123" s="7">
        <v>0</v>
      </c>
      <c r="G1123" s="7">
        <v>0</v>
      </c>
      <c r="H1123" s="7">
        <v>0</v>
      </c>
      <c r="I1123" s="7">
        <v>0</v>
      </c>
      <c r="J1123" s="7">
        <v>0</v>
      </c>
      <c r="K1123" s="7">
        <v>0</v>
      </c>
      <c r="L1123" s="7">
        <v>0</v>
      </c>
      <c r="M1123" s="7">
        <v>0</v>
      </c>
      <c r="N1123" s="7">
        <v>0</v>
      </c>
      <c r="O1123" s="7">
        <v>0</v>
      </c>
      <c r="P1123" s="7">
        <v>0</v>
      </c>
      <c r="Q1123" s="7">
        <v>0</v>
      </c>
      <c r="R1123" s="7">
        <v>0</v>
      </c>
      <c r="S1123" s="7">
        <v>0</v>
      </c>
      <c r="T1123" s="7">
        <v>0</v>
      </c>
      <c r="U1123" s="7">
        <v>0</v>
      </c>
      <c r="V1123" s="7">
        <v>0</v>
      </c>
      <c r="W1123" s="7">
        <v>0</v>
      </c>
      <c r="X1123" s="7">
        <v>0</v>
      </c>
      <c r="Y1123" s="7">
        <v>0</v>
      </c>
      <c r="Z1123" s="7">
        <v>0</v>
      </c>
      <c r="AA1123" s="1" t="s">
        <v>40</v>
      </c>
      <c r="AB1123" s="1" t="str">
        <f t="shared" si="54"/>
        <v>Castilla y León</v>
      </c>
      <c r="AC1123" s="1" t="str">
        <f t="shared" si="52"/>
        <v>Cáceres-Castilla y León-Burgos-R7</v>
      </c>
      <c r="AD1123" s="1" t="str">
        <f t="shared" si="53"/>
        <v xml:space="preserve">DE - Industria del papel, edición y artes gráficas </v>
      </c>
    </row>
    <row r="1124" spans="1:30" ht="14.4">
      <c r="A1124" s="7" t="s">
        <v>104</v>
      </c>
      <c r="B1124" s="7" t="s">
        <v>78</v>
      </c>
      <c r="C1124" s="7" t="s">
        <v>80</v>
      </c>
      <c r="D1124" s="7" t="s">
        <v>41</v>
      </c>
      <c r="E1124" s="7">
        <v>0</v>
      </c>
      <c r="F1124" s="7">
        <v>0</v>
      </c>
      <c r="G1124" s="7">
        <v>4.2521074168295101</v>
      </c>
      <c r="H1124" s="7">
        <v>4.5490360548805597</v>
      </c>
      <c r="I1124" s="7">
        <v>0</v>
      </c>
      <c r="J1124" s="7">
        <v>0</v>
      </c>
      <c r="K1124" s="7">
        <v>0</v>
      </c>
      <c r="L1124" s="7">
        <v>0</v>
      </c>
      <c r="M1124" s="7">
        <v>0</v>
      </c>
      <c r="N1124" s="7">
        <v>0</v>
      </c>
      <c r="O1124" s="7">
        <v>7.1573484037479798</v>
      </c>
      <c r="P1124" s="7">
        <v>0</v>
      </c>
      <c r="Q1124" s="7">
        <v>0</v>
      </c>
      <c r="R1124" s="7">
        <v>1.162857</v>
      </c>
      <c r="S1124" s="7">
        <v>0.95464899999999997</v>
      </c>
      <c r="T1124" s="7">
        <v>0</v>
      </c>
      <c r="U1124" s="7">
        <v>0</v>
      </c>
      <c r="V1124" s="7">
        <v>0</v>
      </c>
      <c r="W1124" s="7">
        <v>0</v>
      </c>
      <c r="X1124" s="7">
        <v>0</v>
      </c>
      <c r="Y1124" s="7">
        <v>0</v>
      </c>
      <c r="Z1124" s="7">
        <v>4.8448919999999998</v>
      </c>
      <c r="AA1124" s="1" t="s">
        <v>42</v>
      </c>
      <c r="AB1124" s="1" t="str">
        <f t="shared" si="54"/>
        <v>Castilla y León</v>
      </c>
      <c r="AC1124" s="1" t="str">
        <f t="shared" si="52"/>
        <v>Cáceres-Castilla y León-Burgos-R8</v>
      </c>
      <c r="AD1124" s="1" t="str">
        <f t="shared" si="53"/>
        <v xml:space="preserve">DG - Industria Química </v>
      </c>
    </row>
    <row r="1125" spans="1:30" ht="14.4">
      <c r="A1125" s="7" t="s">
        <v>104</v>
      </c>
      <c r="B1125" s="7" t="s">
        <v>78</v>
      </c>
      <c r="C1125" s="7" t="s">
        <v>80</v>
      </c>
      <c r="D1125" s="7" t="s">
        <v>43</v>
      </c>
      <c r="E1125" s="7">
        <v>0</v>
      </c>
      <c r="F1125" s="7">
        <v>0</v>
      </c>
      <c r="G1125" s="7">
        <v>0</v>
      </c>
      <c r="H1125" s="7">
        <v>0</v>
      </c>
      <c r="I1125" s="7">
        <v>0</v>
      </c>
      <c r="J1125" s="7">
        <v>0</v>
      </c>
      <c r="K1125" s="7">
        <v>0</v>
      </c>
      <c r="L1125" s="7">
        <v>0</v>
      </c>
      <c r="M1125" s="7">
        <v>0</v>
      </c>
      <c r="N1125" s="7">
        <v>0</v>
      </c>
      <c r="O1125" s="7">
        <v>0</v>
      </c>
      <c r="P1125" s="7">
        <v>0</v>
      </c>
      <c r="Q1125" s="7">
        <v>0</v>
      </c>
      <c r="R1125" s="7">
        <v>0</v>
      </c>
      <c r="S1125" s="7">
        <v>0</v>
      </c>
      <c r="T1125" s="7">
        <v>0</v>
      </c>
      <c r="U1125" s="7">
        <v>0</v>
      </c>
      <c r="V1125" s="7">
        <v>0</v>
      </c>
      <c r="W1125" s="7">
        <v>0</v>
      </c>
      <c r="X1125" s="7">
        <v>0</v>
      </c>
      <c r="Y1125" s="7">
        <v>0</v>
      </c>
      <c r="Z1125" s="7">
        <v>0</v>
      </c>
      <c r="AA1125" s="1" t="s">
        <v>44</v>
      </c>
      <c r="AB1125" s="1" t="str">
        <f t="shared" si="54"/>
        <v>Castilla y León</v>
      </c>
      <c r="AC1125" s="1" t="str">
        <f t="shared" si="52"/>
        <v>Cáceres-Castilla y León-Burgos-R9</v>
      </c>
      <c r="AD1125" s="1" t="str">
        <f t="shared" si="53"/>
        <v xml:space="preserve">DH - Industria del caucho y materias plásticas </v>
      </c>
    </row>
    <row r="1126" spans="1:30" ht="14.4">
      <c r="A1126" s="7" t="s">
        <v>104</v>
      </c>
      <c r="B1126" s="7" t="s">
        <v>78</v>
      </c>
      <c r="C1126" s="7" t="s">
        <v>80</v>
      </c>
      <c r="D1126" s="7" t="s">
        <v>45</v>
      </c>
      <c r="E1126" s="7">
        <v>0</v>
      </c>
      <c r="F1126" s="7">
        <v>0</v>
      </c>
      <c r="G1126" s="7">
        <v>0</v>
      </c>
      <c r="H1126" s="7">
        <v>0</v>
      </c>
      <c r="I1126" s="7">
        <v>0</v>
      </c>
      <c r="J1126" s="7">
        <v>0</v>
      </c>
      <c r="K1126" s="7">
        <v>0</v>
      </c>
      <c r="L1126" s="7">
        <v>0</v>
      </c>
      <c r="M1126" s="7">
        <v>0</v>
      </c>
      <c r="N1126" s="7">
        <v>0</v>
      </c>
      <c r="O1126" s="7">
        <v>0</v>
      </c>
      <c r="P1126" s="7">
        <v>0</v>
      </c>
      <c r="Q1126" s="7">
        <v>0</v>
      </c>
      <c r="R1126" s="7">
        <v>0</v>
      </c>
      <c r="S1126" s="7">
        <v>0</v>
      </c>
      <c r="T1126" s="7">
        <v>0</v>
      </c>
      <c r="U1126" s="7">
        <v>0</v>
      </c>
      <c r="V1126" s="7">
        <v>0</v>
      </c>
      <c r="W1126" s="7">
        <v>0</v>
      </c>
      <c r="X1126" s="7">
        <v>0</v>
      </c>
      <c r="Y1126" s="7">
        <v>0</v>
      </c>
      <c r="Z1126" s="7">
        <v>0</v>
      </c>
      <c r="AA1126" s="1" t="s">
        <v>46</v>
      </c>
      <c r="AB1126" s="1" t="str">
        <f t="shared" si="54"/>
        <v>Castilla y León</v>
      </c>
      <c r="AC1126" s="1" t="str">
        <f t="shared" si="52"/>
        <v>Cáceres-Castilla y León-Burgos-R10</v>
      </c>
      <c r="AD1126" s="1" t="str">
        <f t="shared" si="53"/>
        <v xml:space="preserve">DI - Industria de productos minerales no metálicos </v>
      </c>
    </row>
    <row r="1127" spans="1:30" ht="14.4">
      <c r="A1127" s="7" t="s">
        <v>104</v>
      </c>
      <c r="B1127" s="7" t="s">
        <v>78</v>
      </c>
      <c r="C1127" s="7" t="s">
        <v>80</v>
      </c>
      <c r="D1127" s="7" t="s">
        <v>47</v>
      </c>
      <c r="E1127" s="7">
        <v>0</v>
      </c>
      <c r="F1127" s="7">
        <v>0</v>
      </c>
      <c r="G1127" s="7">
        <v>0</v>
      </c>
      <c r="H1127" s="7">
        <v>0</v>
      </c>
      <c r="I1127" s="7">
        <v>0</v>
      </c>
      <c r="J1127" s="7">
        <v>8.9647958203521103</v>
      </c>
      <c r="K1127" s="7">
        <v>0</v>
      </c>
      <c r="L1127" s="7">
        <v>0</v>
      </c>
      <c r="M1127" s="7">
        <v>12.785551361008499</v>
      </c>
      <c r="N1127" s="7">
        <v>7.3847412611952201</v>
      </c>
      <c r="O1127" s="7">
        <v>0</v>
      </c>
      <c r="P1127" s="7">
        <v>0</v>
      </c>
      <c r="Q1127" s="7">
        <v>0</v>
      </c>
      <c r="R1127" s="7">
        <v>0</v>
      </c>
      <c r="S1127" s="7">
        <v>0</v>
      </c>
      <c r="T1127" s="7">
        <v>0</v>
      </c>
      <c r="U1127" s="7">
        <v>14.594957000000001</v>
      </c>
      <c r="V1127" s="7">
        <v>0</v>
      </c>
      <c r="W1127" s="7">
        <v>0</v>
      </c>
      <c r="X1127" s="7">
        <v>12.91356</v>
      </c>
      <c r="Y1127" s="7">
        <v>10.86544</v>
      </c>
      <c r="Z1127" s="7">
        <v>0</v>
      </c>
      <c r="AA1127" s="1" t="s">
        <v>48</v>
      </c>
      <c r="AB1127" s="1" t="str">
        <f t="shared" si="54"/>
        <v>Castilla y León</v>
      </c>
      <c r="AC1127" s="1" t="str">
        <f t="shared" si="52"/>
        <v>Cáceres-Castilla y León-Burgos-R11</v>
      </c>
      <c r="AD1127" s="1" t="str">
        <f t="shared" si="53"/>
        <v xml:space="preserve">DJ - Metalurgia y fabricación de productos metálicos </v>
      </c>
    </row>
    <row r="1128" spans="1:30" ht="14.4">
      <c r="A1128" s="7" t="s">
        <v>104</v>
      </c>
      <c r="B1128" s="7" t="s">
        <v>78</v>
      </c>
      <c r="C1128" s="7" t="s">
        <v>80</v>
      </c>
      <c r="D1128" s="7" t="s">
        <v>49</v>
      </c>
      <c r="E1128" s="7">
        <v>0</v>
      </c>
      <c r="F1128" s="7">
        <v>0</v>
      </c>
      <c r="G1128" s="7">
        <v>0</v>
      </c>
      <c r="H1128" s="7">
        <v>0</v>
      </c>
      <c r="I1128" s="7">
        <v>0</v>
      </c>
      <c r="J1128" s="7">
        <v>0</v>
      </c>
      <c r="K1128" s="7">
        <v>0</v>
      </c>
      <c r="L1128" s="7">
        <v>0</v>
      </c>
      <c r="M1128" s="7">
        <v>0</v>
      </c>
      <c r="N1128" s="7">
        <v>0</v>
      </c>
      <c r="O1128" s="7">
        <v>0</v>
      </c>
      <c r="P1128" s="7">
        <v>0</v>
      </c>
      <c r="Q1128" s="7">
        <v>0</v>
      </c>
      <c r="R1128" s="7">
        <v>0</v>
      </c>
      <c r="S1128" s="7">
        <v>0</v>
      </c>
      <c r="T1128" s="7">
        <v>0</v>
      </c>
      <c r="U1128" s="7">
        <v>0</v>
      </c>
      <c r="V1128" s="7">
        <v>0</v>
      </c>
      <c r="W1128" s="7">
        <v>0</v>
      </c>
      <c r="X1128" s="7">
        <v>0</v>
      </c>
      <c r="Y1128" s="7">
        <v>0</v>
      </c>
      <c r="Z1128" s="7">
        <v>0</v>
      </c>
      <c r="AA1128" s="1" t="s">
        <v>50</v>
      </c>
      <c r="AB1128" s="1" t="str">
        <f t="shared" si="54"/>
        <v>Castilla y León</v>
      </c>
      <c r="AC1128" s="1" t="str">
        <f t="shared" si="52"/>
        <v>Cáceres-Castilla y León-Burgos-R12</v>
      </c>
      <c r="AD1128" s="1" t="str">
        <f t="shared" si="53"/>
        <v xml:space="preserve">DK - Fabricación de maquinaria y equipo mecánico </v>
      </c>
    </row>
    <row r="1129" spans="1:30" ht="14.4">
      <c r="A1129" s="7" t="s">
        <v>104</v>
      </c>
      <c r="B1129" s="7" t="s">
        <v>78</v>
      </c>
      <c r="C1129" s="7" t="s">
        <v>80</v>
      </c>
      <c r="D1129" s="7" t="s">
        <v>51</v>
      </c>
      <c r="E1129" s="7">
        <v>0</v>
      </c>
      <c r="F1129" s="7">
        <v>0</v>
      </c>
      <c r="G1129" s="7">
        <v>0</v>
      </c>
      <c r="H1129" s="7">
        <v>0</v>
      </c>
      <c r="I1129" s="7">
        <v>0</v>
      </c>
      <c r="J1129" s="7">
        <v>0</v>
      </c>
      <c r="K1129" s="7">
        <v>0</v>
      </c>
      <c r="L1129" s="7">
        <v>0</v>
      </c>
      <c r="M1129" s="7">
        <v>0</v>
      </c>
      <c r="N1129" s="7">
        <v>0</v>
      </c>
      <c r="O1129" s="7">
        <v>0</v>
      </c>
      <c r="P1129" s="7">
        <v>0</v>
      </c>
      <c r="Q1129" s="7">
        <v>0</v>
      </c>
      <c r="R1129" s="7">
        <v>0</v>
      </c>
      <c r="S1129" s="7">
        <v>0</v>
      </c>
      <c r="T1129" s="7">
        <v>0</v>
      </c>
      <c r="U1129" s="7">
        <v>0</v>
      </c>
      <c r="V1129" s="7">
        <v>0</v>
      </c>
      <c r="W1129" s="7">
        <v>0</v>
      </c>
      <c r="X1129" s="7">
        <v>0</v>
      </c>
      <c r="Y1129" s="7">
        <v>0</v>
      </c>
      <c r="Z1129" s="7">
        <v>0</v>
      </c>
      <c r="AA1129" s="1" t="s">
        <v>52</v>
      </c>
      <c r="AB1129" s="1" t="str">
        <f t="shared" si="54"/>
        <v>Castilla y León</v>
      </c>
      <c r="AC1129" s="1" t="str">
        <f t="shared" si="52"/>
        <v>Cáceres-Castilla y León-Burgos-R13</v>
      </c>
      <c r="AD1129" s="1" t="str">
        <f t="shared" si="53"/>
        <v xml:space="preserve">DL - Material y equipo eléctrico, electrónico y óptico </v>
      </c>
    </row>
    <row r="1130" spans="1:30" ht="14.4">
      <c r="A1130" s="7" t="s">
        <v>104</v>
      </c>
      <c r="B1130" s="7" t="s">
        <v>78</v>
      </c>
      <c r="C1130" s="7" t="s">
        <v>80</v>
      </c>
      <c r="D1130" s="7" t="s">
        <v>53</v>
      </c>
      <c r="E1130" s="7">
        <v>0</v>
      </c>
      <c r="F1130" s="7">
        <v>0</v>
      </c>
      <c r="G1130" s="7">
        <v>0</v>
      </c>
      <c r="H1130" s="7">
        <v>0</v>
      </c>
      <c r="I1130" s="7">
        <v>0</v>
      </c>
      <c r="J1130" s="7">
        <v>0</v>
      </c>
      <c r="K1130" s="7">
        <v>0</v>
      </c>
      <c r="L1130" s="7">
        <v>0</v>
      </c>
      <c r="M1130" s="7">
        <v>0</v>
      </c>
      <c r="N1130" s="7">
        <v>0</v>
      </c>
      <c r="O1130" s="7">
        <v>0</v>
      </c>
      <c r="P1130" s="7">
        <v>0</v>
      </c>
      <c r="Q1130" s="7">
        <v>0</v>
      </c>
      <c r="R1130" s="7">
        <v>0</v>
      </c>
      <c r="S1130" s="7">
        <v>0</v>
      </c>
      <c r="T1130" s="7">
        <v>0</v>
      </c>
      <c r="U1130" s="7">
        <v>0</v>
      </c>
      <c r="V1130" s="7">
        <v>0</v>
      </c>
      <c r="W1130" s="7">
        <v>0</v>
      </c>
      <c r="X1130" s="7">
        <v>0</v>
      </c>
      <c r="Y1130" s="7">
        <v>0</v>
      </c>
      <c r="Z1130" s="7">
        <v>0</v>
      </c>
      <c r="AA1130" s="1" t="s">
        <v>54</v>
      </c>
      <c r="AB1130" s="1" t="str">
        <f t="shared" si="54"/>
        <v>Castilla y León</v>
      </c>
      <c r="AC1130" s="1" t="str">
        <f t="shared" si="52"/>
        <v>Cáceres-Castilla y León-Burgos-R14</v>
      </c>
      <c r="AD1130" s="1" t="str">
        <f t="shared" si="53"/>
        <v xml:space="preserve">DM - Fabricación de material de transporte </v>
      </c>
    </row>
    <row r="1131" spans="1:30" ht="14.4">
      <c r="A1131" s="7" t="s">
        <v>104</v>
      </c>
      <c r="B1131" s="7" t="s">
        <v>78</v>
      </c>
      <c r="C1131" s="7" t="s">
        <v>80</v>
      </c>
      <c r="D1131" s="7" t="s">
        <v>55</v>
      </c>
      <c r="E1131" s="7">
        <v>0</v>
      </c>
      <c r="F1131" s="7">
        <v>0</v>
      </c>
      <c r="G1131" s="7">
        <v>5.3557134578280201E-2</v>
      </c>
      <c r="H1131" s="7">
        <v>0</v>
      </c>
      <c r="I1131" s="7">
        <v>0</v>
      </c>
      <c r="J1131" s="7">
        <v>0</v>
      </c>
      <c r="K1131" s="7">
        <v>0</v>
      </c>
      <c r="L1131" s="7">
        <v>0</v>
      </c>
      <c r="M1131" s="7">
        <v>0</v>
      </c>
      <c r="N1131" s="7">
        <v>0</v>
      </c>
      <c r="O1131" s="7">
        <v>0</v>
      </c>
      <c r="P1131" s="7">
        <v>0</v>
      </c>
      <c r="Q1131" s="7">
        <v>0</v>
      </c>
      <c r="R1131" s="7">
        <v>0.91863799999999995</v>
      </c>
      <c r="S1131" s="7">
        <v>0</v>
      </c>
      <c r="T1131" s="7">
        <v>0</v>
      </c>
      <c r="U1131" s="7">
        <v>0</v>
      </c>
      <c r="V1131" s="7">
        <v>0</v>
      </c>
      <c r="W1131" s="7">
        <v>0</v>
      </c>
      <c r="X1131" s="7">
        <v>0</v>
      </c>
      <c r="Y1131" s="7">
        <v>0</v>
      </c>
      <c r="Z1131" s="7">
        <v>0</v>
      </c>
      <c r="AA1131" s="1" t="s">
        <v>56</v>
      </c>
      <c r="AB1131" s="1" t="str">
        <f t="shared" si="54"/>
        <v>Castilla y León</v>
      </c>
      <c r="AC1131" s="1" t="str">
        <f t="shared" si="52"/>
        <v>Cáceres-Castilla y León-Burgos-R15</v>
      </c>
      <c r="AD1131" s="1" t="str">
        <f t="shared" si="53"/>
        <v xml:space="preserve">DN - Industrias diversas </v>
      </c>
    </row>
    <row r="1132" spans="1:30" ht="14.4">
      <c r="A1132" s="7" t="s">
        <v>104</v>
      </c>
      <c r="B1132" s="7" t="s">
        <v>78</v>
      </c>
      <c r="C1132" s="7" t="s">
        <v>80</v>
      </c>
      <c r="D1132" s="7" t="s">
        <v>57</v>
      </c>
      <c r="E1132" s="7">
        <v>0</v>
      </c>
      <c r="F1132" s="7">
        <v>0</v>
      </c>
      <c r="G1132" s="7">
        <v>0</v>
      </c>
      <c r="H1132" s="7">
        <v>0</v>
      </c>
      <c r="I1132" s="7">
        <v>0</v>
      </c>
      <c r="J1132" s="7">
        <v>0</v>
      </c>
      <c r="K1132" s="7">
        <v>0</v>
      </c>
      <c r="L1132" s="7">
        <v>0</v>
      </c>
      <c r="M1132" s="7">
        <v>0</v>
      </c>
      <c r="N1132" s="7">
        <v>0</v>
      </c>
      <c r="O1132" s="7">
        <v>0</v>
      </c>
      <c r="P1132" s="7">
        <v>0</v>
      </c>
      <c r="Q1132" s="7">
        <v>0</v>
      </c>
      <c r="R1132" s="7">
        <v>0</v>
      </c>
      <c r="S1132" s="7">
        <v>0</v>
      </c>
      <c r="T1132" s="7">
        <v>0</v>
      </c>
      <c r="U1132" s="7">
        <v>0</v>
      </c>
      <c r="V1132" s="7">
        <v>0</v>
      </c>
      <c r="W1132" s="7">
        <v>0</v>
      </c>
      <c r="X1132" s="7">
        <v>0</v>
      </c>
      <c r="Y1132" s="7">
        <v>0</v>
      </c>
      <c r="Z1132" s="7">
        <v>0</v>
      </c>
      <c r="AA1132" s="1" t="s">
        <v>58</v>
      </c>
      <c r="AB1132" s="1" t="str">
        <f t="shared" si="54"/>
        <v>Castilla y León</v>
      </c>
      <c r="AC1132" s="1" t="str">
        <f t="shared" si="52"/>
        <v>Cáceres-Castilla y León-Burgos-R16</v>
      </c>
      <c r="AD1132" s="1" t="str">
        <f t="shared" si="53"/>
        <v xml:space="preserve">EE - Industria energética, distribución de energía, gas y agua </v>
      </c>
    </row>
    <row r="1133" spans="1:30" ht="14.4">
      <c r="A1133" s="7" t="s">
        <v>104</v>
      </c>
      <c r="B1133" s="7" t="s">
        <v>78</v>
      </c>
      <c r="C1133" s="7" t="s">
        <v>81</v>
      </c>
      <c r="D1133" s="7" t="s">
        <v>23</v>
      </c>
      <c r="E1133" s="7">
        <v>0</v>
      </c>
      <c r="F1133" s="7">
        <v>5.3181865106578297</v>
      </c>
      <c r="G1133" s="7">
        <v>0.96009064674208</v>
      </c>
      <c r="H1133" s="7">
        <v>0</v>
      </c>
      <c r="I1133" s="7">
        <v>9.8837722870569298</v>
      </c>
      <c r="J1133" s="7">
        <v>2.1030783374226001</v>
      </c>
      <c r="K1133" s="7">
        <v>0</v>
      </c>
      <c r="L1133" s="7">
        <v>0</v>
      </c>
      <c r="M1133" s="7">
        <v>7.8615591490977597</v>
      </c>
      <c r="N1133" s="7">
        <v>0</v>
      </c>
      <c r="O1133" s="7">
        <v>0</v>
      </c>
      <c r="P1133" s="7">
        <v>0</v>
      </c>
      <c r="Q1133" s="7">
        <v>4.2503900000000003</v>
      </c>
      <c r="R1133" s="7">
        <v>0.900115</v>
      </c>
      <c r="S1133" s="7">
        <v>0</v>
      </c>
      <c r="T1133" s="7">
        <v>8.3717349999999993</v>
      </c>
      <c r="U1133" s="7">
        <v>1.9237139999999999</v>
      </c>
      <c r="V1133" s="7">
        <v>0</v>
      </c>
      <c r="W1133" s="7">
        <v>0</v>
      </c>
      <c r="X1133" s="7">
        <v>7.6648860000000001</v>
      </c>
      <c r="Y1133" s="7">
        <v>0</v>
      </c>
      <c r="Z1133" s="7">
        <v>0</v>
      </c>
      <c r="AA1133" s="1" t="s">
        <v>24</v>
      </c>
      <c r="AB1133" s="1" t="str">
        <f t="shared" si="54"/>
        <v>Castilla y León</v>
      </c>
      <c r="AC1133" s="1" t="str">
        <f t="shared" si="52"/>
        <v>Cáceres-Castilla y León-León-R1</v>
      </c>
      <c r="AD1133" s="1" t="str">
        <f t="shared" si="53"/>
        <v xml:space="preserve">AA,BB - Agricultura, silvicultura y pesca </v>
      </c>
    </row>
    <row r="1134" spans="1:30" ht="14.4">
      <c r="A1134" s="7" t="s">
        <v>104</v>
      </c>
      <c r="B1134" s="7" t="s">
        <v>78</v>
      </c>
      <c r="C1134" s="7" t="s">
        <v>81</v>
      </c>
      <c r="D1134" s="7" t="s">
        <v>26</v>
      </c>
      <c r="E1134" s="7">
        <v>0</v>
      </c>
      <c r="F1134" s="7">
        <v>0</v>
      </c>
      <c r="G1134" s="7">
        <v>0</v>
      </c>
      <c r="H1134" s="7">
        <v>0</v>
      </c>
      <c r="I1134" s="7">
        <v>9.3799589799928498</v>
      </c>
      <c r="J1134" s="7">
        <v>0</v>
      </c>
      <c r="K1134" s="7">
        <v>0</v>
      </c>
      <c r="L1134" s="7">
        <v>0</v>
      </c>
      <c r="M1134" s="7">
        <v>0</v>
      </c>
      <c r="N1134" s="7">
        <v>0</v>
      </c>
      <c r="O1134" s="7">
        <v>0</v>
      </c>
      <c r="P1134" s="7">
        <v>0</v>
      </c>
      <c r="Q1134" s="7">
        <v>0</v>
      </c>
      <c r="R1134" s="7">
        <v>0</v>
      </c>
      <c r="S1134" s="7">
        <v>0</v>
      </c>
      <c r="T1134" s="7">
        <v>15.430999999999999</v>
      </c>
      <c r="U1134" s="7">
        <v>0</v>
      </c>
      <c r="V1134" s="7">
        <v>0</v>
      </c>
      <c r="W1134" s="7">
        <v>0</v>
      </c>
      <c r="X1134" s="7">
        <v>0</v>
      </c>
      <c r="Y1134" s="7">
        <v>0</v>
      </c>
      <c r="Z1134" s="7">
        <v>0</v>
      </c>
      <c r="AA1134" s="1" t="s">
        <v>27</v>
      </c>
      <c r="AB1134" s="1" t="str">
        <f t="shared" si="54"/>
        <v>Castilla y León</v>
      </c>
      <c r="AC1134" s="1" t="str">
        <f t="shared" si="52"/>
        <v>Cáceres-Castilla y León-León-R2</v>
      </c>
      <c r="AD1134" s="1" t="str">
        <f t="shared" si="53"/>
        <v xml:space="preserve">CA,CB, DF - I. extractivas, coquerías, refino y combustibles nucleares </v>
      </c>
    </row>
    <row r="1135" spans="1:30" ht="14.4">
      <c r="A1135" s="7" t="s">
        <v>104</v>
      </c>
      <c r="B1135" s="7" t="s">
        <v>78</v>
      </c>
      <c r="C1135" s="7" t="s">
        <v>81</v>
      </c>
      <c r="D1135" s="7" t="s">
        <v>29</v>
      </c>
      <c r="E1135" s="7">
        <v>0</v>
      </c>
      <c r="F1135" s="7">
        <v>1.52979048146343</v>
      </c>
      <c r="G1135" s="7">
        <v>15.8703445596114</v>
      </c>
      <c r="H1135" s="7">
        <v>15.4951876418613</v>
      </c>
      <c r="I1135" s="7">
        <v>3.18125419564389</v>
      </c>
      <c r="J1135" s="7">
        <v>0</v>
      </c>
      <c r="K1135" s="7">
        <v>0</v>
      </c>
      <c r="L1135" s="7">
        <v>0</v>
      </c>
      <c r="M1135" s="7">
        <v>0</v>
      </c>
      <c r="N1135" s="7">
        <v>2.3759466587629601</v>
      </c>
      <c r="O1135" s="7">
        <v>0</v>
      </c>
      <c r="P1135" s="7">
        <v>0</v>
      </c>
      <c r="Q1135" s="7">
        <v>2.0527350000000002</v>
      </c>
      <c r="R1135" s="7">
        <v>13.092326</v>
      </c>
      <c r="S1135" s="7">
        <v>42.693902000000001</v>
      </c>
      <c r="T1135" s="7">
        <v>14.412815999999999</v>
      </c>
      <c r="U1135" s="7">
        <v>0</v>
      </c>
      <c r="V1135" s="7">
        <v>0</v>
      </c>
      <c r="W1135" s="7">
        <v>0</v>
      </c>
      <c r="X1135" s="7">
        <v>0</v>
      </c>
      <c r="Y1135" s="7">
        <v>5.2304760000000003</v>
      </c>
      <c r="Z1135" s="7">
        <v>0</v>
      </c>
      <c r="AA1135" s="1" t="s">
        <v>30</v>
      </c>
      <c r="AB1135" s="1" t="str">
        <f t="shared" si="54"/>
        <v>Castilla y León</v>
      </c>
      <c r="AC1135" s="1" t="str">
        <f t="shared" si="52"/>
        <v>Cáceres-Castilla y León-León-R3</v>
      </c>
      <c r="AD1135" s="1" t="str">
        <f t="shared" si="53"/>
        <v xml:space="preserve">DA - Industria Agroalimentaria </v>
      </c>
    </row>
    <row r="1136" spans="1:30" ht="14.4">
      <c r="A1136" s="7" t="s">
        <v>104</v>
      </c>
      <c r="B1136" s="7" t="s">
        <v>78</v>
      </c>
      <c r="C1136" s="7" t="s">
        <v>81</v>
      </c>
      <c r="D1136" s="7" t="s">
        <v>32</v>
      </c>
      <c r="E1136" s="7">
        <v>0</v>
      </c>
      <c r="F1136" s="7">
        <v>0</v>
      </c>
      <c r="G1136" s="7">
        <v>0</v>
      </c>
      <c r="H1136" s="7">
        <v>0</v>
      </c>
      <c r="I1136" s="7">
        <v>0</v>
      </c>
      <c r="J1136" s="7">
        <v>0</v>
      </c>
      <c r="K1136" s="7">
        <v>0</v>
      </c>
      <c r="L1136" s="7">
        <v>0</v>
      </c>
      <c r="M1136" s="7">
        <v>0</v>
      </c>
      <c r="N1136" s="7">
        <v>0</v>
      </c>
      <c r="O1136" s="7">
        <v>0</v>
      </c>
      <c r="P1136" s="7">
        <v>0</v>
      </c>
      <c r="Q1136" s="7">
        <v>0</v>
      </c>
      <c r="R1136" s="7">
        <v>0</v>
      </c>
      <c r="S1136" s="7">
        <v>0</v>
      </c>
      <c r="T1136" s="7">
        <v>0</v>
      </c>
      <c r="U1136" s="7">
        <v>0</v>
      </c>
      <c r="V1136" s="7">
        <v>0</v>
      </c>
      <c r="W1136" s="7">
        <v>0</v>
      </c>
      <c r="X1136" s="7">
        <v>0</v>
      </c>
      <c r="Y1136" s="7">
        <v>0</v>
      </c>
      <c r="Z1136" s="7">
        <v>0</v>
      </c>
      <c r="AA1136" s="1" t="s">
        <v>33</v>
      </c>
      <c r="AB1136" s="1" t="str">
        <f t="shared" si="54"/>
        <v>Castilla y León</v>
      </c>
      <c r="AC1136" s="1" t="str">
        <f t="shared" si="52"/>
        <v>Cáceres-Castilla y León-León-R4</v>
      </c>
      <c r="AD1136" s="1" t="str">
        <f t="shared" si="53"/>
        <v xml:space="preserve">DB - Industria textil y de la confección </v>
      </c>
    </row>
    <row r="1137" spans="1:30" ht="14.4">
      <c r="A1137" s="7" t="s">
        <v>104</v>
      </c>
      <c r="B1137" s="7" t="s">
        <v>78</v>
      </c>
      <c r="C1137" s="7" t="s">
        <v>81</v>
      </c>
      <c r="D1137" s="7" t="s">
        <v>35</v>
      </c>
      <c r="E1137" s="7">
        <v>0</v>
      </c>
      <c r="F1137" s="7">
        <v>0</v>
      </c>
      <c r="G1137" s="7">
        <v>0</v>
      </c>
      <c r="H1137" s="7">
        <v>0</v>
      </c>
      <c r="I1137" s="7">
        <v>0</v>
      </c>
      <c r="J1137" s="7">
        <v>0</v>
      </c>
      <c r="K1137" s="7">
        <v>0</v>
      </c>
      <c r="L1137" s="7">
        <v>0</v>
      </c>
      <c r="M1137" s="7">
        <v>0</v>
      </c>
      <c r="N1137" s="7">
        <v>0</v>
      </c>
      <c r="O1137" s="7">
        <v>0</v>
      </c>
      <c r="P1137" s="7">
        <v>0</v>
      </c>
      <c r="Q1137" s="7">
        <v>0</v>
      </c>
      <c r="R1137" s="7">
        <v>0</v>
      </c>
      <c r="S1137" s="7">
        <v>0</v>
      </c>
      <c r="T1137" s="7">
        <v>0</v>
      </c>
      <c r="U1137" s="7">
        <v>0</v>
      </c>
      <c r="V1137" s="7">
        <v>0</v>
      </c>
      <c r="W1137" s="7">
        <v>0</v>
      </c>
      <c r="X1137" s="7">
        <v>0</v>
      </c>
      <c r="Y1137" s="7">
        <v>0</v>
      </c>
      <c r="Z1137" s="7">
        <v>0</v>
      </c>
      <c r="AA1137" s="1" t="s">
        <v>36</v>
      </c>
      <c r="AB1137" s="1" t="str">
        <f t="shared" si="54"/>
        <v>Castilla y León</v>
      </c>
      <c r="AC1137" s="1" t="str">
        <f t="shared" si="52"/>
        <v>Cáceres-Castilla y León-León-R5</v>
      </c>
      <c r="AD1137" s="1" t="str">
        <f t="shared" si="53"/>
        <v xml:space="preserve">DC - Industria del cuero y calzado </v>
      </c>
    </row>
    <row r="1138" spans="1:30" ht="14.4">
      <c r="A1138" s="7" t="s">
        <v>104</v>
      </c>
      <c r="B1138" s="7" t="s">
        <v>78</v>
      </c>
      <c r="C1138" s="7" t="s">
        <v>81</v>
      </c>
      <c r="D1138" s="7" t="s">
        <v>37</v>
      </c>
      <c r="E1138" s="7">
        <v>0</v>
      </c>
      <c r="F1138" s="7">
        <v>0</v>
      </c>
      <c r="G1138" s="7">
        <v>2.84641688917789</v>
      </c>
      <c r="H1138" s="7">
        <v>0</v>
      </c>
      <c r="I1138" s="7">
        <v>0</v>
      </c>
      <c r="J1138" s="7">
        <v>0</v>
      </c>
      <c r="K1138" s="7">
        <v>0</v>
      </c>
      <c r="L1138" s="7">
        <v>0</v>
      </c>
      <c r="M1138" s="7">
        <v>0</v>
      </c>
      <c r="N1138" s="7">
        <v>0</v>
      </c>
      <c r="O1138" s="7">
        <v>0</v>
      </c>
      <c r="P1138" s="7">
        <v>0</v>
      </c>
      <c r="Q1138" s="7">
        <v>0</v>
      </c>
      <c r="R1138" s="7">
        <v>14.417199999999999</v>
      </c>
      <c r="S1138" s="7">
        <v>0</v>
      </c>
      <c r="T1138" s="7">
        <v>0</v>
      </c>
      <c r="U1138" s="7">
        <v>0</v>
      </c>
      <c r="V1138" s="7">
        <v>0</v>
      </c>
      <c r="W1138" s="7">
        <v>0</v>
      </c>
      <c r="X1138" s="7">
        <v>0</v>
      </c>
      <c r="Y1138" s="7">
        <v>0</v>
      </c>
      <c r="Z1138" s="7">
        <v>0</v>
      </c>
      <c r="AA1138" s="1" t="s">
        <v>38</v>
      </c>
      <c r="AB1138" s="1" t="str">
        <f t="shared" si="54"/>
        <v>Castilla y León</v>
      </c>
      <c r="AC1138" s="1" t="str">
        <f t="shared" si="52"/>
        <v>Cáceres-Castilla y León-León-R6</v>
      </c>
      <c r="AD1138" s="1" t="str">
        <f t="shared" si="53"/>
        <v xml:space="preserve">DD - Industria de la madera y el corcho </v>
      </c>
    </row>
    <row r="1139" spans="1:30" ht="14.4">
      <c r="A1139" s="7" t="s">
        <v>104</v>
      </c>
      <c r="B1139" s="7" t="s">
        <v>78</v>
      </c>
      <c r="C1139" s="7" t="s">
        <v>81</v>
      </c>
      <c r="D1139" s="7" t="s">
        <v>39</v>
      </c>
      <c r="E1139" s="7">
        <v>0</v>
      </c>
      <c r="F1139" s="7">
        <v>0</v>
      </c>
      <c r="G1139" s="7">
        <v>0</v>
      </c>
      <c r="H1139" s="7">
        <v>0</v>
      </c>
      <c r="I1139" s="7">
        <v>0</v>
      </c>
      <c r="J1139" s="7">
        <v>0</v>
      </c>
      <c r="K1139" s="7">
        <v>0</v>
      </c>
      <c r="L1139" s="7">
        <v>0</v>
      </c>
      <c r="M1139" s="7">
        <v>0</v>
      </c>
      <c r="N1139" s="7">
        <v>0</v>
      </c>
      <c r="O1139" s="7">
        <v>0</v>
      </c>
      <c r="P1139" s="7">
        <v>0</v>
      </c>
      <c r="Q1139" s="7">
        <v>0</v>
      </c>
      <c r="R1139" s="7">
        <v>0</v>
      </c>
      <c r="S1139" s="7">
        <v>0</v>
      </c>
      <c r="T1139" s="7">
        <v>0</v>
      </c>
      <c r="U1139" s="7">
        <v>0</v>
      </c>
      <c r="V1139" s="7">
        <v>0</v>
      </c>
      <c r="W1139" s="7">
        <v>0</v>
      </c>
      <c r="X1139" s="7">
        <v>0</v>
      </c>
      <c r="Y1139" s="7">
        <v>0</v>
      </c>
      <c r="Z1139" s="7">
        <v>0</v>
      </c>
      <c r="AA1139" s="1" t="s">
        <v>40</v>
      </c>
      <c r="AB1139" s="1" t="str">
        <f t="shared" si="54"/>
        <v>Castilla y León</v>
      </c>
      <c r="AC1139" s="1" t="str">
        <f t="shared" si="52"/>
        <v>Cáceres-Castilla y León-León-R7</v>
      </c>
      <c r="AD1139" s="1" t="str">
        <f t="shared" si="53"/>
        <v xml:space="preserve">DE - Industria del papel, edición y artes gráficas </v>
      </c>
    </row>
    <row r="1140" spans="1:30" ht="14.4">
      <c r="A1140" s="7" t="s">
        <v>104</v>
      </c>
      <c r="B1140" s="7" t="s">
        <v>78</v>
      </c>
      <c r="C1140" s="7" t="s">
        <v>81</v>
      </c>
      <c r="D1140" s="7" t="s">
        <v>41</v>
      </c>
      <c r="E1140" s="7">
        <v>0</v>
      </c>
      <c r="F1140" s="7">
        <v>0</v>
      </c>
      <c r="G1140" s="7">
        <v>0</v>
      </c>
      <c r="H1140" s="7">
        <v>0</v>
      </c>
      <c r="I1140" s="7">
        <v>0</v>
      </c>
      <c r="J1140" s="7">
        <v>0</v>
      </c>
      <c r="K1140" s="7">
        <v>0</v>
      </c>
      <c r="L1140" s="7">
        <v>0</v>
      </c>
      <c r="M1140" s="7">
        <v>0</v>
      </c>
      <c r="N1140" s="7">
        <v>0</v>
      </c>
      <c r="O1140" s="7">
        <v>0</v>
      </c>
      <c r="P1140" s="7">
        <v>0</v>
      </c>
      <c r="Q1140" s="7">
        <v>0</v>
      </c>
      <c r="R1140" s="7">
        <v>0</v>
      </c>
      <c r="S1140" s="7">
        <v>0</v>
      </c>
      <c r="T1140" s="7">
        <v>0</v>
      </c>
      <c r="U1140" s="7">
        <v>0</v>
      </c>
      <c r="V1140" s="7">
        <v>0</v>
      </c>
      <c r="W1140" s="7">
        <v>0</v>
      </c>
      <c r="X1140" s="7">
        <v>0</v>
      </c>
      <c r="Y1140" s="7">
        <v>0</v>
      </c>
      <c r="Z1140" s="7">
        <v>0</v>
      </c>
      <c r="AA1140" s="1" t="s">
        <v>42</v>
      </c>
      <c r="AB1140" s="1" t="str">
        <f t="shared" si="54"/>
        <v>Castilla y León</v>
      </c>
      <c r="AC1140" s="1" t="str">
        <f t="shared" si="52"/>
        <v>Cáceres-Castilla y León-León-R8</v>
      </c>
      <c r="AD1140" s="1" t="str">
        <f t="shared" si="53"/>
        <v xml:space="preserve">DG - Industria Química </v>
      </c>
    </row>
    <row r="1141" spans="1:30" ht="14.4">
      <c r="A1141" s="7" t="s">
        <v>104</v>
      </c>
      <c r="B1141" s="7" t="s">
        <v>78</v>
      </c>
      <c r="C1141" s="7" t="s">
        <v>81</v>
      </c>
      <c r="D1141" s="7" t="s">
        <v>43</v>
      </c>
      <c r="E1141" s="7">
        <v>0</v>
      </c>
      <c r="F1141" s="7">
        <v>0</v>
      </c>
      <c r="G1141" s="7">
        <v>0</v>
      </c>
      <c r="H1141" s="7">
        <v>0</v>
      </c>
      <c r="I1141" s="7">
        <v>0</v>
      </c>
      <c r="J1141" s="7">
        <v>0</v>
      </c>
      <c r="K1141" s="7">
        <v>0</v>
      </c>
      <c r="L1141" s="7">
        <v>0</v>
      </c>
      <c r="M1141" s="7">
        <v>0</v>
      </c>
      <c r="N1141" s="7">
        <v>0</v>
      </c>
      <c r="O1141" s="7">
        <v>0</v>
      </c>
      <c r="P1141" s="7">
        <v>0</v>
      </c>
      <c r="Q1141" s="7">
        <v>0</v>
      </c>
      <c r="R1141" s="7">
        <v>0</v>
      </c>
      <c r="S1141" s="7">
        <v>0</v>
      </c>
      <c r="T1141" s="7">
        <v>0</v>
      </c>
      <c r="U1141" s="7">
        <v>0</v>
      </c>
      <c r="V1141" s="7">
        <v>0</v>
      </c>
      <c r="W1141" s="7">
        <v>0</v>
      </c>
      <c r="X1141" s="7">
        <v>0</v>
      </c>
      <c r="Y1141" s="7">
        <v>0</v>
      </c>
      <c r="Z1141" s="7">
        <v>0</v>
      </c>
      <c r="AA1141" s="1" t="s">
        <v>44</v>
      </c>
      <c r="AB1141" s="1" t="str">
        <f t="shared" si="54"/>
        <v>Castilla y León</v>
      </c>
      <c r="AC1141" s="1" t="str">
        <f t="shared" si="52"/>
        <v>Cáceres-Castilla y León-León-R9</v>
      </c>
      <c r="AD1141" s="1" t="str">
        <f t="shared" si="53"/>
        <v xml:space="preserve">DH - Industria del caucho y materias plásticas </v>
      </c>
    </row>
    <row r="1142" spans="1:30" ht="14.4">
      <c r="A1142" s="7" t="s">
        <v>104</v>
      </c>
      <c r="B1142" s="7" t="s">
        <v>78</v>
      </c>
      <c r="C1142" s="7" t="s">
        <v>81</v>
      </c>
      <c r="D1142" s="7" t="s">
        <v>45</v>
      </c>
      <c r="E1142" s="7">
        <v>0</v>
      </c>
      <c r="F1142" s="7">
        <v>0</v>
      </c>
      <c r="G1142" s="7">
        <v>0</v>
      </c>
      <c r="H1142" s="7">
        <v>0</v>
      </c>
      <c r="I1142" s="7">
        <v>0</v>
      </c>
      <c r="J1142" s="7">
        <v>0</v>
      </c>
      <c r="K1142" s="7">
        <v>0</v>
      </c>
      <c r="L1142" s="7">
        <v>0</v>
      </c>
      <c r="M1142" s="7">
        <v>0</v>
      </c>
      <c r="N1142" s="7">
        <v>0</v>
      </c>
      <c r="O1142" s="7">
        <v>0</v>
      </c>
      <c r="P1142" s="7">
        <v>0</v>
      </c>
      <c r="Q1142" s="7">
        <v>0</v>
      </c>
      <c r="R1142" s="7">
        <v>0</v>
      </c>
      <c r="S1142" s="7">
        <v>0</v>
      </c>
      <c r="T1142" s="7">
        <v>0</v>
      </c>
      <c r="U1142" s="7">
        <v>0</v>
      </c>
      <c r="V1142" s="7">
        <v>0</v>
      </c>
      <c r="W1142" s="7">
        <v>0</v>
      </c>
      <c r="X1142" s="7">
        <v>0</v>
      </c>
      <c r="Y1142" s="7">
        <v>0</v>
      </c>
      <c r="Z1142" s="7">
        <v>0</v>
      </c>
      <c r="AA1142" s="1" t="s">
        <v>46</v>
      </c>
      <c r="AB1142" s="1" t="str">
        <f t="shared" si="54"/>
        <v>Castilla y León</v>
      </c>
      <c r="AC1142" s="1" t="str">
        <f t="shared" si="52"/>
        <v>Cáceres-Castilla y León-León-R10</v>
      </c>
      <c r="AD1142" s="1" t="str">
        <f t="shared" si="53"/>
        <v xml:space="preserve">DI - Industria de productos minerales no metálicos </v>
      </c>
    </row>
    <row r="1143" spans="1:30" ht="14.4">
      <c r="A1143" s="7" t="s">
        <v>104</v>
      </c>
      <c r="B1143" s="7" t="s">
        <v>78</v>
      </c>
      <c r="C1143" s="7" t="s">
        <v>81</v>
      </c>
      <c r="D1143" s="7" t="s">
        <v>47</v>
      </c>
      <c r="E1143" s="7">
        <v>0</v>
      </c>
      <c r="F1143" s="7">
        <v>0</v>
      </c>
      <c r="G1143" s="7">
        <v>0</v>
      </c>
      <c r="H1143" s="7">
        <v>0</v>
      </c>
      <c r="I1143" s="7">
        <v>0</v>
      </c>
      <c r="J1143" s="7">
        <v>2.07571535833072</v>
      </c>
      <c r="K1143" s="7">
        <v>0</v>
      </c>
      <c r="L1143" s="7">
        <v>0</v>
      </c>
      <c r="M1143" s="7">
        <v>0</v>
      </c>
      <c r="N1143" s="7">
        <v>0</v>
      </c>
      <c r="O1143" s="7">
        <v>0</v>
      </c>
      <c r="P1143" s="7">
        <v>0</v>
      </c>
      <c r="Q1143" s="7">
        <v>0</v>
      </c>
      <c r="R1143" s="7">
        <v>0</v>
      </c>
      <c r="S1143" s="7">
        <v>0</v>
      </c>
      <c r="T1143" s="7">
        <v>0</v>
      </c>
      <c r="U1143" s="7">
        <v>6.2639300000000002</v>
      </c>
      <c r="V1143" s="7">
        <v>0</v>
      </c>
      <c r="W1143" s="7">
        <v>0</v>
      </c>
      <c r="X1143" s="7">
        <v>0</v>
      </c>
      <c r="Y1143" s="7">
        <v>0</v>
      </c>
      <c r="Z1143" s="7">
        <v>0</v>
      </c>
      <c r="AA1143" s="1" t="s">
        <v>48</v>
      </c>
      <c r="AB1143" s="1" t="str">
        <f t="shared" si="54"/>
        <v>Castilla y León</v>
      </c>
      <c r="AC1143" s="1" t="str">
        <f t="shared" si="52"/>
        <v>Cáceres-Castilla y León-León-R11</v>
      </c>
      <c r="AD1143" s="1" t="str">
        <f t="shared" si="53"/>
        <v xml:space="preserve">DJ - Metalurgia y fabricación de productos metálicos </v>
      </c>
    </row>
    <row r="1144" spans="1:30" ht="14.4">
      <c r="A1144" s="7" t="s">
        <v>104</v>
      </c>
      <c r="B1144" s="7" t="s">
        <v>78</v>
      </c>
      <c r="C1144" s="7" t="s">
        <v>81</v>
      </c>
      <c r="D1144" s="7" t="s">
        <v>49</v>
      </c>
      <c r="E1144" s="7">
        <v>0</v>
      </c>
      <c r="F1144" s="7">
        <v>0</v>
      </c>
      <c r="G1144" s="7">
        <v>0</v>
      </c>
      <c r="H1144" s="7">
        <v>0</v>
      </c>
      <c r="I1144" s="7">
        <v>0</v>
      </c>
      <c r="J1144" s="7">
        <v>0</v>
      </c>
      <c r="K1144" s="7">
        <v>0</v>
      </c>
      <c r="L1144" s="7">
        <v>0</v>
      </c>
      <c r="M1144" s="7">
        <v>0</v>
      </c>
      <c r="N1144" s="7">
        <v>0</v>
      </c>
      <c r="O1144" s="7">
        <v>26.484948136982901</v>
      </c>
      <c r="P1144" s="7">
        <v>0</v>
      </c>
      <c r="Q1144" s="7">
        <v>0</v>
      </c>
      <c r="R1144" s="7">
        <v>0</v>
      </c>
      <c r="S1144" s="7">
        <v>0</v>
      </c>
      <c r="T1144" s="7">
        <v>0</v>
      </c>
      <c r="U1144" s="7">
        <v>0</v>
      </c>
      <c r="V1144" s="7">
        <v>0</v>
      </c>
      <c r="W1144" s="7">
        <v>0</v>
      </c>
      <c r="X1144" s="7">
        <v>0</v>
      </c>
      <c r="Y1144" s="7">
        <v>0</v>
      </c>
      <c r="Z1144" s="7">
        <v>10.225059</v>
      </c>
      <c r="AA1144" s="1" t="s">
        <v>50</v>
      </c>
      <c r="AB1144" s="1" t="str">
        <f t="shared" si="54"/>
        <v>Castilla y León</v>
      </c>
      <c r="AC1144" s="1" t="str">
        <f t="shared" si="52"/>
        <v>Cáceres-Castilla y León-León-R12</v>
      </c>
      <c r="AD1144" s="1" t="str">
        <f t="shared" si="53"/>
        <v xml:space="preserve">DK - Fabricación de maquinaria y equipo mecánico </v>
      </c>
    </row>
    <row r="1145" spans="1:30" ht="14.4">
      <c r="A1145" s="7" t="s">
        <v>104</v>
      </c>
      <c r="B1145" s="7" t="s">
        <v>78</v>
      </c>
      <c r="C1145" s="7" t="s">
        <v>81</v>
      </c>
      <c r="D1145" s="7" t="s">
        <v>51</v>
      </c>
      <c r="E1145" s="7">
        <v>0</v>
      </c>
      <c r="F1145" s="7">
        <v>0</v>
      </c>
      <c r="G1145" s="7">
        <v>0</v>
      </c>
      <c r="H1145" s="7">
        <v>0</v>
      </c>
      <c r="I1145" s="7">
        <v>0</v>
      </c>
      <c r="J1145" s="7">
        <v>0</v>
      </c>
      <c r="K1145" s="7">
        <v>0</v>
      </c>
      <c r="L1145" s="7">
        <v>0</v>
      </c>
      <c r="M1145" s="7">
        <v>0</v>
      </c>
      <c r="N1145" s="7">
        <v>0</v>
      </c>
      <c r="O1145" s="7">
        <v>0</v>
      </c>
      <c r="P1145" s="7">
        <v>0</v>
      </c>
      <c r="Q1145" s="7">
        <v>0</v>
      </c>
      <c r="R1145" s="7">
        <v>0</v>
      </c>
      <c r="S1145" s="7">
        <v>0</v>
      </c>
      <c r="T1145" s="7">
        <v>0</v>
      </c>
      <c r="U1145" s="7">
        <v>0</v>
      </c>
      <c r="V1145" s="7">
        <v>0</v>
      </c>
      <c r="W1145" s="7">
        <v>0</v>
      </c>
      <c r="X1145" s="7">
        <v>0</v>
      </c>
      <c r="Y1145" s="7">
        <v>0</v>
      </c>
      <c r="Z1145" s="7">
        <v>0</v>
      </c>
      <c r="AA1145" s="1" t="s">
        <v>52</v>
      </c>
      <c r="AB1145" s="1" t="str">
        <f t="shared" si="54"/>
        <v>Castilla y León</v>
      </c>
      <c r="AC1145" s="1" t="str">
        <f t="shared" si="52"/>
        <v>Cáceres-Castilla y León-León-R13</v>
      </c>
      <c r="AD1145" s="1" t="str">
        <f t="shared" si="53"/>
        <v xml:space="preserve">DL - Material y equipo eléctrico, electrónico y óptico </v>
      </c>
    </row>
    <row r="1146" spans="1:30" ht="14.4">
      <c r="A1146" s="7" t="s">
        <v>104</v>
      </c>
      <c r="B1146" s="7" t="s">
        <v>78</v>
      </c>
      <c r="C1146" s="7" t="s">
        <v>81</v>
      </c>
      <c r="D1146" s="7" t="s">
        <v>53</v>
      </c>
      <c r="E1146" s="7">
        <v>0</v>
      </c>
      <c r="F1146" s="7">
        <v>0</v>
      </c>
      <c r="G1146" s="7">
        <v>0</v>
      </c>
      <c r="H1146" s="7">
        <v>0</v>
      </c>
      <c r="I1146" s="7">
        <v>0</v>
      </c>
      <c r="J1146" s="7">
        <v>0.29167561900483102</v>
      </c>
      <c r="K1146" s="7">
        <v>0</v>
      </c>
      <c r="L1146" s="7">
        <v>0</v>
      </c>
      <c r="M1146" s="7">
        <v>0</v>
      </c>
      <c r="N1146" s="7">
        <v>0</v>
      </c>
      <c r="O1146" s="7">
        <v>0</v>
      </c>
      <c r="P1146" s="7">
        <v>0</v>
      </c>
      <c r="Q1146" s="7">
        <v>0</v>
      </c>
      <c r="R1146" s="7">
        <v>0</v>
      </c>
      <c r="S1146" s="7">
        <v>0</v>
      </c>
      <c r="T1146" s="7">
        <v>0</v>
      </c>
      <c r="U1146" s="7">
        <v>5.3697270000000001</v>
      </c>
      <c r="V1146" s="7">
        <v>0</v>
      </c>
      <c r="W1146" s="7">
        <v>0</v>
      </c>
      <c r="X1146" s="7">
        <v>0</v>
      </c>
      <c r="Y1146" s="7">
        <v>0</v>
      </c>
      <c r="Z1146" s="7">
        <v>0</v>
      </c>
      <c r="AA1146" s="1" t="s">
        <v>54</v>
      </c>
      <c r="AB1146" s="1" t="str">
        <f t="shared" si="54"/>
        <v>Castilla y León</v>
      </c>
      <c r="AC1146" s="1" t="str">
        <f t="shared" si="52"/>
        <v>Cáceres-Castilla y León-León-R14</v>
      </c>
      <c r="AD1146" s="1" t="str">
        <f t="shared" si="53"/>
        <v xml:space="preserve">DM - Fabricación de material de transporte </v>
      </c>
    </row>
    <row r="1147" spans="1:30" ht="14.4">
      <c r="A1147" s="7" t="s">
        <v>104</v>
      </c>
      <c r="B1147" s="7" t="s">
        <v>78</v>
      </c>
      <c r="C1147" s="7" t="s">
        <v>81</v>
      </c>
      <c r="D1147" s="7" t="s">
        <v>55</v>
      </c>
      <c r="E1147" s="7">
        <v>0</v>
      </c>
      <c r="F1147" s="7">
        <v>0</v>
      </c>
      <c r="G1147" s="7">
        <v>0.16736611843285901</v>
      </c>
      <c r="H1147" s="7">
        <v>0</v>
      </c>
      <c r="I1147" s="7">
        <v>0</v>
      </c>
      <c r="J1147" s="7">
        <v>0</v>
      </c>
      <c r="K1147" s="7">
        <v>0</v>
      </c>
      <c r="L1147" s="7">
        <v>0</v>
      </c>
      <c r="M1147" s="7">
        <v>0</v>
      </c>
      <c r="N1147" s="7">
        <v>0</v>
      </c>
      <c r="O1147" s="7">
        <v>0</v>
      </c>
      <c r="P1147" s="7">
        <v>0</v>
      </c>
      <c r="Q1147" s="7">
        <v>0</v>
      </c>
      <c r="R1147" s="7">
        <v>2.8707449999999999</v>
      </c>
      <c r="S1147" s="7">
        <v>0</v>
      </c>
      <c r="T1147" s="7">
        <v>0</v>
      </c>
      <c r="U1147" s="7">
        <v>0</v>
      </c>
      <c r="V1147" s="7">
        <v>0</v>
      </c>
      <c r="W1147" s="7">
        <v>0</v>
      </c>
      <c r="X1147" s="7">
        <v>0</v>
      </c>
      <c r="Y1147" s="7">
        <v>0</v>
      </c>
      <c r="Z1147" s="7">
        <v>0</v>
      </c>
      <c r="AA1147" s="1" t="s">
        <v>56</v>
      </c>
      <c r="AB1147" s="1" t="str">
        <f t="shared" si="54"/>
        <v>Castilla y León</v>
      </c>
      <c r="AC1147" s="1" t="str">
        <f t="shared" si="52"/>
        <v>Cáceres-Castilla y León-León-R15</v>
      </c>
      <c r="AD1147" s="1" t="str">
        <f t="shared" si="53"/>
        <v xml:space="preserve">DN - Industrias diversas </v>
      </c>
    </row>
    <row r="1148" spans="1:30" ht="14.4">
      <c r="A1148" s="7" t="s">
        <v>104</v>
      </c>
      <c r="B1148" s="7" t="s">
        <v>78</v>
      </c>
      <c r="C1148" s="7" t="s">
        <v>81</v>
      </c>
      <c r="D1148" s="7" t="s">
        <v>57</v>
      </c>
      <c r="E1148" s="7">
        <v>0</v>
      </c>
      <c r="F1148" s="7">
        <v>0</v>
      </c>
      <c r="G1148" s="7">
        <v>0</v>
      </c>
      <c r="H1148" s="7">
        <v>0</v>
      </c>
      <c r="I1148" s="7">
        <v>0</v>
      </c>
      <c r="J1148" s="7">
        <v>0</v>
      </c>
      <c r="K1148" s="7">
        <v>0</v>
      </c>
      <c r="L1148" s="7">
        <v>0</v>
      </c>
      <c r="M1148" s="7">
        <v>0</v>
      </c>
      <c r="N1148" s="7">
        <v>0</v>
      </c>
      <c r="O1148" s="7">
        <v>0</v>
      </c>
      <c r="P1148" s="7">
        <v>0</v>
      </c>
      <c r="Q1148" s="7">
        <v>0</v>
      </c>
      <c r="R1148" s="7">
        <v>0</v>
      </c>
      <c r="S1148" s="7">
        <v>0</v>
      </c>
      <c r="T1148" s="7">
        <v>0</v>
      </c>
      <c r="U1148" s="7">
        <v>0</v>
      </c>
      <c r="V1148" s="7">
        <v>0</v>
      </c>
      <c r="W1148" s="7">
        <v>0</v>
      </c>
      <c r="X1148" s="7">
        <v>0</v>
      </c>
      <c r="Y1148" s="7">
        <v>0</v>
      </c>
      <c r="Z1148" s="7">
        <v>0</v>
      </c>
      <c r="AA1148" s="1" t="s">
        <v>58</v>
      </c>
      <c r="AB1148" s="1" t="str">
        <f t="shared" si="54"/>
        <v>Castilla y León</v>
      </c>
      <c r="AC1148" s="1" t="str">
        <f t="shared" si="52"/>
        <v>Cáceres-Castilla y León-León-R16</v>
      </c>
      <c r="AD1148" s="1" t="str">
        <f t="shared" si="53"/>
        <v xml:space="preserve">EE - Industria energética, distribución de energía, gas y agua </v>
      </c>
    </row>
    <row r="1149" spans="1:30" ht="14.4">
      <c r="A1149" s="7" t="s">
        <v>104</v>
      </c>
      <c r="B1149" s="7" t="s">
        <v>78</v>
      </c>
      <c r="C1149" s="7" t="s">
        <v>82</v>
      </c>
      <c r="D1149" s="7" t="s">
        <v>23</v>
      </c>
      <c r="E1149" s="7">
        <v>0</v>
      </c>
      <c r="F1149" s="7">
        <v>0</v>
      </c>
      <c r="G1149" s="7">
        <v>12.6319013881586</v>
      </c>
      <c r="H1149" s="7">
        <v>0</v>
      </c>
      <c r="I1149" s="7">
        <v>0</v>
      </c>
      <c r="J1149" s="7">
        <v>0</v>
      </c>
      <c r="K1149" s="7">
        <v>0</v>
      </c>
      <c r="L1149" s="7">
        <v>3.1307543199884802</v>
      </c>
      <c r="M1149" s="7">
        <v>0</v>
      </c>
      <c r="N1149" s="7">
        <v>0</v>
      </c>
      <c r="O1149" s="7">
        <v>3.69538086264247</v>
      </c>
      <c r="P1149" s="7">
        <v>0</v>
      </c>
      <c r="Q1149" s="7">
        <v>0</v>
      </c>
      <c r="R1149" s="7">
        <v>16.448900999999999</v>
      </c>
      <c r="S1149" s="7">
        <v>0</v>
      </c>
      <c r="T1149" s="7">
        <v>0</v>
      </c>
      <c r="U1149" s="7">
        <v>0</v>
      </c>
      <c r="V1149" s="7">
        <v>0</v>
      </c>
      <c r="W1149" s="7">
        <v>2.5458810000000001</v>
      </c>
      <c r="X1149" s="7">
        <v>0</v>
      </c>
      <c r="Y1149" s="7">
        <v>0</v>
      </c>
      <c r="Z1149" s="7">
        <v>3.0161690000000001</v>
      </c>
      <c r="AA1149" s="1" t="s">
        <v>24</v>
      </c>
      <c r="AB1149" s="1" t="str">
        <f t="shared" si="54"/>
        <v>Castilla y León</v>
      </c>
      <c r="AC1149" s="1" t="str">
        <f t="shared" si="52"/>
        <v>Cáceres-Castilla y León-Palencia-R1</v>
      </c>
      <c r="AD1149" s="1" t="str">
        <f t="shared" si="53"/>
        <v xml:space="preserve">AA,BB - Agricultura, silvicultura y pesca </v>
      </c>
    </row>
    <row r="1150" spans="1:30" ht="14.4">
      <c r="A1150" s="7" t="s">
        <v>104</v>
      </c>
      <c r="B1150" s="7" t="s">
        <v>78</v>
      </c>
      <c r="C1150" s="7" t="s">
        <v>82</v>
      </c>
      <c r="D1150" s="7" t="s">
        <v>26</v>
      </c>
      <c r="E1150" s="7">
        <v>0</v>
      </c>
      <c r="F1150" s="7">
        <v>0</v>
      </c>
      <c r="G1150" s="7">
        <v>0</v>
      </c>
      <c r="H1150" s="7">
        <v>0</v>
      </c>
      <c r="I1150" s="7">
        <v>0</v>
      </c>
      <c r="J1150" s="7">
        <v>0</v>
      </c>
      <c r="K1150" s="7">
        <v>0</v>
      </c>
      <c r="L1150" s="7">
        <v>0</v>
      </c>
      <c r="M1150" s="7">
        <v>0</v>
      </c>
      <c r="N1150" s="7">
        <v>0</v>
      </c>
      <c r="O1150" s="7">
        <v>0</v>
      </c>
      <c r="P1150" s="7">
        <v>0</v>
      </c>
      <c r="Q1150" s="7">
        <v>0</v>
      </c>
      <c r="R1150" s="7">
        <v>0</v>
      </c>
      <c r="S1150" s="7">
        <v>0</v>
      </c>
      <c r="T1150" s="7">
        <v>0</v>
      </c>
      <c r="U1150" s="7">
        <v>0</v>
      </c>
      <c r="V1150" s="7">
        <v>0</v>
      </c>
      <c r="W1150" s="7">
        <v>0</v>
      </c>
      <c r="X1150" s="7">
        <v>0</v>
      </c>
      <c r="Y1150" s="7">
        <v>0</v>
      </c>
      <c r="Z1150" s="7">
        <v>0</v>
      </c>
      <c r="AA1150" s="1" t="s">
        <v>27</v>
      </c>
      <c r="AB1150" s="1" t="str">
        <f t="shared" si="54"/>
        <v>Castilla y León</v>
      </c>
      <c r="AC1150" s="1" t="str">
        <f t="shared" si="52"/>
        <v>Cáceres-Castilla y León-Palencia-R2</v>
      </c>
      <c r="AD1150" s="1" t="str">
        <f t="shared" si="53"/>
        <v xml:space="preserve">CA,CB, DF - I. extractivas, coquerías, refino y combustibles nucleares </v>
      </c>
    </row>
    <row r="1151" spans="1:30" ht="14.4">
      <c r="A1151" s="7" t="s">
        <v>104</v>
      </c>
      <c r="B1151" s="7" t="s">
        <v>78</v>
      </c>
      <c r="C1151" s="7" t="s">
        <v>82</v>
      </c>
      <c r="D1151" s="7" t="s">
        <v>29</v>
      </c>
      <c r="E1151" s="7">
        <v>0</v>
      </c>
      <c r="F1151" s="7">
        <v>14.1988819391912</v>
      </c>
      <c r="G1151" s="7">
        <v>0</v>
      </c>
      <c r="H1151" s="7">
        <v>0</v>
      </c>
      <c r="I1151" s="7">
        <v>0</v>
      </c>
      <c r="J1151" s="7">
        <v>0</v>
      </c>
      <c r="K1151" s="7">
        <v>0.68877051908150699</v>
      </c>
      <c r="L1151" s="7">
        <v>0</v>
      </c>
      <c r="M1151" s="7">
        <v>0</v>
      </c>
      <c r="N1151" s="7">
        <v>3.6480561542961198</v>
      </c>
      <c r="O1151" s="7">
        <v>0</v>
      </c>
      <c r="P1151" s="7">
        <v>0</v>
      </c>
      <c r="Q1151" s="7">
        <v>17.404968</v>
      </c>
      <c r="R1151" s="7">
        <v>0</v>
      </c>
      <c r="S1151" s="7">
        <v>0</v>
      </c>
      <c r="T1151" s="7">
        <v>0</v>
      </c>
      <c r="U1151" s="7">
        <v>0</v>
      </c>
      <c r="V1151" s="7">
        <v>0.775729</v>
      </c>
      <c r="W1151" s="7">
        <v>0</v>
      </c>
      <c r="X1151" s="7">
        <v>0</v>
      </c>
      <c r="Y1151" s="7">
        <v>12.860150000000001</v>
      </c>
      <c r="Z1151" s="7">
        <v>0</v>
      </c>
      <c r="AA1151" s="1" t="s">
        <v>30</v>
      </c>
      <c r="AB1151" s="1" t="str">
        <f t="shared" si="54"/>
        <v>Castilla y León</v>
      </c>
      <c r="AC1151" s="1" t="str">
        <f t="shared" si="52"/>
        <v>Cáceres-Castilla y León-Palencia-R3</v>
      </c>
      <c r="AD1151" s="1" t="str">
        <f t="shared" si="53"/>
        <v xml:space="preserve">DA - Industria Agroalimentaria </v>
      </c>
    </row>
    <row r="1152" spans="1:30" ht="14.4">
      <c r="A1152" s="7" t="s">
        <v>104</v>
      </c>
      <c r="B1152" s="7" t="s">
        <v>78</v>
      </c>
      <c r="C1152" s="7" t="s">
        <v>82</v>
      </c>
      <c r="D1152" s="7" t="s">
        <v>32</v>
      </c>
      <c r="E1152" s="7">
        <v>0</v>
      </c>
      <c r="F1152" s="7">
        <v>0</v>
      </c>
      <c r="G1152" s="7">
        <v>0</v>
      </c>
      <c r="H1152" s="7">
        <v>0</v>
      </c>
      <c r="I1152" s="7">
        <v>0</v>
      </c>
      <c r="J1152" s="7">
        <v>0</v>
      </c>
      <c r="K1152" s="7">
        <v>0</v>
      </c>
      <c r="L1152" s="7">
        <v>0</v>
      </c>
      <c r="M1152" s="7">
        <v>0</v>
      </c>
      <c r="N1152" s="7">
        <v>0</v>
      </c>
      <c r="O1152" s="7">
        <v>0</v>
      </c>
      <c r="P1152" s="7">
        <v>0</v>
      </c>
      <c r="Q1152" s="7">
        <v>0</v>
      </c>
      <c r="R1152" s="7">
        <v>0</v>
      </c>
      <c r="S1152" s="7">
        <v>0</v>
      </c>
      <c r="T1152" s="7">
        <v>0</v>
      </c>
      <c r="U1152" s="7">
        <v>0</v>
      </c>
      <c r="V1152" s="7">
        <v>0</v>
      </c>
      <c r="W1152" s="7">
        <v>0</v>
      </c>
      <c r="X1152" s="7">
        <v>0</v>
      </c>
      <c r="Y1152" s="7">
        <v>0</v>
      </c>
      <c r="Z1152" s="7">
        <v>0</v>
      </c>
      <c r="AA1152" s="1" t="s">
        <v>33</v>
      </c>
      <c r="AB1152" s="1" t="str">
        <f t="shared" si="54"/>
        <v>Castilla y León</v>
      </c>
      <c r="AC1152" s="1" t="str">
        <f t="shared" si="52"/>
        <v>Cáceres-Castilla y León-Palencia-R4</v>
      </c>
      <c r="AD1152" s="1" t="str">
        <f t="shared" si="53"/>
        <v xml:space="preserve">DB - Industria textil y de la confección </v>
      </c>
    </row>
    <row r="1153" spans="1:30" ht="14.4">
      <c r="A1153" s="7" t="s">
        <v>104</v>
      </c>
      <c r="B1153" s="7" t="s">
        <v>78</v>
      </c>
      <c r="C1153" s="7" t="s">
        <v>82</v>
      </c>
      <c r="D1153" s="7" t="s">
        <v>35</v>
      </c>
      <c r="E1153" s="7">
        <v>0</v>
      </c>
      <c r="F1153" s="7">
        <v>0</v>
      </c>
      <c r="G1153" s="7">
        <v>0</v>
      </c>
      <c r="H1153" s="7">
        <v>0</v>
      </c>
      <c r="I1153" s="7">
        <v>0</v>
      </c>
      <c r="J1153" s="7">
        <v>0</v>
      </c>
      <c r="K1153" s="7">
        <v>0</v>
      </c>
      <c r="L1153" s="7">
        <v>0</v>
      </c>
      <c r="M1153" s="7">
        <v>0</v>
      </c>
      <c r="N1153" s="7">
        <v>0</v>
      </c>
      <c r="O1153" s="7">
        <v>0</v>
      </c>
      <c r="P1153" s="7">
        <v>0</v>
      </c>
      <c r="Q1153" s="7">
        <v>0</v>
      </c>
      <c r="R1153" s="7">
        <v>0</v>
      </c>
      <c r="S1153" s="7">
        <v>0</v>
      </c>
      <c r="T1153" s="7">
        <v>0</v>
      </c>
      <c r="U1153" s="7">
        <v>0</v>
      </c>
      <c r="V1153" s="7">
        <v>0</v>
      </c>
      <c r="W1153" s="7">
        <v>0</v>
      </c>
      <c r="X1153" s="7">
        <v>0</v>
      </c>
      <c r="Y1153" s="7">
        <v>0</v>
      </c>
      <c r="Z1153" s="7">
        <v>0</v>
      </c>
      <c r="AA1153" s="1" t="s">
        <v>36</v>
      </c>
      <c r="AB1153" s="1" t="str">
        <f t="shared" si="54"/>
        <v>Castilla y León</v>
      </c>
      <c r="AC1153" s="1" t="str">
        <f t="shared" si="52"/>
        <v>Cáceres-Castilla y León-Palencia-R5</v>
      </c>
      <c r="AD1153" s="1" t="str">
        <f t="shared" si="53"/>
        <v xml:space="preserve">DC - Industria del cuero y calzado </v>
      </c>
    </row>
    <row r="1154" spans="1:30" ht="14.4">
      <c r="A1154" s="7" t="s">
        <v>104</v>
      </c>
      <c r="B1154" s="7" t="s">
        <v>78</v>
      </c>
      <c r="C1154" s="7" t="s">
        <v>82</v>
      </c>
      <c r="D1154" s="7" t="s">
        <v>37</v>
      </c>
      <c r="E1154" s="7">
        <v>0</v>
      </c>
      <c r="F1154" s="7">
        <v>0</v>
      </c>
      <c r="G1154" s="7">
        <v>0</v>
      </c>
      <c r="H1154" s="7">
        <v>0</v>
      </c>
      <c r="I1154" s="7">
        <v>0</v>
      </c>
      <c r="J1154" s="7">
        <v>0</v>
      </c>
      <c r="K1154" s="7">
        <v>0</v>
      </c>
      <c r="L1154" s="7">
        <v>0</v>
      </c>
      <c r="M1154" s="7">
        <v>0</v>
      </c>
      <c r="N1154" s="7">
        <v>0</v>
      </c>
      <c r="O1154" s="7">
        <v>0</v>
      </c>
      <c r="P1154" s="7">
        <v>0</v>
      </c>
      <c r="Q1154" s="7">
        <v>0</v>
      </c>
      <c r="R1154" s="7">
        <v>0</v>
      </c>
      <c r="S1154" s="7">
        <v>0</v>
      </c>
      <c r="T1154" s="7">
        <v>0</v>
      </c>
      <c r="U1154" s="7">
        <v>0</v>
      </c>
      <c r="V1154" s="7">
        <v>0</v>
      </c>
      <c r="W1154" s="7">
        <v>0</v>
      </c>
      <c r="X1154" s="7">
        <v>0</v>
      </c>
      <c r="Y1154" s="7">
        <v>0</v>
      </c>
      <c r="Z1154" s="7">
        <v>0</v>
      </c>
      <c r="AA1154" s="1" t="s">
        <v>38</v>
      </c>
      <c r="AB1154" s="1" t="str">
        <f t="shared" si="54"/>
        <v>Castilla y León</v>
      </c>
      <c r="AC1154" s="1" t="str">
        <f t="shared" si="52"/>
        <v>Cáceres-Castilla y León-Palencia-R6</v>
      </c>
      <c r="AD1154" s="1" t="str">
        <f t="shared" si="53"/>
        <v xml:space="preserve">DD - Industria de la madera y el corcho </v>
      </c>
    </row>
    <row r="1155" spans="1:30" ht="14.4">
      <c r="A1155" s="7" t="s">
        <v>104</v>
      </c>
      <c r="B1155" s="7" t="s">
        <v>78</v>
      </c>
      <c r="C1155" s="7" t="s">
        <v>82</v>
      </c>
      <c r="D1155" s="7" t="s">
        <v>39</v>
      </c>
      <c r="E1155" s="7">
        <v>0</v>
      </c>
      <c r="F1155" s="7">
        <v>0</v>
      </c>
      <c r="G1155" s="7">
        <v>0</v>
      </c>
      <c r="H1155" s="7">
        <v>0</v>
      </c>
      <c r="I1155" s="7">
        <v>0</v>
      </c>
      <c r="J1155" s="7">
        <v>0</v>
      </c>
      <c r="K1155" s="7">
        <v>0</v>
      </c>
      <c r="L1155" s="7">
        <v>0</v>
      </c>
      <c r="M1155" s="7">
        <v>0</v>
      </c>
      <c r="N1155" s="7">
        <v>0</v>
      </c>
      <c r="O1155" s="7">
        <v>0.811777975461068</v>
      </c>
      <c r="P1155" s="7">
        <v>0</v>
      </c>
      <c r="Q1155" s="7">
        <v>0</v>
      </c>
      <c r="R1155" s="7">
        <v>0</v>
      </c>
      <c r="S1155" s="7">
        <v>0</v>
      </c>
      <c r="T1155" s="7">
        <v>0</v>
      </c>
      <c r="U1155" s="7">
        <v>0</v>
      </c>
      <c r="V1155" s="7">
        <v>0</v>
      </c>
      <c r="W1155" s="7">
        <v>0</v>
      </c>
      <c r="X1155" s="7">
        <v>0</v>
      </c>
      <c r="Y1155" s="7">
        <v>0</v>
      </c>
      <c r="Z1155" s="7">
        <v>11.881225000000001</v>
      </c>
      <c r="AA1155" s="1" t="s">
        <v>40</v>
      </c>
      <c r="AB1155" s="1" t="str">
        <f t="shared" si="54"/>
        <v>Castilla y León</v>
      </c>
      <c r="AC1155" s="1" t="str">
        <f t="shared" si="52"/>
        <v>Cáceres-Castilla y León-Palencia-R7</v>
      </c>
      <c r="AD1155" s="1" t="str">
        <f t="shared" si="53"/>
        <v xml:space="preserve">DE - Industria del papel, edición y artes gráficas </v>
      </c>
    </row>
    <row r="1156" spans="1:30" ht="14.4">
      <c r="A1156" s="7" t="s">
        <v>104</v>
      </c>
      <c r="B1156" s="7" t="s">
        <v>78</v>
      </c>
      <c r="C1156" s="7" t="s">
        <v>82</v>
      </c>
      <c r="D1156" s="7" t="s">
        <v>41</v>
      </c>
      <c r="E1156" s="7">
        <v>0</v>
      </c>
      <c r="F1156" s="7">
        <v>0</v>
      </c>
      <c r="G1156" s="7">
        <v>0</v>
      </c>
      <c r="H1156" s="7">
        <v>0</v>
      </c>
      <c r="I1156" s="7">
        <v>0</v>
      </c>
      <c r="J1156" s="7">
        <v>0</v>
      </c>
      <c r="K1156" s="7">
        <v>1.44068460038284</v>
      </c>
      <c r="L1156" s="7">
        <v>3.2218486508901498</v>
      </c>
      <c r="M1156" s="7">
        <v>0</v>
      </c>
      <c r="N1156" s="7">
        <v>0</v>
      </c>
      <c r="O1156" s="7">
        <v>0</v>
      </c>
      <c r="P1156" s="7">
        <v>0</v>
      </c>
      <c r="Q1156" s="7">
        <v>0</v>
      </c>
      <c r="R1156" s="7">
        <v>0</v>
      </c>
      <c r="S1156" s="7">
        <v>0</v>
      </c>
      <c r="T1156" s="7">
        <v>0</v>
      </c>
      <c r="U1156" s="7">
        <v>0</v>
      </c>
      <c r="V1156" s="7">
        <v>28.455324000000001</v>
      </c>
      <c r="W1156" s="7">
        <v>13.005526</v>
      </c>
      <c r="X1156" s="7">
        <v>0</v>
      </c>
      <c r="Y1156" s="7">
        <v>0</v>
      </c>
      <c r="Z1156" s="7">
        <v>0</v>
      </c>
      <c r="AA1156" s="1" t="s">
        <v>42</v>
      </c>
      <c r="AB1156" s="1" t="str">
        <f t="shared" si="54"/>
        <v>Castilla y León</v>
      </c>
      <c r="AC1156" s="1" t="str">
        <f t="shared" si="52"/>
        <v>Cáceres-Castilla y León-Palencia-R8</v>
      </c>
      <c r="AD1156" s="1" t="str">
        <f t="shared" si="53"/>
        <v xml:space="preserve">DG - Industria Química </v>
      </c>
    </row>
    <row r="1157" spans="1:30" ht="14.4">
      <c r="A1157" s="7" t="s">
        <v>104</v>
      </c>
      <c r="B1157" s="7" t="s">
        <v>78</v>
      </c>
      <c r="C1157" s="7" t="s">
        <v>82</v>
      </c>
      <c r="D1157" s="7" t="s">
        <v>43</v>
      </c>
      <c r="E1157" s="7">
        <v>0</v>
      </c>
      <c r="F1157" s="7">
        <v>0</v>
      </c>
      <c r="G1157" s="7">
        <v>0</v>
      </c>
      <c r="H1157" s="7">
        <v>0</v>
      </c>
      <c r="I1157" s="7">
        <v>0</v>
      </c>
      <c r="J1157" s="7">
        <v>0</v>
      </c>
      <c r="K1157" s="7">
        <v>0</v>
      </c>
      <c r="L1157" s="7">
        <v>0</v>
      </c>
      <c r="M1157" s="7">
        <v>0</v>
      </c>
      <c r="N1157" s="7">
        <v>0</v>
      </c>
      <c r="O1157" s="7">
        <v>0</v>
      </c>
      <c r="P1157" s="7">
        <v>0</v>
      </c>
      <c r="Q1157" s="7">
        <v>0</v>
      </c>
      <c r="R1157" s="7">
        <v>0</v>
      </c>
      <c r="S1157" s="7">
        <v>0</v>
      </c>
      <c r="T1157" s="7">
        <v>0</v>
      </c>
      <c r="U1157" s="7">
        <v>0</v>
      </c>
      <c r="V1157" s="7">
        <v>0</v>
      </c>
      <c r="W1157" s="7">
        <v>0</v>
      </c>
      <c r="X1157" s="7">
        <v>0</v>
      </c>
      <c r="Y1157" s="7">
        <v>0</v>
      </c>
      <c r="Z1157" s="7">
        <v>0</v>
      </c>
      <c r="AA1157" s="1" t="s">
        <v>44</v>
      </c>
      <c r="AB1157" s="1" t="str">
        <f t="shared" si="54"/>
        <v>Castilla y León</v>
      </c>
      <c r="AC1157" s="1" t="str">
        <f t="shared" si="52"/>
        <v>Cáceres-Castilla y León-Palencia-R9</v>
      </c>
      <c r="AD1157" s="1" t="str">
        <f t="shared" si="53"/>
        <v xml:space="preserve">DH - Industria del caucho y materias plásticas </v>
      </c>
    </row>
    <row r="1158" spans="1:30" ht="14.4">
      <c r="A1158" s="7" t="s">
        <v>104</v>
      </c>
      <c r="B1158" s="7" t="s">
        <v>78</v>
      </c>
      <c r="C1158" s="7" t="s">
        <v>82</v>
      </c>
      <c r="D1158" s="7" t="s">
        <v>45</v>
      </c>
      <c r="E1158" s="7">
        <v>0</v>
      </c>
      <c r="F1158" s="7">
        <v>0</v>
      </c>
      <c r="G1158" s="7">
        <v>0</v>
      </c>
      <c r="H1158" s="7">
        <v>0</v>
      </c>
      <c r="I1158" s="7">
        <v>0</v>
      </c>
      <c r="J1158" s="7">
        <v>0</v>
      </c>
      <c r="K1158" s="7">
        <v>0</v>
      </c>
      <c r="L1158" s="7">
        <v>0</v>
      </c>
      <c r="M1158" s="7">
        <v>0</v>
      </c>
      <c r="N1158" s="7">
        <v>0.83507652434360402</v>
      </c>
      <c r="O1158" s="7">
        <v>0</v>
      </c>
      <c r="P1158" s="7">
        <v>0</v>
      </c>
      <c r="Q1158" s="7">
        <v>0</v>
      </c>
      <c r="R1158" s="7">
        <v>0</v>
      </c>
      <c r="S1158" s="7">
        <v>0</v>
      </c>
      <c r="T1158" s="7">
        <v>0</v>
      </c>
      <c r="U1158" s="7">
        <v>0</v>
      </c>
      <c r="V1158" s="7">
        <v>0</v>
      </c>
      <c r="W1158" s="7">
        <v>0</v>
      </c>
      <c r="X1158" s="7">
        <v>0</v>
      </c>
      <c r="Y1158" s="7">
        <v>10.86544</v>
      </c>
      <c r="Z1158" s="7">
        <v>0</v>
      </c>
      <c r="AA1158" s="1" t="s">
        <v>46</v>
      </c>
      <c r="AB1158" s="1" t="str">
        <f t="shared" si="54"/>
        <v>Castilla y León</v>
      </c>
      <c r="AC1158" s="1" t="str">
        <f t="shared" si="52"/>
        <v>Cáceres-Castilla y León-Palencia-R10</v>
      </c>
      <c r="AD1158" s="1" t="str">
        <f t="shared" si="53"/>
        <v xml:space="preserve">DI - Industria de productos minerales no metálicos </v>
      </c>
    </row>
    <row r="1159" spans="1:30" ht="14.4">
      <c r="A1159" s="7" t="s">
        <v>104</v>
      </c>
      <c r="B1159" s="7" t="s">
        <v>78</v>
      </c>
      <c r="C1159" s="7" t="s">
        <v>82</v>
      </c>
      <c r="D1159" s="7" t="s">
        <v>47</v>
      </c>
      <c r="E1159" s="7">
        <v>0</v>
      </c>
      <c r="F1159" s="7">
        <v>0</v>
      </c>
      <c r="G1159" s="7">
        <v>0</v>
      </c>
      <c r="H1159" s="7">
        <v>0</v>
      </c>
      <c r="I1159" s="7">
        <v>0</v>
      </c>
      <c r="J1159" s="7">
        <v>0</v>
      </c>
      <c r="K1159" s="7">
        <v>0.76383969272291696</v>
      </c>
      <c r="L1159" s="7">
        <v>0</v>
      </c>
      <c r="M1159" s="7">
        <v>0.53644908440597405</v>
      </c>
      <c r="N1159" s="7">
        <v>0</v>
      </c>
      <c r="O1159" s="7">
        <v>0</v>
      </c>
      <c r="P1159" s="7">
        <v>0</v>
      </c>
      <c r="Q1159" s="7">
        <v>0</v>
      </c>
      <c r="R1159" s="7">
        <v>0</v>
      </c>
      <c r="S1159" s="7">
        <v>0</v>
      </c>
      <c r="T1159" s="7">
        <v>0</v>
      </c>
      <c r="U1159" s="7">
        <v>0</v>
      </c>
      <c r="V1159" s="7">
        <v>1.5775129999999999</v>
      </c>
      <c r="W1159" s="7">
        <v>0</v>
      </c>
      <c r="X1159" s="7">
        <v>0.54181999999999997</v>
      </c>
      <c r="Y1159" s="7">
        <v>0</v>
      </c>
      <c r="Z1159" s="7">
        <v>0</v>
      </c>
      <c r="AA1159" s="1" t="s">
        <v>48</v>
      </c>
      <c r="AB1159" s="1" t="str">
        <f t="shared" si="54"/>
        <v>Castilla y León</v>
      </c>
      <c r="AC1159" s="1" t="str">
        <f t="shared" si="52"/>
        <v>Cáceres-Castilla y León-Palencia-R11</v>
      </c>
      <c r="AD1159" s="1" t="str">
        <f t="shared" si="53"/>
        <v xml:space="preserve">DJ - Metalurgia y fabricación de productos metálicos </v>
      </c>
    </row>
    <row r="1160" spans="1:30" ht="14.4">
      <c r="A1160" s="7" t="s">
        <v>104</v>
      </c>
      <c r="B1160" s="7" t="s">
        <v>78</v>
      </c>
      <c r="C1160" s="7" t="s">
        <v>82</v>
      </c>
      <c r="D1160" s="7" t="s">
        <v>49</v>
      </c>
      <c r="E1160" s="7">
        <v>0</v>
      </c>
      <c r="F1160" s="7">
        <v>0</v>
      </c>
      <c r="G1160" s="7">
        <v>0</v>
      </c>
      <c r="H1160" s="7">
        <v>0</v>
      </c>
      <c r="I1160" s="7">
        <v>0</v>
      </c>
      <c r="J1160" s="7">
        <v>0</v>
      </c>
      <c r="K1160" s="7">
        <v>0</v>
      </c>
      <c r="L1160" s="7">
        <v>0</v>
      </c>
      <c r="M1160" s="7">
        <v>0</v>
      </c>
      <c r="N1160" s="7">
        <v>0</v>
      </c>
      <c r="O1160" s="7">
        <v>0</v>
      </c>
      <c r="P1160" s="7">
        <v>0</v>
      </c>
      <c r="Q1160" s="7">
        <v>0</v>
      </c>
      <c r="R1160" s="7">
        <v>0</v>
      </c>
      <c r="S1160" s="7">
        <v>0</v>
      </c>
      <c r="T1160" s="7">
        <v>0</v>
      </c>
      <c r="U1160" s="7">
        <v>0</v>
      </c>
      <c r="V1160" s="7">
        <v>0</v>
      </c>
      <c r="W1160" s="7">
        <v>0</v>
      </c>
      <c r="X1160" s="7">
        <v>0</v>
      </c>
      <c r="Y1160" s="7">
        <v>0</v>
      </c>
      <c r="Z1160" s="7">
        <v>0</v>
      </c>
      <c r="AA1160" s="1" t="s">
        <v>50</v>
      </c>
      <c r="AB1160" s="1" t="str">
        <f t="shared" si="54"/>
        <v>Castilla y León</v>
      </c>
      <c r="AC1160" s="1" t="str">
        <f t="shared" si="52"/>
        <v>Cáceres-Castilla y León-Palencia-R12</v>
      </c>
      <c r="AD1160" s="1" t="str">
        <f t="shared" si="53"/>
        <v xml:space="preserve">DK - Fabricación de maquinaria y equipo mecánico </v>
      </c>
    </row>
    <row r="1161" spans="1:30" ht="14.4">
      <c r="A1161" s="7" t="s">
        <v>104</v>
      </c>
      <c r="B1161" s="7" t="s">
        <v>78</v>
      </c>
      <c r="C1161" s="7" t="s">
        <v>82</v>
      </c>
      <c r="D1161" s="7" t="s">
        <v>51</v>
      </c>
      <c r="E1161" s="7">
        <v>0</v>
      </c>
      <c r="F1161" s="7">
        <v>0</v>
      </c>
      <c r="G1161" s="7">
        <v>0</v>
      </c>
      <c r="H1161" s="7">
        <v>0</v>
      </c>
      <c r="I1161" s="7">
        <v>0</v>
      </c>
      <c r="J1161" s="7">
        <v>0</v>
      </c>
      <c r="K1161" s="7">
        <v>0</v>
      </c>
      <c r="L1161" s="7">
        <v>0</v>
      </c>
      <c r="M1161" s="7">
        <v>0</v>
      </c>
      <c r="N1161" s="7">
        <v>0</v>
      </c>
      <c r="O1161" s="7">
        <v>0</v>
      </c>
      <c r="P1161" s="7">
        <v>0</v>
      </c>
      <c r="Q1161" s="7">
        <v>0</v>
      </c>
      <c r="R1161" s="7">
        <v>0</v>
      </c>
      <c r="S1161" s="7">
        <v>0</v>
      </c>
      <c r="T1161" s="7">
        <v>0</v>
      </c>
      <c r="U1161" s="7">
        <v>0</v>
      </c>
      <c r="V1161" s="7">
        <v>0</v>
      </c>
      <c r="W1161" s="7">
        <v>0</v>
      </c>
      <c r="X1161" s="7">
        <v>0</v>
      </c>
      <c r="Y1161" s="7">
        <v>0</v>
      </c>
      <c r="Z1161" s="7">
        <v>0</v>
      </c>
      <c r="AA1161" s="1" t="s">
        <v>52</v>
      </c>
      <c r="AB1161" s="1" t="str">
        <f t="shared" si="54"/>
        <v>Castilla y León</v>
      </c>
      <c r="AC1161" s="1" t="str">
        <f t="shared" si="52"/>
        <v>Cáceres-Castilla y León-Palencia-R13</v>
      </c>
      <c r="AD1161" s="1" t="str">
        <f t="shared" si="53"/>
        <v xml:space="preserve">DL - Material y equipo eléctrico, electrónico y óptico </v>
      </c>
    </row>
    <row r="1162" spans="1:30" ht="14.4">
      <c r="A1162" s="7" t="s">
        <v>104</v>
      </c>
      <c r="B1162" s="7" t="s">
        <v>78</v>
      </c>
      <c r="C1162" s="7" t="s">
        <v>82</v>
      </c>
      <c r="D1162" s="7" t="s">
        <v>53</v>
      </c>
      <c r="E1162" s="7">
        <v>0.35972787589705002</v>
      </c>
      <c r="F1162" s="7">
        <v>0</v>
      </c>
      <c r="G1162" s="7">
        <v>0</v>
      </c>
      <c r="H1162" s="7">
        <v>0</v>
      </c>
      <c r="I1162" s="7">
        <v>3.77111828765287E-2</v>
      </c>
      <c r="J1162" s="7">
        <v>0</v>
      </c>
      <c r="K1162" s="7">
        <v>0</v>
      </c>
      <c r="L1162" s="7">
        <v>0</v>
      </c>
      <c r="M1162" s="7">
        <v>0</v>
      </c>
      <c r="N1162" s="7">
        <v>0</v>
      </c>
      <c r="O1162" s="7">
        <v>0</v>
      </c>
      <c r="P1162" s="7">
        <v>15.4941</v>
      </c>
      <c r="Q1162" s="7">
        <v>0</v>
      </c>
      <c r="R1162" s="7">
        <v>0</v>
      </c>
      <c r="S1162" s="7">
        <v>0</v>
      </c>
      <c r="T1162" s="7">
        <v>2.3313130000000002</v>
      </c>
      <c r="U1162" s="7">
        <v>0</v>
      </c>
      <c r="V1162" s="7">
        <v>0</v>
      </c>
      <c r="W1162" s="7">
        <v>0</v>
      </c>
      <c r="X1162" s="7">
        <v>0</v>
      </c>
      <c r="Y1162" s="7">
        <v>0</v>
      </c>
      <c r="Z1162" s="7">
        <v>0</v>
      </c>
      <c r="AA1162" s="1" t="s">
        <v>54</v>
      </c>
      <c r="AB1162" s="1" t="str">
        <f t="shared" si="54"/>
        <v>Castilla y León</v>
      </c>
      <c r="AC1162" s="1" t="str">
        <f t="shared" si="52"/>
        <v>Cáceres-Castilla y León-Palencia-R14</v>
      </c>
      <c r="AD1162" s="1" t="str">
        <f t="shared" si="53"/>
        <v xml:space="preserve">DM - Fabricación de material de transporte </v>
      </c>
    </row>
    <row r="1163" spans="1:30" ht="14.4">
      <c r="A1163" s="7" t="s">
        <v>104</v>
      </c>
      <c r="B1163" s="7" t="s">
        <v>78</v>
      </c>
      <c r="C1163" s="7" t="s">
        <v>82</v>
      </c>
      <c r="D1163" s="7" t="s">
        <v>55</v>
      </c>
      <c r="E1163" s="7">
        <v>0</v>
      </c>
      <c r="F1163" s="7">
        <v>0</v>
      </c>
      <c r="G1163" s="7">
        <v>5.3557134578280201E-2</v>
      </c>
      <c r="H1163" s="7">
        <v>0</v>
      </c>
      <c r="I1163" s="7">
        <v>0</v>
      </c>
      <c r="J1163" s="7">
        <v>0</v>
      </c>
      <c r="K1163" s="7">
        <v>0</v>
      </c>
      <c r="L1163" s="7">
        <v>0</v>
      </c>
      <c r="M1163" s="7">
        <v>0</v>
      </c>
      <c r="N1163" s="7">
        <v>0</v>
      </c>
      <c r="O1163" s="7">
        <v>0</v>
      </c>
      <c r="P1163" s="7">
        <v>0</v>
      </c>
      <c r="Q1163" s="7">
        <v>0</v>
      </c>
      <c r="R1163" s="7">
        <v>0.91863799999999995</v>
      </c>
      <c r="S1163" s="7">
        <v>0</v>
      </c>
      <c r="T1163" s="7">
        <v>0</v>
      </c>
      <c r="U1163" s="7">
        <v>0</v>
      </c>
      <c r="V1163" s="7">
        <v>0</v>
      </c>
      <c r="W1163" s="7">
        <v>0</v>
      </c>
      <c r="X1163" s="7">
        <v>0</v>
      </c>
      <c r="Y1163" s="7">
        <v>0</v>
      </c>
      <c r="Z1163" s="7">
        <v>0</v>
      </c>
      <c r="AA1163" s="1" t="s">
        <v>56</v>
      </c>
      <c r="AB1163" s="1" t="str">
        <f t="shared" si="54"/>
        <v>Castilla y León</v>
      </c>
      <c r="AC1163" s="1" t="str">
        <f t="shared" si="52"/>
        <v>Cáceres-Castilla y León-Palencia-R15</v>
      </c>
      <c r="AD1163" s="1" t="str">
        <f t="shared" si="53"/>
        <v xml:space="preserve">DN - Industrias diversas </v>
      </c>
    </row>
    <row r="1164" spans="1:30" ht="14.4">
      <c r="A1164" s="7" t="s">
        <v>104</v>
      </c>
      <c r="B1164" s="7" t="s">
        <v>78</v>
      </c>
      <c r="C1164" s="7" t="s">
        <v>82</v>
      </c>
      <c r="D1164" s="7" t="s">
        <v>57</v>
      </c>
      <c r="E1164" s="7">
        <v>0</v>
      </c>
      <c r="F1164" s="7">
        <v>0</v>
      </c>
      <c r="G1164" s="7">
        <v>0</v>
      </c>
      <c r="H1164" s="7">
        <v>0</v>
      </c>
      <c r="I1164" s="7">
        <v>0</v>
      </c>
      <c r="J1164" s="7">
        <v>0</v>
      </c>
      <c r="K1164" s="7">
        <v>0</v>
      </c>
      <c r="L1164" s="7">
        <v>0</v>
      </c>
      <c r="M1164" s="7">
        <v>0</v>
      </c>
      <c r="N1164" s="7">
        <v>0</v>
      </c>
      <c r="O1164" s="7">
        <v>0</v>
      </c>
      <c r="P1164" s="7">
        <v>0</v>
      </c>
      <c r="Q1164" s="7">
        <v>0</v>
      </c>
      <c r="R1164" s="7">
        <v>0</v>
      </c>
      <c r="S1164" s="7">
        <v>0</v>
      </c>
      <c r="T1164" s="7">
        <v>0</v>
      </c>
      <c r="U1164" s="7">
        <v>0</v>
      </c>
      <c r="V1164" s="7">
        <v>0</v>
      </c>
      <c r="W1164" s="7">
        <v>0</v>
      </c>
      <c r="X1164" s="7">
        <v>0</v>
      </c>
      <c r="Y1164" s="7">
        <v>0</v>
      </c>
      <c r="Z1164" s="7">
        <v>0</v>
      </c>
      <c r="AA1164" s="1" t="s">
        <v>58</v>
      </c>
      <c r="AB1164" s="1" t="str">
        <f t="shared" si="54"/>
        <v>Castilla y León</v>
      </c>
      <c r="AC1164" s="1" t="str">
        <f t="shared" si="52"/>
        <v>Cáceres-Castilla y León-Palencia-R16</v>
      </c>
      <c r="AD1164" s="1" t="str">
        <f t="shared" si="53"/>
        <v xml:space="preserve">EE - Industria energética, distribución de energía, gas y agua </v>
      </c>
    </row>
    <row r="1165" spans="1:30" ht="14.4">
      <c r="A1165" s="7" t="s">
        <v>104</v>
      </c>
      <c r="B1165" s="7" t="s">
        <v>78</v>
      </c>
      <c r="C1165" s="7" t="s">
        <v>83</v>
      </c>
      <c r="D1165" s="7" t="s">
        <v>23</v>
      </c>
      <c r="E1165" s="7">
        <v>26.179876853416999</v>
      </c>
      <c r="F1165" s="7">
        <v>36.650044732215903</v>
      </c>
      <c r="G1165" s="7">
        <v>31.0684177607884</v>
      </c>
      <c r="H1165" s="7">
        <v>29.244743398333501</v>
      </c>
      <c r="I1165" s="7">
        <v>42.402250800483202</v>
      </c>
      <c r="J1165" s="7">
        <v>60.849274614234403</v>
      </c>
      <c r="K1165" s="7">
        <v>31.084896773235599</v>
      </c>
      <c r="L1165" s="7">
        <v>11.0482542821635</v>
      </c>
      <c r="M1165" s="7">
        <v>24.370122933605501</v>
      </c>
      <c r="N1165" s="7">
        <v>46.063988047297002</v>
      </c>
      <c r="O1165" s="7">
        <v>29.356621031692399</v>
      </c>
      <c r="P1165" s="7">
        <v>19.346837000000001</v>
      </c>
      <c r="Q1165" s="7">
        <v>42.552346999999997</v>
      </c>
      <c r="R1165" s="7">
        <v>76.859960000000001</v>
      </c>
      <c r="S1165" s="7">
        <v>26.264761</v>
      </c>
      <c r="T1165" s="7">
        <v>129.528413</v>
      </c>
      <c r="U1165" s="7">
        <v>60.171053999999998</v>
      </c>
      <c r="V1165" s="7">
        <v>37.618268</v>
      </c>
      <c r="W1165" s="7">
        <v>41.228710999999997</v>
      </c>
      <c r="X1165" s="7">
        <v>100.265321</v>
      </c>
      <c r="Y1165" s="7">
        <v>155.28602599999999</v>
      </c>
      <c r="Z1165" s="7">
        <v>38.528281999999997</v>
      </c>
      <c r="AA1165" s="1" t="s">
        <v>24</v>
      </c>
      <c r="AB1165" s="1" t="str">
        <f t="shared" si="54"/>
        <v>Castilla y León</v>
      </c>
      <c r="AC1165" s="1" t="str">
        <f t="shared" si="52"/>
        <v>Cáceres-Castilla y León-Salamanca-R1</v>
      </c>
      <c r="AD1165" s="1" t="str">
        <f t="shared" si="53"/>
        <v xml:space="preserve">AA,BB - Agricultura, silvicultura y pesca </v>
      </c>
    </row>
    <row r="1166" spans="1:30" ht="14.4">
      <c r="A1166" s="7" t="s">
        <v>104</v>
      </c>
      <c r="B1166" s="7" t="s">
        <v>78</v>
      </c>
      <c r="C1166" s="7" t="s">
        <v>83</v>
      </c>
      <c r="D1166" s="7" t="s">
        <v>26</v>
      </c>
      <c r="E1166" s="7">
        <v>0</v>
      </c>
      <c r="F1166" s="7">
        <v>0</v>
      </c>
      <c r="G1166" s="7">
        <v>0</v>
      </c>
      <c r="H1166" s="7">
        <v>6.0995041514224102</v>
      </c>
      <c r="I1166" s="7">
        <v>0</v>
      </c>
      <c r="J1166" s="7">
        <v>0</v>
      </c>
      <c r="K1166" s="7">
        <v>0</v>
      </c>
      <c r="L1166" s="7">
        <v>0.27235004483863001</v>
      </c>
      <c r="M1166" s="7">
        <v>0.15104535790988699</v>
      </c>
      <c r="N1166" s="7">
        <v>9.3541486702165706</v>
      </c>
      <c r="O1166" s="7">
        <v>0</v>
      </c>
      <c r="P1166" s="7">
        <v>0</v>
      </c>
      <c r="Q1166" s="7">
        <v>0</v>
      </c>
      <c r="R1166" s="7">
        <v>0</v>
      </c>
      <c r="S1166" s="7">
        <v>21.673680999999998</v>
      </c>
      <c r="T1166" s="7">
        <v>0</v>
      </c>
      <c r="U1166" s="7">
        <v>0</v>
      </c>
      <c r="V1166" s="7">
        <v>0</v>
      </c>
      <c r="W1166" s="7">
        <v>4.6620359999999996</v>
      </c>
      <c r="X1166" s="7">
        <v>4.2624709999999997</v>
      </c>
      <c r="Y1166" s="7">
        <v>76.178892000000005</v>
      </c>
      <c r="Z1166" s="7">
        <v>0</v>
      </c>
      <c r="AA1166" s="1" t="s">
        <v>27</v>
      </c>
      <c r="AB1166" s="1" t="str">
        <f t="shared" si="54"/>
        <v>Castilla y León</v>
      </c>
      <c r="AC1166" s="1" t="str">
        <f t="shared" ref="AC1166:AC1229" si="55">+A1166&amp;"-"&amp;AB1166&amp;"-"&amp;C1166&amp;"-"&amp;AA1166</f>
        <v>Cáceres-Castilla y León-Salamanca-R2</v>
      </c>
      <c r="AD1166" s="1" t="str">
        <f t="shared" ref="AD1166:AD1229" si="56">+IF(D1166=$D$13,$AI$1,IF(D1166=$D$14,$AI$2,IF(D1166=$D$15,$AI$3,IF(D1166=$D$16,$AI$4,IF(D1166=$D$17,$AI$5,IF(D1166=$D$18,$AI$6,IF(D1166=$D$19,$AI$7,IF(D1166=$D$20,$AI$8,IF(D1166=$D$21,$AI$9,IF(D1166=$D$22,$AI$10,IF(D1166=$D$23,$AI$11,IF(D1166=$D$24,$AI$12,IF(D1166=$D$25,$AI$13,IF(D1166=$D$26,$AI$14,IF(D1166=$D$27,$AI$15,$AI$16)))))))))))))))</f>
        <v xml:space="preserve">CA,CB, DF - I. extractivas, coquerías, refino y combustibles nucleares </v>
      </c>
    </row>
    <row r="1167" spans="1:30" ht="14.4">
      <c r="A1167" s="7" t="s">
        <v>104</v>
      </c>
      <c r="B1167" s="7" t="s">
        <v>78</v>
      </c>
      <c r="C1167" s="7" t="s">
        <v>83</v>
      </c>
      <c r="D1167" s="7" t="s">
        <v>29</v>
      </c>
      <c r="E1167" s="7">
        <v>0</v>
      </c>
      <c r="F1167" s="7">
        <v>75.962413975501406</v>
      </c>
      <c r="G1167" s="7">
        <v>32.646510176743398</v>
      </c>
      <c r="H1167" s="7">
        <v>207.41349058338599</v>
      </c>
      <c r="I1167" s="7">
        <v>0</v>
      </c>
      <c r="J1167" s="7">
        <v>45.602774287131801</v>
      </c>
      <c r="K1167" s="7">
        <v>2.3534752130794998</v>
      </c>
      <c r="L1167" s="7">
        <v>10.257201172816</v>
      </c>
      <c r="M1167" s="7">
        <v>10.3577248842884</v>
      </c>
      <c r="N1167" s="7">
        <v>4.78515049491768</v>
      </c>
      <c r="O1167" s="7">
        <v>2.6653324326092398</v>
      </c>
      <c r="P1167" s="7">
        <v>0</v>
      </c>
      <c r="Q1167" s="7">
        <v>37.827472999999998</v>
      </c>
      <c r="R1167" s="7">
        <v>29.599499999999999</v>
      </c>
      <c r="S1167" s="7">
        <v>38.316363000000003</v>
      </c>
      <c r="T1167" s="7">
        <v>0</v>
      </c>
      <c r="U1167" s="7">
        <v>25.697171000000001</v>
      </c>
      <c r="V1167" s="7">
        <v>7.5362520000000002</v>
      </c>
      <c r="W1167" s="7">
        <v>30.878208999999998</v>
      </c>
      <c r="X1167" s="7">
        <v>12.519271</v>
      </c>
      <c r="Y1167" s="7">
        <v>11.880858</v>
      </c>
      <c r="Z1167" s="7">
        <v>3.2018520000000001</v>
      </c>
      <c r="AA1167" s="1" t="s">
        <v>30</v>
      </c>
      <c r="AB1167" s="1" t="str">
        <f t="shared" si="54"/>
        <v>Castilla y León</v>
      </c>
      <c r="AC1167" s="1" t="str">
        <f t="shared" si="55"/>
        <v>Cáceres-Castilla y León-Salamanca-R3</v>
      </c>
      <c r="AD1167" s="1" t="str">
        <f t="shared" si="56"/>
        <v xml:space="preserve">DA - Industria Agroalimentaria </v>
      </c>
    </row>
    <row r="1168" spans="1:30" ht="14.4">
      <c r="A1168" s="7" t="s">
        <v>104</v>
      </c>
      <c r="B1168" s="7" t="s">
        <v>78</v>
      </c>
      <c r="C1168" s="7" t="s">
        <v>83</v>
      </c>
      <c r="D1168" s="7" t="s">
        <v>32</v>
      </c>
      <c r="E1168" s="7">
        <v>0</v>
      </c>
      <c r="F1168" s="7">
        <v>0</v>
      </c>
      <c r="G1168" s="7">
        <v>1.0187985400797599</v>
      </c>
      <c r="H1168" s="7">
        <v>0</v>
      </c>
      <c r="I1168" s="7">
        <v>3.89418409385509</v>
      </c>
      <c r="J1168" s="7">
        <v>0</v>
      </c>
      <c r="K1168" s="7">
        <v>0</v>
      </c>
      <c r="L1168" s="7">
        <v>0</v>
      </c>
      <c r="M1168" s="7">
        <v>0</v>
      </c>
      <c r="N1168" s="7">
        <v>0</v>
      </c>
      <c r="O1168" s="7">
        <v>0</v>
      </c>
      <c r="P1168" s="7">
        <v>0</v>
      </c>
      <c r="Q1168" s="7">
        <v>0</v>
      </c>
      <c r="R1168" s="7">
        <v>2.0359250000000002</v>
      </c>
      <c r="S1168" s="7">
        <v>0</v>
      </c>
      <c r="T1168" s="7">
        <v>6.9448420000000004</v>
      </c>
      <c r="U1168" s="7">
        <v>0</v>
      </c>
      <c r="V1168" s="7">
        <v>0</v>
      </c>
      <c r="W1168" s="7">
        <v>0</v>
      </c>
      <c r="X1168" s="7">
        <v>0</v>
      </c>
      <c r="Y1168" s="7">
        <v>0</v>
      </c>
      <c r="Z1168" s="7">
        <v>0</v>
      </c>
      <c r="AA1168" s="1" t="s">
        <v>33</v>
      </c>
      <c r="AB1168" s="1" t="str">
        <f t="shared" si="54"/>
        <v>Castilla y León</v>
      </c>
      <c r="AC1168" s="1" t="str">
        <f t="shared" si="55"/>
        <v>Cáceres-Castilla y León-Salamanca-R4</v>
      </c>
      <c r="AD1168" s="1" t="str">
        <f t="shared" si="56"/>
        <v xml:space="preserve">DB - Industria textil y de la confección </v>
      </c>
    </row>
    <row r="1169" spans="1:30" ht="14.4">
      <c r="A1169" s="7" t="s">
        <v>104</v>
      </c>
      <c r="B1169" s="7" t="s">
        <v>78</v>
      </c>
      <c r="C1169" s="7" t="s">
        <v>83</v>
      </c>
      <c r="D1169" s="7" t="s">
        <v>35</v>
      </c>
      <c r="E1169" s="7">
        <v>0</v>
      </c>
      <c r="F1169" s="7">
        <v>0</v>
      </c>
      <c r="G1169" s="7">
        <v>0</v>
      </c>
      <c r="H1169" s="7">
        <v>0</v>
      </c>
      <c r="I1169" s="7">
        <v>0</v>
      </c>
      <c r="J1169" s="7">
        <v>0</v>
      </c>
      <c r="K1169" s="7">
        <v>0</v>
      </c>
      <c r="L1169" s="7">
        <v>0</v>
      </c>
      <c r="M1169" s="7">
        <v>0</v>
      </c>
      <c r="N1169" s="7">
        <v>0</v>
      </c>
      <c r="O1169" s="7">
        <v>0</v>
      </c>
      <c r="P1169" s="7">
        <v>0</v>
      </c>
      <c r="Q1169" s="7">
        <v>0</v>
      </c>
      <c r="R1169" s="7">
        <v>0</v>
      </c>
      <c r="S1169" s="7">
        <v>0</v>
      </c>
      <c r="T1169" s="7">
        <v>0</v>
      </c>
      <c r="U1169" s="7">
        <v>0</v>
      </c>
      <c r="V1169" s="7">
        <v>0</v>
      </c>
      <c r="W1169" s="7">
        <v>0</v>
      </c>
      <c r="X1169" s="7">
        <v>0</v>
      </c>
      <c r="Y1169" s="7">
        <v>0</v>
      </c>
      <c r="Z1169" s="7">
        <v>0</v>
      </c>
      <c r="AA1169" s="1" t="s">
        <v>36</v>
      </c>
      <c r="AB1169" s="1" t="str">
        <f t="shared" si="54"/>
        <v>Castilla y León</v>
      </c>
      <c r="AC1169" s="1" t="str">
        <f t="shared" si="55"/>
        <v>Cáceres-Castilla y León-Salamanca-R5</v>
      </c>
      <c r="AD1169" s="1" t="str">
        <f t="shared" si="56"/>
        <v xml:space="preserve">DC - Industria del cuero y calzado </v>
      </c>
    </row>
    <row r="1170" spans="1:30" ht="14.4">
      <c r="A1170" s="7" t="s">
        <v>104</v>
      </c>
      <c r="B1170" s="7" t="s">
        <v>78</v>
      </c>
      <c r="C1170" s="7" t="s">
        <v>83</v>
      </c>
      <c r="D1170" s="7" t="s">
        <v>37</v>
      </c>
      <c r="E1170" s="7">
        <v>0</v>
      </c>
      <c r="F1170" s="7">
        <v>0</v>
      </c>
      <c r="G1170" s="7">
        <v>0</v>
      </c>
      <c r="H1170" s="7">
        <v>0</v>
      </c>
      <c r="I1170" s="7">
        <v>0</v>
      </c>
      <c r="J1170" s="7">
        <v>2.3786804847852001</v>
      </c>
      <c r="K1170" s="7">
        <v>0</v>
      </c>
      <c r="L1170" s="7">
        <v>0</v>
      </c>
      <c r="M1170" s="7">
        <v>0</v>
      </c>
      <c r="N1170" s="7">
        <v>1.9881313495195001</v>
      </c>
      <c r="O1170" s="7">
        <v>2.2833478766844499</v>
      </c>
      <c r="P1170" s="7">
        <v>0</v>
      </c>
      <c r="Q1170" s="7">
        <v>0</v>
      </c>
      <c r="R1170" s="7">
        <v>0</v>
      </c>
      <c r="S1170" s="7">
        <v>0</v>
      </c>
      <c r="T1170" s="7">
        <v>0</v>
      </c>
      <c r="U1170" s="7">
        <v>20.157924000000001</v>
      </c>
      <c r="V1170" s="7">
        <v>0</v>
      </c>
      <c r="W1170" s="7">
        <v>0</v>
      </c>
      <c r="X1170" s="7">
        <v>0</v>
      </c>
      <c r="Y1170" s="7">
        <v>16.484120000000001</v>
      </c>
      <c r="Z1170" s="7">
        <v>11.542488000000001</v>
      </c>
      <c r="AA1170" s="1" t="s">
        <v>38</v>
      </c>
      <c r="AB1170" s="1" t="str">
        <f t="shared" si="54"/>
        <v>Castilla y León</v>
      </c>
      <c r="AC1170" s="1" t="str">
        <f t="shared" si="55"/>
        <v>Cáceres-Castilla y León-Salamanca-R6</v>
      </c>
      <c r="AD1170" s="1" t="str">
        <f t="shared" si="56"/>
        <v xml:space="preserve">DD - Industria de la madera y el corcho </v>
      </c>
    </row>
    <row r="1171" spans="1:30" ht="14.4">
      <c r="A1171" s="7" t="s">
        <v>104</v>
      </c>
      <c r="B1171" s="7" t="s">
        <v>78</v>
      </c>
      <c r="C1171" s="7" t="s">
        <v>83</v>
      </c>
      <c r="D1171" s="7" t="s">
        <v>39</v>
      </c>
      <c r="E1171" s="7">
        <v>0</v>
      </c>
      <c r="F1171" s="7">
        <v>0</v>
      </c>
      <c r="G1171" s="7">
        <v>0</v>
      </c>
      <c r="H1171" s="7">
        <v>0</v>
      </c>
      <c r="I1171" s="7">
        <v>0</v>
      </c>
      <c r="J1171" s="7">
        <v>0</v>
      </c>
      <c r="K1171" s="7">
        <v>0</v>
      </c>
      <c r="L1171" s="7">
        <v>0</v>
      </c>
      <c r="M1171" s="7">
        <v>0</v>
      </c>
      <c r="N1171" s="7">
        <v>0</v>
      </c>
      <c r="O1171" s="7">
        <v>0</v>
      </c>
      <c r="P1171" s="7">
        <v>0</v>
      </c>
      <c r="Q1171" s="7">
        <v>0</v>
      </c>
      <c r="R1171" s="7">
        <v>0</v>
      </c>
      <c r="S1171" s="7">
        <v>0</v>
      </c>
      <c r="T1171" s="7">
        <v>0</v>
      </c>
      <c r="U1171" s="7">
        <v>0</v>
      </c>
      <c r="V1171" s="7">
        <v>0</v>
      </c>
      <c r="W1171" s="7">
        <v>0</v>
      </c>
      <c r="X1171" s="7">
        <v>0</v>
      </c>
      <c r="Y1171" s="7">
        <v>0</v>
      </c>
      <c r="Z1171" s="7">
        <v>0</v>
      </c>
      <c r="AA1171" s="1" t="s">
        <v>40</v>
      </c>
      <c r="AB1171" s="1" t="str">
        <f t="shared" si="54"/>
        <v>Castilla y León</v>
      </c>
      <c r="AC1171" s="1" t="str">
        <f t="shared" si="55"/>
        <v>Cáceres-Castilla y León-Salamanca-R7</v>
      </c>
      <c r="AD1171" s="1" t="str">
        <f t="shared" si="56"/>
        <v xml:space="preserve">DE - Industria del papel, edición y artes gráficas </v>
      </c>
    </row>
    <row r="1172" spans="1:30" ht="14.4">
      <c r="A1172" s="7" t="s">
        <v>104</v>
      </c>
      <c r="B1172" s="7" t="s">
        <v>78</v>
      </c>
      <c r="C1172" s="7" t="s">
        <v>83</v>
      </c>
      <c r="D1172" s="7" t="s">
        <v>41</v>
      </c>
      <c r="E1172" s="7">
        <v>0</v>
      </c>
      <c r="F1172" s="7">
        <v>0</v>
      </c>
      <c r="G1172" s="7">
        <v>0</v>
      </c>
      <c r="H1172" s="7">
        <v>0</v>
      </c>
      <c r="I1172" s="7">
        <v>0.89491299127321999</v>
      </c>
      <c r="J1172" s="7">
        <v>0.98792389810217096</v>
      </c>
      <c r="K1172" s="7">
        <v>0.24799381428485201</v>
      </c>
      <c r="L1172" s="7">
        <v>0</v>
      </c>
      <c r="M1172" s="7">
        <v>0</v>
      </c>
      <c r="N1172" s="7">
        <v>0</v>
      </c>
      <c r="O1172" s="7">
        <v>0</v>
      </c>
      <c r="P1172" s="7">
        <v>0</v>
      </c>
      <c r="Q1172" s="7">
        <v>0</v>
      </c>
      <c r="R1172" s="7">
        <v>0</v>
      </c>
      <c r="S1172" s="7">
        <v>0</v>
      </c>
      <c r="T1172" s="7">
        <v>4.8644299999999996</v>
      </c>
      <c r="U1172" s="7">
        <v>3.1922480000000002</v>
      </c>
      <c r="V1172" s="7">
        <v>11.112975</v>
      </c>
      <c r="W1172" s="7">
        <v>0</v>
      </c>
      <c r="X1172" s="7">
        <v>0</v>
      </c>
      <c r="Y1172" s="7">
        <v>0</v>
      </c>
      <c r="Z1172" s="7">
        <v>0</v>
      </c>
      <c r="AA1172" s="1" t="s">
        <v>42</v>
      </c>
      <c r="AB1172" s="1" t="str">
        <f t="shared" si="54"/>
        <v>Castilla y León</v>
      </c>
      <c r="AC1172" s="1" t="str">
        <f t="shared" si="55"/>
        <v>Cáceres-Castilla y León-Salamanca-R8</v>
      </c>
      <c r="AD1172" s="1" t="str">
        <f t="shared" si="56"/>
        <v xml:space="preserve">DG - Industria Química </v>
      </c>
    </row>
    <row r="1173" spans="1:30" ht="14.4">
      <c r="A1173" s="7" t="s">
        <v>104</v>
      </c>
      <c r="B1173" s="7" t="s">
        <v>78</v>
      </c>
      <c r="C1173" s="7" t="s">
        <v>83</v>
      </c>
      <c r="D1173" s="7" t="s">
        <v>43</v>
      </c>
      <c r="E1173" s="7">
        <v>0</v>
      </c>
      <c r="F1173" s="7">
        <v>0</v>
      </c>
      <c r="G1173" s="7">
        <v>0</v>
      </c>
      <c r="H1173" s="7">
        <v>0</v>
      </c>
      <c r="I1173" s="7">
        <v>0</v>
      </c>
      <c r="J1173" s="7">
        <v>0</v>
      </c>
      <c r="K1173" s="7">
        <v>0</v>
      </c>
      <c r="L1173" s="7">
        <v>0</v>
      </c>
      <c r="M1173" s="7">
        <v>0</v>
      </c>
      <c r="N1173" s="7">
        <v>0</v>
      </c>
      <c r="O1173" s="7">
        <v>0</v>
      </c>
      <c r="P1173" s="7">
        <v>0</v>
      </c>
      <c r="Q1173" s="7">
        <v>0</v>
      </c>
      <c r="R1173" s="7">
        <v>0</v>
      </c>
      <c r="S1173" s="7">
        <v>0</v>
      </c>
      <c r="T1173" s="7">
        <v>0</v>
      </c>
      <c r="U1173" s="7">
        <v>0</v>
      </c>
      <c r="V1173" s="7">
        <v>0</v>
      </c>
      <c r="W1173" s="7">
        <v>0</v>
      </c>
      <c r="X1173" s="7">
        <v>0</v>
      </c>
      <c r="Y1173" s="7">
        <v>0</v>
      </c>
      <c r="Z1173" s="7">
        <v>0</v>
      </c>
      <c r="AA1173" s="1" t="s">
        <v>44</v>
      </c>
      <c r="AB1173" s="1" t="str">
        <f t="shared" si="54"/>
        <v>Castilla y León</v>
      </c>
      <c r="AC1173" s="1" t="str">
        <f t="shared" si="55"/>
        <v>Cáceres-Castilla y León-Salamanca-R9</v>
      </c>
      <c r="AD1173" s="1" t="str">
        <f t="shared" si="56"/>
        <v xml:space="preserve">DH - Industria del caucho y materias plásticas </v>
      </c>
    </row>
    <row r="1174" spans="1:30" ht="14.4">
      <c r="A1174" s="7" t="s">
        <v>104</v>
      </c>
      <c r="B1174" s="7" t="s">
        <v>78</v>
      </c>
      <c r="C1174" s="7" t="s">
        <v>83</v>
      </c>
      <c r="D1174" s="7" t="s">
        <v>45</v>
      </c>
      <c r="E1174" s="7">
        <v>0.33175821879612</v>
      </c>
      <c r="F1174" s="7">
        <v>0.41512947388578703</v>
      </c>
      <c r="G1174" s="7">
        <v>3.9337451718402301</v>
      </c>
      <c r="H1174" s="7">
        <v>9.5887821831970506</v>
      </c>
      <c r="I1174" s="7">
        <v>6.2328695323321401</v>
      </c>
      <c r="J1174" s="7">
        <v>4.06256954590335</v>
      </c>
      <c r="K1174" s="7">
        <v>1.14709024924716</v>
      </c>
      <c r="L1174" s="7">
        <v>1.16328880345943</v>
      </c>
      <c r="M1174" s="7">
        <v>0.70280830673740002</v>
      </c>
      <c r="N1174" s="7">
        <v>1.2470309632955201</v>
      </c>
      <c r="O1174" s="7">
        <v>7.7861761800236202</v>
      </c>
      <c r="P1174" s="7">
        <v>3.0357349999999999</v>
      </c>
      <c r="Q1174" s="7">
        <v>5.8525320000000001</v>
      </c>
      <c r="R1174" s="7">
        <v>27.417010999999999</v>
      </c>
      <c r="S1174" s="7">
        <v>27.929172000000001</v>
      </c>
      <c r="T1174" s="7">
        <v>8.1766059999999996</v>
      </c>
      <c r="U1174" s="7">
        <v>19.61767</v>
      </c>
      <c r="V1174" s="7">
        <v>12.007339999999999</v>
      </c>
      <c r="W1174" s="7">
        <v>6.2952399999999997</v>
      </c>
      <c r="X1174" s="7">
        <v>20.050160999999999</v>
      </c>
      <c r="Y1174" s="7">
        <v>13.693186000000001</v>
      </c>
      <c r="Z1174" s="7">
        <v>26.40307</v>
      </c>
      <c r="AA1174" s="1" t="s">
        <v>46</v>
      </c>
      <c r="AB1174" s="1" t="str">
        <f t="shared" si="54"/>
        <v>Castilla y León</v>
      </c>
      <c r="AC1174" s="1" t="str">
        <f t="shared" si="55"/>
        <v>Cáceres-Castilla y León-Salamanca-R10</v>
      </c>
      <c r="AD1174" s="1" t="str">
        <f t="shared" si="56"/>
        <v xml:space="preserve">DI - Industria de productos minerales no metálicos </v>
      </c>
    </row>
    <row r="1175" spans="1:30" ht="14.4">
      <c r="A1175" s="7" t="s">
        <v>104</v>
      </c>
      <c r="B1175" s="7" t="s">
        <v>78</v>
      </c>
      <c r="C1175" s="7" t="s">
        <v>83</v>
      </c>
      <c r="D1175" s="7" t="s">
        <v>47</v>
      </c>
      <c r="E1175" s="7">
        <v>0.31888763394285702</v>
      </c>
      <c r="F1175" s="7">
        <v>1.47128044139009</v>
      </c>
      <c r="G1175" s="7">
        <v>0</v>
      </c>
      <c r="H1175" s="7">
        <v>0</v>
      </c>
      <c r="I1175" s="7">
        <v>0</v>
      </c>
      <c r="J1175" s="7">
        <v>1.82579553582828</v>
      </c>
      <c r="K1175" s="7">
        <v>0.74759606736339501</v>
      </c>
      <c r="L1175" s="7">
        <v>1.2346625810234</v>
      </c>
      <c r="M1175" s="7">
        <v>0</v>
      </c>
      <c r="N1175" s="7">
        <v>2.2237943580349899</v>
      </c>
      <c r="O1175" s="7">
        <v>4.3802718736906003</v>
      </c>
      <c r="P1175" s="7">
        <v>1.6764619999999999</v>
      </c>
      <c r="Q1175" s="7">
        <v>1.3360879999999999</v>
      </c>
      <c r="R1175" s="7">
        <v>0</v>
      </c>
      <c r="S1175" s="7">
        <v>0</v>
      </c>
      <c r="T1175" s="7">
        <v>0</v>
      </c>
      <c r="U1175" s="7">
        <v>2.9724499999999998</v>
      </c>
      <c r="V1175" s="7">
        <v>1.5439659999999999</v>
      </c>
      <c r="W1175" s="7">
        <v>2.3677280000000001</v>
      </c>
      <c r="X1175" s="7">
        <v>0</v>
      </c>
      <c r="Y1175" s="7">
        <v>3.2719499999999999</v>
      </c>
      <c r="Z1175" s="7">
        <v>4.812017</v>
      </c>
      <c r="AA1175" s="1" t="s">
        <v>48</v>
      </c>
      <c r="AB1175" s="1" t="str">
        <f t="shared" si="54"/>
        <v>Castilla y León</v>
      </c>
      <c r="AC1175" s="1" t="str">
        <f t="shared" si="55"/>
        <v>Cáceres-Castilla y León-Salamanca-R11</v>
      </c>
      <c r="AD1175" s="1" t="str">
        <f t="shared" si="56"/>
        <v xml:space="preserve">DJ - Metalurgia y fabricación de productos metálicos </v>
      </c>
    </row>
    <row r="1176" spans="1:30" ht="14.4">
      <c r="A1176" s="7" t="s">
        <v>104</v>
      </c>
      <c r="B1176" s="7" t="s">
        <v>78</v>
      </c>
      <c r="C1176" s="7" t="s">
        <v>83</v>
      </c>
      <c r="D1176" s="7" t="s">
        <v>49</v>
      </c>
      <c r="E1176" s="7">
        <v>0</v>
      </c>
      <c r="F1176" s="7">
        <v>0</v>
      </c>
      <c r="G1176" s="7">
        <v>15.5843003643896</v>
      </c>
      <c r="H1176" s="7">
        <v>1.90684789833879</v>
      </c>
      <c r="I1176" s="7">
        <v>10.367657410995999</v>
      </c>
      <c r="J1176" s="7">
        <v>0</v>
      </c>
      <c r="K1176" s="7">
        <v>0</v>
      </c>
      <c r="L1176" s="7">
        <v>0</v>
      </c>
      <c r="M1176" s="7">
        <v>9.8533149373983697</v>
      </c>
      <c r="N1176" s="7">
        <v>0</v>
      </c>
      <c r="O1176" s="7">
        <v>0</v>
      </c>
      <c r="P1176" s="7">
        <v>0</v>
      </c>
      <c r="Q1176" s="7">
        <v>0</v>
      </c>
      <c r="R1176" s="7">
        <v>11.1828</v>
      </c>
      <c r="S1176" s="7">
        <v>0.42488799999999999</v>
      </c>
      <c r="T1176" s="7">
        <v>7.6046040000000001</v>
      </c>
      <c r="U1176" s="7">
        <v>0</v>
      </c>
      <c r="V1176" s="7">
        <v>0</v>
      </c>
      <c r="W1176" s="7">
        <v>0</v>
      </c>
      <c r="X1176" s="7">
        <v>2.6096339999999998</v>
      </c>
      <c r="Y1176" s="7">
        <v>0</v>
      </c>
      <c r="Z1176" s="7">
        <v>0</v>
      </c>
      <c r="AA1176" s="1" t="s">
        <v>50</v>
      </c>
      <c r="AB1176" s="1" t="str">
        <f t="shared" si="54"/>
        <v>Castilla y León</v>
      </c>
      <c r="AC1176" s="1" t="str">
        <f t="shared" si="55"/>
        <v>Cáceres-Castilla y León-Salamanca-R12</v>
      </c>
      <c r="AD1176" s="1" t="str">
        <f t="shared" si="56"/>
        <v xml:space="preserve">DK - Fabricación de maquinaria y equipo mecánico </v>
      </c>
    </row>
    <row r="1177" spans="1:30" ht="14.4">
      <c r="A1177" s="7" t="s">
        <v>104</v>
      </c>
      <c r="B1177" s="7" t="s">
        <v>78</v>
      </c>
      <c r="C1177" s="7" t="s">
        <v>83</v>
      </c>
      <c r="D1177" s="7" t="s">
        <v>51</v>
      </c>
      <c r="E1177" s="7">
        <v>0</v>
      </c>
      <c r="F1177" s="7">
        <v>0</v>
      </c>
      <c r="G1177" s="7">
        <v>0</v>
      </c>
      <c r="H1177" s="7">
        <v>25.240234079005599</v>
      </c>
      <c r="I1177" s="7">
        <v>0</v>
      </c>
      <c r="J1177" s="7">
        <v>0</v>
      </c>
      <c r="K1177" s="7">
        <v>0</v>
      </c>
      <c r="L1177" s="7">
        <v>0</v>
      </c>
      <c r="M1177" s="7">
        <v>0</v>
      </c>
      <c r="N1177" s="7">
        <v>0</v>
      </c>
      <c r="O1177" s="7">
        <v>32.859357993649802</v>
      </c>
      <c r="P1177" s="7">
        <v>0</v>
      </c>
      <c r="Q1177" s="7">
        <v>0</v>
      </c>
      <c r="R1177" s="7">
        <v>0</v>
      </c>
      <c r="S1177" s="7">
        <v>0.91285799999999995</v>
      </c>
      <c r="T1177" s="7">
        <v>0</v>
      </c>
      <c r="U1177" s="7">
        <v>0</v>
      </c>
      <c r="V1177" s="7">
        <v>0</v>
      </c>
      <c r="W1177" s="7">
        <v>0</v>
      </c>
      <c r="X1177" s="7">
        <v>0</v>
      </c>
      <c r="Y1177" s="7">
        <v>0</v>
      </c>
      <c r="Z1177" s="7">
        <v>7.2140550000000001</v>
      </c>
      <c r="AA1177" s="1" t="s">
        <v>52</v>
      </c>
      <c r="AB1177" s="1" t="str">
        <f t="shared" si="54"/>
        <v>Castilla y León</v>
      </c>
      <c r="AC1177" s="1" t="str">
        <f t="shared" si="55"/>
        <v>Cáceres-Castilla y León-Salamanca-R13</v>
      </c>
      <c r="AD1177" s="1" t="str">
        <f t="shared" si="56"/>
        <v xml:space="preserve">DL - Material y equipo eléctrico, electrónico y óptico </v>
      </c>
    </row>
    <row r="1178" spans="1:30" ht="14.4">
      <c r="A1178" s="7" t="s">
        <v>104</v>
      </c>
      <c r="B1178" s="7" t="s">
        <v>78</v>
      </c>
      <c r="C1178" s="7" t="s">
        <v>83</v>
      </c>
      <c r="D1178" s="7" t="s">
        <v>53</v>
      </c>
      <c r="E1178" s="7">
        <v>3.4092598190271002E-2</v>
      </c>
      <c r="F1178" s="7">
        <v>0</v>
      </c>
      <c r="G1178" s="7">
        <v>0</v>
      </c>
      <c r="H1178" s="7">
        <v>3.6149774694020302E-2</v>
      </c>
      <c r="I1178" s="7">
        <v>0</v>
      </c>
      <c r="J1178" s="7">
        <v>0</v>
      </c>
      <c r="K1178" s="7">
        <v>0</v>
      </c>
      <c r="L1178" s="7">
        <v>0</v>
      </c>
      <c r="M1178" s="7">
        <v>6.8617344625353099E-2</v>
      </c>
      <c r="N1178" s="7">
        <v>0</v>
      </c>
      <c r="O1178" s="7">
        <v>0</v>
      </c>
      <c r="P1178" s="7">
        <v>1.4684269999999999</v>
      </c>
      <c r="Q1178" s="7">
        <v>0</v>
      </c>
      <c r="R1178" s="7">
        <v>0</v>
      </c>
      <c r="S1178" s="7">
        <v>0.63891100000000001</v>
      </c>
      <c r="T1178" s="7">
        <v>0</v>
      </c>
      <c r="U1178" s="7">
        <v>0</v>
      </c>
      <c r="V1178" s="7">
        <v>0</v>
      </c>
      <c r="W1178" s="7">
        <v>0</v>
      </c>
      <c r="X1178" s="7">
        <v>1.818303</v>
      </c>
      <c r="Y1178" s="7">
        <v>0</v>
      </c>
      <c r="Z1178" s="7">
        <v>0</v>
      </c>
      <c r="AA1178" s="1" t="s">
        <v>54</v>
      </c>
      <c r="AB1178" s="1" t="str">
        <f t="shared" si="54"/>
        <v>Castilla y León</v>
      </c>
      <c r="AC1178" s="1" t="str">
        <f t="shared" si="55"/>
        <v>Cáceres-Castilla y León-Salamanca-R14</v>
      </c>
      <c r="AD1178" s="1" t="str">
        <f t="shared" si="56"/>
        <v xml:space="preserve">DM - Fabricación de material de transporte </v>
      </c>
    </row>
    <row r="1179" spans="1:30" ht="14.4">
      <c r="A1179" s="7" t="s">
        <v>104</v>
      </c>
      <c r="B1179" s="7" t="s">
        <v>78</v>
      </c>
      <c r="C1179" s="7" t="s">
        <v>83</v>
      </c>
      <c r="D1179" s="7" t="s">
        <v>55</v>
      </c>
      <c r="E1179" s="7">
        <v>0</v>
      </c>
      <c r="F1179" s="7">
        <v>0</v>
      </c>
      <c r="G1179" s="7">
        <v>0.228997417896562</v>
      </c>
      <c r="H1179" s="7">
        <v>0</v>
      </c>
      <c r="I1179" s="7">
        <v>0</v>
      </c>
      <c r="J1179" s="7">
        <v>0</v>
      </c>
      <c r="K1179" s="7">
        <v>0</v>
      </c>
      <c r="L1179" s="7">
        <v>0</v>
      </c>
      <c r="M1179" s="7">
        <v>0</v>
      </c>
      <c r="N1179" s="7">
        <v>0</v>
      </c>
      <c r="O1179" s="7">
        <v>0</v>
      </c>
      <c r="P1179" s="7">
        <v>0</v>
      </c>
      <c r="Q1179" s="7">
        <v>0</v>
      </c>
      <c r="R1179" s="7">
        <v>3.9278749999999998</v>
      </c>
      <c r="S1179" s="7">
        <v>0</v>
      </c>
      <c r="T1179" s="7">
        <v>0</v>
      </c>
      <c r="U1179" s="7">
        <v>0</v>
      </c>
      <c r="V1179" s="7">
        <v>0</v>
      </c>
      <c r="W1179" s="7">
        <v>0</v>
      </c>
      <c r="X1179" s="7">
        <v>0</v>
      </c>
      <c r="Y1179" s="7">
        <v>0</v>
      </c>
      <c r="Z1179" s="7">
        <v>0</v>
      </c>
      <c r="AA1179" s="1" t="s">
        <v>56</v>
      </c>
      <c r="AB1179" s="1" t="str">
        <f t="shared" si="54"/>
        <v>Castilla y León</v>
      </c>
      <c r="AC1179" s="1" t="str">
        <f t="shared" si="55"/>
        <v>Cáceres-Castilla y León-Salamanca-R15</v>
      </c>
      <c r="AD1179" s="1" t="str">
        <f t="shared" si="56"/>
        <v xml:space="preserve">DN - Industrias diversas </v>
      </c>
    </row>
    <row r="1180" spans="1:30" ht="14.4">
      <c r="A1180" s="7" t="s">
        <v>104</v>
      </c>
      <c r="B1180" s="7" t="s">
        <v>78</v>
      </c>
      <c r="C1180" s="7" t="s">
        <v>83</v>
      </c>
      <c r="D1180" s="7" t="s">
        <v>57</v>
      </c>
      <c r="E1180" s="7">
        <v>0</v>
      </c>
      <c r="F1180" s="7">
        <v>0</v>
      </c>
      <c r="G1180" s="7">
        <v>0</v>
      </c>
      <c r="H1180" s="7">
        <v>0</v>
      </c>
      <c r="I1180" s="7">
        <v>0</v>
      </c>
      <c r="J1180" s="7">
        <v>0</v>
      </c>
      <c r="K1180" s="7">
        <v>0</v>
      </c>
      <c r="L1180" s="7">
        <v>0</v>
      </c>
      <c r="M1180" s="7">
        <v>0</v>
      </c>
      <c r="N1180" s="7">
        <v>0</v>
      </c>
      <c r="O1180" s="7">
        <v>0</v>
      </c>
      <c r="P1180" s="7">
        <v>0</v>
      </c>
      <c r="Q1180" s="7">
        <v>0</v>
      </c>
      <c r="R1180" s="7">
        <v>0</v>
      </c>
      <c r="S1180" s="7">
        <v>0</v>
      </c>
      <c r="T1180" s="7">
        <v>0</v>
      </c>
      <c r="U1180" s="7">
        <v>0</v>
      </c>
      <c r="V1180" s="7">
        <v>0</v>
      </c>
      <c r="W1180" s="7">
        <v>0</v>
      </c>
      <c r="X1180" s="7">
        <v>0</v>
      </c>
      <c r="Y1180" s="7">
        <v>0</v>
      </c>
      <c r="Z1180" s="7">
        <v>0</v>
      </c>
      <c r="AA1180" s="1" t="s">
        <v>58</v>
      </c>
      <c r="AB1180" s="1" t="str">
        <f t="shared" si="54"/>
        <v>Castilla y León</v>
      </c>
      <c r="AC1180" s="1" t="str">
        <f t="shared" si="55"/>
        <v>Cáceres-Castilla y León-Salamanca-R16</v>
      </c>
      <c r="AD1180" s="1" t="str">
        <f t="shared" si="56"/>
        <v xml:space="preserve">EE - Industria energética, distribución de energía, gas y agua </v>
      </c>
    </row>
    <row r="1181" spans="1:30" ht="14.4">
      <c r="A1181" s="7" t="s">
        <v>104</v>
      </c>
      <c r="B1181" s="7" t="s">
        <v>78</v>
      </c>
      <c r="C1181" s="7" t="s">
        <v>84</v>
      </c>
      <c r="D1181" s="7" t="s">
        <v>23</v>
      </c>
      <c r="E1181" s="7">
        <v>3.1141460662263998</v>
      </c>
      <c r="F1181" s="7">
        <v>0</v>
      </c>
      <c r="G1181" s="7">
        <v>0</v>
      </c>
      <c r="H1181" s="7">
        <v>0</v>
      </c>
      <c r="I1181" s="7">
        <v>0</v>
      </c>
      <c r="J1181" s="7">
        <v>22.003214865053899</v>
      </c>
      <c r="K1181" s="7">
        <v>0</v>
      </c>
      <c r="L1181" s="7">
        <v>97.372924161933895</v>
      </c>
      <c r="M1181" s="7">
        <v>14.9791328241367</v>
      </c>
      <c r="N1181" s="7">
        <v>28.365055940696401</v>
      </c>
      <c r="O1181" s="7">
        <v>8.5945981381608405</v>
      </c>
      <c r="P1181" s="7">
        <v>2.3013430000000001</v>
      </c>
      <c r="Q1181" s="7">
        <v>0</v>
      </c>
      <c r="R1181" s="7">
        <v>0</v>
      </c>
      <c r="S1181" s="7">
        <v>0</v>
      </c>
      <c r="T1181" s="7">
        <v>0</v>
      </c>
      <c r="U1181" s="7">
        <v>43.899783999999997</v>
      </c>
      <c r="V1181" s="7">
        <v>0</v>
      </c>
      <c r="W1181" s="7">
        <v>114.08983000000001</v>
      </c>
      <c r="X1181" s="7">
        <v>19.365943000000001</v>
      </c>
      <c r="Y1181" s="7">
        <v>35.015444000000002</v>
      </c>
      <c r="Z1181" s="7">
        <v>7.0149090000000003</v>
      </c>
      <c r="AA1181" s="1" t="s">
        <v>24</v>
      </c>
      <c r="AB1181" s="1" t="str">
        <f t="shared" si="54"/>
        <v>Castilla y León</v>
      </c>
      <c r="AC1181" s="1" t="str">
        <f t="shared" si="55"/>
        <v>Cáceres-Castilla y León-Segovia-R1</v>
      </c>
      <c r="AD1181" s="1" t="str">
        <f t="shared" si="56"/>
        <v xml:space="preserve">AA,BB - Agricultura, silvicultura y pesca </v>
      </c>
    </row>
    <row r="1182" spans="1:30" ht="14.4">
      <c r="A1182" s="7" t="s">
        <v>104</v>
      </c>
      <c r="B1182" s="7" t="s">
        <v>78</v>
      </c>
      <c r="C1182" s="7" t="s">
        <v>84</v>
      </c>
      <c r="D1182" s="7" t="s">
        <v>26</v>
      </c>
      <c r="E1182" s="7">
        <v>0</v>
      </c>
      <c r="F1182" s="7">
        <v>0</v>
      </c>
      <c r="G1182" s="7">
        <v>0</v>
      </c>
      <c r="H1182" s="7">
        <v>0</v>
      </c>
      <c r="I1182" s="7">
        <v>0</v>
      </c>
      <c r="J1182" s="7">
        <v>0</v>
      </c>
      <c r="K1182" s="7">
        <v>0</v>
      </c>
      <c r="L1182" s="7">
        <v>0</v>
      </c>
      <c r="M1182" s="7">
        <v>0</v>
      </c>
      <c r="N1182" s="7">
        <v>0</v>
      </c>
      <c r="O1182" s="7">
        <v>0</v>
      </c>
      <c r="P1182" s="7">
        <v>0</v>
      </c>
      <c r="Q1182" s="7">
        <v>0</v>
      </c>
      <c r="R1182" s="7">
        <v>0</v>
      </c>
      <c r="S1182" s="7">
        <v>0</v>
      </c>
      <c r="T1182" s="7">
        <v>0</v>
      </c>
      <c r="U1182" s="7">
        <v>0</v>
      </c>
      <c r="V1182" s="7">
        <v>0</v>
      </c>
      <c r="W1182" s="7">
        <v>0</v>
      </c>
      <c r="X1182" s="7">
        <v>0</v>
      </c>
      <c r="Y1182" s="7">
        <v>0</v>
      </c>
      <c r="Z1182" s="7">
        <v>0</v>
      </c>
      <c r="AA1182" s="1" t="s">
        <v>27</v>
      </c>
      <c r="AB1182" s="1" t="str">
        <f t="shared" ref="AB1182:AB1245" si="57">IF(B1182="Castilla-La Mancha","Castilla La Mancha",B1182)</f>
        <v>Castilla y León</v>
      </c>
      <c r="AC1182" s="1" t="str">
        <f t="shared" si="55"/>
        <v>Cáceres-Castilla y León-Segovia-R2</v>
      </c>
      <c r="AD1182" s="1" t="str">
        <f t="shared" si="56"/>
        <v xml:space="preserve">CA,CB, DF - I. extractivas, coquerías, refino y combustibles nucleares </v>
      </c>
    </row>
    <row r="1183" spans="1:30" ht="14.4">
      <c r="A1183" s="7" t="s">
        <v>104</v>
      </c>
      <c r="B1183" s="7" t="s">
        <v>78</v>
      </c>
      <c r="C1183" s="7" t="s">
        <v>84</v>
      </c>
      <c r="D1183" s="7" t="s">
        <v>29</v>
      </c>
      <c r="E1183" s="7">
        <v>0</v>
      </c>
      <c r="F1183" s="7">
        <v>0</v>
      </c>
      <c r="G1183" s="7">
        <v>0</v>
      </c>
      <c r="H1183" s="7">
        <v>0</v>
      </c>
      <c r="I1183" s="7">
        <v>0</v>
      </c>
      <c r="J1183" s="7">
        <v>0</v>
      </c>
      <c r="K1183" s="7">
        <v>0</v>
      </c>
      <c r="L1183" s="7">
        <v>0</v>
      </c>
      <c r="M1183" s="7">
        <v>0</v>
      </c>
      <c r="N1183" s="7">
        <v>0</v>
      </c>
      <c r="O1183" s="7">
        <v>0</v>
      </c>
      <c r="P1183" s="7">
        <v>0</v>
      </c>
      <c r="Q1183" s="7">
        <v>0</v>
      </c>
      <c r="R1183" s="7">
        <v>0</v>
      </c>
      <c r="S1183" s="7">
        <v>0</v>
      </c>
      <c r="T1183" s="7">
        <v>0</v>
      </c>
      <c r="U1183" s="7">
        <v>0</v>
      </c>
      <c r="V1183" s="7">
        <v>0</v>
      </c>
      <c r="W1183" s="7">
        <v>0</v>
      </c>
      <c r="X1183" s="7">
        <v>0</v>
      </c>
      <c r="Y1183" s="7">
        <v>0</v>
      </c>
      <c r="Z1183" s="7">
        <v>0</v>
      </c>
      <c r="AA1183" s="1" t="s">
        <v>30</v>
      </c>
      <c r="AB1183" s="1" t="str">
        <f t="shared" si="57"/>
        <v>Castilla y León</v>
      </c>
      <c r="AC1183" s="1" t="str">
        <f t="shared" si="55"/>
        <v>Cáceres-Castilla y León-Segovia-R3</v>
      </c>
      <c r="AD1183" s="1" t="str">
        <f t="shared" si="56"/>
        <v xml:space="preserve">DA - Industria Agroalimentaria </v>
      </c>
    </row>
    <row r="1184" spans="1:30" ht="14.4">
      <c r="A1184" s="7" t="s">
        <v>104</v>
      </c>
      <c r="B1184" s="7" t="s">
        <v>78</v>
      </c>
      <c r="C1184" s="7" t="s">
        <v>84</v>
      </c>
      <c r="D1184" s="7" t="s">
        <v>32</v>
      </c>
      <c r="E1184" s="7">
        <v>0</v>
      </c>
      <c r="F1184" s="7">
        <v>0</v>
      </c>
      <c r="G1184" s="7">
        <v>0</v>
      </c>
      <c r="H1184" s="7">
        <v>0</v>
      </c>
      <c r="I1184" s="7">
        <v>0</v>
      </c>
      <c r="J1184" s="7">
        <v>0</v>
      </c>
      <c r="K1184" s="7">
        <v>0</v>
      </c>
      <c r="L1184" s="7">
        <v>0</v>
      </c>
      <c r="M1184" s="7">
        <v>0</v>
      </c>
      <c r="N1184" s="7">
        <v>0</v>
      </c>
      <c r="O1184" s="7">
        <v>0</v>
      </c>
      <c r="P1184" s="7">
        <v>0</v>
      </c>
      <c r="Q1184" s="7">
        <v>0</v>
      </c>
      <c r="R1184" s="7">
        <v>0</v>
      </c>
      <c r="S1184" s="7">
        <v>0</v>
      </c>
      <c r="T1184" s="7">
        <v>0</v>
      </c>
      <c r="U1184" s="7">
        <v>0</v>
      </c>
      <c r="V1184" s="7">
        <v>0</v>
      </c>
      <c r="W1184" s="7">
        <v>0</v>
      </c>
      <c r="X1184" s="7">
        <v>0</v>
      </c>
      <c r="Y1184" s="7">
        <v>0</v>
      </c>
      <c r="Z1184" s="7">
        <v>0</v>
      </c>
      <c r="AA1184" s="1" t="s">
        <v>33</v>
      </c>
      <c r="AB1184" s="1" t="str">
        <f t="shared" si="57"/>
        <v>Castilla y León</v>
      </c>
      <c r="AC1184" s="1" t="str">
        <f t="shared" si="55"/>
        <v>Cáceres-Castilla y León-Segovia-R4</v>
      </c>
      <c r="AD1184" s="1" t="str">
        <f t="shared" si="56"/>
        <v xml:space="preserve">DB - Industria textil y de la confección </v>
      </c>
    </row>
    <row r="1185" spans="1:30" ht="14.4">
      <c r="A1185" s="7" t="s">
        <v>104</v>
      </c>
      <c r="B1185" s="7" t="s">
        <v>78</v>
      </c>
      <c r="C1185" s="7" t="s">
        <v>84</v>
      </c>
      <c r="D1185" s="7" t="s">
        <v>35</v>
      </c>
      <c r="E1185" s="7">
        <v>0</v>
      </c>
      <c r="F1185" s="7">
        <v>0</v>
      </c>
      <c r="G1185" s="7">
        <v>0</v>
      </c>
      <c r="H1185" s="7">
        <v>0</v>
      </c>
      <c r="I1185" s="7">
        <v>0</v>
      </c>
      <c r="J1185" s="7">
        <v>0</v>
      </c>
      <c r="K1185" s="7">
        <v>0</v>
      </c>
      <c r="L1185" s="7">
        <v>0</v>
      </c>
      <c r="M1185" s="7">
        <v>0</v>
      </c>
      <c r="N1185" s="7">
        <v>0</v>
      </c>
      <c r="O1185" s="7">
        <v>0</v>
      </c>
      <c r="P1185" s="7">
        <v>0</v>
      </c>
      <c r="Q1185" s="7">
        <v>0</v>
      </c>
      <c r="R1185" s="7">
        <v>0</v>
      </c>
      <c r="S1185" s="7">
        <v>0</v>
      </c>
      <c r="T1185" s="7">
        <v>0</v>
      </c>
      <c r="U1185" s="7">
        <v>0</v>
      </c>
      <c r="V1185" s="7">
        <v>0</v>
      </c>
      <c r="W1185" s="7">
        <v>0</v>
      </c>
      <c r="X1185" s="7">
        <v>0</v>
      </c>
      <c r="Y1185" s="7">
        <v>0</v>
      </c>
      <c r="Z1185" s="7">
        <v>0</v>
      </c>
      <c r="AA1185" s="1" t="s">
        <v>36</v>
      </c>
      <c r="AB1185" s="1" t="str">
        <f t="shared" si="57"/>
        <v>Castilla y León</v>
      </c>
      <c r="AC1185" s="1" t="str">
        <f t="shared" si="55"/>
        <v>Cáceres-Castilla y León-Segovia-R5</v>
      </c>
      <c r="AD1185" s="1" t="str">
        <f t="shared" si="56"/>
        <v xml:space="preserve">DC - Industria del cuero y calzado </v>
      </c>
    </row>
    <row r="1186" spans="1:30" ht="14.4">
      <c r="A1186" s="7" t="s">
        <v>104</v>
      </c>
      <c r="B1186" s="7" t="s">
        <v>78</v>
      </c>
      <c r="C1186" s="7" t="s">
        <v>84</v>
      </c>
      <c r="D1186" s="7" t="s">
        <v>37</v>
      </c>
      <c r="E1186" s="7">
        <v>0</v>
      </c>
      <c r="F1186" s="7">
        <v>3.1604364118127402</v>
      </c>
      <c r="G1186" s="7">
        <v>0</v>
      </c>
      <c r="H1186" s="7">
        <v>0</v>
      </c>
      <c r="I1186" s="7">
        <v>0</v>
      </c>
      <c r="J1186" s="7">
        <v>2.9711917547293001</v>
      </c>
      <c r="K1186" s="7">
        <v>0</v>
      </c>
      <c r="L1186" s="7">
        <v>0</v>
      </c>
      <c r="M1186" s="7">
        <v>0</v>
      </c>
      <c r="N1186" s="7">
        <v>0</v>
      </c>
      <c r="O1186" s="7">
        <v>0</v>
      </c>
      <c r="P1186" s="7">
        <v>0</v>
      </c>
      <c r="Q1186" s="7">
        <v>17.404968</v>
      </c>
      <c r="R1186" s="7">
        <v>0</v>
      </c>
      <c r="S1186" s="7">
        <v>0</v>
      </c>
      <c r="T1186" s="7">
        <v>0</v>
      </c>
      <c r="U1186" s="7">
        <v>25.179110000000001</v>
      </c>
      <c r="V1186" s="7">
        <v>0</v>
      </c>
      <c r="W1186" s="7">
        <v>0</v>
      </c>
      <c r="X1186" s="7">
        <v>0</v>
      </c>
      <c r="Y1186" s="7">
        <v>0</v>
      </c>
      <c r="Z1186" s="7">
        <v>0</v>
      </c>
      <c r="AA1186" s="1" t="s">
        <v>38</v>
      </c>
      <c r="AB1186" s="1" t="str">
        <f t="shared" si="57"/>
        <v>Castilla y León</v>
      </c>
      <c r="AC1186" s="1" t="str">
        <f t="shared" si="55"/>
        <v>Cáceres-Castilla y León-Segovia-R6</v>
      </c>
      <c r="AD1186" s="1" t="str">
        <f t="shared" si="56"/>
        <v xml:space="preserve">DD - Industria de la madera y el corcho </v>
      </c>
    </row>
    <row r="1187" spans="1:30" ht="14.4">
      <c r="A1187" s="7" t="s">
        <v>104</v>
      </c>
      <c r="B1187" s="7" t="s">
        <v>78</v>
      </c>
      <c r="C1187" s="7" t="s">
        <v>84</v>
      </c>
      <c r="D1187" s="7" t="s">
        <v>39</v>
      </c>
      <c r="E1187" s="7">
        <v>0</v>
      </c>
      <c r="F1187" s="7">
        <v>0</v>
      </c>
      <c r="G1187" s="7">
        <v>0</v>
      </c>
      <c r="H1187" s="7">
        <v>0</v>
      </c>
      <c r="I1187" s="7">
        <v>0</v>
      </c>
      <c r="J1187" s="7">
        <v>0</v>
      </c>
      <c r="K1187" s="7">
        <v>0</v>
      </c>
      <c r="L1187" s="7">
        <v>0</v>
      </c>
      <c r="M1187" s="7">
        <v>0</v>
      </c>
      <c r="N1187" s="7">
        <v>0</v>
      </c>
      <c r="O1187" s="7">
        <v>0</v>
      </c>
      <c r="P1187" s="7">
        <v>0</v>
      </c>
      <c r="Q1187" s="7">
        <v>0</v>
      </c>
      <c r="R1187" s="7">
        <v>0</v>
      </c>
      <c r="S1187" s="7">
        <v>0</v>
      </c>
      <c r="T1187" s="7">
        <v>0</v>
      </c>
      <c r="U1187" s="7">
        <v>0</v>
      </c>
      <c r="V1187" s="7">
        <v>0</v>
      </c>
      <c r="W1187" s="7">
        <v>0</v>
      </c>
      <c r="X1187" s="7">
        <v>0</v>
      </c>
      <c r="Y1187" s="7">
        <v>0</v>
      </c>
      <c r="Z1187" s="7">
        <v>0</v>
      </c>
      <c r="AA1187" s="1" t="s">
        <v>40</v>
      </c>
      <c r="AB1187" s="1" t="str">
        <f t="shared" si="57"/>
        <v>Castilla y León</v>
      </c>
      <c r="AC1187" s="1" t="str">
        <f t="shared" si="55"/>
        <v>Cáceres-Castilla y León-Segovia-R7</v>
      </c>
      <c r="AD1187" s="1" t="str">
        <f t="shared" si="56"/>
        <v xml:space="preserve">DE - Industria del papel, edición y artes gráficas </v>
      </c>
    </row>
    <row r="1188" spans="1:30" ht="14.4">
      <c r="A1188" s="7" t="s">
        <v>104</v>
      </c>
      <c r="B1188" s="7" t="s">
        <v>78</v>
      </c>
      <c r="C1188" s="7" t="s">
        <v>84</v>
      </c>
      <c r="D1188" s="7" t="s">
        <v>41</v>
      </c>
      <c r="E1188" s="7">
        <v>0</v>
      </c>
      <c r="F1188" s="7">
        <v>0</v>
      </c>
      <c r="G1188" s="7">
        <v>0</v>
      </c>
      <c r="H1188" s="7">
        <v>0</v>
      </c>
      <c r="I1188" s="7">
        <v>0</v>
      </c>
      <c r="J1188" s="7">
        <v>0</v>
      </c>
      <c r="K1188" s="7">
        <v>0</v>
      </c>
      <c r="L1188" s="7">
        <v>0</v>
      </c>
      <c r="M1188" s="7">
        <v>0</v>
      </c>
      <c r="N1188" s="7">
        <v>0</v>
      </c>
      <c r="O1188" s="7">
        <v>0</v>
      </c>
      <c r="P1188" s="7">
        <v>0</v>
      </c>
      <c r="Q1188" s="7">
        <v>0</v>
      </c>
      <c r="R1188" s="7">
        <v>0</v>
      </c>
      <c r="S1188" s="7">
        <v>0</v>
      </c>
      <c r="T1188" s="7">
        <v>0</v>
      </c>
      <c r="U1188" s="7">
        <v>0</v>
      </c>
      <c r="V1188" s="7">
        <v>0</v>
      </c>
      <c r="W1188" s="7">
        <v>0</v>
      </c>
      <c r="X1188" s="7">
        <v>0</v>
      </c>
      <c r="Y1188" s="7">
        <v>0</v>
      </c>
      <c r="Z1188" s="7">
        <v>0</v>
      </c>
      <c r="AA1188" s="1" t="s">
        <v>42</v>
      </c>
      <c r="AB1188" s="1" t="str">
        <f t="shared" si="57"/>
        <v>Castilla y León</v>
      </c>
      <c r="AC1188" s="1" t="str">
        <f t="shared" si="55"/>
        <v>Cáceres-Castilla y León-Segovia-R8</v>
      </c>
      <c r="AD1188" s="1" t="str">
        <f t="shared" si="56"/>
        <v xml:space="preserve">DG - Industria Química </v>
      </c>
    </row>
    <row r="1189" spans="1:30" ht="14.4">
      <c r="A1189" s="7" t="s">
        <v>104</v>
      </c>
      <c r="B1189" s="7" t="s">
        <v>78</v>
      </c>
      <c r="C1189" s="7" t="s">
        <v>84</v>
      </c>
      <c r="D1189" s="7" t="s">
        <v>43</v>
      </c>
      <c r="E1189" s="7">
        <v>0</v>
      </c>
      <c r="F1189" s="7">
        <v>0</v>
      </c>
      <c r="G1189" s="7">
        <v>0</v>
      </c>
      <c r="H1189" s="7">
        <v>0</v>
      </c>
      <c r="I1189" s="7">
        <v>0</v>
      </c>
      <c r="J1189" s="7">
        <v>0</v>
      </c>
      <c r="K1189" s="7">
        <v>0</v>
      </c>
      <c r="L1189" s="7">
        <v>0</v>
      </c>
      <c r="M1189" s="7">
        <v>0</v>
      </c>
      <c r="N1189" s="7">
        <v>0</v>
      </c>
      <c r="O1189" s="7">
        <v>0</v>
      </c>
      <c r="P1189" s="7">
        <v>0</v>
      </c>
      <c r="Q1189" s="7">
        <v>0</v>
      </c>
      <c r="R1189" s="7">
        <v>0</v>
      </c>
      <c r="S1189" s="7">
        <v>0</v>
      </c>
      <c r="T1189" s="7">
        <v>0</v>
      </c>
      <c r="U1189" s="7">
        <v>0</v>
      </c>
      <c r="V1189" s="7">
        <v>0</v>
      </c>
      <c r="W1189" s="7">
        <v>0</v>
      </c>
      <c r="X1189" s="7">
        <v>0</v>
      </c>
      <c r="Y1189" s="7">
        <v>0</v>
      </c>
      <c r="Z1189" s="7">
        <v>0</v>
      </c>
      <c r="AA1189" s="1" t="s">
        <v>44</v>
      </c>
      <c r="AB1189" s="1" t="str">
        <f t="shared" si="57"/>
        <v>Castilla y León</v>
      </c>
      <c r="AC1189" s="1" t="str">
        <f t="shared" si="55"/>
        <v>Cáceres-Castilla y León-Segovia-R9</v>
      </c>
      <c r="AD1189" s="1" t="str">
        <f t="shared" si="56"/>
        <v xml:space="preserve">DH - Industria del caucho y materias plásticas </v>
      </c>
    </row>
    <row r="1190" spans="1:30" ht="14.4">
      <c r="A1190" s="7" t="s">
        <v>104</v>
      </c>
      <c r="B1190" s="7" t="s">
        <v>78</v>
      </c>
      <c r="C1190" s="7" t="s">
        <v>84</v>
      </c>
      <c r="D1190" s="7" t="s">
        <v>45</v>
      </c>
      <c r="E1190" s="7">
        <v>0</v>
      </c>
      <c r="F1190" s="7">
        <v>0</v>
      </c>
      <c r="G1190" s="7">
        <v>0</v>
      </c>
      <c r="H1190" s="7">
        <v>0</v>
      </c>
      <c r="I1190" s="7">
        <v>0</v>
      </c>
      <c r="J1190" s="7">
        <v>0</v>
      </c>
      <c r="K1190" s="7">
        <v>0</v>
      </c>
      <c r="L1190" s="7">
        <v>0</v>
      </c>
      <c r="M1190" s="7">
        <v>0</v>
      </c>
      <c r="N1190" s="7">
        <v>0</v>
      </c>
      <c r="O1190" s="7">
        <v>0.481641136783932</v>
      </c>
      <c r="P1190" s="7">
        <v>0</v>
      </c>
      <c r="Q1190" s="7">
        <v>0</v>
      </c>
      <c r="R1190" s="7">
        <v>0</v>
      </c>
      <c r="S1190" s="7">
        <v>0</v>
      </c>
      <c r="T1190" s="7">
        <v>0</v>
      </c>
      <c r="U1190" s="7">
        <v>0</v>
      </c>
      <c r="V1190" s="7">
        <v>0</v>
      </c>
      <c r="W1190" s="7">
        <v>0</v>
      </c>
      <c r="X1190" s="7">
        <v>0</v>
      </c>
      <c r="Y1190" s="7">
        <v>0</v>
      </c>
      <c r="Z1190" s="7">
        <v>3.4653999999999998</v>
      </c>
      <c r="AA1190" s="1" t="s">
        <v>46</v>
      </c>
      <c r="AB1190" s="1" t="str">
        <f t="shared" si="57"/>
        <v>Castilla y León</v>
      </c>
      <c r="AC1190" s="1" t="str">
        <f t="shared" si="55"/>
        <v>Cáceres-Castilla y León-Segovia-R10</v>
      </c>
      <c r="AD1190" s="1" t="str">
        <f t="shared" si="56"/>
        <v xml:space="preserve">DI - Industria de productos minerales no metálicos </v>
      </c>
    </row>
    <row r="1191" spans="1:30" ht="14.4">
      <c r="A1191" s="7" t="s">
        <v>104</v>
      </c>
      <c r="B1191" s="7" t="s">
        <v>78</v>
      </c>
      <c r="C1191" s="7" t="s">
        <v>84</v>
      </c>
      <c r="D1191" s="7" t="s">
        <v>47</v>
      </c>
      <c r="E1191" s="7">
        <v>0</v>
      </c>
      <c r="F1191" s="7">
        <v>0</v>
      </c>
      <c r="G1191" s="7">
        <v>0</v>
      </c>
      <c r="H1191" s="7">
        <v>0</v>
      </c>
      <c r="I1191" s="7">
        <v>0</v>
      </c>
      <c r="J1191" s="7">
        <v>0</v>
      </c>
      <c r="K1191" s="7">
        <v>0</v>
      </c>
      <c r="L1191" s="7">
        <v>0</v>
      </c>
      <c r="M1191" s="7">
        <v>0</v>
      </c>
      <c r="N1191" s="7">
        <v>0</v>
      </c>
      <c r="O1191" s="7">
        <v>0</v>
      </c>
      <c r="P1191" s="7">
        <v>0</v>
      </c>
      <c r="Q1191" s="7">
        <v>0</v>
      </c>
      <c r="R1191" s="7">
        <v>0</v>
      </c>
      <c r="S1191" s="7">
        <v>0</v>
      </c>
      <c r="T1191" s="7">
        <v>0</v>
      </c>
      <c r="U1191" s="7">
        <v>0</v>
      </c>
      <c r="V1191" s="7">
        <v>0</v>
      </c>
      <c r="W1191" s="7">
        <v>0</v>
      </c>
      <c r="X1191" s="7">
        <v>0</v>
      </c>
      <c r="Y1191" s="7">
        <v>0</v>
      </c>
      <c r="Z1191" s="7">
        <v>0</v>
      </c>
      <c r="AA1191" s="1" t="s">
        <v>48</v>
      </c>
      <c r="AB1191" s="1" t="str">
        <f t="shared" si="57"/>
        <v>Castilla y León</v>
      </c>
      <c r="AC1191" s="1" t="str">
        <f t="shared" si="55"/>
        <v>Cáceres-Castilla y León-Segovia-R11</v>
      </c>
      <c r="AD1191" s="1" t="str">
        <f t="shared" si="56"/>
        <v xml:space="preserve">DJ - Metalurgia y fabricación de productos metálicos </v>
      </c>
    </row>
    <row r="1192" spans="1:30" ht="14.4">
      <c r="A1192" s="7" t="s">
        <v>104</v>
      </c>
      <c r="B1192" s="7" t="s">
        <v>78</v>
      </c>
      <c r="C1192" s="7" t="s">
        <v>84</v>
      </c>
      <c r="D1192" s="7" t="s">
        <v>49</v>
      </c>
      <c r="E1192" s="7">
        <v>0</v>
      </c>
      <c r="F1192" s="7">
        <v>0</v>
      </c>
      <c r="G1192" s="7">
        <v>0</v>
      </c>
      <c r="H1192" s="7">
        <v>22.826341019866899</v>
      </c>
      <c r="I1192" s="7">
        <v>0</v>
      </c>
      <c r="J1192" s="7">
        <v>0</v>
      </c>
      <c r="K1192" s="7">
        <v>0</v>
      </c>
      <c r="L1192" s="7">
        <v>0</v>
      </c>
      <c r="M1192" s="7">
        <v>0</v>
      </c>
      <c r="N1192" s="7">
        <v>0</v>
      </c>
      <c r="O1192" s="7">
        <v>0</v>
      </c>
      <c r="P1192" s="7">
        <v>0</v>
      </c>
      <c r="Q1192" s="7">
        <v>0</v>
      </c>
      <c r="R1192" s="7">
        <v>0</v>
      </c>
      <c r="S1192" s="7">
        <v>5.0862150000000002</v>
      </c>
      <c r="T1192" s="7">
        <v>0</v>
      </c>
      <c r="U1192" s="7">
        <v>0</v>
      </c>
      <c r="V1192" s="7">
        <v>0</v>
      </c>
      <c r="W1192" s="7">
        <v>0</v>
      </c>
      <c r="X1192" s="7">
        <v>0</v>
      </c>
      <c r="Y1192" s="7">
        <v>0</v>
      </c>
      <c r="Z1192" s="7">
        <v>0</v>
      </c>
      <c r="AA1192" s="1" t="s">
        <v>50</v>
      </c>
      <c r="AB1192" s="1" t="str">
        <f t="shared" si="57"/>
        <v>Castilla y León</v>
      </c>
      <c r="AC1192" s="1" t="str">
        <f t="shared" si="55"/>
        <v>Cáceres-Castilla y León-Segovia-R12</v>
      </c>
      <c r="AD1192" s="1" t="str">
        <f t="shared" si="56"/>
        <v xml:space="preserve">DK - Fabricación de maquinaria y equipo mecánico </v>
      </c>
    </row>
    <row r="1193" spans="1:30" ht="14.4">
      <c r="A1193" s="7" t="s">
        <v>104</v>
      </c>
      <c r="B1193" s="7" t="s">
        <v>78</v>
      </c>
      <c r="C1193" s="7" t="s">
        <v>84</v>
      </c>
      <c r="D1193" s="7" t="s">
        <v>51</v>
      </c>
      <c r="E1193" s="7">
        <v>0</v>
      </c>
      <c r="F1193" s="7">
        <v>0</v>
      </c>
      <c r="G1193" s="7">
        <v>0</v>
      </c>
      <c r="H1193" s="7">
        <v>0</v>
      </c>
      <c r="I1193" s="7">
        <v>0</v>
      </c>
      <c r="J1193" s="7">
        <v>0</v>
      </c>
      <c r="K1193" s="7">
        <v>0</v>
      </c>
      <c r="L1193" s="7">
        <v>0</v>
      </c>
      <c r="M1193" s="7">
        <v>0</v>
      </c>
      <c r="N1193" s="7">
        <v>0</v>
      </c>
      <c r="O1193" s="7">
        <v>0</v>
      </c>
      <c r="P1193" s="7">
        <v>0</v>
      </c>
      <c r="Q1193" s="7">
        <v>0</v>
      </c>
      <c r="R1193" s="7">
        <v>0</v>
      </c>
      <c r="S1193" s="7">
        <v>0</v>
      </c>
      <c r="T1193" s="7">
        <v>0</v>
      </c>
      <c r="U1193" s="7">
        <v>0</v>
      </c>
      <c r="V1193" s="7">
        <v>0</v>
      </c>
      <c r="W1193" s="7">
        <v>0</v>
      </c>
      <c r="X1193" s="7">
        <v>0</v>
      </c>
      <c r="Y1193" s="7">
        <v>0</v>
      </c>
      <c r="Z1193" s="7">
        <v>0</v>
      </c>
      <c r="AA1193" s="1" t="s">
        <v>52</v>
      </c>
      <c r="AB1193" s="1" t="str">
        <f t="shared" si="57"/>
        <v>Castilla y León</v>
      </c>
      <c r="AC1193" s="1" t="str">
        <f t="shared" si="55"/>
        <v>Cáceres-Castilla y León-Segovia-R13</v>
      </c>
      <c r="AD1193" s="1" t="str">
        <f t="shared" si="56"/>
        <v xml:space="preserve">DL - Material y equipo eléctrico, electrónico y óptico </v>
      </c>
    </row>
    <row r="1194" spans="1:30" ht="14.4">
      <c r="A1194" s="7" t="s">
        <v>104</v>
      </c>
      <c r="B1194" s="7" t="s">
        <v>78</v>
      </c>
      <c r="C1194" s="7" t="s">
        <v>84</v>
      </c>
      <c r="D1194" s="7" t="s">
        <v>53</v>
      </c>
      <c r="E1194" s="7">
        <v>0</v>
      </c>
      <c r="F1194" s="7">
        <v>0</v>
      </c>
      <c r="G1194" s="7">
        <v>0</v>
      </c>
      <c r="H1194" s="7">
        <v>0</v>
      </c>
      <c r="I1194" s="7">
        <v>0</v>
      </c>
      <c r="J1194" s="7">
        <v>0</v>
      </c>
      <c r="K1194" s="7">
        <v>0</v>
      </c>
      <c r="L1194" s="7">
        <v>0</v>
      </c>
      <c r="M1194" s="7">
        <v>0</v>
      </c>
      <c r="N1194" s="7">
        <v>0</v>
      </c>
      <c r="O1194" s="7">
        <v>0</v>
      </c>
      <c r="P1194" s="7">
        <v>0</v>
      </c>
      <c r="Q1194" s="7">
        <v>0</v>
      </c>
      <c r="R1194" s="7">
        <v>0</v>
      </c>
      <c r="S1194" s="7">
        <v>0</v>
      </c>
      <c r="T1194" s="7">
        <v>0</v>
      </c>
      <c r="U1194" s="7">
        <v>0</v>
      </c>
      <c r="V1194" s="7">
        <v>0</v>
      </c>
      <c r="W1194" s="7">
        <v>0</v>
      </c>
      <c r="X1194" s="7">
        <v>0</v>
      </c>
      <c r="Y1194" s="7">
        <v>0</v>
      </c>
      <c r="Z1194" s="7">
        <v>0</v>
      </c>
      <c r="AA1194" s="1" t="s">
        <v>54</v>
      </c>
      <c r="AB1194" s="1" t="str">
        <f t="shared" si="57"/>
        <v>Castilla y León</v>
      </c>
      <c r="AC1194" s="1" t="str">
        <f t="shared" si="55"/>
        <v>Cáceres-Castilla y León-Segovia-R14</v>
      </c>
      <c r="AD1194" s="1" t="str">
        <f t="shared" si="56"/>
        <v xml:space="preserve">DM - Fabricación de material de transporte </v>
      </c>
    </row>
    <row r="1195" spans="1:30" ht="14.4">
      <c r="A1195" s="7" t="s">
        <v>104</v>
      </c>
      <c r="B1195" s="7" t="s">
        <v>78</v>
      </c>
      <c r="C1195" s="7" t="s">
        <v>84</v>
      </c>
      <c r="D1195" s="7" t="s">
        <v>55</v>
      </c>
      <c r="E1195" s="7">
        <v>0</v>
      </c>
      <c r="F1195" s="7">
        <v>0</v>
      </c>
      <c r="G1195" s="7">
        <v>0</v>
      </c>
      <c r="H1195" s="7">
        <v>0</v>
      </c>
      <c r="I1195" s="7">
        <v>0</v>
      </c>
      <c r="J1195" s="7">
        <v>0</v>
      </c>
      <c r="K1195" s="7">
        <v>0</v>
      </c>
      <c r="L1195" s="7">
        <v>0</v>
      </c>
      <c r="M1195" s="7">
        <v>0</v>
      </c>
      <c r="N1195" s="7">
        <v>0</v>
      </c>
      <c r="O1195" s="7">
        <v>0</v>
      </c>
      <c r="P1195" s="7">
        <v>0</v>
      </c>
      <c r="Q1195" s="7">
        <v>0</v>
      </c>
      <c r="R1195" s="7">
        <v>0</v>
      </c>
      <c r="S1195" s="7">
        <v>0</v>
      </c>
      <c r="T1195" s="7">
        <v>0</v>
      </c>
      <c r="U1195" s="7">
        <v>0</v>
      </c>
      <c r="V1195" s="7">
        <v>0</v>
      </c>
      <c r="W1195" s="7">
        <v>0</v>
      </c>
      <c r="X1195" s="7">
        <v>0</v>
      </c>
      <c r="Y1195" s="7">
        <v>0</v>
      </c>
      <c r="Z1195" s="7">
        <v>0</v>
      </c>
      <c r="AA1195" s="1" t="s">
        <v>56</v>
      </c>
      <c r="AB1195" s="1" t="str">
        <f t="shared" si="57"/>
        <v>Castilla y León</v>
      </c>
      <c r="AC1195" s="1" t="str">
        <f t="shared" si="55"/>
        <v>Cáceres-Castilla y León-Segovia-R15</v>
      </c>
      <c r="AD1195" s="1" t="str">
        <f t="shared" si="56"/>
        <v xml:space="preserve">DN - Industrias diversas </v>
      </c>
    </row>
    <row r="1196" spans="1:30" ht="14.4">
      <c r="A1196" s="7" t="s">
        <v>104</v>
      </c>
      <c r="B1196" s="7" t="s">
        <v>78</v>
      </c>
      <c r="C1196" s="7" t="s">
        <v>84</v>
      </c>
      <c r="D1196" s="7" t="s">
        <v>57</v>
      </c>
      <c r="E1196" s="7">
        <v>0</v>
      </c>
      <c r="F1196" s="7">
        <v>0</v>
      </c>
      <c r="G1196" s="7">
        <v>0</v>
      </c>
      <c r="H1196" s="7">
        <v>0</v>
      </c>
      <c r="I1196" s="7">
        <v>0</v>
      </c>
      <c r="J1196" s="7">
        <v>0</v>
      </c>
      <c r="K1196" s="7">
        <v>0</v>
      </c>
      <c r="L1196" s="7">
        <v>0</v>
      </c>
      <c r="M1196" s="7">
        <v>0</v>
      </c>
      <c r="N1196" s="7">
        <v>0</v>
      </c>
      <c r="O1196" s="7">
        <v>0</v>
      </c>
      <c r="P1196" s="7">
        <v>0</v>
      </c>
      <c r="Q1196" s="7">
        <v>0</v>
      </c>
      <c r="R1196" s="7">
        <v>0</v>
      </c>
      <c r="S1196" s="7">
        <v>0</v>
      </c>
      <c r="T1196" s="7">
        <v>0</v>
      </c>
      <c r="U1196" s="7">
        <v>0</v>
      </c>
      <c r="V1196" s="7">
        <v>0</v>
      </c>
      <c r="W1196" s="7">
        <v>0</v>
      </c>
      <c r="X1196" s="7">
        <v>0</v>
      </c>
      <c r="Y1196" s="7">
        <v>0</v>
      </c>
      <c r="Z1196" s="7">
        <v>0</v>
      </c>
      <c r="AA1196" s="1" t="s">
        <v>58</v>
      </c>
      <c r="AB1196" s="1" t="str">
        <f t="shared" si="57"/>
        <v>Castilla y León</v>
      </c>
      <c r="AC1196" s="1" t="str">
        <f t="shared" si="55"/>
        <v>Cáceres-Castilla y León-Segovia-R16</v>
      </c>
      <c r="AD1196" s="1" t="str">
        <f t="shared" si="56"/>
        <v xml:space="preserve">EE - Industria energética, distribución de energía, gas y agua </v>
      </c>
    </row>
    <row r="1197" spans="1:30" ht="14.4">
      <c r="A1197" s="7" t="s">
        <v>104</v>
      </c>
      <c r="B1197" s="7" t="s">
        <v>78</v>
      </c>
      <c r="C1197" s="7" t="s">
        <v>85</v>
      </c>
      <c r="D1197" s="7" t="s">
        <v>23</v>
      </c>
      <c r="E1197" s="7">
        <v>0</v>
      </c>
      <c r="F1197" s="7">
        <v>0</v>
      </c>
      <c r="G1197" s="7">
        <v>0</v>
      </c>
      <c r="H1197" s="7">
        <v>0</v>
      </c>
      <c r="I1197" s="7">
        <v>0</v>
      </c>
      <c r="J1197" s="7">
        <v>0</v>
      </c>
      <c r="K1197" s="7">
        <v>12.747235716447699</v>
      </c>
      <c r="L1197" s="7">
        <v>0</v>
      </c>
      <c r="M1197" s="7">
        <v>0</v>
      </c>
      <c r="N1197" s="7">
        <v>0</v>
      </c>
      <c r="O1197" s="7">
        <v>0</v>
      </c>
      <c r="P1197" s="7">
        <v>0</v>
      </c>
      <c r="Q1197" s="7">
        <v>0</v>
      </c>
      <c r="R1197" s="7">
        <v>0</v>
      </c>
      <c r="S1197" s="7">
        <v>0</v>
      </c>
      <c r="T1197" s="7">
        <v>0</v>
      </c>
      <c r="U1197" s="7">
        <v>0</v>
      </c>
      <c r="V1197" s="7">
        <v>10.64268</v>
      </c>
      <c r="W1197" s="7">
        <v>0</v>
      </c>
      <c r="X1197" s="7">
        <v>0</v>
      </c>
      <c r="Y1197" s="7">
        <v>0</v>
      </c>
      <c r="Z1197" s="7">
        <v>0</v>
      </c>
      <c r="AA1197" s="1" t="s">
        <v>24</v>
      </c>
      <c r="AB1197" s="1" t="str">
        <f t="shared" si="57"/>
        <v>Castilla y León</v>
      </c>
      <c r="AC1197" s="1" t="str">
        <f t="shared" si="55"/>
        <v>Cáceres-Castilla y León-Soria-R1</v>
      </c>
      <c r="AD1197" s="1" t="str">
        <f t="shared" si="56"/>
        <v xml:space="preserve">AA,BB - Agricultura, silvicultura y pesca </v>
      </c>
    </row>
    <row r="1198" spans="1:30" ht="14.4">
      <c r="A1198" s="7" t="s">
        <v>104</v>
      </c>
      <c r="B1198" s="7" t="s">
        <v>78</v>
      </c>
      <c r="C1198" s="7" t="s">
        <v>85</v>
      </c>
      <c r="D1198" s="7" t="s">
        <v>26</v>
      </c>
      <c r="E1198" s="7">
        <v>0</v>
      </c>
      <c r="F1198" s="7">
        <v>0</v>
      </c>
      <c r="G1198" s="7">
        <v>0</v>
      </c>
      <c r="H1198" s="7">
        <v>0</v>
      </c>
      <c r="I1198" s="7">
        <v>0</v>
      </c>
      <c r="J1198" s="7">
        <v>0</v>
      </c>
      <c r="K1198" s="7">
        <v>0</v>
      </c>
      <c r="L1198" s="7">
        <v>0</v>
      </c>
      <c r="M1198" s="7">
        <v>0</v>
      </c>
      <c r="N1198" s="7">
        <v>0</v>
      </c>
      <c r="O1198" s="7">
        <v>0</v>
      </c>
      <c r="P1198" s="7">
        <v>0</v>
      </c>
      <c r="Q1198" s="7">
        <v>0</v>
      </c>
      <c r="R1198" s="7">
        <v>0</v>
      </c>
      <c r="S1198" s="7">
        <v>0</v>
      </c>
      <c r="T1198" s="7">
        <v>0</v>
      </c>
      <c r="U1198" s="7">
        <v>0</v>
      </c>
      <c r="V1198" s="7">
        <v>0</v>
      </c>
      <c r="W1198" s="7">
        <v>0</v>
      </c>
      <c r="X1198" s="7">
        <v>0</v>
      </c>
      <c r="Y1198" s="7">
        <v>0</v>
      </c>
      <c r="Z1198" s="7">
        <v>0</v>
      </c>
      <c r="AA1198" s="1" t="s">
        <v>27</v>
      </c>
      <c r="AB1198" s="1" t="str">
        <f t="shared" si="57"/>
        <v>Castilla y León</v>
      </c>
      <c r="AC1198" s="1" t="str">
        <f t="shared" si="55"/>
        <v>Cáceres-Castilla y León-Soria-R2</v>
      </c>
      <c r="AD1198" s="1" t="str">
        <f t="shared" si="56"/>
        <v xml:space="preserve">CA,CB, DF - I. extractivas, coquerías, refino y combustibles nucleares </v>
      </c>
    </row>
    <row r="1199" spans="1:30" ht="14.4">
      <c r="A1199" s="7" t="s">
        <v>104</v>
      </c>
      <c r="B1199" s="7" t="s">
        <v>78</v>
      </c>
      <c r="C1199" s="7" t="s">
        <v>85</v>
      </c>
      <c r="D1199" s="7" t="s">
        <v>29</v>
      </c>
      <c r="E1199" s="7">
        <v>0</v>
      </c>
      <c r="F1199" s="7">
        <v>0</v>
      </c>
      <c r="G1199" s="7">
        <v>0</v>
      </c>
      <c r="H1199" s="7">
        <v>0</v>
      </c>
      <c r="I1199" s="7">
        <v>0</v>
      </c>
      <c r="J1199" s="7">
        <v>0</v>
      </c>
      <c r="K1199" s="7">
        <v>0</v>
      </c>
      <c r="L1199" s="7">
        <v>0</v>
      </c>
      <c r="M1199" s="7">
        <v>0</v>
      </c>
      <c r="N1199" s="7">
        <v>0</v>
      </c>
      <c r="O1199" s="7">
        <v>0</v>
      </c>
      <c r="P1199" s="7">
        <v>0</v>
      </c>
      <c r="Q1199" s="7">
        <v>0</v>
      </c>
      <c r="R1199" s="7">
        <v>0</v>
      </c>
      <c r="S1199" s="7">
        <v>0</v>
      </c>
      <c r="T1199" s="7">
        <v>0</v>
      </c>
      <c r="U1199" s="7">
        <v>0</v>
      </c>
      <c r="V1199" s="7">
        <v>0</v>
      </c>
      <c r="W1199" s="7">
        <v>0</v>
      </c>
      <c r="X1199" s="7">
        <v>0</v>
      </c>
      <c r="Y1199" s="7">
        <v>0</v>
      </c>
      <c r="Z1199" s="7">
        <v>0</v>
      </c>
      <c r="AA1199" s="1" t="s">
        <v>30</v>
      </c>
      <c r="AB1199" s="1" t="str">
        <f t="shared" si="57"/>
        <v>Castilla y León</v>
      </c>
      <c r="AC1199" s="1" t="str">
        <f t="shared" si="55"/>
        <v>Cáceres-Castilla y León-Soria-R3</v>
      </c>
      <c r="AD1199" s="1" t="str">
        <f t="shared" si="56"/>
        <v xml:space="preserve">DA - Industria Agroalimentaria </v>
      </c>
    </row>
    <row r="1200" spans="1:30" ht="14.4">
      <c r="A1200" s="7" t="s">
        <v>104</v>
      </c>
      <c r="B1200" s="7" t="s">
        <v>78</v>
      </c>
      <c r="C1200" s="7" t="s">
        <v>85</v>
      </c>
      <c r="D1200" s="7" t="s">
        <v>32</v>
      </c>
      <c r="E1200" s="7">
        <v>0</v>
      </c>
      <c r="F1200" s="7">
        <v>0</v>
      </c>
      <c r="G1200" s="7">
        <v>0</v>
      </c>
      <c r="H1200" s="7">
        <v>0</v>
      </c>
      <c r="I1200" s="7">
        <v>0</v>
      </c>
      <c r="J1200" s="7">
        <v>0</v>
      </c>
      <c r="K1200" s="7">
        <v>0</v>
      </c>
      <c r="L1200" s="7">
        <v>0</v>
      </c>
      <c r="M1200" s="7">
        <v>0</v>
      </c>
      <c r="N1200" s="7">
        <v>0</v>
      </c>
      <c r="O1200" s="7">
        <v>0</v>
      </c>
      <c r="P1200" s="7">
        <v>0</v>
      </c>
      <c r="Q1200" s="7">
        <v>0</v>
      </c>
      <c r="R1200" s="7">
        <v>0</v>
      </c>
      <c r="S1200" s="7">
        <v>0</v>
      </c>
      <c r="T1200" s="7">
        <v>0</v>
      </c>
      <c r="U1200" s="7">
        <v>0</v>
      </c>
      <c r="V1200" s="7">
        <v>0</v>
      </c>
      <c r="W1200" s="7">
        <v>0</v>
      </c>
      <c r="X1200" s="7">
        <v>0</v>
      </c>
      <c r="Y1200" s="7">
        <v>0</v>
      </c>
      <c r="Z1200" s="7">
        <v>0</v>
      </c>
      <c r="AA1200" s="1" t="s">
        <v>33</v>
      </c>
      <c r="AB1200" s="1" t="str">
        <f t="shared" si="57"/>
        <v>Castilla y León</v>
      </c>
      <c r="AC1200" s="1" t="str">
        <f t="shared" si="55"/>
        <v>Cáceres-Castilla y León-Soria-R4</v>
      </c>
      <c r="AD1200" s="1" t="str">
        <f t="shared" si="56"/>
        <v xml:space="preserve">DB - Industria textil y de la confección </v>
      </c>
    </row>
    <row r="1201" spans="1:30" ht="14.4">
      <c r="A1201" s="7" t="s">
        <v>104</v>
      </c>
      <c r="B1201" s="7" t="s">
        <v>78</v>
      </c>
      <c r="C1201" s="7" t="s">
        <v>85</v>
      </c>
      <c r="D1201" s="7" t="s">
        <v>35</v>
      </c>
      <c r="E1201" s="7">
        <v>0</v>
      </c>
      <c r="F1201" s="7">
        <v>0</v>
      </c>
      <c r="G1201" s="7">
        <v>0</v>
      </c>
      <c r="H1201" s="7">
        <v>0</v>
      </c>
      <c r="I1201" s="7">
        <v>0</v>
      </c>
      <c r="J1201" s="7">
        <v>0</v>
      </c>
      <c r="K1201" s="7">
        <v>0</v>
      </c>
      <c r="L1201" s="7">
        <v>0</v>
      </c>
      <c r="M1201" s="7">
        <v>0</v>
      </c>
      <c r="N1201" s="7">
        <v>0</v>
      </c>
      <c r="O1201" s="7">
        <v>0</v>
      </c>
      <c r="P1201" s="7">
        <v>0</v>
      </c>
      <c r="Q1201" s="7">
        <v>0</v>
      </c>
      <c r="R1201" s="7">
        <v>0</v>
      </c>
      <c r="S1201" s="7">
        <v>0</v>
      </c>
      <c r="T1201" s="7">
        <v>0</v>
      </c>
      <c r="U1201" s="7">
        <v>0</v>
      </c>
      <c r="V1201" s="7">
        <v>0</v>
      </c>
      <c r="W1201" s="7">
        <v>0</v>
      </c>
      <c r="X1201" s="7">
        <v>0</v>
      </c>
      <c r="Y1201" s="7">
        <v>0</v>
      </c>
      <c r="Z1201" s="7">
        <v>0</v>
      </c>
      <c r="AA1201" s="1" t="s">
        <v>36</v>
      </c>
      <c r="AB1201" s="1" t="str">
        <f t="shared" si="57"/>
        <v>Castilla y León</v>
      </c>
      <c r="AC1201" s="1" t="str">
        <f t="shared" si="55"/>
        <v>Cáceres-Castilla y León-Soria-R5</v>
      </c>
      <c r="AD1201" s="1" t="str">
        <f t="shared" si="56"/>
        <v xml:space="preserve">DC - Industria del cuero y calzado </v>
      </c>
    </row>
    <row r="1202" spans="1:30" ht="14.4">
      <c r="A1202" s="7" t="s">
        <v>104</v>
      </c>
      <c r="B1202" s="7" t="s">
        <v>78</v>
      </c>
      <c r="C1202" s="7" t="s">
        <v>85</v>
      </c>
      <c r="D1202" s="7" t="s">
        <v>37</v>
      </c>
      <c r="E1202" s="7">
        <v>0</v>
      </c>
      <c r="F1202" s="7">
        <v>0</v>
      </c>
      <c r="G1202" s="7">
        <v>0</v>
      </c>
      <c r="H1202" s="7">
        <v>0</v>
      </c>
      <c r="I1202" s="7">
        <v>0</v>
      </c>
      <c r="J1202" s="7">
        <v>0</v>
      </c>
      <c r="K1202" s="7">
        <v>0</v>
      </c>
      <c r="L1202" s="7">
        <v>0</v>
      </c>
      <c r="M1202" s="7">
        <v>0</v>
      </c>
      <c r="N1202" s="7">
        <v>0</v>
      </c>
      <c r="O1202" s="7">
        <v>0</v>
      </c>
      <c r="P1202" s="7">
        <v>0</v>
      </c>
      <c r="Q1202" s="7">
        <v>0</v>
      </c>
      <c r="R1202" s="7">
        <v>0</v>
      </c>
      <c r="S1202" s="7">
        <v>0</v>
      </c>
      <c r="T1202" s="7">
        <v>0</v>
      </c>
      <c r="U1202" s="7">
        <v>0</v>
      </c>
      <c r="V1202" s="7">
        <v>0</v>
      </c>
      <c r="W1202" s="7">
        <v>0</v>
      </c>
      <c r="X1202" s="7">
        <v>0</v>
      </c>
      <c r="Y1202" s="7">
        <v>0</v>
      </c>
      <c r="Z1202" s="7">
        <v>0</v>
      </c>
      <c r="AA1202" s="1" t="s">
        <v>38</v>
      </c>
      <c r="AB1202" s="1" t="str">
        <f t="shared" si="57"/>
        <v>Castilla y León</v>
      </c>
      <c r="AC1202" s="1" t="str">
        <f t="shared" si="55"/>
        <v>Cáceres-Castilla y León-Soria-R6</v>
      </c>
      <c r="AD1202" s="1" t="str">
        <f t="shared" si="56"/>
        <v xml:space="preserve">DD - Industria de la madera y el corcho </v>
      </c>
    </row>
    <row r="1203" spans="1:30" ht="14.4">
      <c r="A1203" s="7" t="s">
        <v>104</v>
      </c>
      <c r="B1203" s="7" t="s">
        <v>78</v>
      </c>
      <c r="C1203" s="7" t="s">
        <v>85</v>
      </c>
      <c r="D1203" s="7" t="s">
        <v>39</v>
      </c>
      <c r="E1203" s="7">
        <v>0</v>
      </c>
      <c r="F1203" s="7">
        <v>0</v>
      </c>
      <c r="G1203" s="7">
        <v>0</v>
      </c>
      <c r="H1203" s="7">
        <v>0</v>
      </c>
      <c r="I1203" s="7">
        <v>0</v>
      </c>
      <c r="J1203" s="7">
        <v>0</v>
      </c>
      <c r="K1203" s="7">
        <v>0</v>
      </c>
      <c r="L1203" s="7">
        <v>0</v>
      </c>
      <c r="M1203" s="7">
        <v>0</v>
      </c>
      <c r="N1203" s="7">
        <v>0</v>
      </c>
      <c r="O1203" s="7">
        <v>0</v>
      </c>
      <c r="P1203" s="7">
        <v>0</v>
      </c>
      <c r="Q1203" s="7">
        <v>0</v>
      </c>
      <c r="R1203" s="7">
        <v>0</v>
      </c>
      <c r="S1203" s="7">
        <v>0</v>
      </c>
      <c r="T1203" s="7">
        <v>0</v>
      </c>
      <c r="U1203" s="7">
        <v>0</v>
      </c>
      <c r="V1203" s="7">
        <v>0</v>
      </c>
      <c r="W1203" s="7">
        <v>0</v>
      </c>
      <c r="X1203" s="7">
        <v>0</v>
      </c>
      <c r="Y1203" s="7">
        <v>0</v>
      </c>
      <c r="Z1203" s="7">
        <v>0</v>
      </c>
      <c r="AA1203" s="1" t="s">
        <v>40</v>
      </c>
      <c r="AB1203" s="1" t="str">
        <f t="shared" si="57"/>
        <v>Castilla y León</v>
      </c>
      <c r="AC1203" s="1" t="str">
        <f t="shared" si="55"/>
        <v>Cáceres-Castilla y León-Soria-R7</v>
      </c>
      <c r="AD1203" s="1" t="str">
        <f t="shared" si="56"/>
        <v xml:space="preserve">DE - Industria del papel, edición y artes gráficas </v>
      </c>
    </row>
    <row r="1204" spans="1:30" ht="14.4">
      <c r="A1204" s="7" t="s">
        <v>104</v>
      </c>
      <c r="B1204" s="7" t="s">
        <v>78</v>
      </c>
      <c r="C1204" s="7" t="s">
        <v>85</v>
      </c>
      <c r="D1204" s="7" t="s">
        <v>41</v>
      </c>
      <c r="E1204" s="7">
        <v>0</v>
      </c>
      <c r="F1204" s="7">
        <v>0</v>
      </c>
      <c r="G1204" s="7">
        <v>0</v>
      </c>
      <c r="H1204" s="7">
        <v>0</v>
      </c>
      <c r="I1204" s="7">
        <v>0</v>
      </c>
      <c r="J1204" s="7">
        <v>0</v>
      </c>
      <c r="K1204" s="7">
        <v>0</v>
      </c>
      <c r="L1204" s="7">
        <v>0</v>
      </c>
      <c r="M1204" s="7">
        <v>0</v>
      </c>
      <c r="N1204" s="7">
        <v>0</v>
      </c>
      <c r="O1204" s="7">
        <v>0</v>
      </c>
      <c r="P1204" s="7">
        <v>0</v>
      </c>
      <c r="Q1204" s="7">
        <v>0</v>
      </c>
      <c r="R1204" s="7">
        <v>0</v>
      </c>
      <c r="S1204" s="7">
        <v>0</v>
      </c>
      <c r="T1204" s="7">
        <v>0</v>
      </c>
      <c r="U1204" s="7">
        <v>0</v>
      </c>
      <c r="V1204" s="7">
        <v>0</v>
      </c>
      <c r="W1204" s="7">
        <v>0</v>
      </c>
      <c r="X1204" s="7">
        <v>0</v>
      </c>
      <c r="Y1204" s="7">
        <v>0</v>
      </c>
      <c r="Z1204" s="7">
        <v>0</v>
      </c>
      <c r="AA1204" s="1" t="s">
        <v>42</v>
      </c>
      <c r="AB1204" s="1" t="str">
        <f t="shared" si="57"/>
        <v>Castilla y León</v>
      </c>
      <c r="AC1204" s="1" t="str">
        <f t="shared" si="55"/>
        <v>Cáceres-Castilla y León-Soria-R8</v>
      </c>
      <c r="AD1204" s="1" t="str">
        <f t="shared" si="56"/>
        <v xml:space="preserve">DG - Industria Química </v>
      </c>
    </row>
    <row r="1205" spans="1:30" ht="14.4">
      <c r="A1205" s="7" t="s">
        <v>104</v>
      </c>
      <c r="B1205" s="7" t="s">
        <v>78</v>
      </c>
      <c r="C1205" s="7" t="s">
        <v>85</v>
      </c>
      <c r="D1205" s="7" t="s">
        <v>43</v>
      </c>
      <c r="E1205" s="7">
        <v>0</v>
      </c>
      <c r="F1205" s="7">
        <v>0</v>
      </c>
      <c r="G1205" s="7">
        <v>0</v>
      </c>
      <c r="H1205" s="7">
        <v>0</v>
      </c>
      <c r="I1205" s="7">
        <v>0</v>
      </c>
      <c r="J1205" s="7">
        <v>0</v>
      </c>
      <c r="K1205" s="7">
        <v>0</v>
      </c>
      <c r="L1205" s="7">
        <v>0</v>
      </c>
      <c r="M1205" s="7">
        <v>0</v>
      </c>
      <c r="N1205" s="7">
        <v>0</v>
      </c>
      <c r="O1205" s="7">
        <v>0</v>
      </c>
      <c r="P1205" s="7">
        <v>0</v>
      </c>
      <c r="Q1205" s="7">
        <v>0</v>
      </c>
      <c r="R1205" s="7">
        <v>0</v>
      </c>
      <c r="S1205" s="7">
        <v>0</v>
      </c>
      <c r="T1205" s="7">
        <v>0</v>
      </c>
      <c r="U1205" s="7">
        <v>0</v>
      </c>
      <c r="V1205" s="7">
        <v>0</v>
      </c>
      <c r="W1205" s="7">
        <v>0</v>
      </c>
      <c r="X1205" s="7">
        <v>0</v>
      </c>
      <c r="Y1205" s="7">
        <v>0</v>
      </c>
      <c r="Z1205" s="7">
        <v>0</v>
      </c>
      <c r="AA1205" s="1" t="s">
        <v>44</v>
      </c>
      <c r="AB1205" s="1" t="str">
        <f t="shared" si="57"/>
        <v>Castilla y León</v>
      </c>
      <c r="AC1205" s="1" t="str">
        <f t="shared" si="55"/>
        <v>Cáceres-Castilla y León-Soria-R9</v>
      </c>
      <c r="AD1205" s="1" t="str">
        <f t="shared" si="56"/>
        <v xml:space="preserve">DH - Industria del caucho y materias plásticas </v>
      </c>
    </row>
    <row r="1206" spans="1:30" ht="14.4">
      <c r="A1206" s="7" t="s">
        <v>104</v>
      </c>
      <c r="B1206" s="7" t="s">
        <v>78</v>
      </c>
      <c r="C1206" s="7" t="s">
        <v>85</v>
      </c>
      <c r="D1206" s="7" t="s">
        <v>45</v>
      </c>
      <c r="E1206" s="7">
        <v>0</v>
      </c>
      <c r="F1206" s="7">
        <v>0</v>
      </c>
      <c r="G1206" s="7">
        <v>0</v>
      </c>
      <c r="H1206" s="7">
        <v>0</v>
      </c>
      <c r="I1206" s="7">
        <v>0</v>
      </c>
      <c r="J1206" s="7">
        <v>0</v>
      </c>
      <c r="K1206" s="7">
        <v>0</v>
      </c>
      <c r="L1206" s="7">
        <v>0</v>
      </c>
      <c r="M1206" s="7">
        <v>0</v>
      </c>
      <c r="N1206" s="7">
        <v>0</v>
      </c>
      <c r="O1206" s="7">
        <v>0</v>
      </c>
      <c r="P1206" s="7">
        <v>0</v>
      </c>
      <c r="Q1206" s="7">
        <v>0</v>
      </c>
      <c r="R1206" s="7">
        <v>0</v>
      </c>
      <c r="S1206" s="7">
        <v>0</v>
      </c>
      <c r="T1206" s="7">
        <v>0</v>
      </c>
      <c r="U1206" s="7">
        <v>0</v>
      </c>
      <c r="V1206" s="7">
        <v>0</v>
      </c>
      <c r="W1206" s="7">
        <v>0</v>
      </c>
      <c r="X1206" s="7">
        <v>0</v>
      </c>
      <c r="Y1206" s="7">
        <v>0</v>
      </c>
      <c r="Z1206" s="7">
        <v>0</v>
      </c>
      <c r="AA1206" s="1" t="s">
        <v>46</v>
      </c>
      <c r="AB1206" s="1" t="str">
        <f t="shared" si="57"/>
        <v>Castilla y León</v>
      </c>
      <c r="AC1206" s="1" t="str">
        <f t="shared" si="55"/>
        <v>Cáceres-Castilla y León-Soria-R10</v>
      </c>
      <c r="AD1206" s="1" t="str">
        <f t="shared" si="56"/>
        <v xml:space="preserve">DI - Industria de productos minerales no metálicos </v>
      </c>
    </row>
    <row r="1207" spans="1:30" ht="14.4">
      <c r="A1207" s="7" t="s">
        <v>104</v>
      </c>
      <c r="B1207" s="7" t="s">
        <v>78</v>
      </c>
      <c r="C1207" s="7" t="s">
        <v>85</v>
      </c>
      <c r="D1207" s="7" t="s">
        <v>47</v>
      </c>
      <c r="E1207" s="7">
        <v>0</v>
      </c>
      <c r="F1207" s="7">
        <v>0</v>
      </c>
      <c r="G1207" s="7">
        <v>0</v>
      </c>
      <c r="H1207" s="7">
        <v>0</v>
      </c>
      <c r="I1207" s="7">
        <v>0</v>
      </c>
      <c r="J1207" s="7">
        <v>0</v>
      </c>
      <c r="K1207" s="7">
        <v>0</v>
      </c>
      <c r="L1207" s="7">
        <v>0</v>
      </c>
      <c r="M1207" s="7">
        <v>0</v>
      </c>
      <c r="N1207" s="7">
        <v>0</v>
      </c>
      <c r="O1207" s="7">
        <v>0</v>
      </c>
      <c r="P1207" s="7">
        <v>0</v>
      </c>
      <c r="Q1207" s="7">
        <v>0</v>
      </c>
      <c r="R1207" s="7">
        <v>0</v>
      </c>
      <c r="S1207" s="7">
        <v>0</v>
      </c>
      <c r="T1207" s="7">
        <v>0</v>
      </c>
      <c r="U1207" s="7">
        <v>0</v>
      </c>
      <c r="V1207" s="7">
        <v>0</v>
      </c>
      <c r="W1207" s="7">
        <v>0</v>
      </c>
      <c r="X1207" s="7">
        <v>0</v>
      </c>
      <c r="Y1207" s="7">
        <v>0</v>
      </c>
      <c r="Z1207" s="7">
        <v>0</v>
      </c>
      <c r="AA1207" s="1" t="s">
        <v>48</v>
      </c>
      <c r="AB1207" s="1" t="str">
        <f t="shared" si="57"/>
        <v>Castilla y León</v>
      </c>
      <c r="AC1207" s="1" t="str">
        <f t="shared" si="55"/>
        <v>Cáceres-Castilla y León-Soria-R11</v>
      </c>
      <c r="AD1207" s="1" t="str">
        <f t="shared" si="56"/>
        <v xml:space="preserve">DJ - Metalurgia y fabricación de productos metálicos </v>
      </c>
    </row>
    <row r="1208" spans="1:30" ht="14.4">
      <c r="A1208" s="7" t="s">
        <v>104</v>
      </c>
      <c r="B1208" s="7" t="s">
        <v>78</v>
      </c>
      <c r="C1208" s="7" t="s">
        <v>85</v>
      </c>
      <c r="D1208" s="7" t="s">
        <v>49</v>
      </c>
      <c r="E1208" s="7">
        <v>0</v>
      </c>
      <c r="F1208" s="7">
        <v>0</v>
      </c>
      <c r="G1208" s="7">
        <v>0</v>
      </c>
      <c r="H1208" s="7">
        <v>0</v>
      </c>
      <c r="I1208" s="7">
        <v>0</v>
      </c>
      <c r="J1208" s="7">
        <v>0</v>
      </c>
      <c r="K1208" s="7">
        <v>0</v>
      </c>
      <c r="L1208" s="7">
        <v>0</v>
      </c>
      <c r="M1208" s="7">
        <v>0</v>
      </c>
      <c r="N1208" s="7">
        <v>0</v>
      </c>
      <c r="O1208" s="7">
        <v>0</v>
      </c>
      <c r="P1208" s="7">
        <v>0</v>
      </c>
      <c r="Q1208" s="7">
        <v>0</v>
      </c>
      <c r="R1208" s="7">
        <v>0</v>
      </c>
      <c r="S1208" s="7">
        <v>0</v>
      </c>
      <c r="T1208" s="7">
        <v>0</v>
      </c>
      <c r="U1208" s="7">
        <v>0</v>
      </c>
      <c r="V1208" s="7">
        <v>0</v>
      </c>
      <c r="W1208" s="7">
        <v>0</v>
      </c>
      <c r="X1208" s="7">
        <v>0</v>
      </c>
      <c r="Y1208" s="7">
        <v>0</v>
      </c>
      <c r="Z1208" s="7">
        <v>0</v>
      </c>
      <c r="AA1208" s="1" t="s">
        <v>50</v>
      </c>
      <c r="AB1208" s="1" t="str">
        <f t="shared" si="57"/>
        <v>Castilla y León</v>
      </c>
      <c r="AC1208" s="1" t="str">
        <f t="shared" si="55"/>
        <v>Cáceres-Castilla y León-Soria-R12</v>
      </c>
      <c r="AD1208" s="1" t="str">
        <f t="shared" si="56"/>
        <v xml:space="preserve">DK - Fabricación de maquinaria y equipo mecánico </v>
      </c>
    </row>
    <row r="1209" spans="1:30" ht="14.4">
      <c r="A1209" s="7" t="s">
        <v>104</v>
      </c>
      <c r="B1209" s="7" t="s">
        <v>78</v>
      </c>
      <c r="C1209" s="7" t="s">
        <v>85</v>
      </c>
      <c r="D1209" s="7" t="s">
        <v>51</v>
      </c>
      <c r="E1209" s="7">
        <v>0</v>
      </c>
      <c r="F1209" s="7">
        <v>0</v>
      </c>
      <c r="G1209" s="7">
        <v>0</v>
      </c>
      <c r="H1209" s="7">
        <v>0</v>
      </c>
      <c r="I1209" s="7">
        <v>0</v>
      </c>
      <c r="J1209" s="7">
        <v>0</v>
      </c>
      <c r="K1209" s="7">
        <v>0</v>
      </c>
      <c r="L1209" s="7">
        <v>0</v>
      </c>
      <c r="M1209" s="7">
        <v>0</v>
      </c>
      <c r="N1209" s="7">
        <v>0</v>
      </c>
      <c r="O1209" s="7">
        <v>0</v>
      </c>
      <c r="P1209" s="7">
        <v>0</v>
      </c>
      <c r="Q1209" s="7">
        <v>0</v>
      </c>
      <c r="R1209" s="7">
        <v>0</v>
      </c>
      <c r="S1209" s="7">
        <v>0</v>
      </c>
      <c r="T1209" s="7">
        <v>0</v>
      </c>
      <c r="U1209" s="7">
        <v>0</v>
      </c>
      <c r="V1209" s="7">
        <v>0</v>
      </c>
      <c r="W1209" s="7">
        <v>0</v>
      </c>
      <c r="X1209" s="7">
        <v>0</v>
      </c>
      <c r="Y1209" s="7">
        <v>0</v>
      </c>
      <c r="Z1209" s="7">
        <v>0</v>
      </c>
      <c r="AA1209" s="1" t="s">
        <v>52</v>
      </c>
      <c r="AB1209" s="1" t="str">
        <f t="shared" si="57"/>
        <v>Castilla y León</v>
      </c>
      <c r="AC1209" s="1" t="str">
        <f t="shared" si="55"/>
        <v>Cáceres-Castilla y León-Soria-R13</v>
      </c>
      <c r="AD1209" s="1" t="str">
        <f t="shared" si="56"/>
        <v xml:space="preserve">DL - Material y equipo eléctrico, electrónico y óptico </v>
      </c>
    </row>
    <row r="1210" spans="1:30" ht="14.4">
      <c r="A1210" s="7" t="s">
        <v>104</v>
      </c>
      <c r="B1210" s="7" t="s">
        <v>78</v>
      </c>
      <c r="C1210" s="7" t="s">
        <v>85</v>
      </c>
      <c r="D1210" s="7" t="s">
        <v>53</v>
      </c>
      <c r="E1210" s="7">
        <v>0</v>
      </c>
      <c r="F1210" s="7">
        <v>0</v>
      </c>
      <c r="G1210" s="7">
        <v>0</v>
      </c>
      <c r="H1210" s="7">
        <v>0</v>
      </c>
      <c r="I1210" s="7">
        <v>0</v>
      </c>
      <c r="J1210" s="7">
        <v>0</v>
      </c>
      <c r="K1210" s="7">
        <v>0</v>
      </c>
      <c r="L1210" s="7">
        <v>0</v>
      </c>
      <c r="M1210" s="7">
        <v>0</v>
      </c>
      <c r="N1210" s="7">
        <v>0</v>
      </c>
      <c r="O1210" s="7">
        <v>0</v>
      </c>
      <c r="P1210" s="7">
        <v>0</v>
      </c>
      <c r="Q1210" s="7">
        <v>0</v>
      </c>
      <c r="R1210" s="7">
        <v>0</v>
      </c>
      <c r="S1210" s="7">
        <v>0</v>
      </c>
      <c r="T1210" s="7">
        <v>0</v>
      </c>
      <c r="U1210" s="7">
        <v>0</v>
      </c>
      <c r="V1210" s="7">
        <v>0</v>
      </c>
      <c r="W1210" s="7">
        <v>0</v>
      </c>
      <c r="X1210" s="7">
        <v>0</v>
      </c>
      <c r="Y1210" s="7">
        <v>0</v>
      </c>
      <c r="Z1210" s="7">
        <v>0</v>
      </c>
      <c r="AA1210" s="1" t="s">
        <v>54</v>
      </c>
      <c r="AB1210" s="1" t="str">
        <f t="shared" si="57"/>
        <v>Castilla y León</v>
      </c>
      <c r="AC1210" s="1" t="str">
        <f t="shared" si="55"/>
        <v>Cáceres-Castilla y León-Soria-R14</v>
      </c>
      <c r="AD1210" s="1" t="str">
        <f t="shared" si="56"/>
        <v xml:space="preserve">DM - Fabricación de material de transporte </v>
      </c>
    </row>
    <row r="1211" spans="1:30" ht="14.4">
      <c r="A1211" s="7" t="s">
        <v>104</v>
      </c>
      <c r="B1211" s="7" t="s">
        <v>78</v>
      </c>
      <c r="C1211" s="7" t="s">
        <v>85</v>
      </c>
      <c r="D1211" s="7" t="s">
        <v>55</v>
      </c>
      <c r="E1211" s="7">
        <v>0</v>
      </c>
      <c r="F1211" s="7">
        <v>0</v>
      </c>
      <c r="G1211" s="7">
        <v>0</v>
      </c>
      <c r="H1211" s="7">
        <v>0</v>
      </c>
      <c r="I1211" s="7">
        <v>0</v>
      </c>
      <c r="J1211" s="7">
        <v>0</v>
      </c>
      <c r="K1211" s="7">
        <v>0</v>
      </c>
      <c r="L1211" s="7">
        <v>0</v>
      </c>
      <c r="M1211" s="7">
        <v>0</v>
      </c>
      <c r="N1211" s="7">
        <v>0</v>
      </c>
      <c r="O1211" s="7">
        <v>0</v>
      </c>
      <c r="P1211" s="7">
        <v>0</v>
      </c>
      <c r="Q1211" s="7">
        <v>0</v>
      </c>
      <c r="R1211" s="7">
        <v>0</v>
      </c>
      <c r="S1211" s="7">
        <v>0</v>
      </c>
      <c r="T1211" s="7">
        <v>0</v>
      </c>
      <c r="U1211" s="7">
        <v>0</v>
      </c>
      <c r="V1211" s="7">
        <v>0</v>
      </c>
      <c r="W1211" s="7">
        <v>0</v>
      </c>
      <c r="X1211" s="7">
        <v>0</v>
      </c>
      <c r="Y1211" s="7">
        <v>0</v>
      </c>
      <c r="Z1211" s="7">
        <v>0</v>
      </c>
      <c r="AA1211" s="1" t="s">
        <v>56</v>
      </c>
      <c r="AB1211" s="1" t="str">
        <f t="shared" si="57"/>
        <v>Castilla y León</v>
      </c>
      <c r="AC1211" s="1" t="str">
        <f t="shared" si="55"/>
        <v>Cáceres-Castilla y León-Soria-R15</v>
      </c>
      <c r="AD1211" s="1" t="str">
        <f t="shared" si="56"/>
        <v xml:space="preserve">DN - Industrias diversas </v>
      </c>
    </row>
    <row r="1212" spans="1:30" ht="14.4">
      <c r="A1212" s="7" t="s">
        <v>104</v>
      </c>
      <c r="B1212" s="7" t="s">
        <v>78</v>
      </c>
      <c r="C1212" s="7" t="s">
        <v>85</v>
      </c>
      <c r="D1212" s="7" t="s">
        <v>57</v>
      </c>
      <c r="E1212" s="7">
        <v>0</v>
      </c>
      <c r="F1212" s="7">
        <v>0</v>
      </c>
      <c r="G1212" s="7">
        <v>0</v>
      </c>
      <c r="H1212" s="7">
        <v>0</v>
      </c>
      <c r="I1212" s="7">
        <v>0</v>
      </c>
      <c r="J1212" s="7">
        <v>0</v>
      </c>
      <c r="K1212" s="7">
        <v>0</v>
      </c>
      <c r="L1212" s="7">
        <v>0</v>
      </c>
      <c r="M1212" s="7">
        <v>0</v>
      </c>
      <c r="N1212" s="7">
        <v>0</v>
      </c>
      <c r="O1212" s="7">
        <v>0</v>
      </c>
      <c r="P1212" s="7">
        <v>0</v>
      </c>
      <c r="Q1212" s="7">
        <v>0</v>
      </c>
      <c r="R1212" s="7">
        <v>0</v>
      </c>
      <c r="S1212" s="7">
        <v>0</v>
      </c>
      <c r="T1212" s="7">
        <v>0</v>
      </c>
      <c r="U1212" s="7">
        <v>0</v>
      </c>
      <c r="V1212" s="7">
        <v>0</v>
      </c>
      <c r="W1212" s="7">
        <v>0</v>
      </c>
      <c r="X1212" s="7">
        <v>0</v>
      </c>
      <c r="Y1212" s="7">
        <v>0</v>
      </c>
      <c r="Z1212" s="7">
        <v>0</v>
      </c>
      <c r="AA1212" s="1" t="s">
        <v>58</v>
      </c>
      <c r="AB1212" s="1" t="str">
        <f t="shared" si="57"/>
        <v>Castilla y León</v>
      </c>
      <c r="AC1212" s="1" t="str">
        <f t="shared" si="55"/>
        <v>Cáceres-Castilla y León-Soria-R16</v>
      </c>
      <c r="AD1212" s="1" t="str">
        <f t="shared" si="56"/>
        <v xml:space="preserve">EE - Industria energética, distribución de energía, gas y agua </v>
      </c>
    </row>
    <row r="1213" spans="1:30" ht="14.4">
      <c r="A1213" s="7" t="s">
        <v>104</v>
      </c>
      <c r="B1213" s="7" t="s">
        <v>78</v>
      </c>
      <c r="C1213" s="7" t="s">
        <v>86</v>
      </c>
      <c r="D1213" s="7" t="s">
        <v>23</v>
      </c>
      <c r="E1213" s="7">
        <v>0</v>
      </c>
      <c r="F1213" s="7">
        <v>9.3219335662174903</v>
      </c>
      <c r="G1213" s="7">
        <v>10.7181234487421</v>
      </c>
      <c r="H1213" s="7">
        <v>15.7255276720499</v>
      </c>
      <c r="I1213" s="7">
        <v>3.4408201478813898</v>
      </c>
      <c r="J1213" s="7">
        <v>0</v>
      </c>
      <c r="K1213" s="7">
        <v>17.387431832137</v>
      </c>
      <c r="L1213" s="7">
        <v>0</v>
      </c>
      <c r="M1213" s="7">
        <v>3.6096272863547401</v>
      </c>
      <c r="N1213" s="7">
        <v>6.7253078993806401</v>
      </c>
      <c r="O1213" s="7">
        <v>35.072929909878098</v>
      </c>
      <c r="P1213" s="7">
        <v>0</v>
      </c>
      <c r="Q1213" s="7">
        <v>13.171092</v>
      </c>
      <c r="R1213" s="7">
        <v>18.265239999999999</v>
      </c>
      <c r="S1213" s="7">
        <v>13.305577</v>
      </c>
      <c r="T1213" s="7">
        <v>3.3005779999999998</v>
      </c>
      <c r="U1213" s="7">
        <v>0</v>
      </c>
      <c r="V1213" s="7">
        <v>44.835149000000001</v>
      </c>
      <c r="W1213" s="7">
        <v>0</v>
      </c>
      <c r="X1213" s="7">
        <v>3.5193249999999998</v>
      </c>
      <c r="Y1213" s="7">
        <v>5.8840880000000002</v>
      </c>
      <c r="Z1213" s="7">
        <v>49.050075</v>
      </c>
      <c r="AA1213" s="1" t="s">
        <v>24</v>
      </c>
      <c r="AB1213" s="1" t="str">
        <f t="shared" si="57"/>
        <v>Castilla y León</v>
      </c>
      <c r="AC1213" s="1" t="str">
        <f t="shared" si="55"/>
        <v>Cáceres-Castilla y León-Valladolid-R1</v>
      </c>
      <c r="AD1213" s="1" t="str">
        <f t="shared" si="56"/>
        <v xml:space="preserve">AA,BB - Agricultura, silvicultura y pesca </v>
      </c>
    </row>
    <row r="1214" spans="1:30" ht="14.4">
      <c r="A1214" s="7" t="s">
        <v>104</v>
      </c>
      <c r="B1214" s="7" t="s">
        <v>78</v>
      </c>
      <c r="C1214" s="7" t="s">
        <v>86</v>
      </c>
      <c r="D1214" s="7" t="s">
        <v>26</v>
      </c>
      <c r="E1214" s="7">
        <v>0</v>
      </c>
      <c r="F1214" s="7">
        <v>0</v>
      </c>
      <c r="G1214" s="7">
        <v>0</v>
      </c>
      <c r="H1214" s="7">
        <v>0</v>
      </c>
      <c r="I1214" s="7">
        <v>0</v>
      </c>
      <c r="J1214" s="7">
        <v>0</v>
      </c>
      <c r="K1214" s="7">
        <v>0</v>
      </c>
      <c r="L1214" s="7">
        <v>0</v>
      </c>
      <c r="M1214" s="7">
        <v>0</v>
      </c>
      <c r="N1214" s="7">
        <v>0</v>
      </c>
      <c r="O1214" s="7">
        <v>0</v>
      </c>
      <c r="P1214" s="7">
        <v>0</v>
      </c>
      <c r="Q1214" s="7">
        <v>0</v>
      </c>
      <c r="R1214" s="7">
        <v>0</v>
      </c>
      <c r="S1214" s="7">
        <v>0</v>
      </c>
      <c r="T1214" s="7">
        <v>0</v>
      </c>
      <c r="U1214" s="7">
        <v>0</v>
      </c>
      <c r="V1214" s="7">
        <v>0</v>
      </c>
      <c r="W1214" s="7">
        <v>0</v>
      </c>
      <c r="X1214" s="7">
        <v>0</v>
      </c>
      <c r="Y1214" s="7">
        <v>0</v>
      </c>
      <c r="Z1214" s="7">
        <v>0</v>
      </c>
      <c r="AA1214" s="1" t="s">
        <v>27</v>
      </c>
      <c r="AB1214" s="1" t="str">
        <f t="shared" si="57"/>
        <v>Castilla y León</v>
      </c>
      <c r="AC1214" s="1" t="str">
        <f t="shared" si="55"/>
        <v>Cáceres-Castilla y León-Valladolid-R2</v>
      </c>
      <c r="AD1214" s="1" t="str">
        <f t="shared" si="56"/>
        <v xml:space="preserve">CA,CB, DF - I. extractivas, coquerías, refino y combustibles nucleares </v>
      </c>
    </row>
    <row r="1215" spans="1:30" ht="14.4">
      <c r="A1215" s="7" t="s">
        <v>104</v>
      </c>
      <c r="B1215" s="7" t="s">
        <v>78</v>
      </c>
      <c r="C1215" s="7" t="s">
        <v>86</v>
      </c>
      <c r="D1215" s="7" t="s">
        <v>29</v>
      </c>
      <c r="E1215" s="7">
        <v>0</v>
      </c>
      <c r="F1215" s="7">
        <v>0</v>
      </c>
      <c r="G1215" s="7">
        <v>0</v>
      </c>
      <c r="H1215" s="7">
        <v>0</v>
      </c>
      <c r="I1215" s="7">
        <v>0</v>
      </c>
      <c r="J1215" s="7">
        <v>0</v>
      </c>
      <c r="K1215" s="7">
        <v>0</v>
      </c>
      <c r="L1215" s="7">
        <v>1.3526278523611499</v>
      </c>
      <c r="M1215" s="7">
        <v>19.9778648134828</v>
      </c>
      <c r="N1215" s="7">
        <v>1.7252107429850501</v>
      </c>
      <c r="O1215" s="7">
        <v>0</v>
      </c>
      <c r="P1215" s="7">
        <v>0</v>
      </c>
      <c r="Q1215" s="7">
        <v>0</v>
      </c>
      <c r="R1215" s="7">
        <v>0</v>
      </c>
      <c r="S1215" s="7">
        <v>0</v>
      </c>
      <c r="T1215" s="7">
        <v>0</v>
      </c>
      <c r="U1215" s="7">
        <v>0</v>
      </c>
      <c r="V1215" s="7">
        <v>0</v>
      </c>
      <c r="W1215" s="7">
        <v>9.4282500000000002</v>
      </c>
      <c r="X1215" s="7">
        <v>3.979511</v>
      </c>
      <c r="Y1215" s="7">
        <v>3.8395999999999999</v>
      </c>
      <c r="Z1215" s="7">
        <v>0</v>
      </c>
      <c r="AA1215" s="1" t="s">
        <v>30</v>
      </c>
      <c r="AB1215" s="1" t="str">
        <f t="shared" si="57"/>
        <v>Castilla y León</v>
      </c>
      <c r="AC1215" s="1" t="str">
        <f t="shared" si="55"/>
        <v>Cáceres-Castilla y León-Valladolid-R3</v>
      </c>
      <c r="AD1215" s="1" t="str">
        <f t="shared" si="56"/>
        <v xml:space="preserve">DA - Industria Agroalimentaria </v>
      </c>
    </row>
    <row r="1216" spans="1:30" ht="14.4">
      <c r="A1216" s="7" t="s">
        <v>104</v>
      </c>
      <c r="B1216" s="7" t="s">
        <v>78</v>
      </c>
      <c r="C1216" s="7" t="s">
        <v>86</v>
      </c>
      <c r="D1216" s="7" t="s">
        <v>32</v>
      </c>
      <c r="E1216" s="7">
        <v>0</v>
      </c>
      <c r="F1216" s="7">
        <v>0</v>
      </c>
      <c r="G1216" s="7">
        <v>0</v>
      </c>
      <c r="H1216" s="7">
        <v>0</v>
      </c>
      <c r="I1216" s="7">
        <v>0</v>
      </c>
      <c r="J1216" s="7">
        <v>0</v>
      </c>
      <c r="K1216" s="7">
        <v>0</v>
      </c>
      <c r="L1216" s="7">
        <v>0</v>
      </c>
      <c r="M1216" s="7">
        <v>0</v>
      </c>
      <c r="N1216" s="7">
        <v>0</v>
      </c>
      <c r="O1216" s="7">
        <v>0</v>
      </c>
      <c r="P1216" s="7">
        <v>0</v>
      </c>
      <c r="Q1216" s="7">
        <v>0</v>
      </c>
      <c r="R1216" s="7">
        <v>0</v>
      </c>
      <c r="S1216" s="7">
        <v>0</v>
      </c>
      <c r="T1216" s="7">
        <v>0</v>
      </c>
      <c r="U1216" s="7">
        <v>0</v>
      </c>
      <c r="V1216" s="7">
        <v>0</v>
      </c>
      <c r="W1216" s="7">
        <v>0</v>
      </c>
      <c r="X1216" s="7">
        <v>0</v>
      </c>
      <c r="Y1216" s="7">
        <v>0</v>
      </c>
      <c r="Z1216" s="7">
        <v>0</v>
      </c>
      <c r="AA1216" s="1" t="s">
        <v>33</v>
      </c>
      <c r="AB1216" s="1" t="str">
        <f t="shared" si="57"/>
        <v>Castilla y León</v>
      </c>
      <c r="AC1216" s="1" t="str">
        <f t="shared" si="55"/>
        <v>Cáceres-Castilla y León-Valladolid-R4</v>
      </c>
      <c r="AD1216" s="1" t="str">
        <f t="shared" si="56"/>
        <v xml:space="preserve">DB - Industria textil y de la confección </v>
      </c>
    </row>
    <row r="1217" spans="1:30" ht="14.4">
      <c r="A1217" s="7" t="s">
        <v>104</v>
      </c>
      <c r="B1217" s="7" t="s">
        <v>78</v>
      </c>
      <c r="C1217" s="7" t="s">
        <v>86</v>
      </c>
      <c r="D1217" s="7" t="s">
        <v>35</v>
      </c>
      <c r="E1217" s="7">
        <v>0</v>
      </c>
      <c r="F1217" s="7">
        <v>0</v>
      </c>
      <c r="G1217" s="7">
        <v>0</v>
      </c>
      <c r="H1217" s="7">
        <v>0</v>
      </c>
      <c r="I1217" s="7">
        <v>0</v>
      </c>
      <c r="J1217" s="7">
        <v>0</v>
      </c>
      <c r="K1217" s="7">
        <v>0</v>
      </c>
      <c r="L1217" s="7">
        <v>0</v>
      </c>
      <c r="M1217" s="7">
        <v>0</v>
      </c>
      <c r="N1217" s="7">
        <v>0</v>
      </c>
      <c r="O1217" s="7">
        <v>0</v>
      </c>
      <c r="P1217" s="7">
        <v>0</v>
      </c>
      <c r="Q1217" s="7">
        <v>0</v>
      </c>
      <c r="R1217" s="7">
        <v>0</v>
      </c>
      <c r="S1217" s="7">
        <v>0</v>
      </c>
      <c r="T1217" s="7">
        <v>0</v>
      </c>
      <c r="U1217" s="7">
        <v>0</v>
      </c>
      <c r="V1217" s="7">
        <v>0</v>
      </c>
      <c r="W1217" s="7">
        <v>0</v>
      </c>
      <c r="X1217" s="7">
        <v>0</v>
      </c>
      <c r="Y1217" s="7">
        <v>0</v>
      </c>
      <c r="Z1217" s="7">
        <v>0</v>
      </c>
      <c r="AA1217" s="1" t="s">
        <v>36</v>
      </c>
      <c r="AB1217" s="1" t="str">
        <f t="shared" si="57"/>
        <v>Castilla y León</v>
      </c>
      <c r="AC1217" s="1" t="str">
        <f t="shared" si="55"/>
        <v>Cáceres-Castilla y León-Valladolid-R5</v>
      </c>
      <c r="AD1217" s="1" t="str">
        <f t="shared" si="56"/>
        <v xml:space="preserve">DC - Industria del cuero y calzado </v>
      </c>
    </row>
    <row r="1218" spans="1:30" ht="14.4">
      <c r="A1218" s="7" t="s">
        <v>104</v>
      </c>
      <c r="B1218" s="7" t="s">
        <v>78</v>
      </c>
      <c r="C1218" s="7" t="s">
        <v>86</v>
      </c>
      <c r="D1218" s="7" t="s">
        <v>37</v>
      </c>
      <c r="E1218" s="7">
        <v>0</v>
      </c>
      <c r="F1218" s="7">
        <v>6.1534298527853304</v>
      </c>
      <c r="G1218" s="7">
        <v>0</v>
      </c>
      <c r="H1218" s="7">
        <v>0</v>
      </c>
      <c r="I1218" s="7">
        <v>0</v>
      </c>
      <c r="J1218" s="7">
        <v>2.3786804847852001</v>
      </c>
      <c r="K1218" s="7">
        <v>3.6324995119928101</v>
      </c>
      <c r="L1218" s="7">
        <v>0</v>
      </c>
      <c r="M1218" s="7">
        <v>3.3606976119335101</v>
      </c>
      <c r="N1218" s="7">
        <v>0</v>
      </c>
      <c r="O1218" s="7">
        <v>0</v>
      </c>
      <c r="P1218" s="7">
        <v>0</v>
      </c>
      <c r="Q1218" s="7">
        <v>33.887804000000003</v>
      </c>
      <c r="R1218" s="7">
        <v>0</v>
      </c>
      <c r="S1218" s="7">
        <v>0</v>
      </c>
      <c r="T1218" s="7">
        <v>0</v>
      </c>
      <c r="U1218" s="7">
        <v>20.157924000000001</v>
      </c>
      <c r="V1218" s="7">
        <v>27.030968000000001</v>
      </c>
      <c r="W1218" s="7">
        <v>0</v>
      </c>
      <c r="X1218" s="7">
        <v>12.723089</v>
      </c>
      <c r="Y1218" s="7">
        <v>0</v>
      </c>
      <c r="Z1218" s="7">
        <v>0</v>
      </c>
      <c r="AA1218" s="1" t="s">
        <v>38</v>
      </c>
      <c r="AB1218" s="1" t="str">
        <f t="shared" si="57"/>
        <v>Castilla y León</v>
      </c>
      <c r="AC1218" s="1" t="str">
        <f t="shared" si="55"/>
        <v>Cáceres-Castilla y León-Valladolid-R6</v>
      </c>
      <c r="AD1218" s="1" t="str">
        <f t="shared" si="56"/>
        <v xml:space="preserve">DD - Industria de la madera y el corcho </v>
      </c>
    </row>
    <row r="1219" spans="1:30" ht="14.4">
      <c r="A1219" s="7" t="s">
        <v>104</v>
      </c>
      <c r="B1219" s="7" t="s">
        <v>78</v>
      </c>
      <c r="C1219" s="7" t="s">
        <v>86</v>
      </c>
      <c r="D1219" s="7" t="s">
        <v>39</v>
      </c>
      <c r="E1219" s="7">
        <v>0</v>
      </c>
      <c r="F1219" s="7">
        <v>0</v>
      </c>
      <c r="G1219" s="7">
        <v>0</v>
      </c>
      <c r="H1219" s="7">
        <v>2.2535077448301202</v>
      </c>
      <c r="I1219" s="7">
        <v>0</v>
      </c>
      <c r="J1219" s="7">
        <v>0</v>
      </c>
      <c r="K1219" s="7">
        <v>0</v>
      </c>
      <c r="L1219" s="7">
        <v>0</v>
      </c>
      <c r="M1219" s="7">
        <v>0.70678952113972504</v>
      </c>
      <c r="N1219" s="7">
        <v>0</v>
      </c>
      <c r="O1219" s="7">
        <v>0</v>
      </c>
      <c r="P1219" s="7">
        <v>0</v>
      </c>
      <c r="Q1219" s="7">
        <v>0</v>
      </c>
      <c r="R1219" s="7">
        <v>0</v>
      </c>
      <c r="S1219" s="7">
        <v>6.7541000000000002</v>
      </c>
      <c r="T1219" s="7">
        <v>0</v>
      </c>
      <c r="U1219" s="7">
        <v>0</v>
      </c>
      <c r="V1219" s="7">
        <v>0</v>
      </c>
      <c r="W1219" s="7">
        <v>0</v>
      </c>
      <c r="X1219" s="7">
        <v>3.0445730000000002</v>
      </c>
      <c r="Y1219" s="7">
        <v>0</v>
      </c>
      <c r="Z1219" s="7">
        <v>0</v>
      </c>
      <c r="AA1219" s="1" t="s">
        <v>40</v>
      </c>
      <c r="AB1219" s="1" t="str">
        <f t="shared" si="57"/>
        <v>Castilla y León</v>
      </c>
      <c r="AC1219" s="1" t="str">
        <f t="shared" si="55"/>
        <v>Cáceres-Castilla y León-Valladolid-R7</v>
      </c>
      <c r="AD1219" s="1" t="str">
        <f t="shared" si="56"/>
        <v xml:space="preserve">DE - Industria del papel, edición y artes gráficas </v>
      </c>
    </row>
    <row r="1220" spans="1:30" ht="14.4">
      <c r="A1220" s="7" t="s">
        <v>104</v>
      </c>
      <c r="B1220" s="7" t="s">
        <v>78</v>
      </c>
      <c r="C1220" s="7" t="s">
        <v>86</v>
      </c>
      <c r="D1220" s="7" t="s">
        <v>41</v>
      </c>
      <c r="E1220" s="7">
        <v>0</v>
      </c>
      <c r="F1220" s="7">
        <v>0</v>
      </c>
      <c r="G1220" s="7">
        <v>4.7522119873209796</v>
      </c>
      <c r="H1220" s="7">
        <v>0</v>
      </c>
      <c r="I1220" s="7">
        <v>0</v>
      </c>
      <c r="J1220" s="7">
        <v>0</v>
      </c>
      <c r="K1220" s="7">
        <v>0</v>
      </c>
      <c r="L1220" s="7">
        <v>0</v>
      </c>
      <c r="M1220" s="7">
        <v>0</v>
      </c>
      <c r="N1220" s="7">
        <v>0</v>
      </c>
      <c r="O1220" s="7">
        <v>0</v>
      </c>
      <c r="P1220" s="7">
        <v>0</v>
      </c>
      <c r="Q1220" s="7">
        <v>0</v>
      </c>
      <c r="R1220" s="7">
        <v>17.696300999999998</v>
      </c>
      <c r="S1220" s="7">
        <v>0</v>
      </c>
      <c r="T1220" s="7">
        <v>0</v>
      </c>
      <c r="U1220" s="7">
        <v>0</v>
      </c>
      <c r="V1220" s="7">
        <v>0</v>
      </c>
      <c r="W1220" s="7">
        <v>0</v>
      </c>
      <c r="X1220" s="7">
        <v>0</v>
      </c>
      <c r="Y1220" s="7">
        <v>0</v>
      </c>
      <c r="Z1220" s="7">
        <v>0</v>
      </c>
      <c r="AA1220" s="1" t="s">
        <v>42</v>
      </c>
      <c r="AB1220" s="1" t="str">
        <f t="shared" si="57"/>
        <v>Castilla y León</v>
      </c>
      <c r="AC1220" s="1" t="str">
        <f t="shared" si="55"/>
        <v>Cáceres-Castilla y León-Valladolid-R8</v>
      </c>
      <c r="AD1220" s="1" t="str">
        <f t="shared" si="56"/>
        <v xml:space="preserve">DG - Industria Química </v>
      </c>
    </row>
    <row r="1221" spans="1:30" ht="14.4">
      <c r="A1221" s="7" t="s">
        <v>104</v>
      </c>
      <c r="B1221" s="7" t="s">
        <v>78</v>
      </c>
      <c r="C1221" s="7" t="s">
        <v>86</v>
      </c>
      <c r="D1221" s="7" t="s">
        <v>43</v>
      </c>
      <c r="E1221" s="7">
        <v>0</v>
      </c>
      <c r="F1221" s="7">
        <v>0</v>
      </c>
      <c r="G1221" s="7">
        <v>0</v>
      </c>
      <c r="H1221" s="7">
        <v>0</v>
      </c>
      <c r="I1221" s="7">
        <v>0</v>
      </c>
      <c r="J1221" s="7">
        <v>0</v>
      </c>
      <c r="K1221" s="7">
        <v>0</v>
      </c>
      <c r="L1221" s="7">
        <v>0</v>
      </c>
      <c r="M1221" s="7">
        <v>0</v>
      </c>
      <c r="N1221" s="7">
        <v>0</v>
      </c>
      <c r="O1221" s="7">
        <v>0</v>
      </c>
      <c r="P1221" s="7">
        <v>0</v>
      </c>
      <c r="Q1221" s="7">
        <v>0</v>
      </c>
      <c r="R1221" s="7">
        <v>0</v>
      </c>
      <c r="S1221" s="7">
        <v>0</v>
      </c>
      <c r="T1221" s="7">
        <v>0</v>
      </c>
      <c r="U1221" s="7">
        <v>0</v>
      </c>
      <c r="V1221" s="7">
        <v>0</v>
      </c>
      <c r="W1221" s="7">
        <v>0</v>
      </c>
      <c r="X1221" s="7">
        <v>0</v>
      </c>
      <c r="Y1221" s="7">
        <v>0</v>
      </c>
      <c r="Z1221" s="7">
        <v>0</v>
      </c>
      <c r="AA1221" s="1" t="s">
        <v>44</v>
      </c>
      <c r="AB1221" s="1" t="str">
        <f t="shared" si="57"/>
        <v>Castilla y León</v>
      </c>
      <c r="AC1221" s="1" t="str">
        <f t="shared" si="55"/>
        <v>Cáceres-Castilla y León-Valladolid-R9</v>
      </c>
      <c r="AD1221" s="1" t="str">
        <f t="shared" si="56"/>
        <v xml:space="preserve">DH - Industria del caucho y materias plásticas </v>
      </c>
    </row>
    <row r="1222" spans="1:30" ht="14.4">
      <c r="A1222" s="7" t="s">
        <v>104</v>
      </c>
      <c r="B1222" s="7" t="s">
        <v>78</v>
      </c>
      <c r="C1222" s="7" t="s">
        <v>86</v>
      </c>
      <c r="D1222" s="7" t="s">
        <v>45</v>
      </c>
      <c r="E1222" s="7">
        <v>0</v>
      </c>
      <c r="F1222" s="7">
        <v>0</v>
      </c>
      <c r="G1222" s="7">
        <v>0</v>
      </c>
      <c r="H1222" s="7">
        <v>0</v>
      </c>
      <c r="I1222" s="7">
        <v>0</v>
      </c>
      <c r="J1222" s="7">
        <v>0</v>
      </c>
      <c r="K1222" s="7">
        <v>0</v>
      </c>
      <c r="L1222" s="7">
        <v>0</v>
      </c>
      <c r="M1222" s="7">
        <v>0</v>
      </c>
      <c r="N1222" s="7">
        <v>0</v>
      </c>
      <c r="O1222" s="7">
        <v>0</v>
      </c>
      <c r="P1222" s="7">
        <v>0</v>
      </c>
      <c r="Q1222" s="7">
        <v>0</v>
      </c>
      <c r="R1222" s="7">
        <v>0</v>
      </c>
      <c r="S1222" s="7">
        <v>0</v>
      </c>
      <c r="T1222" s="7">
        <v>0</v>
      </c>
      <c r="U1222" s="7">
        <v>0</v>
      </c>
      <c r="V1222" s="7">
        <v>0</v>
      </c>
      <c r="W1222" s="7">
        <v>0</v>
      </c>
      <c r="X1222" s="7">
        <v>0</v>
      </c>
      <c r="Y1222" s="7">
        <v>0</v>
      </c>
      <c r="Z1222" s="7">
        <v>0</v>
      </c>
      <c r="AA1222" s="1" t="s">
        <v>46</v>
      </c>
      <c r="AB1222" s="1" t="str">
        <f t="shared" si="57"/>
        <v>Castilla y León</v>
      </c>
      <c r="AC1222" s="1" t="str">
        <f t="shared" si="55"/>
        <v>Cáceres-Castilla y León-Valladolid-R10</v>
      </c>
      <c r="AD1222" s="1" t="str">
        <f t="shared" si="56"/>
        <v xml:space="preserve">DI - Industria de productos minerales no metálicos </v>
      </c>
    </row>
    <row r="1223" spans="1:30" ht="14.4">
      <c r="A1223" s="7" t="s">
        <v>104</v>
      </c>
      <c r="B1223" s="7" t="s">
        <v>78</v>
      </c>
      <c r="C1223" s="7" t="s">
        <v>86</v>
      </c>
      <c r="D1223" s="7" t="s">
        <v>47</v>
      </c>
      <c r="E1223" s="7">
        <v>0</v>
      </c>
      <c r="F1223" s="7">
        <v>0</v>
      </c>
      <c r="G1223" s="7">
        <v>0.74768930116781596</v>
      </c>
      <c r="H1223" s="7">
        <v>0</v>
      </c>
      <c r="I1223" s="7">
        <v>0</v>
      </c>
      <c r="J1223" s="7">
        <v>0</v>
      </c>
      <c r="K1223" s="7">
        <v>2.0640323029493901</v>
      </c>
      <c r="L1223" s="7">
        <v>0</v>
      </c>
      <c r="M1223" s="7">
        <v>0</v>
      </c>
      <c r="N1223" s="7">
        <v>0</v>
      </c>
      <c r="O1223" s="7">
        <v>0</v>
      </c>
      <c r="P1223" s="7">
        <v>0</v>
      </c>
      <c r="Q1223" s="7">
        <v>0</v>
      </c>
      <c r="R1223" s="7">
        <v>1.4282999999999999</v>
      </c>
      <c r="S1223" s="7">
        <v>0</v>
      </c>
      <c r="T1223" s="7">
        <v>0</v>
      </c>
      <c r="U1223" s="7">
        <v>0</v>
      </c>
      <c r="V1223" s="7">
        <v>4.2627240000000004</v>
      </c>
      <c r="W1223" s="7">
        <v>0</v>
      </c>
      <c r="X1223" s="7">
        <v>0</v>
      </c>
      <c r="Y1223" s="7">
        <v>0</v>
      </c>
      <c r="Z1223" s="7">
        <v>0</v>
      </c>
      <c r="AA1223" s="1" t="s">
        <v>48</v>
      </c>
      <c r="AB1223" s="1" t="str">
        <f t="shared" si="57"/>
        <v>Castilla y León</v>
      </c>
      <c r="AC1223" s="1" t="str">
        <f t="shared" si="55"/>
        <v>Cáceres-Castilla y León-Valladolid-R11</v>
      </c>
      <c r="AD1223" s="1" t="str">
        <f t="shared" si="56"/>
        <v xml:space="preserve">DJ - Metalurgia y fabricación de productos metálicos </v>
      </c>
    </row>
    <row r="1224" spans="1:30" ht="14.4">
      <c r="A1224" s="7" t="s">
        <v>104</v>
      </c>
      <c r="B1224" s="7" t="s">
        <v>78</v>
      </c>
      <c r="C1224" s="7" t="s">
        <v>86</v>
      </c>
      <c r="D1224" s="7" t="s">
        <v>49</v>
      </c>
      <c r="E1224" s="7">
        <v>0</v>
      </c>
      <c r="F1224" s="7">
        <v>0</v>
      </c>
      <c r="G1224" s="7">
        <v>0</v>
      </c>
      <c r="H1224" s="7">
        <v>0</v>
      </c>
      <c r="I1224" s="7">
        <v>0</v>
      </c>
      <c r="J1224" s="7">
        <v>0</v>
      </c>
      <c r="K1224" s="7">
        <v>0</v>
      </c>
      <c r="L1224" s="7">
        <v>0</v>
      </c>
      <c r="M1224" s="7">
        <v>0</v>
      </c>
      <c r="N1224" s="7">
        <v>0</v>
      </c>
      <c r="O1224" s="7">
        <v>0</v>
      </c>
      <c r="P1224" s="7">
        <v>0</v>
      </c>
      <c r="Q1224" s="7">
        <v>0</v>
      </c>
      <c r="R1224" s="7">
        <v>0</v>
      </c>
      <c r="S1224" s="7">
        <v>0</v>
      </c>
      <c r="T1224" s="7">
        <v>0</v>
      </c>
      <c r="U1224" s="7">
        <v>0</v>
      </c>
      <c r="V1224" s="7">
        <v>0</v>
      </c>
      <c r="W1224" s="7">
        <v>0</v>
      </c>
      <c r="X1224" s="7">
        <v>0</v>
      </c>
      <c r="Y1224" s="7">
        <v>0</v>
      </c>
      <c r="Z1224" s="7">
        <v>0</v>
      </c>
      <c r="AA1224" s="1" t="s">
        <v>50</v>
      </c>
      <c r="AB1224" s="1" t="str">
        <f t="shared" si="57"/>
        <v>Castilla y León</v>
      </c>
      <c r="AC1224" s="1" t="str">
        <f t="shared" si="55"/>
        <v>Cáceres-Castilla y León-Valladolid-R12</v>
      </c>
      <c r="AD1224" s="1" t="str">
        <f t="shared" si="56"/>
        <v xml:space="preserve">DK - Fabricación de maquinaria y equipo mecánico </v>
      </c>
    </row>
    <row r="1225" spans="1:30" ht="14.4">
      <c r="A1225" s="7" t="s">
        <v>104</v>
      </c>
      <c r="B1225" s="7" t="s">
        <v>78</v>
      </c>
      <c r="C1225" s="7" t="s">
        <v>86</v>
      </c>
      <c r="D1225" s="7" t="s">
        <v>51</v>
      </c>
      <c r="E1225" s="7">
        <v>0</v>
      </c>
      <c r="F1225" s="7">
        <v>0</v>
      </c>
      <c r="G1225" s="7">
        <v>0</v>
      </c>
      <c r="H1225" s="7">
        <v>0</v>
      </c>
      <c r="I1225" s="7">
        <v>0</v>
      </c>
      <c r="J1225" s="7">
        <v>0</v>
      </c>
      <c r="K1225" s="7">
        <v>0</v>
      </c>
      <c r="L1225" s="7">
        <v>0</v>
      </c>
      <c r="M1225" s="7">
        <v>0</v>
      </c>
      <c r="N1225" s="7">
        <v>0</v>
      </c>
      <c r="O1225" s="7">
        <v>0</v>
      </c>
      <c r="P1225" s="7">
        <v>0</v>
      </c>
      <c r="Q1225" s="7">
        <v>0</v>
      </c>
      <c r="R1225" s="7">
        <v>0</v>
      </c>
      <c r="S1225" s="7">
        <v>0</v>
      </c>
      <c r="T1225" s="7">
        <v>0</v>
      </c>
      <c r="U1225" s="7">
        <v>0</v>
      </c>
      <c r="V1225" s="7">
        <v>0</v>
      </c>
      <c r="W1225" s="7">
        <v>0</v>
      </c>
      <c r="X1225" s="7">
        <v>0</v>
      </c>
      <c r="Y1225" s="7">
        <v>0</v>
      </c>
      <c r="Z1225" s="7">
        <v>0</v>
      </c>
      <c r="AA1225" s="1" t="s">
        <v>52</v>
      </c>
      <c r="AB1225" s="1" t="str">
        <f t="shared" si="57"/>
        <v>Castilla y León</v>
      </c>
      <c r="AC1225" s="1" t="str">
        <f t="shared" si="55"/>
        <v>Cáceres-Castilla y León-Valladolid-R13</v>
      </c>
      <c r="AD1225" s="1" t="str">
        <f t="shared" si="56"/>
        <v xml:space="preserve">DL - Material y equipo eléctrico, electrónico y óptico </v>
      </c>
    </row>
    <row r="1226" spans="1:30" ht="14.4">
      <c r="A1226" s="7" t="s">
        <v>104</v>
      </c>
      <c r="B1226" s="7" t="s">
        <v>78</v>
      </c>
      <c r="C1226" s="7" t="s">
        <v>86</v>
      </c>
      <c r="D1226" s="7" t="s">
        <v>53</v>
      </c>
      <c r="E1226" s="7">
        <v>0.44312690469671201</v>
      </c>
      <c r="F1226" s="7">
        <v>0</v>
      </c>
      <c r="G1226" s="7">
        <v>0</v>
      </c>
      <c r="H1226" s="7">
        <v>0</v>
      </c>
      <c r="I1226" s="7">
        <v>8.3780313004444801E-2</v>
      </c>
      <c r="J1226" s="7">
        <v>0</v>
      </c>
      <c r="K1226" s="7">
        <v>0</v>
      </c>
      <c r="L1226" s="7">
        <v>0.41759791307932498</v>
      </c>
      <c r="M1226" s="7">
        <v>0</v>
      </c>
      <c r="N1226" s="7">
        <v>0</v>
      </c>
      <c r="O1226" s="7">
        <v>0</v>
      </c>
      <c r="P1226" s="7">
        <v>19.08624</v>
      </c>
      <c r="Q1226" s="7">
        <v>0</v>
      </c>
      <c r="R1226" s="7">
        <v>0</v>
      </c>
      <c r="S1226" s="7">
        <v>0</v>
      </c>
      <c r="T1226" s="7">
        <v>5.179316</v>
      </c>
      <c r="U1226" s="7">
        <v>0</v>
      </c>
      <c r="V1226" s="7">
        <v>0</v>
      </c>
      <c r="W1226" s="7">
        <v>13.555391999999999</v>
      </c>
      <c r="X1226" s="7">
        <v>0</v>
      </c>
      <c r="Y1226" s="7">
        <v>0</v>
      </c>
      <c r="Z1226" s="7">
        <v>0</v>
      </c>
      <c r="AA1226" s="1" t="s">
        <v>54</v>
      </c>
      <c r="AB1226" s="1" t="str">
        <f t="shared" si="57"/>
        <v>Castilla y León</v>
      </c>
      <c r="AC1226" s="1" t="str">
        <f t="shared" si="55"/>
        <v>Cáceres-Castilla y León-Valladolid-R14</v>
      </c>
      <c r="AD1226" s="1" t="str">
        <f t="shared" si="56"/>
        <v xml:space="preserve">DM - Fabricación de material de transporte </v>
      </c>
    </row>
    <row r="1227" spans="1:30" ht="14.4">
      <c r="A1227" s="7" t="s">
        <v>104</v>
      </c>
      <c r="B1227" s="7" t="s">
        <v>78</v>
      </c>
      <c r="C1227" s="7" t="s">
        <v>86</v>
      </c>
      <c r="D1227" s="7" t="s">
        <v>55</v>
      </c>
      <c r="E1227" s="7">
        <v>0</v>
      </c>
      <c r="F1227" s="7">
        <v>0</v>
      </c>
      <c r="G1227" s="7">
        <v>5.3557134578280201E-2</v>
      </c>
      <c r="H1227" s="7">
        <v>0</v>
      </c>
      <c r="I1227" s="7">
        <v>0</v>
      </c>
      <c r="J1227" s="7">
        <v>0</v>
      </c>
      <c r="K1227" s="7">
        <v>0</v>
      </c>
      <c r="L1227" s="7">
        <v>0</v>
      </c>
      <c r="M1227" s="7">
        <v>0</v>
      </c>
      <c r="N1227" s="7">
        <v>0</v>
      </c>
      <c r="O1227" s="7">
        <v>0</v>
      </c>
      <c r="P1227" s="7">
        <v>0</v>
      </c>
      <c r="Q1227" s="7">
        <v>0</v>
      </c>
      <c r="R1227" s="7">
        <v>0.91863799999999995</v>
      </c>
      <c r="S1227" s="7">
        <v>0</v>
      </c>
      <c r="T1227" s="7">
        <v>0</v>
      </c>
      <c r="U1227" s="7">
        <v>0</v>
      </c>
      <c r="V1227" s="7">
        <v>0</v>
      </c>
      <c r="W1227" s="7">
        <v>0</v>
      </c>
      <c r="X1227" s="7">
        <v>0</v>
      </c>
      <c r="Y1227" s="7">
        <v>0</v>
      </c>
      <c r="Z1227" s="7">
        <v>0</v>
      </c>
      <c r="AA1227" s="1" t="s">
        <v>56</v>
      </c>
      <c r="AB1227" s="1" t="str">
        <f t="shared" si="57"/>
        <v>Castilla y León</v>
      </c>
      <c r="AC1227" s="1" t="str">
        <f t="shared" si="55"/>
        <v>Cáceres-Castilla y León-Valladolid-R15</v>
      </c>
      <c r="AD1227" s="1" t="str">
        <f t="shared" si="56"/>
        <v xml:space="preserve">DN - Industrias diversas </v>
      </c>
    </row>
    <row r="1228" spans="1:30" ht="14.4">
      <c r="A1228" s="7" t="s">
        <v>104</v>
      </c>
      <c r="B1228" s="7" t="s">
        <v>78</v>
      </c>
      <c r="C1228" s="7" t="s">
        <v>86</v>
      </c>
      <c r="D1228" s="7" t="s">
        <v>57</v>
      </c>
      <c r="E1228" s="7">
        <v>0</v>
      </c>
      <c r="F1228" s="7">
        <v>0</v>
      </c>
      <c r="G1228" s="7">
        <v>0</v>
      </c>
      <c r="H1228" s="7">
        <v>0</v>
      </c>
      <c r="I1228" s="7">
        <v>0</v>
      </c>
      <c r="J1228" s="7">
        <v>0</v>
      </c>
      <c r="K1228" s="7">
        <v>0</v>
      </c>
      <c r="L1228" s="7">
        <v>0</v>
      </c>
      <c r="M1228" s="7">
        <v>0</v>
      </c>
      <c r="N1228" s="7">
        <v>0</v>
      </c>
      <c r="O1228" s="7">
        <v>0</v>
      </c>
      <c r="P1228" s="7">
        <v>0</v>
      </c>
      <c r="Q1228" s="7">
        <v>0</v>
      </c>
      <c r="R1228" s="7">
        <v>0</v>
      </c>
      <c r="S1228" s="7">
        <v>0</v>
      </c>
      <c r="T1228" s="7">
        <v>0</v>
      </c>
      <c r="U1228" s="7">
        <v>0</v>
      </c>
      <c r="V1228" s="7">
        <v>0</v>
      </c>
      <c r="W1228" s="7">
        <v>0</v>
      </c>
      <c r="X1228" s="7">
        <v>0</v>
      </c>
      <c r="Y1228" s="7">
        <v>0</v>
      </c>
      <c r="Z1228" s="7">
        <v>0</v>
      </c>
      <c r="AA1228" s="1" t="s">
        <v>58</v>
      </c>
      <c r="AB1228" s="1" t="str">
        <f t="shared" si="57"/>
        <v>Castilla y León</v>
      </c>
      <c r="AC1228" s="1" t="str">
        <f t="shared" si="55"/>
        <v>Cáceres-Castilla y León-Valladolid-R16</v>
      </c>
      <c r="AD1228" s="1" t="str">
        <f t="shared" si="56"/>
        <v xml:space="preserve">EE - Industria energética, distribución de energía, gas y agua </v>
      </c>
    </row>
    <row r="1229" spans="1:30" ht="14.4">
      <c r="A1229" s="7" t="s">
        <v>104</v>
      </c>
      <c r="B1229" s="7" t="s">
        <v>78</v>
      </c>
      <c r="C1229" s="7" t="s">
        <v>87</v>
      </c>
      <c r="D1229" s="7" t="s">
        <v>23</v>
      </c>
      <c r="E1229" s="7">
        <v>12.851793180660399</v>
      </c>
      <c r="F1229" s="7">
        <v>9.0513735402701698</v>
      </c>
      <c r="G1229" s="7">
        <v>19.5115029589209</v>
      </c>
      <c r="H1229" s="7">
        <v>20.6038713815698</v>
      </c>
      <c r="I1229" s="7">
        <v>14.1149907013112</v>
      </c>
      <c r="J1229" s="7">
        <v>8.2562383474512693</v>
      </c>
      <c r="K1229" s="7">
        <v>15.030969703233</v>
      </c>
      <c r="L1229" s="7">
        <v>11.522051842220201</v>
      </c>
      <c r="M1229" s="7">
        <v>0</v>
      </c>
      <c r="N1229" s="7">
        <v>3.1036176613362501</v>
      </c>
      <c r="O1229" s="7">
        <v>0</v>
      </c>
      <c r="P1229" s="7">
        <v>9.4974299999999996</v>
      </c>
      <c r="Q1229" s="7">
        <v>7.2340200000000001</v>
      </c>
      <c r="R1229" s="7">
        <v>18.39687</v>
      </c>
      <c r="S1229" s="7">
        <v>21.132719999999999</v>
      </c>
      <c r="T1229" s="7">
        <v>11.955653999999999</v>
      </c>
      <c r="U1229" s="7">
        <v>6.8337779999999997</v>
      </c>
      <c r="V1229" s="7">
        <v>12.999598000000001</v>
      </c>
      <c r="W1229" s="7">
        <v>9.7625080000000004</v>
      </c>
      <c r="X1229" s="7">
        <v>0</v>
      </c>
      <c r="Y1229" s="7">
        <v>3.1577549999999999</v>
      </c>
      <c r="Z1229" s="7">
        <v>0</v>
      </c>
      <c r="AA1229" s="1" t="s">
        <v>24</v>
      </c>
      <c r="AB1229" s="1" t="str">
        <f t="shared" si="57"/>
        <v>Castilla y León</v>
      </c>
      <c r="AC1229" s="1" t="str">
        <f t="shared" si="55"/>
        <v>Cáceres-Castilla y León-Zamora-R1</v>
      </c>
      <c r="AD1229" s="1" t="str">
        <f t="shared" si="56"/>
        <v xml:space="preserve">AA,BB - Agricultura, silvicultura y pesca </v>
      </c>
    </row>
    <row r="1230" spans="1:30" ht="14.4">
      <c r="A1230" s="7" t="s">
        <v>104</v>
      </c>
      <c r="B1230" s="7" t="s">
        <v>78</v>
      </c>
      <c r="C1230" s="7" t="s">
        <v>87</v>
      </c>
      <c r="D1230" s="7" t="s">
        <v>26</v>
      </c>
      <c r="E1230" s="7">
        <v>0</v>
      </c>
      <c r="F1230" s="7">
        <v>0</v>
      </c>
      <c r="G1230" s="7">
        <v>0</v>
      </c>
      <c r="H1230" s="7">
        <v>0</v>
      </c>
      <c r="I1230" s="7">
        <v>0</v>
      </c>
      <c r="J1230" s="7">
        <v>0</v>
      </c>
      <c r="K1230" s="7">
        <v>0</v>
      </c>
      <c r="L1230" s="7">
        <v>0</v>
      </c>
      <c r="M1230" s="7">
        <v>0</v>
      </c>
      <c r="N1230" s="7">
        <v>0</v>
      </c>
      <c r="O1230" s="7">
        <v>2.7290952810775999</v>
      </c>
      <c r="P1230" s="7">
        <v>0</v>
      </c>
      <c r="Q1230" s="7">
        <v>0</v>
      </c>
      <c r="R1230" s="7">
        <v>0</v>
      </c>
      <c r="S1230" s="7">
        <v>0</v>
      </c>
      <c r="T1230" s="7">
        <v>0</v>
      </c>
      <c r="U1230" s="7">
        <v>0</v>
      </c>
      <c r="V1230" s="7">
        <v>0</v>
      </c>
      <c r="W1230" s="7">
        <v>0</v>
      </c>
      <c r="X1230" s="7">
        <v>0</v>
      </c>
      <c r="Y1230" s="7">
        <v>0</v>
      </c>
      <c r="Z1230" s="7">
        <v>13.252668</v>
      </c>
      <c r="AA1230" s="1" t="s">
        <v>27</v>
      </c>
      <c r="AB1230" s="1" t="str">
        <f t="shared" si="57"/>
        <v>Castilla y León</v>
      </c>
      <c r="AC1230" s="1" t="str">
        <f t="shared" ref="AC1230:AC1293" si="58">+A1230&amp;"-"&amp;AB1230&amp;"-"&amp;C1230&amp;"-"&amp;AA1230</f>
        <v>Cáceres-Castilla y León-Zamora-R2</v>
      </c>
      <c r="AD1230" s="1" t="str">
        <f t="shared" ref="AD1230:AD1293" si="59">+IF(D1230=$D$13,$AI$1,IF(D1230=$D$14,$AI$2,IF(D1230=$D$15,$AI$3,IF(D1230=$D$16,$AI$4,IF(D1230=$D$17,$AI$5,IF(D1230=$D$18,$AI$6,IF(D1230=$D$19,$AI$7,IF(D1230=$D$20,$AI$8,IF(D1230=$D$21,$AI$9,IF(D1230=$D$22,$AI$10,IF(D1230=$D$23,$AI$11,IF(D1230=$D$24,$AI$12,IF(D1230=$D$25,$AI$13,IF(D1230=$D$26,$AI$14,IF(D1230=$D$27,$AI$15,$AI$16)))))))))))))))</f>
        <v xml:space="preserve">CA,CB, DF - I. extractivas, coquerías, refino y combustibles nucleares </v>
      </c>
    </row>
    <row r="1231" spans="1:30" ht="14.4">
      <c r="A1231" s="7" t="s">
        <v>104</v>
      </c>
      <c r="B1231" s="7" t="s">
        <v>78</v>
      </c>
      <c r="C1231" s="7" t="s">
        <v>87</v>
      </c>
      <c r="D1231" s="7" t="s">
        <v>29</v>
      </c>
      <c r="E1231" s="7">
        <v>0</v>
      </c>
      <c r="F1231" s="7">
        <v>14.9763550962716</v>
      </c>
      <c r="G1231" s="7">
        <v>0</v>
      </c>
      <c r="H1231" s="7">
        <v>0</v>
      </c>
      <c r="I1231" s="7">
        <v>16.699996638775801</v>
      </c>
      <c r="J1231" s="7">
        <v>13.632913232381901</v>
      </c>
      <c r="K1231" s="7">
        <v>30.876617214801801</v>
      </c>
      <c r="L1231" s="7">
        <v>10.16183066938</v>
      </c>
      <c r="M1231" s="7">
        <v>0</v>
      </c>
      <c r="N1231" s="7">
        <v>0</v>
      </c>
      <c r="O1231" s="7">
        <v>0</v>
      </c>
      <c r="P1231" s="7">
        <v>0</v>
      </c>
      <c r="Q1231" s="7">
        <v>19.683859999999999</v>
      </c>
      <c r="R1231" s="7">
        <v>0</v>
      </c>
      <c r="S1231" s="7">
        <v>0</v>
      </c>
      <c r="T1231" s="7">
        <v>75.660089999999997</v>
      </c>
      <c r="U1231" s="7">
        <v>24.450814000000001</v>
      </c>
      <c r="V1231" s="7">
        <v>35.259253999999999</v>
      </c>
      <c r="W1231" s="7">
        <v>43.833039999999997</v>
      </c>
      <c r="X1231" s="7">
        <v>0</v>
      </c>
      <c r="Y1231" s="7">
        <v>0</v>
      </c>
      <c r="Z1231" s="7">
        <v>0</v>
      </c>
      <c r="AA1231" s="1" t="s">
        <v>30</v>
      </c>
      <c r="AB1231" s="1" t="str">
        <f t="shared" si="57"/>
        <v>Castilla y León</v>
      </c>
      <c r="AC1231" s="1" t="str">
        <f t="shared" si="58"/>
        <v>Cáceres-Castilla y León-Zamora-R3</v>
      </c>
      <c r="AD1231" s="1" t="str">
        <f t="shared" si="59"/>
        <v xml:space="preserve">DA - Industria Agroalimentaria </v>
      </c>
    </row>
    <row r="1232" spans="1:30" ht="14.4">
      <c r="A1232" s="7" t="s">
        <v>104</v>
      </c>
      <c r="B1232" s="7" t="s">
        <v>78</v>
      </c>
      <c r="C1232" s="7" t="s">
        <v>87</v>
      </c>
      <c r="D1232" s="7" t="s">
        <v>32</v>
      </c>
      <c r="E1232" s="7">
        <v>0</v>
      </c>
      <c r="F1232" s="7">
        <v>0</v>
      </c>
      <c r="G1232" s="7">
        <v>0</v>
      </c>
      <c r="H1232" s="7">
        <v>0</v>
      </c>
      <c r="I1232" s="7">
        <v>0</v>
      </c>
      <c r="J1232" s="7">
        <v>0</v>
      </c>
      <c r="K1232" s="7">
        <v>0</v>
      </c>
      <c r="L1232" s="7">
        <v>0</v>
      </c>
      <c r="M1232" s="7">
        <v>0</v>
      </c>
      <c r="N1232" s="7">
        <v>0</v>
      </c>
      <c r="O1232" s="7">
        <v>0</v>
      </c>
      <c r="P1232" s="7">
        <v>0</v>
      </c>
      <c r="Q1232" s="7">
        <v>0</v>
      </c>
      <c r="R1232" s="7">
        <v>0</v>
      </c>
      <c r="S1232" s="7">
        <v>0</v>
      </c>
      <c r="T1232" s="7">
        <v>0</v>
      </c>
      <c r="U1232" s="7">
        <v>0</v>
      </c>
      <c r="V1232" s="7">
        <v>0</v>
      </c>
      <c r="W1232" s="7">
        <v>0</v>
      </c>
      <c r="X1232" s="7">
        <v>0</v>
      </c>
      <c r="Y1232" s="7">
        <v>0</v>
      </c>
      <c r="Z1232" s="7">
        <v>0</v>
      </c>
      <c r="AA1232" s="1" t="s">
        <v>33</v>
      </c>
      <c r="AB1232" s="1" t="str">
        <f t="shared" si="57"/>
        <v>Castilla y León</v>
      </c>
      <c r="AC1232" s="1" t="str">
        <f t="shared" si="58"/>
        <v>Cáceres-Castilla y León-Zamora-R4</v>
      </c>
      <c r="AD1232" s="1" t="str">
        <f t="shared" si="59"/>
        <v xml:space="preserve">DB - Industria textil y de la confección </v>
      </c>
    </row>
    <row r="1233" spans="1:30" ht="14.4">
      <c r="A1233" s="7" t="s">
        <v>104</v>
      </c>
      <c r="B1233" s="7" t="s">
        <v>78</v>
      </c>
      <c r="C1233" s="7" t="s">
        <v>87</v>
      </c>
      <c r="D1233" s="7" t="s">
        <v>35</v>
      </c>
      <c r="E1233" s="7">
        <v>0</v>
      </c>
      <c r="F1233" s="7">
        <v>0</v>
      </c>
      <c r="G1233" s="7">
        <v>0</v>
      </c>
      <c r="H1233" s="7">
        <v>0</v>
      </c>
      <c r="I1233" s="7">
        <v>0</v>
      </c>
      <c r="J1233" s="7">
        <v>0</v>
      </c>
      <c r="K1233" s="7">
        <v>0</v>
      </c>
      <c r="L1233" s="7">
        <v>0</v>
      </c>
      <c r="M1233" s="7">
        <v>0</v>
      </c>
      <c r="N1233" s="7">
        <v>0</v>
      </c>
      <c r="O1233" s="7">
        <v>0</v>
      </c>
      <c r="P1233" s="7">
        <v>0</v>
      </c>
      <c r="Q1233" s="7">
        <v>0</v>
      </c>
      <c r="R1233" s="7">
        <v>0</v>
      </c>
      <c r="S1233" s="7">
        <v>0</v>
      </c>
      <c r="T1233" s="7">
        <v>0</v>
      </c>
      <c r="U1233" s="7">
        <v>0</v>
      </c>
      <c r="V1233" s="7">
        <v>0</v>
      </c>
      <c r="W1233" s="7">
        <v>0</v>
      </c>
      <c r="X1233" s="7">
        <v>0</v>
      </c>
      <c r="Y1233" s="7">
        <v>0</v>
      </c>
      <c r="Z1233" s="7">
        <v>0</v>
      </c>
      <c r="AA1233" s="1" t="s">
        <v>36</v>
      </c>
      <c r="AB1233" s="1" t="str">
        <f t="shared" si="57"/>
        <v>Castilla y León</v>
      </c>
      <c r="AC1233" s="1" t="str">
        <f t="shared" si="58"/>
        <v>Cáceres-Castilla y León-Zamora-R5</v>
      </c>
      <c r="AD1233" s="1" t="str">
        <f t="shared" si="59"/>
        <v xml:space="preserve">DC - Industria del cuero y calzado </v>
      </c>
    </row>
    <row r="1234" spans="1:30" ht="14.4">
      <c r="A1234" s="7" t="s">
        <v>104</v>
      </c>
      <c r="B1234" s="7" t="s">
        <v>78</v>
      </c>
      <c r="C1234" s="7" t="s">
        <v>87</v>
      </c>
      <c r="D1234" s="7" t="s">
        <v>37</v>
      </c>
      <c r="E1234" s="7">
        <v>0</v>
      </c>
      <c r="F1234" s="7">
        <v>0</v>
      </c>
      <c r="G1234" s="7">
        <v>0</v>
      </c>
      <c r="H1234" s="7">
        <v>0</v>
      </c>
      <c r="I1234" s="7">
        <v>0</v>
      </c>
      <c r="J1234" s="7">
        <v>0</v>
      </c>
      <c r="K1234" s="7">
        <v>0</v>
      </c>
      <c r="L1234" s="7">
        <v>0</v>
      </c>
      <c r="M1234" s="7">
        <v>0</v>
      </c>
      <c r="N1234" s="7">
        <v>0</v>
      </c>
      <c r="O1234" s="7">
        <v>0</v>
      </c>
      <c r="P1234" s="7">
        <v>0</v>
      </c>
      <c r="Q1234" s="7">
        <v>0</v>
      </c>
      <c r="R1234" s="7">
        <v>0</v>
      </c>
      <c r="S1234" s="7">
        <v>0</v>
      </c>
      <c r="T1234" s="7">
        <v>0</v>
      </c>
      <c r="U1234" s="7">
        <v>0</v>
      </c>
      <c r="V1234" s="7">
        <v>0</v>
      </c>
      <c r="W1234" s="7">
        <v>0</v>
      </c>
      <c r="X1234" s="7">
        <v>0</v>
      </c>
      <c r="Y1234" s="7">
        <v>0</v>
      </c>
      <c r="Z1234" s="7">
        <v>0</v>
      </c>
      <c r="AA1234" s="1" t="s">
        <v>38</v>
      </c>
      <c r="AB1234" s="1" t="str">
        <f t="shared" si="57"/>
        <v>Castilla y León</v>
      </c>
      <c r="AC1234" s="1" t="str">
        <f t="shared" si="58"/>
        <v>Cáceres-Castilla y León-Zamora-R6</v>
      </c>
      <c r="AD1234" s="1" t="str">
        <f t="shared" si="59"/>
        <v xml:space="preserve">DD - Industria de la madera y el corcho </v>
      </c>
    </row>
    <row r="1235" spans="1:30" ht="14.4">
      <c r="A1235" s="7" t="s">
        <v>104</v>
      </c>
      <c r="B1235" s="7" t="s">
        <v>78</v>
      </c>
      <c r="C1235" s="7" t="s">
        <v>87</v>
      </c>
      <c r="D1235" s="7" t="s">
        <v>39</v>
      </c>
      <c r="E1235" s="7">
        <v>0</v>
      </c>
      <c r="F1235" s="7">
        <v>0</v>
      </c>
      <c r="G1235" s="7">
        <v>0</v>
      </c>
      <c r="H1235" s="7">
        <v>0</v>
      </c>
      <c r="I1235" s="7">
        <v>0</v>
      </c>
      <c r="J1235" s="7">
        <v>0</v>
      </c>
      <c r="K1235" s="7">
        <v>0</v>
      </c>
      <c r="L1235" s="7">
        <v>0</v>
      </c>
      <c r="M1235" s="7">
        <v>0</v>
      </c>
      <c r="N1235" s="7">
        <v>0</v>
      </c>
      <c r="O1235" s="7">
        <v>0</v>
      </c>
      <c r="P1235" s="7">
        <v>0</v>
      </c>
      <c r="Q1235" s="7">
        <v>0</v>
      </c>
      <c r="R1235" s="7">
        <v>0</v>
      </c>
      <c r="S1235" s="7">
        <v>0</v>
      </c>
      <c r="T1235" s="7">
        <v>0</v>
      </c>
      <c r="U1235" s="7">
        <v>0</v>
      </c>
      <c r="V1235" s="7">
        <v>0</v>
      </c>
      <c r="W1235" s="7">
        <v>0</v>
      </c>
      <c r="X1235" s="7">
        <v>0</v>
      </c>
      <c r="Y1235" s="7">
        <v>0</v>
      </c>
      <c r="Z1235" s="7">
        <v>0</v>
      </c>
      <c r="AA1235" s="1" t="s">
        <v>40</v>
      </c>
      <c r="AB1235" s="1" t="str">
        <f t="shared" si="57"/>
        <v>Castilla y León</v>
      </c>
      <c r="AC1235" s="1" t="str">
        <f t="shared" si="58"/>
        <v>Cáceres-Castilla y León-Zamora-R7</v>
      </c>
      <c r="AD1235" s="1" t="str">
        <f t="shared" si="59"/>
        <v xml:space="preserve">DE - Industria del papel, edición y artes gráficas </v>
      </c>
    </row>
    <row r="1236" spans="1:30" ht="14.4">
      <c r="A1236" s="7" t="s">
        <v>104</v>
      </c>
      <c r="B1236" s="7" t="s">
        <v>78</v>
      </c>
      <c r="C1236" s="7" t="s">
        <v>87</v>
      </c>
      <c r="D1236" s="7" t="s">
        <v>41</v>
      </c>
      <c r="E1236" s="7">
        <v>0</v>
      </c>
      <c r="F1236" s="7">
        <v>0</v>
      </c>
      <c r="G1236" s="7">
        <v>0</v>
      </c>
      <c r="H1236" s="7">
        <v>0</v>
      </c>
      <c r="I1236" s="7">
        <v>0</v>
      </c>
      <c r="J1236" s="7">
        <v>0</v>
      </c>
      <c r="K1236" s="7">
        <v>0</v>
      </c>
      <c r="L1236" s="7">
        <v>0</v>
      </c>
      <c r="M1236" s="7">
        <v>0</v>
      </c>
      <c r="N1236" s="7">
        <v>0</v>
      </c>
      <c r="O1236" s="7">
        <v>0</v>
      </c>
      <c r="P1236" s="7">
        <v>0</v>
      </c>
      <c r="Q1236" s="7">
        <v>0</v>
      </c>
      <c r="R1236" s="7">
        <v>0</v>
      </c>
      <c r="S1236" s="7">
        <v>0</v>
      </c>
      <c r="T1236" s="7">
        <v>0</v>
      </c>
      <c r="U1236" s="7">
        <v>0</v>
      </c>
      <c r="V1236" s="7">
        <v>0</v>
      </c>
      <c r="W1236" s="7">
        <v>0</v>
      </c>
      <c r="X1236" s="7">
        <v>0</v>
      </c>
      <c r="Y1236" s="7">
        <v>0</v>
      </c>
      <c r="Z1236" s="7">
        <v>0</v>
      </c>
      <c r="AA1236" s="1" t="s">
        <v>42</v>
      </c>
      <c r="AB1236" s="1" t="str">
        <f t="shared" si="57"/>
        <v>Castilla y León</v>
      </c>
      <c r="AC1236" s="1" t="str">
        <f t="shared" si="58"/>
        <v>Cáceres-Castilla y León-Zamora-R8</v>
      </c>
      <c r="AD1236" s="1" t="str">
        <f t="shared" si="59"/>
        <v xml:space="preserve">DG - Industria Química </v>
      </c>
    </row>
    <row r="1237" spans="1:30" ht="14.4">
      <c r="A1237" s="7" t="s">
        <v>104</v>
      </c>
      <c r="B1237" s="7" t="s">
        <v>78</v>
      </c>
      <c r="C1237" s="7" t="s">
        <v>87</v>
      </c>
      <c r="D1237" s="7" t="s">
        <v>43</v>
      </c>
      <c r="E1237" s="7">
        <v>0</v>
      </c>
      <c r="F1237" s="7">
        <v>0</v>
      </c>
      <c r="G1237" s="7">
        <v>0</v>
      </c>
      <c r="H1237" s="7">
        <v>0</v>
      </c>
      <c r="I1237" s="7">
        <v>0</v>
      </c>
      <c r="J1237" s="7">
        <v>0</v>
      </c>
      <c r="K1237" s="7">
        <v>0</v>
      </c>
      <c r="L1237" s="7">
        <v>0</v>
      </c>
      <c r="M1237" s="7">
        <v>0</v>
      </c>
      <c r="N1237" s="7">
        <v>0</v>
      </c>
      <c r="O1237" s="7">
        <v>0</v>
      </c>
      <c r="P1237" s="7">
        <v>0</v>
      </c>
      <c r="Q1237" s="7">
        <v>0</v>
      </c>
      <c r="R1237" s="7">
        <v>0</v>
      </c>
      <c r="S1237" s="7">
        <v>0</v>
      </c>
      <c r="T1237" s="7">
        <v>0</v>
      </c>
      <c r="U1237" s="7">
        <v>0</v>
      </c>
      <c r="V1237" s="7">
        <v>0</v>
      </c>
      <c r="W1237" s="7">
        <v>0</v>
      </c>
      <c r="X1237" s="7">
        <v>0</v>
      </c>
      <c r="Y1237" s="7">
        <v>0</v>
      </c>
      <c r="Z1237" s="7">
        <v>0</v>
      </c>
      <c r="AA1237" s="1" t="s">
        <v>44</v>
      </c>
      <c r="AB1237" s="1" t="str">
        <f t="shared" si="57"/>
        <v>Castilla y León</v>
      </c>
      <c r="AC1237" s="1" t="str">
        <f t="shared" si="58"/>
        <v>Cáceres-Castilla y León-Zamora-R9</v>
      </c>
      <c r="AD1237" s="1" t="str">
        <f t="shared" si="59"/>
        <v xml:space="preserve">DH - Industria del caucho y materias plásticas </v>
      </c>
    </row>
    <row r="1238" spans="1:30" ht="14.4">
      <c r="A1238" s="7" t="s">
        <v>104</v>
      </c>
      <c r="B1238" s="7" t="s">
        <v>78</v>
      </c>
      <c r="C1238" s="7" t="s">
        <v>87</v>
      </c>
      <c r="D1238" s="7" t="s">
        <v>45</v>
      </c>
      <c r="E1238" s="7">
        <v>0</v>
      </c>
      <c r="F1238" s="7">
        <v>0</v>
      </c>
      <c r="G1238" s="7">
        <v>0</v>
      </c>
      <c r="H1238" s="7">
        <v>0</v>
      </c>
      <c r="I1238" s="7">
        <v>4.6984118612657097E-2</v>
      </c>
      <c r="J1238" s="7">
        <v>0</v>
      </c>
      <c r="K1238" s="7">
        <v>0</v>
      </c>
      <c r="L1238" s="7">
        <v>0</v>
      </c>
      <c r="M1238" s="7">
        <v>0</v>
      </c>
      <c r="N1238" s="7">
        <v>0</v>
      </c>
      <c r="O1238" s="7">
        <v>0</v>
      </c>
      <c r="P1238" s="7">
        <v>0</v>
      </c>
      <c r="Q1238" s="7">
        <v>0</v>
      </c>
      <c r="R1238" s="7">
        <v>0</v>
      </c>
      <c r="S1238" s="7">
        <v>0</v>
      </c>
      <c r="T1238" s="7">
        <v>0.78615400000000002</v>
      </c>
      <c r="U1238" s="7">
        <v>0</v>
      </c>
      <c r="V1238" s="7">
        <v>0</v>
      </c>
      <c r="W1238" s="7">
        <v>0</v>
      </c>
      <c r="X1238" s="7">
        <v>0</v>
      </c>
      <c r="Y1238" s="7">
        <v>0</v>
      </c>
      <c r="Z1238" s="7">
        <v>0</v>
      </c>
      <c r="AA1238" s="1" t="s">
        <v>46</v>
      </c>
      <c r="AB1238" s="1" t="str">
        <f t="shared" si="57"/>
        <v>Castilla y León</v>
      </c>
      <c r="AC1238" s="1" t="str">
        <f t="shared" si="58"/>
        <v>Cáceres-Castilla y León-Zamora-R10</v>
      </c>
      <c r="AD1238" s="1" t="str">
        <f t="shared" si="59"/>
        <v xml:space="preserve">DI - Industria de productos minerales no metálicos </v>
      </c>
    </row>
    <row r="1239" spans="1:30" ht="14.4">
      <c r="A1239" s="7" t="s">
        <v>104</v>
      </c>
      <c r="B1239" s="7" t="s">
        <v>78</v>
      </c>
      <c r="C1239" s="7" t="s">
        <v>87</v>
      </c>
      <c r="D1239" s="7" t="s">
        <v>47</v>
      </c>
      <c r="E1239" s="7">
        <v>0</v>
      </c>
      <c r="F1239" s="7">
        <v>0</v>
      </c>
      <c r="G1239" s="7">
        <v>0</v>
      </c>
      <c r="H1239" s="7">
        <v>0</v>
      </c>
      <c r="I1239" s="7">
        <v>0</v>
      </c>
      <c r="J1239" s="7">
        <v>0</v>
      </c>
      <c r="K1239" s="7">
        <v>0</v>
      </c>
      <c r="L1239" s="7">
        <v>0</v>
      </c>
      <c r="M1239" s="7">
        <v>0</v>
      </c>
      <c r="N1239" s="7">
        <v>0</v>
      </c>
      <c r="O1239" s="7">
        <v>0</v>
      </c>
      <c r="P1239" s="7">
        <v>0</v>
      </c>
      <c r="Q1239" s="7">
        <v>0</v>
      </c>
      <c r="R1239" s="7">
        <v>0</v>
      </c>
      <c r="S1239" s="7">
        <v>0</v>
      </c>
      <c r="T1239" s="7">
        <v>0</v>
      </c>
      <c r="U1239" s="7">
        <v>0</v>
      </c>
      <c r="V1239" s="7">
        <v>0</v>
      </c>
      <c r="W1239" s="7">
        <v>0</v>
      </c>
      <c r="X1239" s="7">
        <v>0</v>
      </c>
      <c r="Y1239" s="7">
        <v>0</v>
      </c>
      <c r="Z1239" s="7">
        <v>0</v>
      </c>
      <c r="AA1239" s="1" t="s">
        <v>48</v>
      </c>
      <c r="AB1239" s="1" t="str">
        <f t="shared" si="57"/>
        <v>Castilla y León</v>
      </c>
      <c r="AC1239" s="1" t="str">
        <f t="shared" si="58"/>
        <v>Cáceres-Castilla y León-Zamora-R11</v>
      </c>
      <c r="AD1239" s="1" t="str">
        <f t="shared" si="59"/>
        <v xml:space="preserve">DJ - Metalurgia y fabricación de productos metálicos </v>
      </c>
    </row>
    <row r="1240" spans="1:30" ht="14.4">
      <c r="A1240" s="7" t="s">
        <v>104</v>
      </c>
      <c r="B1240" s="7" t="s">
        <v>78</v>
      </c>
      <c r="C1240" s="7" t="s">
        <v>87</v>
      </c>
      <c r="D1240" s="7" t="s">
        <v>49</v>
      </c>
      <c r="E1240" s="7">
        <v>0</v>
      </c>
      <c r="F1240" s="7">
        <v>0</v>
      </c>
      <c r="G1240" s="7">
        <v>0</v>
      </c>
      <c r="H1240" s="7">
        <v>0</v>
      </c>
      <c r="I1240" s="7">
        <v>0</v>
      </c>
      <c r="J1240" s="7">
        <v>0</v>
      </c>
      <c r="K1240" s="7">
        <v>0</v>
      </c>
      <c r="L1240" s="7">
        <v>0</v>
      </c>
      <c r="M1240" s="7">
        <v>0</v>
      </c>
      <c r="N1240" s="7">
        <v>0</v>
      </c>
      <c r="O1240" s="7">
        <v>0</v>
      </c>
      <c r="P1240" s="7">
        <v>0</v>
      </c>
      <c r="Q1240" s="7">
        <v>0</v>
      </c>
      <c r="R1240" s="7">
        <v>0</v>
      </c>
      <c r="S1240" s="7">
        <v>0</v>
      </c>
      <c r="T1240" s="7">
        <v>0</v>
      </c>
      <c r="U1240" s="7">
        <v>0</v>
      </c>
      <c r="V1240" s="7">
        <v>0</v>
      </c>
      <c r="W1240" s="7">
        <v>0</v>
      </c>
      <c r="X1240" s="7">
        <v>0</v>
      </c>
      <c r="Y1240" s="7">
        <v>0</v>
      </c>
      <c r="Z1240" s="7">
        <v>0</v>
      </c>
      <c r="AA1240" s="1" t="s">
        <v>50</v>
      </c>
      <c r="AB1240" s="1" t="str">
        <f t="shared" si="57"/>
        <v>Castilla y León</v>
      </c>
      <c r="AC1240" s="1" t="str">
        <f t="shared" si="58"/>
        <v>Cáceres-Castilla y León-Zamora-R12</v>
      </c>
      <c r="AD1240" s="1" t="str">
        <f t="shared" si="59"/>
        <v xml:space="preserve">DK - Fabricación de maquinaria y equipo mecánico </v>
      </c>
    </row>
    <row r="1241" spans="1:30" ht="14.4">
      <c r="A1241" s="7" t="s">
        <v>104</v>
      </c>
      <c r="B1241" s="7" t="s">
        <v>78</v>
      </c>
      <c r="C1241" s="7" t="s">
        <v>87</v>
      </c>
      <c r="D1241" s="7" t="s">
        <v>51</v>
      </c>
      <c r="E1241" s="7">
        <v>0</v>
      </c>
      <c r="F1241" s="7">
        <v>0</v>
      </c>
      <c r="G1241" s="7">
        <v>0</v>
      </c>
      <c r="H1241" s="7">
        <v>0</v>
      </c>
      <c r="I1241" s="7">
        <v>0</v>
      </c>
      <c r="J1241" s="7">
        <v>0</v>
      </c>
      <c r="K1241" s="7">
        <v>0</v>
      </c>
      <c r="L1241" s="7">
        <v>0</v>
      </c>
      <c r="M1241" s="7">
        <v>0</v>
      </c>
      <c r="N1241" s="7">
        <v>0</v>
      </c>
      <c r="O1241" s="7">
        <v>0</v>
      </c>
      <c r="P1241" s="7">
        <v>0</v>
      </c>
      <c r="Q1241" s="7">
        <v>0</v>
      </c>
      <c r="R1241" s="7">
        <v>0</v>
      </c>
      <c r="S1241" s="7">
        <v>0</v>
      </c>
      <c r="T1241" s="7">
        <v>0</v>
      </c>
      <c r="U1241" s="7">
        <v>0</v>
      </c>
      <c r="V1241" s="7">
        <v>0</v>
      </c>
      <c r="W1241" s="7">
        <v>0</v>
      </c>
      <c r="X1241" s="7">
        <v>0</v>
      </c>
      <c r="Y1241" s="7">
        <v>0</v>
      </c>
      <c r="Z1241" s="7">
        <v>0</v>
      </c>
      <c r="AA1241" s="1" t="s">
        <v>52</v>
      </c>
      <c r="AB1241" s="1" t="str">
        <f t="shared" si="57"/>
        <v>Castilla y León</v>
      </c>
      <c r="AC1241" s="1" t="str">
        <f t="shared" si="58"/>
        <v>Cáceres-Castilla y León-Zamora-R13</v>
      </c>
      <c r="AD1241" s="1" t="str">
        <f t="shared" si="59"/>
        <v xml:space="preserve">DL - Material y equipo eléctrico, electrónico y óptico </v>
      </c>
    </row>
    <row r="1242" spans="1:30" ht="14.4">
      <c r="A1242" s="7" t="s">
        <v>104</v>
      </c>
      <c r="B1242" s="7" t="s">
        <v>78</v>
      </c>
      <c r="C1242" s="7" t="s">
        <v>87</v>
      </c>
      <c r="D1242" s="7" t="s">
        <v>53</v>
      </c>
      <c r="E1242" s="7">
        <v>0</v>
      </c>
      <c r="F1242" s="7">
        <v>0</v>
      </c>
      <c r="G1242" s="7">
        <v>0</v>
      </c>
      <c r="H1242" s="7">
        <v>0</v>
      </c>
      <c r="I1242" s="7">
        <v>0</v>
      </c>
      <c r="J1242" s="7">
        <v>0</v>
      </c>
      <c r="K1242" s="7">
        <v>0</v>
      </c>
      <c r="L1242" s="7">
        <v>0</v>
      </c>
      <c r="M1242" s="7">
        <v>0</v>
      </c>
      <c r="N1242" s="7">
        <v>0</v>
      </c>
      <c r="O1242" s="7">
        <v>0</v>
      </c>
      <c r="P1242" s="7">
        <v>0</v>
      </c>
      <c r="Q1242" s="7">
        <v>0</v>
      </c>
      <c r="R1242" s="7">
        <v>0</v>
      </c>
      <c r="S1242" s="7">
        <v>0</v>
      </c>
      <c r="T1242" s="7">
        <v>0</v>
      </c>
      <c r="U1242" s="7">
        <v>0</v>
      </c>
      <c r="V1242" s="7">
        <v>0</v>
      </c>
      <c r="W1242" s="7">
        <v>0</v>
      </c>
      <c r="X1242" s="7">
        <v>0</v>
      </c>
      <c r="Y1242" s="7">
        <v>0</v>
      </c>
      <c r="Z1242" s="7">
        <v>0</v>
      </c>
      <c r="AA1242" s="1" t="s">
        <v>54</v>
      </c>
      <c r="AB1242" s="1" t="str">
        <f t="shared" si="57"/>
        <v>Castilla y León</v>
      </c>
      <c r="AC1242" s="1" t="str">
        <f t="shared" si="58"/>
        <v>Cáceres-Castilla y León-Zamora-R14</v>
      </c>
      <c r="AD1242" s="1" t="str">
        <f t="shared" si="59"/>
        <v xml:space="preserve">DM - Fabricación de material de transporte </v>
      </c>
    </row>
    <row r="1243" spans="1:30" ht="14.4">
      <c r="A1243" s="7" t="s">
        <v>104</v>
      </c>
      <c r="B1243" s="7" t="s">
        <v>78</v>
      </c>
      <c r="C1243" s="7" t="s">
        <v>87</v>
      </c>
      <c r="D1243" s="7" t="s">
        <v>55</v>
      </c>
      <c r="E1243" s="7">
        <v>0</v>
      </c>
      <c r="F1243" s="7">
        <v>0</v>
      </c>
      <c r="G1243" s="7">
        <v>6.6946447373143703E-2</v>
      </c>
      <c r="H1243" s="7">
        <v>0</v>
      </c>
      <c r="I1243" s="7">
        <v>0</v>
      </c>
      <c r="J1243" s="7">
        <v>0</v>
      </c>
      <c r="K1243" s="7">
        <v>0</v>
      </c>
      <c r="L1243" s="7">
        <v>0</v>
      </c>
      <c r="M1243" s="7">
        <v>0</v>
      </c>
      <c r="N1243" s="7">
        <v>0</v>
      </c>
      <c r="O1243" s="7">
        <v>0</v>
      </c>
      <c r="P1243" s="7">
        <v>0</v>
      </c>
      <c r="Q1243" s="7">
        <v>0</v>
      </c>
      <c r="R1243" s="7">
        <v>1.148298</v>
      </c>
      <c r="S1243" s="7">
        <v>0</v>
      </c>
      <c r="T1243" s="7">
        <v>0</v>
      </c>
      <c r="U1243" s="7">
        <v>0</v>
      </c>
      <c r="V1243" s="7">
        <v>0</v>
      </c>
      <c r="W1243" s="7">
        <v>0</v>
      </c>
      <c r="X1243" s="7">
        <v>0</v>
      </c>
      <c r="Y1243" s="7">
        <v>0</v>
      </c>
      <c r="Z1243" s="7">
        <v>0</v>
      </c>
      <c r="AA1243" s="1" t="s">
        <v>56</v>
      </c>
      <c r="AB1243" s="1" t="str">
        <f t="shared" si="57"/>
        <v>Castilla y León</v>
      </c>
      <c r="AC1243" s="1" t="str">
        <f t="shared" si="58"/>
        <v>Cáceres-Castilla y León-Zamora-R15</v>
      </c>
      <c r="AD1243" s="1" t="str">
        <f t="shared" si="59"/>
        <v xml:space="preserve">DN - Industrias diversas </v>
      </c>
    </row>
    <row r="1244" spans="1:30" ht="14.4">
      <c r="A1244" s="7" t="s">
        <v>104</v>
      </c>
      <c r="B1244" s="7" t="s">
        <v>78</v>
      </c>
      <c r="C1244" s="7" t="s">
        <v>87</v>
      </c>
      <c r="D1244" s="7" t="s">
        <v>57</v>
      </c>
      <c r="E1244" s="7">
        <v>0</v>
      </c>
      <c r="F1244" s="7">
        <v>0</v>
      </c>
      <c r="G1244" s="7">
        <v>0</v>
      </c>
      <c r="H1244" s="7">
        <v>0</v>
      </c>
      <c r="I1244" s="7">
        <v>0</v>
      </c>
      <c r="J1244" s="7">
        <v>0</v>
      </c>
      <c r="K1244" s="7">
        <v>0</v>
      </c>
      <c r="L1244" s="7">
        <v>0</v>
      </c>
      <c r="M1244" s="7">
        <v>0</v>
      </c>
      <c r="N1244" s="7">
        <v>0</v>
      </c>
      <c r="O1244" s="7">
        <v>0</v>
      </c>
      <c r="P1244" s="7">
        <v>0</v>
      </c>
      <c r="Q1244" s="7">
        <v>0</v>
      </c>
      <c r="R1244" s="7">
        <v>0</v>
      </c>
      <c r="S1244" s="7">
        <v>0</v>
      </c>
      <c r="T1244" s="7">
        <v>0</v>
      </c>
      <c r="U1244" s="7">
        <v>0</v>
      </c>
      <c r="V1244" s="7">
        <v>0</v>
      </c>
      <c r="W1244" s="7">
        <v>0</v>
      </c>
      <c r="X1244" s="7">
        <v>0</v>
      </c>
      <c r="Y1244" s="7">
        <v>0</v>
      </c>
      <c r="Z1244" s="7">
        <v>0</v>
      </c>
      <c r="AA1244" s="1" t="s">
        <v>58</v>
      </c>
      <c r="AB1244" s="1" t="str">
        <f t="shared" si="57"/>
        <v>Castilla y León</v>
      </c>
      <c r="AC1244" s="1" t="str">
        <f t="shared" si="58"/>
        <v>Cáceres-Castilla y León-Zamora-R16</v>
      </c>
      <c r="AD1244" s="1" t="str">
        <f t="shared" si="59"/>
        <v xml:space="preserve">EE - Industria energética, distribución de energía, gas y agua </v>
      </c>
    </row>
    <row r="1245" spans="1:30" ht="14.4">
      <c r="A1245" s="7" t="s">
        <v>104</v>
      </c>
      <c r="B1245" s="7" t="s">
        <v>88</v>
      </c>
      <c r="C1245" s="7" t="s">
        <v>89</v>
      </c>
      <c r="D1245" s="7" t="s">
        <v>23</v>
      </c>
      <c r="E1245" s="7">
        <v>13.4813095389592</v>
      </c>
      <c r="F1245" s="7">
        <v>0</v>
      </c>
      <c r="G1245" s="7">
        <v>14.075060976874701</v>
      </c>
      <c r="H1245" s="7">
        <v>0</v>
      </c>
      <c r="I1245" s="7">
        <v>0</v>
      </c>
      <c r="J1245" s="7">
        <v>5.36891209625536</v>
      </c>
      <c r="K1245" s="7">
        <v>0</v>
      </c>
      <c r="L1245" s="7">
        <v>0</v>
      </c>
      <c r="M1245" s="7">
        <v>0</v>
      </c>
      <c r="N1245" s="7">
        <v>0</v>
      </c>
      <c r="O1245" s="7">
        <v>2.8431235186982602</v>
      </c>
      <c r="P1245" s="7">
        <v>20.001930999999999</v>
      </c>
      <c r="Q1245" s="7">
        <v>0</v>
      </c>
      <c r="R1245" s="7">
        <v>14.445959999999999</v>
      </c>
      <c r="S1245" s="7">
        <v>0</v>
      </c>
      <c r="T1245" s="7">
        <v>0</v>
      </c>
      <c r="U1245" s="7">
        <v>4.911016</v>
      </c>
      <c r="V1245" s="7">
        <v>0</v>
      </c>
      <c r="W1245" s="7">
        <v>0</v>
      </c>
      <c r="X1245" s="7">
        <v>0</v>
      </c>
      <c r="Y1245" s="7">
        <v>0</v>
      </c>
      <c r="Z1245" s="7">
        <v>66.121600000000001</v>
      </c>
      <c r="AA1245" s="1" t="s">
        <v>24</v>
      </c>
      <c r="AB1245" s="1" t="str">
        <f t="shared" si="57"/>
        <v>Castilla La Mancha</v>
      </c>
      <c r="AC1245" s="1" t="str">
        <f t="shared" si="58"/>
        <v>Cáceres-Castilla La Mancha-Albacete-R1</v>
      </c>
      <c r="AD1245" s="1" t="str">
        <f t="shared" si="59"/>
        <v xml:space="preserve">AA,BB - Agricultura, silvicultura y pesca </v>
      </c>
    </row>
    <row r="1246" spans="1:30" ht="14.4">
      <c r="A1246" s="7" t="s">
        <v>104</v>
      </c>
      <c r="B1246" s="7" t="s">
        <v>88</v>
      </c>
      <c r="C1246" s="7" t="s">
        <v>89</v>
      </c>
      <c r="D1246" s="7" t="s">
        <v>26</v>
      </c>
      <c r="E1246" s="7">
        <v>0</v>
      </c>
      <c r="F1246" s="7">
        <v>0</v>
      </c>
      <c r="G1246" s="7">
        <v>0</v>
      </c>
      <c r="H1246" s="7">
        <v>0</v>
      </c>
      <c r="I1246" s="7">
        <v>0</v>
      </c>
      <c r="J1246" s="7">
        <v>0</v>
      </c>
      <c r="K1246" s="7">
        <v>0</v>
      </c>
      <c r="L1246" s="7">
        <v>0</v>
      </c>
      <c r="M1246" s="7">
        <v>0</v>
      </c>
      <c r="N1246" s="7">
        <v>0</v>
      </c>
      <c r="O1246" s="7">
        <v>0</v>
      </c>
      <c r="P1246" s="7">
        <v>0</v>
      </c>
      <c r="Q1246" s="7">
        <v>0</v>
      </c>
      <c r="R1246" s="7">
        <v>0</v>
      </c>
      <c r="S1246" s="7">
        <v>0</v>
      </c>
      <c r="T1246" s="7">
        <v>0</v>
      </c>
      <c r="U1246" s="7">
        <v>0</v>
      </c>
      <c r="V1246" s="7">
        <v>0</v>
      </c>
      <c r="W1246" s="7">
        <v>0</v>
      </c>
      <c r="X1246" s="7">
        <v>0</v>
      </c>
      <c r="Y1246" s="7">
        <v>0</v>
      </c>
      <c r="Z1246" s="7">
        <v>0</v>
      </c>
      <c r="AA1246" s="1" t="s">
        <v>27</v>
      </c>
      <c r="AB1246" s="1" t="str">
        <f t="shared" ref="AB1246:AB1309" si="60">IF(B1246="Castilla-La Mancha","Castilla La Mancha",B1246)</f>
        <v>Castilla La Mancha</v>
      </c>
      <c r="AC1246" s="1" t="str">
        <f t="shared" si="58"/>
        <v>Cáceres-Castilla La Mancha-Albacete-R2</v>
      </c>
      <c r="AD1246" s="1" t="str">
        <f t="shared" si="59"/>
        <v xml:space="preserve">CA,CB, DF - I. extractivas, coquerías, refino y combustibles nucleares </v>
      </c>
    </row>
    <row r="1247" spans="1:30" ht="14.4">
      <c r="A1247" s="7" t="s">
        <v>104</v>
      </c>
      <c r="B1247" s="7" t="s">
        <v>88</v>
      </c>
      <c r="C1247" s="7" t="s">
        <v>89</v>
      </c>
      <c r="D1247" s="7" t="s">
        <v>29</v>
      </c>
      <c r="E1247" s="7">
        <v>0</v>
      </c>
      <c r="F1247" s="7">
        <v>22.7601750502652</v>
      </c>
      <c r="G1247" s="7">
        <v>0</v>
      </c>
      <c r="H1247" s="7">
        <v>0</v>
      </c>
      <c r="I1247" s="7">
        <v>0</v>
      </c>
      <c r="J1247" s="7">
        <v>0</v>
      </c>
      <c r="K1247" s="7">
        <v>0</v>
      </c>
      <c r="L1247" s="7">
        <v>0</v>
      </c>
      <c r="M1247" s="7">
        <v>0</v>
      </c>
      <c r="N1247" s="7">
        <v>0</v>
      </c>
      <c r="O1247" s="7">
        <v>24.5750966582908</v>
      </c>
      <c r="P1247" s="7">
        <v>0</v>
      </c>
      <c r="Q1247" s="7">
        <v>19.325724999999998</v>
      </c>
      <c r="R1247" s="7">
        <v>0</v>
      </c>
      <c r="S1247" s="7">
        <v>0</v>
      </c>
      <c r="T1247" s="7">
        <v>0</v>
      </c>
      <c r="U1247" s="7">
        <v>0</v>
      </c>
      <c r="V1247" s="7">
        <v>0</v>
      </c>
      <c r="W1247" s="7">
        <v>0</v>
      </c>
      <c r="X1247" s="7">
        <v>0</v>
      </c>
      <c r="Y1247" s="7">
        <v>0</v>
      </c>
      <c r="Z1247" s="7">
        <v>37.886522999999997</v>
      </c>
      <c r="AA1247" s="1" t="s">
        <v>30</v>
      </c>
      <c r="AB1247" s="1" t="str">
        <f t="shared" si="60"/>
        <v>Castilla La Mancha</v>
      </c>
      <c r="AC1247" s="1" t="str">
        <f t="shared" si="58"/>
        <v>Cáceres-Castilla La Mancha-Albacete-R3</v>
      </c>
      <c r="AD1247" s="1" t="str">
        <f t="shared" si="59"/>
        <v xml:space="preserve">DA - Industria Agroalimentaria </v>
      </c>
    </row>
    <row r="1248" spans="1:30" ht="14.4">
      <c r="A1248" s="7" t="s">
        <v>104</v>
      </c>
      <c r="B1248" s="7" t="s">
        <v>88</v>
      </c>
      <c r="C1248" s="7" t="s">
        <v>89</v>
      </c>
      <c r="D1248" s="7" t="s">
        <v>32</v>
      </c>
      <c r="E1248" s="7">
        <v>0</v>
      </c>
      <c r="F1248" s="7">
        <v>0</v>
      </c>
      <c r="G1248" s="7">
        <v>0</v>
      </c>
      <c r="H1248" s="7">
        <v>0</v>
      </c>
      <c r="I1248" s="7">
        <v>0</v>
      </c>
      <c r="J1248" s="7">
        <v>0</v>
      </c>
      <c r="K1248" s="7">
        <v>0</v>
      </c>
      <c r="L1248" s="7">
        <v>0</v>
      </c>
      <c r="M1248" s="7">
        <v>0</v>
      </c>
      <c r="N1248" s="7">
        <v>0</v>
      </c>
      <c r="O1248" s="7">
        <v>0</v>
      </c>
      <c r="P1248" s="7">
        <v>0</v>
      </c>
      <c r="Q1248" s="7">
        <v>0</v>
      </c>
      <c r="R1248" s="7">
        <v>0</v>
      </c>
      <c r="S1248" s="7">
        <v>0</v>
      </c>
      <c r="T1248" s="7">
        <v>0</v>
      </c>
      <c r="U1248" s="7">
        <v>0</v>
      </c>
      <c r="V1248" s="7">
        <v>0</v>
      </c>
      <c r="W1248" s="7">
        <v>0</v>
      </c>
      <c r="X1248" s="7">
        <v>0</v>
      </c>
      <c r="Y1248" s="7">
        <v>0</v>
      </c>
      <c r="Z1248" s="7">
        <v>0</v>
      </c>
      <c r="AA1248" s="1" t="s">
        <v>33</v>
      </c>
      <c r="AB1248" s="1" t="str">
        <f t="shared" si="60"/>
        <v>Castilla La Mancha</v>
      </c>
      <c r="AC1248" s="1" t="str">
        <f t="shared" si="58"/>
        <v>Cáceres-Castilla La Mancha-Albacete-R4</v>
      </c>
      <c r="AD1248" s="1" t="str">
        <f t="shared" si="59"/>
        <v xml:space="preserve">DB - Industria textil y de la confección </v>
      </c>
    </row>
    <row r="1249" spans="1:30" ht="14.4">
      <c r="A1249" s="7" t="s">
        <v>104</v>
      </c>
      <c r="B1249" s="7" t="s">
        <v>88</v>
      </c>
      <c r="C1249" s="7" t="s">
        <v>89</v>
      </c>
      <c r="D1249" s="7" t="s">
        <v>35</v>
      </c>
      <c r="E1249" s="7">
        <v>0</v>
      </c>
      <c r="F1249" s="7">
        <v>0</v>
      </c>
      <c r="G1249" s="7">
        <v>0</v>
      </c>
      <c r="H1249" s="7">
        <v>0</v>
      </c>
      <c r="I1249" s="7">
        <v>0</v>
      </c>
      <c r="J1249" s="7">
        <v>0</v>
      </c>
      <c r="K1249" s="7">
        <v>0</v>
      </c>
      <c r="L1249" s="7">
        <v>0</v>
      </c>
      <c r="M1249" s="7">
        <v>0</v>
      </c>
      <c r="N1249" s="7">
        <v>0</v>
      </c>
      <c r="O1249" s="7">
        <v>0</v>
      </c>
      <c r="P1249" s="7">
        <v>0</v>
      </c>
      <c r="Q1249" s="7">
        <v>0</v>
      </c>
      <c r="R1249" s="7">
        <v>0</v>
      </c>
      <c r="S1249" s="7">
        <v>0</v>
      </c>
      <c r="T1249" s="7">
        <v>0</v>
      </c>
      <c r="U1249" s="7">
        <v>0</v>
      </c>
      <c r="V1249" s="7">
        <v>0</v>
      </c>
      <c r="W1249" s="7">
        <v>0</v>
      </c>
      <c r="X1249" s="7">
        <v>0</v>
      </c>
      <c r="Y1249" s="7">
        <v>0</v>
      </c>
      <c r="Z1249" s="7">
        <v>0</v>
      </c>
      <c r="AA1249" s="1" t="s">
        <v>36</v>
      </c>
      <c r="AB1249" s="1" t="str">
        <f t="shared" si="60"/>
        <v>Castilla La Mancha</v>
      </c>
      <c r="AC1249" s="1" t="str">
        <f t="shared" si="58"/>
        <v>Cáceres-Castilla La Mancha-Albacete-R5</v>
      </c>
      <c r="AD1249" s="1" t="str">
        <f t="shared" si="59"/>
        <v xml:space="preserve">DC - Industria del cuero y calzado </v>
      </c>
    </row>
    <row r="1250" spans="1:30" ht="14.4">
      <c r="A1250" s="7" t="s">
        <v>104</v>
      </c>
      <c r="B1250" s="7" t="s">
        <v>88</v>
      </c>
      <c r="C1250" s="7" t="s">
        <v>89</v>
      </c>
      <c r="D1250" s="7" t="s">
        <v>37</v>
      </c>
      <c r="E1250" s="7">
        <v>0</v>
      </c>
      <c r="F1250" s="7">
        <v>0</v>
      </c>
      <c r="G1250" s="7">
        <v>0</v>
      </c>
      <c r="H1250" s="7">
        <v>0</v>
      </c>
      <c r="I1250" s="7">
        <v>0</v>
      </c>
      <c r="J1250" s="7">
        <v>0</v>
      </c>
      <c r="K1250" s="7">
        <v>0</v>
      </c>
      <c r="L1250" s="7">
        <v>0</v>
      </c>
      <c r="M1250" s="7">
        <v>0</v>
      </c>
      <c r="N1250" s="7">
        <v>0</v>
      </c>
      <c r="O1250" s="7">
        <v>0</v>
      </c>
      <c r="P1250" s="7">
        <v>0</v>
      </c>
      <c r="Q1250" s="7">
        <v>0</v>
      </c>
      <c r="R1250" s="7">
        <v>0</v>
      </c>
      <c r="S1250" s="7">
        <v>0</v>
      </c>
      <c r="T1250" s="7">
        <v>0</v>
      </c>
      <c r="U1250" s="7">
        <v>0</v>
      </c>
      <c r="V1250" s="7">
        <v>0</v>
      </c>
      <c r="W1250" s="7">
        <v>0</v>
      </c>
      <c r="X1250" s="7">
        <v>0</v>
      </c>
      <c r="Y1250" s="7">
        <v>0</v>
      </c>
      <c r="Z1250" s="7">
        <v>0</v>
      </c>
      <c r="AA1250" s="1" t="s">
        <v>38</v>
      </c>
      <c r="AB1250" s="1" t="str">
        <f t="shared" si="60"/>
        <v>Castilla La Mancha</v>
      </c>
      <c r="AC1250" s="1" t="str">
        <f t="shared" si="58"/>
        <v>Cáceres-Castilla La Mancha-Albacete-R6</v>
      </c>
      <c r="AD1250" s="1" t="str">
        <f t="shared" si="59"/>
        <v xml:space="preserve">DD - Industria de la madera y el corcho </v>
      </c>
    </row>
    <row r="1251" spans="1:30" ht="14.4">
      <c r="A1251" s="7" t="s">
        <v>104</v>
      </c>
      <c r="B1251" s="7" t="s">
        <v>88</v>
      </c>
      <c r="C1251" s="7" t="s">
        <v>89</v>
      </c>
      <c r="D1251" s="7" t="s">
        <v>39</v>
      </c>
      <c r="E1251" s="7">
        <v>0</v>
      </c>
      <c r="F1251" s="7">
        <v>0</v>
      </c>
      <c r="G1251" s="7">
        <v>0</v>
      </c>
      <c r="H1251" s="7">
        <v>0</v>
      </c>
      <c r="I1251" s="7">
        <v>0</v>
      </c>
      <c r="J1251" s="7">
        <v>0</v>
      </c>
      <c r="K1251" s="7">
        <v>0</v>
      </c>
      <c r="L1251" s="7">
        <v>0</v>
      </c>
      <c r="M1251" s="7">
        <v>0</v>
      </c>
      <c r="N1251" s="7">
        <v>0</v>
      </c>
      <c r="O1251" s="7">
        <v>0</v>
      </c>
      <c r="P1251" s="7">
        <v>0</v>
      </c>
      <c r="Q1251" s="7">
        <v>0</v>
      </c>
      <c r="R1251" s="7">
        <v>0</v>
      </c>
      <c r="S1251" s="7">
        <v>0</v>
      </c>
      <c r="T1251" s="7">
        <v>0</v>
      </c>
      <c r="U1251" s="7">
        <v>0</v>
      </c>
      <c r="V1251" s="7">
        <v>0</v>
      </c>
      <c r="W1251" s="7">
        <v>0</v>
      </c>
      <c r="X1251" s="7">
        <v>0</v>
      </c>
      <c r="Y1251" s="7">
        <v>0</v>
      </c>
      <c r="Z1251" s="7">
        <v>0</v>
      </c>
      <c r="AA1251" s="1" t="s">
        <v>40</v>
      </c>
      <c r="AB1251" s="1" t="str">
        <f t="shared" si="60"/>
        <v>Castilla La Mancha</v>
      </c>
      <c r="AC1251" s="1" t="str">
        <f t="shared" si="58"/>
        <v>Cáceres-Castilla La Mancha-Albacete-R7</v>
      </c>
      <c r="AD1251" s="1" t="str">
        <f t="shared" si="59"/>
        <v xml:space="preserve">DE - Industria del papel, edición y artes gráficas </v>
      </c>
    </row>
    <row r="1252" spans="1:30" ht="14.4">
      <c r="A1252" s="7" t="s">
        <v>104</v>
      </c>
      <c r="B1252" s="7" t="s">
        <v>88</v>
      </c>
      <c r="C1252" s="7" t="s">
        <v>89</v>
      </c>
      <c r="D1252" s="7" t="s">
        <v>41</v>
      </c>
      <c r="E1252" s="7">
        <v>0</v>
      </c>
      <c r="F1252" s="7">
        <v>0</v>
      </c>
      <c r="G1252" s="7">
        <v>0</v>
      </c>
      <c r="H1252" s="7">
        <v>0</v>
      </c>
      <c r="I1252" s="7">
        <v>0</v>
      </c>
      <c r="J1252" s="7">
        <v>0</v>
      </c>
      <c r="K1252" s="7">
        <v>0</v>
      </c>
      <c r="L1252" s="7">
        <v>0</v>
      </c>
      <c r="M1252" s="7">
        <v>0</v>
      </c>
      <c r="N1252" s="7">
        <v>0</v>
      </c>
      <c r="O1252" s="7">
        <v>0</v>
      </c>
      <c r="P1252" s="7">
        <v>0</v>
      </c>
      <c r="Q1252" s="7">
        <v>0</v>
      </c>
      <c r="R1252" s="7">
        <v>0</v>
      </c>
      <c r="S1252" s="7">
        <v>0</v>
      </c>
      <c r="T1252" s="7">
        <v>0</v>
      </c>
      <c r="U1252" s="7">
        <v>0</v>
      </c>
      <c r="V1252" s="7">
        <v>0</v>
      </c>
      <c r="W1252" s="7">
        <v>0</v>
      </c>
      <c r="X1252" s="7">
        <v>0</v>
      </c>
      <c r="Y1252" s="7">
        <v>0</v>
      </c>
      <c r="Z1252" s="7">
        <v>0</v>
      </c>
      <c r="AA1252" s="1" t="s">
        <v>42</v>
      </c>
      <c r="AB1252" s="1" t="str">
        <f t="shared" si="60"/>
        <v>Castilla La Mancha</v>
      </c>
      <c r="AC1252" s="1" t="str">
        <f t="shared" si="58"/>
        <v>Cáceres-Castilla La Mancha-Albacete-R8</v>
      </c>
      <c r="AD1252" s="1" t="str">
        <f t="shared" si="59"/>
        <v xml:space="preserve">DG - Industria Química </v>
      </c>
    </row>
    <row r="1253" spans="1:30" ht="14.4">
      <c r="A1253" s="7" t="s">
        <v>104</v>
      </c>
      <c r="B1253" s="7" t="s">
        <v>88</v>
      </c>
      <c r="C1253" s="7" t="s">
        <v>89</v>
      </c>
      <c r="D1253" s="7" t="s">
        <v>43</v>
      </c>
      <c r="E1253" s="7">
        <v>0</v>
      </c>
      <c r="F1253" s="7">
        <v>0</v>
      </c>
      <c r="G1253" s="7">
        <v>0</v>
      </c>
      <c r="H1253" s="7">
        <v>0</v>
      </c>
      <c r="I1253" s="7">
        <v>0</v>
      </c>
      <c r="J1253" s="7">
        <v>0</v>
      </c>
      <c r="K1253" s="7">
        <v>0</v>
      </c>
      <c r="L1253" s="7">
        <v>0</v>
      </c>
      <c r="M1253" s="7">
        <v>0</v>
      </c>
      <c r="N1253" s="7">
        <v>0</v>
      </c>
      <c r="O1253" s="7">
        <v>10.6486243326121</v>
      </c>
      <c r="P1253" s="7">
        <v>0</v>
      </c>
      <c r="Q1253" s="7">
        <v>0</v>
      </c>
      <c r="R1253" s="7">
        <v>0</v>
      </c>
      <c r="S1253" s="7">
        <v>0</v>
      </c>
      <c r="T1253" s="7">
        <v>0</v>
      </c>
      <c r="U1253" s="7">
        <v>0</v>
      </c>
      <c r="V1253" s="7">
        <v>0</v>
      </c>
      <c r="W1253" s="7">
        <v>0</v>
      </c>
      <c r="X1253" s="7">
        <v>0</v>
      </c>
      <c r="Y1253" s="7">
        <v>0</v>
      </c>
      <c r="Z1253" s="7">
        <v>12.501115</v>
      </c>
      <c r="AA1253" s="1" t="s">
        <v>44</v>
      </c>
      <c r="AB1253" s="1" t="str">
        <f t="shared" si="60"/>
        <v>Castilla La Mancha</v>
      </c>
      <c r="AC1253" s="1" t="str">
        <f t="shared" si="58"/>
        <v>Cáceres-Castilla La Mancha-Albacete-R9</v>
      </c>
      <c r="AD1253" s="1" t="str">
        <f t="shared" si="59"/>
        <v xml:space="preserve">DH - Industria del caucho y materias plásticas </v>
      </c>
    </row>
    <row r="1254" spans="1:30" ht="14.4">
      <c r="A1254" s="7" t="s">
        <v>104</v>
      </c>
      <c r="B1254" s="7" t="s">
        <v>88</v>
      </c>
      <c r="C1254" s="7" t="s">
        <v>89</v>
      </c>
      <c r="D1254" s="7" t="s">
        <v>45</v>
      </c>
      <c r="E1254" s="7">
        <v>0</v>
      </c>
      <c r="F1254" s="7">
        <v>0</v>
      </c>
      <c r="G1254" s="7">
        <v>0</v>
      </c>
      <c r="H1254" s="7">
        <v>0</v>
      </c>
      <c r="I1254" s="7">
        <v>0</v>
      </c>
      <c r="J1254" s="7">
        <v>0</v>
      </c>
      <c r="K1254" s="7">
        <v>0</v>
      </c>
      <c r="L1254" s="7">
        <v>0</v>
      </c>
      <c r="M1254" s="7">
        <v>0</v>
      </c>
      <c r="N1254" s="7">
        <v>9.4417748089155094</v>
      </c>
      <c r="O1254" s="7">
        <v>0</v>
      </c>
      <c r="P1254" s="7">
        <v>0</v>
      </c>
      <c r="Q1254" s="7">
        <v>0</v>
      </c>
      <c r="R1254" s="7">
        <v>0</v>
      </c>
      <c r="S1254" s="7">
        <v>0</v>
      </c>
      <c r="T1254" s="7">
        <v>0</v>
      </c>
      <c r="U1254" s="7">
        <v>0</v>
      </c>
      <c r="V1254" s="7">
        <v>0</v>
      </c>
      <c r="W1254" s="7">
        <v>0</v>
      </c>
      <c r="X1254" s="7">
        <v>0</v>
      </c>
      <c r="Y1254" s="7">
        <v>11.71022</v>
      </c>
      <c r="Z1254" s="7">
        <v>0</v>
      </c>
      <c r="AA1254" s="1" t="s">
        <v>46</v>
      </c>
      <c r="AB1254" s="1" t="str">
        <f t="shared" si="60"/>
        <v>Castilla La Mancha</v>
      </c>
      <c r="AC1254" s="1" t="str">
        <f t="shared" si="58"/>
        <v>Cáceres-Castilla La Mancha-Albacete-R10</v>
      </c>
      <c r="AD1254" s="1" t="str">
        <f t="shared" si="59"/>
        <v xml:space="preserve">DI - Industria de productos minerales no metálicos </v>
      </c>
    </row>
    <row r="1255" spans="1:30" ht="14.4">
      <c r="A1255" s="7" t="s">
        <v>104</v>
      </c>
      <c r="B1255" s="7" t="s">
        <v>88</v>
      </c>
      <c r="C1255" s="7" t="s">
        <v>89</v>
      </c>
      <c r="D1255" s="7" t="s">
        <v>47</v>
      </c>
      <c r="E1255" s="7">
        <v>0</v>
      </c>
      <c r="F1255" s="7">
        <v>0</v>
      </c>
      <c r="G1255" s="7">
        <v>0</v>
      </c>
      <c r="H1255" s="7">
        <v>0</v>
      </c>
      <c r="I1255" s="7">
        <v>0</v>
      </c>
      <c r="J1255" s="7">
        <v>0</v>
      </c>
      <c r="K1255" s="7">
        <v>0</v>
      </c>
      <c r="L1255" s="7">
        <v>0</v>
      </c>
      <c r="M1255" s="7">
        <v>0</v>
      </c>
      <c r="N1255" s="7">
        <v>0</v>
      </c>
      <c r="O1255" s="7">
        <v>0</v>
      </c>
      <c r="P1255" s="7">
        <v>0</v>
      </c>
      <c r="Q1255" s="7">
        <v>0</v>
      </c>
      <c r="R1255" s="7">
        <v>0</v>
      </c>
      <c r="S1255" s="7">
        <v>0</v>
      </c>
      <c r="T1255" s="7">
        <v>0</v>
      </c>
      <c r="U1255" s="7">
        <v>0</v>
      </c>
      <c r="V1255" s="7">
        <v>0</v>
      </c>
      <c r="W1255" s="7">
        <v>0</v>
      </c>
      <c r="X1255" s="7">
        <v>0</v>
      </c>
      <c r="Y1255" s="7">
        <v>0</v>
      </c>
      <c r="Z1255" s="7">
        <v>0</v>
      </c>
      <c r="AA1255" s="1" t="s">
        <v>48</v>
      </c>
      <c r="AB1255" s="1" t="str">
        <f t="shared" si="60"/>
        <v>Castilla La Mancha</v>
      </c>
      <c r="AC1255" s="1" t="str">
        <f t="shared" si="58"/>
        <v>Cáceres-Castilla La Mancha-Albacete-R11</v>
      </c>
      <c r="AD1255" s="1" t="str">
        <f t="shared" si="59"/>
        <v xml:space="preserve">DJ - Metalurgia y fabricación de productos metálicos </v>
      </c>
    </row>
    <row r="1256" spans="1:30" ht="14.4">
      <c r="A1256" s="7" t="s">
        <v>104</v>
      </c>
      <c r="B1256" s="7" t="s">
        <v>88</v>
      </c>
      <c r="C1256" s="7" t="s">
        <v>89</v>
      </c>
      <c r="D1256" s="7" t="s">
        <v>49</v>
      </c>
      <c r="E1256" s="7">
        <v>0</v>
      </c>
      <c r="F1256" s="7">
        <v>0</v>
      </c>
      <c r="G1256" s="7">
        <v>0</v>
      </c>
      <c r="H1256" s="7">
        <v>0</v>
      </c>
      <c r="I1256" s="7">
        <v>0</v>
      </c>
      <c r="J1256" s="7">
        <v>0</v>
      </c>
      <c r="K1256" s="7">
        <v>0</v>
      </c>
      <c r="L1256" s="7">
        <v>0</v>
      </c>
      <c r="M1256" s="7">
        <v>0</v>
      </c>
      <c r="N1256" s="7">
        <v>0</v>
      </c>
      <c r="O1256" s="7">
        <v>0</v>
      </c>
      <c r="P1256" s="7">
        <v>0</v>
      </c>
      <c r="Q1256" s="7">
        <v>0</v>
      </c>
      <c r="R1256" s="7">
        <v>0</v>
      </c>
      <c r="S1256" s="7">
        <v>0</v>
      </c>
      <c r="T1256" s="7">
        <v>0</v>
      </c>
      <c r="U1256" s="7">
        <v>0</v>
      </c>
      <c r="V1256" s="7">
        <v>0</v>
      </c>
      <c r="W1256" s="7">
        <v>0</v>
      </c>
      <c r="X1256" s="7">
        <v>0</v>
      </c>
      <c r="Y1256" s="7">
        <v>0</v>
      </c>
      <c r="Z1256" s="7">
        <v>0</v>
      </c>
      <c r="AA1256" s="1" t="s">
        <v>50</v>
      </c>
      <c r="AB1256" s="1" t="str">
        <f t="shared" si="60"/>
        <v>Castilla La Mancha</v>
      </c>
      <c r="AC1256" s="1" t="str">
        <f t="shared" si="58"/>
        <v>Cáceres-Castilla La Mancha-Albacete-R12</v>
      </c>
      <c r="AD1256" s="1" t="str">
        <f t="shared" si="59"/>
        <v xml:space="preserve">DK - Fabricación de maquinaria y equipo mecánico </v>
      </c>
    </row>
    <row r="1257" spans="1:30" ht="14.4">
      <c r="A1257" s="7" t="s">
        <v>104</v>
      </c>
      <c r="B1257" s="7" t="s">
        <v>88</v>
      </c>
      <c r="C1257" s="7" t="s">
        <v>89</v>
      </c>
      <c r="D1257" s="7" t="s">
        <v>51</v>
      </c>
      <c r="E1257" s="7">
        <v>0</v>
      </c>
      <c r="F1257" s="7">
        <v>0</v>
      </c>
      <c r="G1257" s="7">
        <v>0</v>
      </c>
      <c r="H1257" s="7">
        <v>0</v>
      </c>
      <c r="I1257" s="7">
        <v>0</v>
      </c>
      <c r="J1257" s="7">
        <v>0</v>
      </c>
      <c r="K1257" s="7">
        <v>0</v>
      </c>
      <c r="L1257" s="7">
        <v>0</v>
      </c>
      <c r="M1257" s="7">
        <v>0</v>
      </c>
      <c r="N1257" s="7">
        <v>0</v>
      </c>
      <c r="O1257" s="7">
        <v>0</v>
      </c>
      <c r="P1257" s="7">
        <v>0</v>
      </c>
      <c r="Q1257" s="7">
        <v>0</v>
      </c>
      <c r="R1257" s="7">
        <v>0</v>
      </c>
      <c r="S1257" s="7">
        <v>0</v>
      </c>
      <c r="T1257" s="7">
        <v>0</v>
      </c>
      <c r="U1257" s="7">
        <v>0</v>
      </c>
      <c r="V1257" s="7">
        <v>0</v>
      </c>
      <c r="W1257" s="7">
        <v>0</v>
      </c>
      <c r="X1257" s="7">
        <v>0</v>
      </c>
      <c r="Y1257" s="7">
        <v>0</v>
      </c>
      <c r="Z1257" s="7">
        <v>0</v>
      </c>
      <c r="AA1257" s="1" t="s">
        <v>52</v>
      </c>
      <c r="AB1257" s="1" t="str">
        <f t="shared" si="60"/>
        <v>Castilla La Mancha</v>
      </c>
      <c r="AC1257" s="1" t="str">
        <f t="shared" si="58"/>
        <v>Cáceres-Castilla La Mancha-Albacete-R13</v>
      </c>
      <c r="AD1257" s="1" t="str">
        <f t="shared" si="59"/>
        <v xml:space="preserve">DL - Material y equipo eléctrico, electrónico y óptico </v>
      </c>
    </row>
    <row r="1258" spans="1:30" ht="14.4">
      <c r="A1258" s="7" t="s">
        <v>104</v>
      </c>
      <c r="B1258" s="7" t="s">
        <v>88</v>
      </c>
      <c r="C1258" s="7" t="s">
        <v>89</v>
      </c>
      <c r="D1258" s="7" t="s">
        <v>53</v>
      </c>
      <c r="E1258" s="7">
        <v>0</v>
      </c>
      <c r="F1258" s="7">
        <v>0</v>
      </c>
      <c r="G1258" s="7">
        <v>1.0341221622913401E-2</v>
      </c>
      <c r="H1258" s="7">
        <v>0</v>
      </c>
      <c r="I1258" s="7">
        <v>0</v>
      </c>
      <c r="J1258" s="7">
        <v>0</v>
      </c>
      <c r="K1258" s="7">
        <v>0</v>
      </c>
      <c r="L1258" s="7">
        <v>0</v>
      </c>
      <c r="M1258" s="7">
        <v>0</v>
      </c>
      <c r="N1258" s="7">
        <v>0</v>
      </c>
      <c r="O1258" s="7">
        <v>0</v>
      </c>
      <c r="P1258" s="7">
        <v>0</v>
      </c>
      <c r="Q1258" s="7">
        <v>0</v>
      </c>
      <c r="R1258" s="7">
        <v>0.81512200000000001</v>
      </c>
      <c r="S1258" s="7">
        <v>0</v>
      </c>
      <c r="T1258" s="7">
        <v>0</v>
      </c>
      <c r="U1258" s="7">
        <v>0</v>
      </c>
      <c r="V1258" s="7">
        <v>0</v>
      </c>
      <c r="W1258" s="7">
        <v>0</v>
      </c>
      <c r="X1258" s="7">
        <v>0</v>
      </c>
      <c r="Y1258" s="7">
        <v>0</v>
      </c>
      <c r="Z1258" s="7">
        <v>0</v>
      </c>
      <c r="AA1258" s="1" t="s">
        <v>54</v>
      </c>
      <c r="AB1258" s="1" t="str">
        <f t="shared" si="60"/>
        <v>Castilla La Mancha</v>
      </c>
      <c r="AC1258" s="1" t="str">
        <f t="shared" si="58"/>
        <v>Cáceres-Castilla La Mancha-Albacete-R14</v>
      </c>
      <c r="AD1258" s="1" t="str">
        <f t="shared" si="59"/>
        <v xml:space="preserve">DM - Fabricación de material de transporte </v>
      </c>
    </row>
    <row r="1259" spans="1:30" ht="14.4">
      <c r="A1259" s="7" t="s">
        <v>104</v>
      </c>
      <c r="B1259" s="7" t="s">
        <v>88</v>
      </c>
      <c r="C1259" s="7" t="s">
        <v>89</v>
      </c>
      <c r="D1259" s="7" t="s">
        <v>55</v>
      </c>
      <c r="E1259" s="7">
        <v>0</v>
      </c>
      <c r="F1259" s="7">
        <v>0</v>
      </c>
      <c r="G1259" s="7">
        <v>0</v>
      </c>
      <c r="H1259" s="7">
        <v>0</v>
      </c>
      <c r="I1259" s="7">
        <v>0</v>
      </c>
      <c r="J1259" s="7">
        <v>0</v>
      </c>
      <c r="K1259" s="7">
        <v>0</v>
      </c>
      <c r="L1259" s="7">
        <v>0</v>
      </c>
      <c r="M1259" s="7">
        <v>0</v>
      </c>
      <c r="N1259" s="7">
        <v>0</v>
      </c>
      <c r="O1259" s="7">
        <v>0</v>
      </c>
      <c r="P1259" s="7">
        <v>0</v>
      </c>
      <c r="Q1259" s="7">
        <v>0</v>
      </c>
      <c r="R1259" s="7">
        <v>0</v>
      </c>
      <c r="S1259" s="7">
        <v>0</v>
      </c>
      <c r="T1259" s="7">
        <v>0</v>
      </c>
      <c r="U1259" s="7">
        <v>0</v>
      </c>
      <c r="V1259" s="7">
        <v>0</v>
      </c>
      <c r="W1259" s="7">
        <v>0</v>
      </c>
      <c r="X1259" s="7">
        <v>0</v>
      </c>
      <c r="Y1259" s="7">
        <v>0</v>
      </c>
      <c r="Z1259" s="7">
        <v>0</v>
      </c>
      <c r="AA1259" s="1" t="s">
        <v>56</v>
      </c>
      <c r="AB1259" s="1" t="str">
        <f t="shared" si="60"/>
        <v>Castilla La Mancha</v>
      </c>
      <c r="AC1259" s="1" t="str">
        <f t="shared" si="58"/>
        <v>Cáceres-Castilla La Mancha-Albacete-R15</v>
      </c>
      <c r="AD1259" s="1" t="str">
        <f t="shared" si="59"/>
        <v xml:space="preserve">DN - Industrias diversas </v>
      </c>
    </row>
    <row r="1260" spans="1:30" ht="14.4">
      <c r="A1260" s="7" t="s">
        <v>104</v>
      </c>
      <c r="B1260" s="7" t="s">
        <v>88</v>
      </c>
      <c r="C1260" s="7" t="s">
        <v>89</v>
      </c>
      <c r="D1260" s="7" t="s">
        <v>57</v>
      </c>
      <c r="E1260" s="7">
        <v>0</v>
      </c>
      <c r="F1260" s="7">
        <v>0</v>
      </c>
      <c r="G1260" s="7">
        <v>0</v>
      </c>
      <c r="H1260" s="7">
        <v>0</v>
      </c>
      <c r="I1260" s="7">
        <v>0</v>
      </c>
      <c r="J1260" s="7">
        <v>0</v>
      </c>
      <c r="K1260" s="7">
        <v>0</v>
      </c>
      <c r="L1260" s="7">
        <v>0</v>
      </c>
      <c r="M1260" s="7">
        <v>0</v>
      </c>
      <c r="N1260" s="7">
        <v>0</v>
      </c>
      <c r="O1260" s="7">
        <v>0</v>
      </c>
      <c r="P1260" s="7">
        <v>0</v>
      </c>
      <c r="Q1260" s="7">
        <v>0</v>
      </c>
      <c r="R1260" s="7">
        <v>0</v>
      </c>
      <c r="S1260" s="7">
        <v>0</v>
      </c>
      <c r="T1260" s="7">
        <v>0</v>
      </c>
      <c r="U1260" s="7">
        <v>0</v>
      </c>
      <c r="V1260" s="7">
        <v>0</v>
      </c>
      <c r="W1260" s="7">
        <v>0</v>
      </c>
      <c r="X1260" s="7">
        <v>0</v>
      </c>
      <c r="Y1260" s="7">
        <v>0</v>
      </c>
      <c r="Z1260" s="7">
        <v>0</v>
      </c>
      <c r="AA1260" s="1" t="s">
        <v>58</v>
      </c>
      <c r="AB1260" s="1" t="str">
        <f t="shared" si="60"/>
        <v>Castilla La Mancha</v>
      </c>
      <c r="AC1260" s="1" t="str">
        <f t="shared" si="58"/>
        <v>Cáceres-Castilla La Mancha-Albacete-R16</v>
      </c>
      <c r="AD1260" s="1" t="str">
        <f t="shared" si="59"/>
        <v xml:space="preserve">EE - Industria energética, distribución de energía, gas y agua </v>
      </c>
    </row>
    <row r="1261" spans="1:30" ht="14.4">
      <c r="A1261" s="7" t="s">
        <v>104</v>
      </c>
      <c r="B1261" s="7" t="s">
        <v>88</v>
      </c>
      <c r="C1261" s="7" t="s">
        <v>90</v>
      </c>
      <c r="D1261" s="7" t="s">
        <v>23</v>
      </c>
      <c r="E1261" s="7">
        <v>0</v>
      </c>
      <c r="F1261" s="7">
        <v>3.2124654769688301</v>
      </c>
      <c r="G1261" s="7">
        <v>0</v>
      </c>
      <c r="H1261" s="7">
        <v>0</v>
      </c>
      <c r="I1261" s="7">
        <v>0</v>
      </c>
      <c r="J1261" s="7">
        <v>31.3957303460916</v>
      </c>
      <c r="K1261" s="7">
        <v>0</v>
      </c>
      <c r="L1261" s="7">
        <v>1.66476603962881</v>
      </c>
      <c r="M1261" s="7">
        <v>0</v>
      </c>
      <c r="N1261" s="7">
        <v>0</v>
      </c>
      <c r="O1261" s="7">
        <v>4.0610376687016796</v>
      </c>
      <c r="P1261" s="7">
        <v>0</v>
      </c>
      <c r="Q1261" s="7">
        <v>2.5674600000000001</v>
      </c>
      <c r="R1261" s="7">
        <v>0</v>
      </c>
      <c r="S1261" s="7">
        <v>0</v>
      </c>
      <c r="T1261" s="7">
        <v>0</v>
      </c>
      <c r="U1261" s="7">
        <v>40.213687999999998</v>
      </c>
      <c r="V1261" s="7">
        <v>0</v>
      </c>
      <c r="W1261" s="7">
        <v>1.3537619999999999</v>
      </c>
      <c r="X1261" s="7">
        <v>0</v>
      </c>
      <c r="Y1261" s="7">
        <v>0</v>
      </c>
      <c r="Z1261" s="7">
        <v>3.3146179999999998</v>
      </c>
      <c r="AA1261" s="1" t="s">
        <v>24</v>
      </c>
      <c r="AB1261" s="1" t="str">
        <f t="shared" si="60"/>
        <v>Castilla La Mancha</v>
      </c>
      <c r="AC1261" s="1" t="str">
        <f t="shared" si="58"/>
        <v>Cáceres-Castilla La Mancha-Ciudad Real-R1</v>
      </c>
      <c r="AD1261" s="1" t="str">
        <f t="shared" si="59"/>
        <v xml:space="preserve">AA,BB - Agricultura, silvicultura y pesca </v>
      </c>
    </row>
    <row r="1262" spans="1:30" ht="14.4">
      <c r="A1262" s="7" t="s">
        <v>104</v>
      </c>
      <c r="B1262" s="7" t="s">
        <v>88</v>
      </c>
      <c r="C1262" s="7" t="s">
        <v>90</v>
      </c>
      <c r="D1262" s="7" t="s">
        <v>26</v>
      </c>
      <c r="E1262" s="7">
        <v>0</v>
      </c>
      <c r="F1262" s="7">
        <v>0</v>
      </c>
      <c r="G1262" s="7">
        <v>0</v>
      </c>
      <c r="H1262" s="7">
        <v>0</v>
      </c>
      <c r="I1262" s="7">
        <v>0</v>
      </c>
      <c r="J1262" s="7">
        <v>0</v>
      </c>
      <c r="K1262" s="7">
        <v>0</v>
      </c>
      <c r="L1262" s="7">
        <v>0</v>
      </c>
      <c r="M1262" s="7">
        <v>0</v>
      </c>
      <c r="N1262" s="7">
        <v>0</v>
      </c>
      <c r="O1262" s="7">
        <v>0</v>
      </c>
      <c r="P1262" s="7">
        <v>0</v>
      </c>
      <c r="Q1262" s="7">
        <v>0</v>
      </c>
      <c r="R1262" s="7">
        <v>0</v>
      </c>
      <c r="S1262" s="7">
        <v>0</v>
      </c>
      <c r="T1262" s="7">
        <v>0</v>
      </c>
      <c r="U1262" s="7">
        <v>0</v>
      </c>
      <c r="V1262" s="7">
        <v>0</v>
      </c>
      <c r="W1262" s="7">
        <v>0</v>
      </c>
      <c r="X1262" s="7">
        <v>0</v>
      </c>
      <c r="Y1262" s="7">
        <v>0</v>
      </c>
      <c r="Z1262" s="7">
        <v>0</v>
      </c>
      <c r="AA1262" s="1" t="s">
        <v>27</v>
      </c>
      <c r="AB1262" s="1" t="str">
        <f t="shared" si="60"/>
        <v>Castilla La Mancha</v>
      </c>
      <c r="AC1262" s="1" t="str">
        <f t="shared" si="58"/>
        <v>Cáceres-Castilla La Mancha-Ciudad Real-R2</v>
      </c>
      <c r="AD1262" s="1" t="str">
        <f t="shared" si="59"/>
        <v xml:space="preserve">CA,CB, DF - I. extractivas, coquerías, refino y combustibles nucleares </v>
      </c>
    </row>
    <row r="1263" spans="1:30" ht="14.4">
      <c r="A1263" s="7" t="s">
        <v>104</v>
      </c>
      <c r="B1263" s="7" t="s">
        <v>88</v>
      </c>
      <c r="C1263" s="7" t="s">
        <v>90</v>
      </c>
      <c r="D1263" s="7" t="s">
        <v>29</v>
      </c>
      <c r="E1263" s="7">
        <v>10.7718298596702</v>
      </c>
      <c r="F1263" s="7">
        <v>0</v>
      </c>
      <c r="G1263" s="7">
        <v>0</v>
      </c>
      <c r="H1263" s="7">
        <v>0</v>
      </c>
      <c r="I1263" s="7">
        <v>0</v>
      </c>
      <c r="J1263" s="7">
        <v>0</v>
      </c>
      <c r="K1263" s="7">
        <v>0</v>
      </c>
      <c r="L1263" s="7">
        <v>0</v>
      </c>
      <c r="M1263" s="7">
        <v>13.7956382614187</v>
      </c>
      <c r="N1263" s="7">
        <v>2.1639525665458801</v>
      </c>
      <c r="O1263" s="7">
        <v>0</v>
      </c>
      <c r="P1263" s="7">
        <v>20.490158000000001</v>
      </c>
      <c r="Q1263" s="7">
        <v>0</v>
      </c>
      <c r="R1263" s="7">
        <v>0</v>
      </c>
      <c r="S1263" s="7">
        <v>0</v>
      </c>
      <c r="T1263" s="7">
        <v>0</v>
      </c>
      <c r="U1263" s="7">
        <v>0</v>
      </c>
      <c r="V1263" s="7">
        <v>0</v>
      </c>
      <c r="W1263" s="7">
        <v>0</v>
      </c>
      <c r="X1263" s="7">
        <v>39.114130000000003</v>
      </c>
      <c r="Y1263" s="7">
        <v>13.001383000000001</v>
      </c>
      <c r="Z1263" s="7">
        <v>0</v>
      </c>
      <c r="AA1263" s="1" t="s">
        <v>30</v>
      </c>
      <c r="AB1263" s="1" t="str">
        <f t="shared" si="60"/>
        <v>Castilla La Mancha</v>
      </c>
      <c r="AC1263" s="1" t="str">
        <f t="shared" si="58"/>
        <v>Cáceres-Castilla La Mancha-Ciudad Real-R3</v>
      </c>
      <c r="AD1263" s="1" t="str">
        <f t="shared" si="59"/>
        <v xml:space="preserve">DA - Industria Agroalimentaria </v>
      </c>
    </row>
    <row r="1264" spans="1:30" ht="14.4">
      <c r="A1264" s="7" t="s">
        <v>104</v>
      </c>
      <c r="B1264" s="7" t="s">
        <v>88</v>
      </c>
      <c r="C1264" s="7" t="s">
        <v>90</v>
      </c>
      <c r="D1264" s="7" t="s">
        <v>32</v>
      </c>
      <c r="E1264" s="7">
        <v>0</v>
      </c>
      <c r="F1264" s="7">
        <v>0</v>
      </c>
      <c r="G1264" s="7">
        <v>0</v>
      </c>
      <c r="H1264" s="7">
        <v>0</v>
      </c>
      <c r="I1264" s="7">
        <v>0</v>
      </c>
      <c r="J1264" s="7">
        <v>0</v>
      </c>
      <c r="K1264" s="7">
        <v>0</v>
      </c>
      <c r="L1264" s="7">
        <v>0</v>
      </c>
      <c r="M1264" s="7">
        <v>0</v>
      </c>
      <c r="N1264" s="7">
        <v>0</v>
      </c>
      <c r="O1264" s="7">
        <v>0</v>
      </c>
      <c r="P1264" s="7">
        <v>0</v>
      </c>
      <c r="Q1264" s="7">
        <v>0</v>
      </c>
      <c r="R1264" s="7">
        <v>0</v>
      </c>
      <c r="S1264" s="7">
        <v>0</v>
      </c>
      <c r="T1264" s="7">
        <v>0</v>
      </c>
      <c r="U1264" s="7">
        <v>0</v>
      </c>
      <c r="V1264" s="7">
        <v>0</v>
      </c>
      <c r="W1264" s="7">
        <v>0</v>
      </c>
      <c r="X1264" s="7">
        <v>0</v>
      </c>
      <c r="Y1264" s="7">
        <v>0</v>
      </c>
      <c r="Z1264" s="7">
        <v>0</v>
      </c>
      <c r="AA1264" s="1" t="s">
        <v>33</v>
      </c>
      <c r="AB1264" s="1" t="str">
        <f t="shared" si="60"/>
        <v>Castilla La Mancha</v>
      </c>
      <c r="AC1264" s="1" t="str">
        <f t="shared" si="58"/>
        <v>Cáceres-Castilla La Mancha-Ciudad Real-R4</v>
      </c>
      <c r="AD1264" s="1" t="str">
        <f t="shared" si="59"/>
        <v xml:space="preserve">DB - Industria textil y de la confección </v>
      </c>
    </row>
    <row r="1265" spans="1:30" ht="14.4">
      <c r="A1265" s="7" t="s">
        <v>104</v>
      </c>
      <c r="B1265" s="7" t="s">
        <v>88</v>
      </c>
      <c r="C1265" s="7" t="s">
        <v>90</v>
      </c>
      <c r="D1265" s="7" t="s">
        <v>35</v>
      </c>
      <c r="E1265" s="7">
        <v>0</v>
      </c>
      <c r="F1265" s="7">
        <v>0</v>
      </c>
      <c r="G1265" s="7">
        <v>0</v>
      </c>
      <c r="H1265" s="7">
        <v>0</v>
      </c>
      <c r="I1265" s="7">
        <v>0</v>
      </c>
      <c r="J1265" s="7">
        <v>0</v>
      </c>
      <c r="K1265" s="7">
        <v>0</v>
      </c>
      <c r="L1265" s="7">
        <v>0</v>
      </c>
      <c r="M1265" s="7">
        <v>0</v>
      </c>
      <c r="N1265" s="7">
        <v>0</v>
      </c>
      <c r="O1265" s="7">
        <v>0</v>
      </c>
      <c r="P1265" s="7">
        <v>0</v>
      </c>
      <c r="Q1265" s="7">
        <v>0</v>
      </c>
      <c r="R1265" s="7">
        <v>0</v>
      </c>
      <c r="S1265" s="7">
        <v>0</v>
      </c>
      <c r="T1265" s="7">
        <v>0</v>
      </c>
      <c r="U1265" s="7">
        <v>0</v>
      </c>
      <c r="V1265" s="7">
        <v>0</v>
      </c>
      <c r="W1265" s="7">
        <v>0</v>
      </c>
      <c r="X1265" s="7">
        <v>0</v>
      </c>
      <c r="Y1265" s="7">
        <v>0</v>
      </c>
      <c r="Z1265" s="7">
        <v>0</v>
      </c>
      <c r="AA1265" s="1" t="s">
        <v>36</v>
      </c>
      <c r="AB1265" s="1" t="str">
        <f t="shared" si="60"/>
        <v>Castilla La Mancha</v>
      </c>
      <c r="AC1265" s="1" t="str">
        <f t="shared" si="58"/>
        <v>Cáceres-Castilla La Mancha-Ciudad Real-R5</v>
      </c>
      <c r="AD1265" s="1" t="str">
        <f t="shared" si="59"/>
        <v xml:space="preserve">DC - Industria del cuero y calzado </v>
      </c>
    </row>
    <row r="1266" spans="1:30" ht="14.4">
      <c r="A1266" s="7" t="s">
        <v>104</v>
      </c>
      <c r="B1266" s="7" t="s">
        <v>88</v>
      </c>
      <c r="C1266" s="7" t="s">
        <v>90</v>
      </c>
      <c r="D1266" s="7" t="s">
        <v>37</v>
      </c>
      <c r="E1266" s="7">
        <v>0</v>
      </c>
      <c r="F1266" s="7">
        <v>0</v>
      </c>
      <c r="G1266" s="7">
        <v>0</v>
      </c>
      <c r="H1266" s="7">
        <v>10.6863119060726</v>
      </c>
      <c r="I1266" s="7">
        <v>0</v>
      </c>
      <c r="J1266" s="7">
        <v>0</v>
      </c>
      <c r="K1266" s="7">
        <v>0</v>
      </c>
      <c r="L1266" s="7">
        <v>0</v>
      </c>
      <c r="M1266" s="7">
        <v>0</v>
      </c>
      <c r="N1266" s="7">
        <v>0</v>
      </c>
      <c r="O1266" s="7">
        <v>0</v>
      </c>
      <c r="P1266" s="7">
        <v>0</v>
      </c>
      <c r="Q1266" s="7">
        <v>0</v>
      </c>
      <c r="R1266" s="7">
        <v>0</v>
      </c>
      <c r="S1266" s="7">
        <v>12.140388</v>
      </c>
      <c r="T1266" s="7">
        <v>0</v>
      </c>
      <c r="U1266" s="7">
        <v>0</v>
      </c>
      <c r="V1266" s="7">
        <v>0</v>
      </c>
      <c r="W1266" s="7">
        <v>0</v>
      </c>
      <c r="X1266" s="7">
        <v>0</v>
      </c>
      <c r="Y1266" s="7">
        <v>0</v>
      </c>
      <c r="Z1266" s="7">
        <v>0</v>
      </c>
      <c r="AA1266" s="1" t="s">
        <v>38</v>
      </c>
      <c r="AB1266" s="1" t="str">
        <f t="shared" si="60"/>
        <v>Castilla La Mancha</v>
      </c>
      <c r="AC1266" s="1" t="str">
        <f t="shared" si="58"/>
        <v>Cáceres-Castilla La Mancha-Ciudad Real-R6</v>
      </c>
      <c r="AD1266" s="1" t="str">
        <f t="shared" si="59"/>
        <v xml:space="preserve">DD - Industria de la madera y el corcho </v>
      </c>
    </row>
    <row r="1267" spans="1:30" ht="14.4">
      <c r="A1267" s="7" t="s">
        <v>104</v>
      </c>
      <c r="B1267" s="7" t="s">
        <v>88</v>
      </c>
      <c r="C1267" s="7" t="s">
        <v>90</v>
      </c>
      <c r="D1267" s="7" t="s">
        <v>39</v>
      </c>
      <c r="E1267" s="7">
        <v>0</v>
      </c>
      <c r="F1267" s="7">
        <v>0</v>
      </c>
      <c r="G1267" s="7">
        <v>0</v>
      </c>
      <c r="H1267" s="7">
        <v>0</v>
      </c>
      <c r="I1267" s="7">
        <v>0</v>
      </c>
      <c r="J1267" s="7">
        <v>0</v>
      </c>
      <c r="K1267" s="7">
        <v>0</v>
      </c>
      <c r="L1267" s="7">
        <v>0</v>
      </c>
      <c r="M1267" s="7">
        <v>0</v>
      </c>
      <c r="N1267" s="7">
        <v>0</v>
      </c>
      <c r="O1267" s="7">
        <v>0</v>
      </c>
      <c r="P1267" s="7">
        <v>0</v>
      </c>
      <c r="Q1267" s="7">
        <v>0</v>
      </c>
      <c r="R1267" s="7">
        <v>0</v>
      </c>
      <c r="S1267" s="7">
        <v>0</v>
      </c>
      <c r="T1267" s="7">
        <v>0</v>
      </c>
      <c r="U1267" s="7">
        <v>0</v>
      </c>
      <c r="V1267" s="7">
        <v>0</v>
      </c>
      <c r="W1267" s="7">
        <v>0</v>
      </c>
      <c r="X1267" s="7">
        <v>0</v>
      </c>
      <c r="Y1267" s="7">
        <v>0</v>
      </c>
      <c r="Z1267" s="7">
        <v>0</v>
      </c>
      <c r="AA1267" s="1" t="s">
        <v>40</v>
      </c>
      <c r="AB1267" s="1" t="str">
        <f t="shared" si="60"/>
        <v>Castilla La Mancha</v>
      </c>
      <c r="AC1267" s="1" t="str">
        <f t="shared" si="58"/>
        <v>Cáceres-Castilla La Mancha-Ciudad Real-R7</v>
      </c>
      <c r="AD1267" s="1" t="str">
        <f t="shared" si="59"/>
        <v xml:space="preserve">DE - Industria del papel, edición y artes gráficas </v>
      </c>
    </row>
    <row r="1268" spans="1:30" ht="14.4">
      <c r="A1268" s="7" t="s">
        <v>104</v>
      </c>
      <c r="B1268" s="7" t="s">
        <v>88</v>
      </c>
      <c r="C1268" s="7" t="s">
        <v>90</v>
      </c>
      <c r="D1268" s="7" t="s">
        <v>41</v>
      </c>
      <c r="E1268" s="7">
        <v>0</v>
      </c>
      <c r="F1268" s="7">
        <v>0</v>
      </c>
      <c r="G1268" s="7">
        <v>0</v>
      </c>
      <c r="H1268" s="7">
        <v>0</v>
      </c>
      <c r="I1268" s="7">
        <v>0</v>
      </c>
      <c r="J1268" s="7">
        <v>0</v>
      </c>
      <c r="K1268" s="7">
        <v>0</v>
      </c>
      <c r="L1268" s="7">
        <v>4.5326455682267701</v>
      </c>
      <c r="M1268" s="7">
        <v>2.1142837959406902</v>
      </c>
      <c r="N1268" s="7">
        <v>0</v>
      </c>
      <c r="O1268" s="7">
        <v>0</v>
      </c>
      <c r="P1268" s="7">
        <v>0</v>
      </c>
      <c r="Q1268" s="7">
        <v>0</v>
      </c>
      <c r="R1268" s="7">
        <v>0</v>
      </c>
      <c r="S1268" s="7">
        <v>0</v>
      </c>
      <c r="T1268" s="7">
        <v>0</v>
      </c>
      <c r="U1268" s="7">
        <v>0</v>
      </c>
      <c r="V1268" s="7">
        <v>0</v>
      </c>
      <c r="W1268" s="7">
        <v>12.990584</v>
      </c>
      <c r="X1268" s="7">
        <v>14.15057</v>
      </c>
      <c r="Y1268" s="7">
        <v>0</v>
      </c>
      <c r="Z1268" s="7">
        <v>0</v>
      </c>
      <c r="AA1268" s="1" t="s">
        <v>42</v>
      </c>
      <c r="AB1268" s="1" t="str">
        <f t="shared" si="60"/>
        <v>Castilla La Mancha</v>
      </c>
      <c r="AC1268" s="1" t="str">
        <f t="shared" si="58"/>
        <v>Cáceres-Castilla La Mancha-Ciudad Real-R8</v>
      </c>
      <c r="AD1268" s="1" t="str">
        <f t="shared" si="59"/>
        <v xml:space="preserve">DG - Industria Química </v>
      </c>
    </row>
    <row r="1269" spans="1:30" ht="14.4">
      <c r="A1269" s="7" t="s">
        <v>104</v>
      </c>
      <c r="B1269" s="7" t="s">
        <v>88</v>
      </c>
      <c r="C1269" s="7" t="s">
        <v>90</v>
      </c>
      <c r="D1269" s="7" t="s">
        <v>43</v>
      </c>
      <c r="E1269" s="7">
        <v>0</v>
      </c>
      <c r="F1269" s="7">
        <v>0</v>
      </c>
      <c r="G1269" s="7">
        <v>0</v>
      </c>
      <c r="H1269" s="7">
        <v>0</v>
      </c>
      <c r="I1269" s="7">
        <v>0</v>
      </c>
      <c r="J1269" s="7">
        <v>0</v>
      </c>
      <c r="K1269" s="7">
        <v>0</v>
      </c>
      <c r="L1269" s="7">
        <v>0</v>
      </c>
      <c r="M1269" s="7">
        <v>0</v>
      </c>
      <c r="N1269" s="7">
        <v>0</v>
      </c>
      <c r="O1269" s="7">
        <v>0</v>
      </c>
      <c r="P1269" s="7">
        <v>0</v>
      </c>
      <c r="Q1269" s="7">
        <v>0</v>
      </c>
      <c r="R1269" s="7">
        <v>0</v>
      </c>
      <c r="S1269" s="7">
        <v>0</v>
      </c>
      <c r="T1269" s="7">
        <v>0</v>
      </c>
      <c r="U1269" s="7">
        <v>0</v>
      </c>
      <c r="V1269" s="7">
        <v>0</v>
      </c>
      <c r="W1269" s="7">
        <v>0</v>
      </c>
      <c r="X1269" s="7">
        <v>0</v>
      </c>
      <c r="Y1269" s="7">
        <v>0</v>
      </c>
      <c r="Z1269" s="7">
        <v>0</v>
      </c>
      <c r="AA1269" s="1" t="s">
        <v>44</v>
      </c>
      <c r="AB1269" s="1" t="str">
        <f t="shared" si="60"/>
        <v>Castilla La Mancha</v>
      </c>
      <c r="AC1269" s="1" t="str">
        <f t="shared" si="58"/>
        <v>Cáceres-Castilla La Mancha-Ciudad Real-R9</v>
      </c>
      <c r="AD1269" s="1" t="str">
        <f t="shared" si="59"/>
        <v xml:space="preserve">DH - Industria del caucho y materias plásticas </v>
      </c>
    </row>
    <row r="1270" spans="1:30" ht="14.4">
      <c r="A1270" s="7" t="s">
        <v>104</v>
      </c>
      <c r="B1270" s="7" t="s">
        <v>88</v>
      </c>
      <c r="C1270" s="7" t="s">
        <v>90</v>
      </c>
      <c r="D1270" s="7" t="s">
        <v>45</v>
      </c>
      <c r="E1270" s="7">
        <v>0</v>
      </c>
      <c r="F1270" s="7">
        <v>0</v>
      </c>
      <c r="G1270" s="7">
        <v>0</v>
      </c>
      <c r="H1270" s="7">
        <v>0</v>
      </c>
      <c r="I1270" s="7">
        <v>0</v>
      </c>
      <c r="J1270" s="7">
        <v>0</v>
      </c>
      <c r="K1270" s="7">
        <v>0</v>
      </c>
      <c r="L1270" s="7">
        <v>0</v>
      </c>
      <c r="M1270" s="7">
        <v>0</v>
      </c>
      <c r="N1270" s="7">
        <v>0</v>
      </c>
      <c r="O1270" s="7">
        <v>0</v>
      </c>
      <c r="P1270" s="7">
        <v>0</v>
      </c>
      <c r="Q1270" s="7">
        <v>0</v>
      </c>
      <c r="R1270" s="7">
        <v>0</v>
      </c>
      <c r="S1270" s="7">
        <v>0</v>
      </c>
      <c r="T1270" s="7">
        <v>0</v>
      </c>
      <c r="U1270" s="7">
        <v>0</v>
      </c>
      <c r="V1270" s="7">
        <v>0</v>
      </c>
      <c r="W1270" s="7">
        <v>0</v>
      </c>
      <c r="X1270" s="7">
        <v>0</v>
      </c>
      <c r="Y1270" s="7">
        <v>0</v>
      </c>
      <c r="Z1270" s="7">
        <v>0</v>
      </c>
      <c r="AA1270" s="1" t="s">
        <v>46</v>
      </c>
      <c r="AB1270" s="1" t="str">
        <f t="shared" si="60"/>
        <v>Castilla La Mancha</v>
      </c>
      <c r="AC1270" s="1" t="str">
        <f t="shared" si="58"/>
        <v>Cáceres-Castilla La Mancha-Ciudad Real-R10</v>
      </c>
      <c r="AD1270" s="1" t="str">
        <f t="shared" si="59"/>
        <v xml:space="preserve">DI - Industria de productos minerales no metálicos </v>
      </c>
    </row>
    <row r="1271" spans="1:30" ht="14.4">
      <c r="A1271" s="7" t="s">
        <v>104</v>
      </c>
      <c r="B1271" s="7" t="s">
        <v>88</v>
      </c>
      <c r="C1271" s="7" t="s">
        <v>90</v>
      </c>
      <c r="D1271" s="7" t="s">
        <v>47</v>
      </c>
      <c r="E1271" s="7">
        <v>0</v>
      </c>
      <c r="F1271" s="7">
        <v>0</v>
      </c>
      <c r="G1271" s="7">
        <v>8.5944682015118801</v>
      </c>
      <c r="H1271" s="7">
        <v>0</v>
      </c>
      <c r="I1271" s="7">
        <v>0</v>
      </c>
      <c r="J1271" s="7">
        <v>0</v>
      </c>
      <c r="K1271" s="7">
        <v>1.28928181101607</v>
      </c>
      <c r="L1271" s="7">
        <v>0</v>
      </c>
      <c r="M1271" s="7">
        <v>0</v>
      </c>
      <c r="N1271" s="7">
        <v>0</v>
      </c>
      <c r="O1271" s="7">
        <v>0</v>
      </c>
      <c r="P1271" s="7">
        <v>0</v>
      </c>
      <c r="Q1271" s="7">
        <v>0</v>
      </c>
      <c r="R1271" s="7">
        <v>34.239359999999998</v>
      </c>
      <c r="S1271" s="7">
        <v>0</v>
      </c>
      <c r="T1271" s="7">
        <v>0</v>
      </c>
      <c r="U1271" s="7">
        <v>0</v>
      </c>
      <c r="V1271" s="7">
        <v>4.7908770000000001</v>
      </c>
      <c r="W1271" s="7">
        <v>0</v>
      </c>
      <c r="X1271" s="7">
        <v>0</v>
      </c>
      <c r="Y1271" s="7">
        <v>0</v>
      </c>
      <c r="Z1271" s="7">
        <v>0</v>
      </c>
      <c r="AA1271" s="1" t="s">
        <v>48</v>
      </c>
      <c r="AB1271" s="1" t="str">
        <f t="shared" si="60"/>
        <v>Castilla La Mancha</v>
      </c>
      <c r="AC1271" s="1" t="str">
        <f t="shared" si="58"/>
        <v>Cáceres-Castilla La Mancha-Ciudad Real-R11</v>
      </c>
      <c r="AD1271" s="1" t="str">
        <f t="shared" si="59"/>
        <v xml:space="preserve">DJ - Metalurgia y fabricación de productos metálicos </v>
      </c>
    </row>
    <row r="1272" spans="1:30" ht="14.4">
      <c r="A1272" s="7" t="s">
        <v>104</v>
      </c>
      <c r="B1272" s="7" t="s">
        <v>88</v>
      </c>
      <c r="C1272" s="7" t="s">
        <v>90</v>
      </c>
      <c r="D1272" s="7" t="s">
        <v>49</v>
      </c>
      <c r="E1272" s="7">
        <v>43.423030484992601</v>
      </c>
      <c r="F1272" s="7">
        <v>0</v>
      </c>
      <c r="G1272" s="7">
        <v>0</v>
      </c>
      <c r="H1272" s="7">
        <v>0</v>
      </c>
      <c r="I1272" s="7">
        <v>0</v>
      </c>
      <c r="J1272" s="7">
        <v>0</v>
      </c>
      <c r="K1272" s="7">
        <v>0</v>
      </c>
      <c r="L1272" s="7">
        <v>0</v>
      </c>
      <c r="M1272" s="7">
        <v>0</v>
      </c>
      <c r="N1272" s="7">
        <v>0</v>
      </c>
      <c r="O1272" s="7">
        <v>0</v>
      </c>
      <c r="P1272" s="7">
        <v>2.9965440000000001</v>
      </c>
      <c r="Q1272" s="7">
        <v>0</v>
      </c>
      <c r="R1272" s="7">
        <v>0</v>
      </c>
      <c r="S1272" s="7">
        <v>0</v>
      </c>
      <c r="T1272" s="7">
        <v>0</v>
      </c>
      <c r="U1272" s="7">
        <v>0</v>
      </c>
      <c r="V1272" s="7">
        <v>0</v>
      </c>
      <c r="W1272" s="7">
        <v>0</v>
      </c>
      <c r="X1272" s="7">
        <v>0</v>
      </c>
      <c r="Y1272" s="7">
        <v>0</v>
      </c>
      <c r="Z1272" s="7">
        <v>0</v>
      </c>
      <c r="AA1272" s="1" t="s">
        <v>50</v>
      </c>
      <c r="AB1272" s="1" t="str">
        <f t="shared" si="60"/>
        <v>Castilla La Mancha</v>
      </c>
      <c r="AC1272" s="1" t="str">
        <f t="shared" si="58"/>
        <v>Cáceres-Castilla La Mancha-Ciudad Real-R12</v>
      </c>
      <c r="AD1272" s="1" t="str">
        <f t="shared" si="59"/>
        <v xml:space="preserve">DK - Fabricación de maquinaria y equipo mecánico </v>
      </c>
    </row>
    <row r="1273" spans="1:30" ht="14.4">
      <c r="A1273" s="7" t="s">
        <v>104</v>
      </c>
      <c r="B1273" s="7" t="s">
        <v>88</v>
      </c>
      <c r="C1273" s="7" t="s">
        <v>90</v>
      </c>
      <c r="D1273" s="7" t="s">
        <v>51</v>
      </c>
      <c r="E1273" s="7">
        <v>0</v>
      </c>
      <c r="F1273" s="7">
        <v>0</v>
      </c>
      <c r="G1273" s="7">
        <v>0</v>
      </c>
      <c r="H1273" s="7">
        <v>0</v>
      </c>
      <c r="I1273" s="7">
        <v>0</v>
      </c>
      <c r="J1273" s="7">
        <v>0</v>
      </c>
      <c r="K1273" s="7">
        <v>0</v>
      </c>
      <c r="L1273" s="7">
        <v>0</v>
      </c>
      <c r="M1273" s="7">
        <v>0</v>
      </c>
      <c r="N1273" s="7">
        <v>0</v>
      </c>
      <c r="O1273" s="7">
        <v>0</v>
      </c>
      <c r="P1273" s="7">
        <v>0</v>
      </c>
      <c r="Q1273" s="7">
        <v>0</v>
      </c>
      <c r="R1273" s="7">
        <v>0</v>
      </c>
      <c r="S1273" s="7">
        <v>0</v>
      </c>
      <c r="T1273" s="7">
        <v>0</v>
      </c>
      <c r="U1273" s="7">
        <v>0</v>
      </c>
      <c r="V1273" s="7">
        <v>0</v>
      </c>
      <c r="W1273" s="7">
        <v>0</v>
      </c>
      <c r="X1273" s="7">
        <v>0</v>
      </c>
      <c r="Y1273" s="7">
        <v>0</v>
      </c>
      <c r="Z1273" s="7">
        <v>0</v>
      </c>
      <c r="AA1273" s="1" t="s">
        <v>52</v>
      </c>
      <c r="AB1273" s="1" t="str">
        <f t="shared" si="60"/>
        <v>Castilla La Mancha</v>
      </c>
      <c r="AC1273" s="1" t="str">
        <f t="shared" si="58"/>
        <v>Cáceres-Castilla La Mancha-Ciudad Real-R13</v>
      </c>
      <c r="AD1273" s="1" t="str">
        <f t="shared" si="59"/>
        <v xml:space="preserve">DL - Material y equipo eléctrico, electrónico y óptico </v>
      </c>
    </row>
    <row r="1274" spans="1:30" ht="14.4">
      <c r="A1274" s="7" t="s">
        <v>104</v>
      </c>
      <c r="B1274" s="7" t="s">
        <v>88</v>
      </c>
      <c r="C1274" s="7" t="s">
        <v>90</v>
      </c>
      <c r="D1274" s="7" t="s">
        <v>53</v>
      </c>
      <c r="E1274" s="7">
        <v>0</v>
      </c>
      <c r="F1274" s="7">
        <v>0</v>
      </c>
      <c r="G1274" s="7">
        <v>0</v>
      </c>
      <c r="H1274" s="7">
        <v>0</v>
      </c>
      <c r="I1274" s="7">
        <v>0</v>
      </c>
      <c r="J1274" s="7">
        <v>0</v>
      </c>
      <c r="K1274" s="7">
        <v>0</v>
      </c>
      <c r="L1274" s="7">
        <v>2.6814124648737999E-2</v>
      </c>
      <c r="M1274" s="7">
        <v>0</v>
      </c>
      <c r="N1274" s="7">
        <v>0</v>
      </c>
      <c r="O1274" s="7">
        <v>0</v>
      </c>
      <c r="P1274" s="7">
        <v>0</v>
      </c>
      <c r="Q1274" s="7">
        <v>0</v>
      </c>
      <c r="R1274" s="7">
        <v>0</v>
      </c>
      <c r="S1274" s="7">
        <v>0</v>
      </c>
      <c r="T1274" s="7">
        <v>0</v>
      </c>
      <c r="U1274" s="7">
        <v>0</v>
      </c>
      <c r="V1274" s="7">
        <v>0</v>
      </c>
      <c r="W1274" s="7">
        <v>0.87039699999999998</v>
      </c>
      <c r="X1274" s="7">
        <v>0</v>
      </c>
      <c r="Y1274" s="7">
        <v>0</v>
      </c>
      <c r="Z1274" s="7">
        <v>0</v>
      </c>
      <c r="AA1274" s="1" t="s">
        <v>54</v>
      </c>
      <c r="AB1274" s="1" t="str">
        <f t="shared" si="60"/>
        <v>Castilla La Mancha</v>
      </c>
      <c r="AC1274" s="1" t="str">
        <f t="shared" si="58"/>
        <v>Cáceres-Castilla La Mancha-Ciudad Real-R14</v>
      </c>
      <c r="AD1274" s="1" t="str">
        <f t="shared" si="59"/>
        <v xml:space="preserve">DM - Fabricación de material de transporte </v>
      </c>
    </row>
    <row r="1275" spans="1:30" ht="14.4">
      <c r="A1275" s="7" t="s">
        <v>104</v>
      </c>
      <c r="B1275" s="7" t="s">
        <v>88</v>
      </c>
      <c r="C1275" s="7" t="s">
        <v>90</v>
      </c>
      <c r="D1275" s="7" t="s">
        <v>55</v>
      </c>
      <c r="E1275" s="7">
        <v>0</v>
      </c>
      <c r="F1275" s="7">
        <v>0</v>
      </c>
      <c r="G1275" s="7">
        <v>0</v>
      </c>
      <c r="H1275" s="7">
        <v>0</v>
      </c>
      <c r="I1275" s="7">
        <v>0</v>
      </c>
      <c r="J1275" s="7">
        <v>0</v>
      </c>
      <c r="K1275" s="7">
        <v>0</v>
      </c>
      <c r="L1275" s="7">
        <v>0</v>
      </c>
      <c r="M1275" s="7">
        <v>0</v>
      </c>
      <c r="N1275" s="7">
        <v>0</v>
      </c>
      <c r="O1275" s="7">
        <v>0</v>
      </c>
      <c r="P1275" s="7">
        <v>0</v>
      </c>
      <c r="Q1275" s="7">
        <v>0</v>
      </c>
      <c r="R1275" s="7">
        <v>0</v>
      </c>
      <c r="S1275" s="7">
        <v>0</v>
      </c>
      <c r="T1275" s="7">
        <v>0</v>
      </c>
      <c r="U1275" s="7">
        <v>0</v>
      </c>
      <c r="V1275" s="7">
        <v>0</v>
      </c>
      <c r="W1275" s="7">
        <v>0</v>
      </c>
      <c r="X1275" s="7">
        <v>0</v>
      </c>
      <c r="Y1275" s="7">
        <v>0</v>
      </c>
      <c r="Z1275" s="7">
        <v>0</v>
      </c>
      <c r="AA1275" s="1" t="s">
        <v>56</v>
      </c>
      <c r="AB1275" s="1" t="str">
        <f t="shared" si="60"/>
        <v>Castilla La Mancha</v>
      </c>
      <c r="AC1275" s="1" t="str">
        <f t="shared" si="58"/>
        <v>Cáceres-Castilla La Mancha-Ciudad Real-R15</v>
      </c>
      <c r="AD1275" s="1" t="str">
        <f t="shared" si="59"/>
        <v xml:space="preserve">DN - Industrias diversas </v>
      </c>
    </row>
    <row r="1276" spans="1:30" ht="14.4">
      <c r="A1276" s="7" t="s">
        <v>104</v>
      </c>
      <c r="B1276" s="7" t="s">
        <v>88</v>
      </c>
      <c r="C1276" s="7" t="s">
        <v>90</v>
      </c>
      <c r="D1276" s="7" t="s">
        <v>57</v>
      </c>
      <c r="E1276" s="7">
        <v>0</v>
      </c>
      <c r="F1276" s="7">
        <v>0</v>
      </c>
      <c r="G1276" s="7">
        <v>0</v>
      </c>
      <c r="H1276" s="7">
        <v>0</v>
      </c>
      <c r="I1276" s="7">
        <v>3.8768394080167901</v>
      </c>
      <c r="J1276" s="7">
        <v>13.1421762660857</v>
      </c>
      <c r="K1276" s="7">
        <v>9.0417033852835509</v>
      </c>
      <c r="L1276" s="7">
        <v>0</v>
      </c>
      <c r="M1276" s="7">
        <v>0</v>
      </c>
      <c r="N1276" s="7">
        <v>0</v>
      </c>
      <c r="O1276" s="7">
        <v>0</v>
      </c>
      <c r="P1276" s="7">
        <v>0</v>
      </c>
      <c r="Q1276" s="7">
        <v>0</v>
      </c>
      <c r="R1276" s="7">
        <v>0</v>
      </c>
      <c r="S1276" s="7">
        <v>0</v>
      </c>
      <c r="T1276" s="7">
        <v>0</v>
      </c>
      <c r="U1276" s="7">
        <v>0</v>
      </c>
      <c r="V1276" s="7">
        <v>0</v>
      </c>
      <c r="W1276" s="7">
        <v>0</v>
      </c>
      <c r="X1276" s="7">
        <v>0</v>
      </c>
      <c r="Y1276" s="7">
        <v>0</v>
      </c>
      <c r="Z1276" s="7">
        <v>0</v>
      </c>
      <c r="AA1276" s="1" t="s">
        <v>58</v>
      </c>
      <c r="AB1276" s="1" t="str">
        <f t="shared" si="60"/>
        <v>Castilla La Mancha</v>
      </c>
      <c r="AC1276" s="1" t="str">
        <f t="shared" si="58"/>
        <v>Cáceres-Castilla La Mancha-Ciudad Real-R16</v>
      </c>
      <c r="AD1276" s="1" t="str">
        <f t="shared" si="59"/>
        <v xml:space="preserve">EE - Industria energética, distribución de energía, gas y agua </v>
      </c>
    </row>
    <row r="1277" spans="1:30" ht="14.4">
      <c r="A1277" s="7" t="s">
        <v>104</v>
      </c>
      <c r="B1277" s="7" t="s">
        <v>88</v>
      </c>
      <c r="C1277" s="7" t="s">
        <v>91</v>
      </c>
      <c r="D1277" s="7" t="s">
        <v>23</v>
      </c>
      <c r="E1277" s="7">
        <v>0</v>
      </c>
      <c r="F1277" s="7">
        <v>0</v>
      </c>
      <c r="G1277" s="7">
        <v>0</v>
      </c>
      <c r="H1277" s="7">
        <v>0</v>
      </c>
      <c r="I1277" s="7">
        <v>0</v>
      </c>
      <c r="J1277" s="7">
        <v>0</v>
      </c>
      <c r="K1277" s="7">
        <v>0</v>
      </c>
      <c r="L1277" s="7">
        <v>0</v>
      </c>
      <c r="M1277" s="7">
        <v>0</v>
      </c>
      <c r="N1277" s="7">
        <v>0</v>
      </c>
      <c r="O1277" s="7">
        <v>0</v>
      </c>
      <c r="P1277" s="7">
        <v>0</v>
      </c>
      <c r="Q1277" s="7">
        <v>0</v>
      </c>
      <c r="R1277" s="7">
        <v>0</v>
      </c>
      <c r="S1277" s="7">
        <v>0</v>
      </c>
      <c r="T1277" s="7">
        <v>0</v>
      </c>
      <c r="U1277" s="7">
        <v>0</v>
      </c>
      <c r="V1277" s="7">
        <v>0</v>
      </c>
      <c r="W1277" s="7">
        <v>0</v>
      </c>
      <c r="X1277" s="7">
        <v>0</v>
      </c>
      <c r="Y1277" s="7">
        <v>0</v>
      </c>
      <c r="Z1277" s="7">
        <v>0</v>
      </c>
      <c r="AA1277" s="1" t="s">
        <v>24</v>
      </c>
      <c r="AB1277" s="1" t="str">
        <f t="shared" si="60"/>
        <v>Castilla La Mancha</v>
      </c>
      <c r="AC1277" s="1" t="str">
        <f t="shared" si="58"/>
        <v>Cáceres-Castilla La Mancha-Cuenca-R1</v>
      </c>
      <c r="AD1277" s="1" t="str">
        <f t="shared" si="59"/>
        <v xml:space="preserve">AA,BB - Agricultura, silvicultura y pesca </v>
      </c>
    </row>
    <row r="1278" spans="1:30" ht="14.4">
      <c r="A1278" s="7" t="s">
        <v>104</v>
      </c>
      <c r="B1278" s="7" t="s">
        <v>88</v>
      </c>
      <c r="C1278" s="7" t="s">
        <v>91</v>
      </c>
      <c r="D1278" s="7" t="s">
        <v>26</v>
      </c>
      <c r="E1278" s="7">
        <v>0</v>
      </c>
      <c r="F1278" s="7">
        <v>0</v>
      </c>
      <c r="G1278" s="7">
        <v>0</v>
      </c>
      <c r="H1278" s="7">
        <v>0</v>
      </c>
      <c r="I1278" s="7">
        <v>0</v>
      </c>
      <c r="J1278" s="7">
        <v>0</v>
      </c>
      <c r="K1278" s="7">
        <v>0</v>
      </c>
      <c r="L1278" s="7">
        <v>0</v>
      </c>
      <c r="M1278" s="7">
        <v>0</v>
      </c>
      <c r="N1278" s="7">
        <v>0</v>
      </c>
      <c r="O1278" s="7">
        <v>0</v>
      </c>
      <c r="P1278" s="7">
        <v>0</v>
      </c>
      <c r="Q1278" s="7">
        <v>0</v>
      </c>
      <c r="R1278" s="7">
        <v>0</v>
      </c>
      <c r="S1278" s="7">
        <v>0</v>
      </c>
      <c r="T1278" s="7">
        <v>0</v>
      </c>
      <c r="U1278" s="7">
        <v>0</v>
      </c>
      <c r="V1278" s="7">
        <v>0</v>
      </c>
      <c r="W1278" s="7">
        <v>0</v>
      </c>
      <c r="X1278" s="7">
        <v>0</v>
      </c>
      <c r="Y1278" s="7">
        <v>0</v>
      </c>
      <c r="Z1278" s="7">
        <v>0</v>
      </c>
      <c r="AA1278" s="1" t="s">
        <v>27</v>
      </c>
      <c r="AB1278" s="1" t="str">
        <f t="shared" si="60"/>
        <v>Castilla La Mancha</v>
      </c>
      <c r="AC1278" s="1" t="str">
        <f t="shared" si="58"/>
        <v>Cáceres-Castilla La Mancha-Cuenca-R2</v>
      </c>
      <c r="AD1278" s="1" t="str">
        <f t="shared" si="59"/>
        <v xml:space="preserve">CA,CB, DF - I. extractivas, coquerías, refino y combustibles nucleares </v>
      </c>
    </row>
    <row r="1279" spans="1:30" ht="14.4">
      <c r="A1279" s="7" t="s">
        <v>104</v>
      </c>
      <c r="B1279" s="7" t="s">
        <v>88</v>
      </c>
      <c r="C1279" s="7" t="s">
        <v>91</v>
      </c>
      <c r="D1279" s="7" t="s">
        <v>29</v>
      </c>
      <c r="E1279" s="7">
        <v>0</v>
      </c>
      <c r="F1279" s="7">
        <v>15.073048461054601</v>
      </c>
      <c r="G1279" s="7">
        <v>0</v>
      </c>
      <c r="H1279" s="7">
        <v>0</v>
      </c>
      <c r="I1279" s="7">
        <v>0</v>
      </c>
      <c r="J1279" s="7">
        <v>7.2796609518748996</v>
      </c>
      <c r="K1279" s="7">
        <v>0</v>
      </c>
      <c r="L1279" s="7">
        <v>0</v>
      </c>
      <c r="M1279" s="7">
        <v>0</v>
      </c>
      <c r="N1279" s="7">
        <v>0</v>
      </c>
      <c r="O1279" s="7">
        <v>6.65115557542119</v>
      </c>
      <c r="P1279" s="7">
        <v>0</v>
      </c>
      <c r="Q1279" s="7">
        <v>18.476520000000001</v>
      </c>
      <c r="R1279" s="7">
        <v>0</v>
      </c>
      <c r="S1279" s="7">
        <v>0</v>
      </c>
      <c r="T1279" s="7">
        <v>0</v>
      </c>
      <c r="U1279" s="7">
        <v>14.419608</v>
      </c>
      <c r="V1279" s="7">
        <v>0</v>
      </c>
      <c r="W1279" s="7">
        <v>0</v>
      </c>
      <c r="X1279" s="7">
        <v>0</v>
      </c>
      <c r="Y1279" s="7">
        <v>0</v>
      </c>
      <c r="Z1279" s="7">
        <v>12.023425</v>
      </c>
      <c r="AA1279" s="1" t="s">
        <v>30</v>
      </c>
      <c r="AB1279" s="1" t="str">
        <f t="shared" si="60"/>
        <v>Castilla La Mancha</v>
      </c>
      <c r="AC1279" s="1" t="str">
        <f t="shared" si="58"/>
        <v>Cáceres-Castilla La Mancha-Cuenca-R3</v>
      </c>
      <c r="AD1279" s="1" t="str">
        <f t="shared" si="59"/>
        <v xml:space="preserve">DA - Industria Agroalimentaria </v>
      </c>
    </row>
    <row r="1280" spans="1:30" ht="14.4">
      <c r="A1280" s="7" t="s">
        <v>104</v>
      </c>
      <c r="B1280" s="7" t="s">
        <v>88</v>
      </c>
      <c r="C1280" s="7" t="s">
        <v>91</v>
      </c>
      <c r="D1280" s="7" t="s">
        <v>32</v>
      </c>
      <c r="E1280" s="7">
        <v>0</v>
      </c>
      <c r="F1280" s="7">
        <v>0</v>
      </c>
      <c r="G1280" s="7">
        <v>0</v>
      </c>
      <c r="H1280" s="7">
        <v>0</v>
      </c>
      <c r="I1280" s="7">
        <v>0</v>
      </c>
      <c r="J1280" s="7">
        <v>0</v>
      </c>
      <c r="K1280" s="7">
        <v>0</v>
      </c>
      <c r="L1280" s="7">
        <v>0</v>
      </c>
      <c r="M1280" s="7">
        <v>0</v>
      </c>
      <c r="N1280" s="7">
        <v>0</v>
      </c>
      <c r="O1280" s="7">
        <v>0</v>
      </c>
      <c r="P1280" s="7">
        <v>0</v>
      </c>
      <c r="Q1280" s="7">
        <v>0</v>
      </c>
      <c r="R1280" s="7">
        <v>0</v>
      </c>
      <c r="S1280" s="7">
        <v>0</v>
      </c>
      <c r="T1280" s="7">
        <v>0</v>
      </c>
      <c r="U1280" s="7">
        <v>0</v>
      </c>
      <c r="V1280" s="7">
        <v>0</v>
      </c>
      <c r="W1280" s="7">
        <v>0</v>
      </c>
      <c r="X1280" s="7">
        <v>0</v>
      </c>
      <c r="Y1280" s="7">
        <v>0</v>
      </c>
      <c r="Z1280" s="7">
        <v>0</v>
      </c>
      <c r="AA1280" s="1" t="s">
        <v>33</v>
      </c>
      <c r="AB1280" s="1" t="str">
        <f t="shared" si="60"/>
        <v>Castilla La Mancha</v>
      </c>
      <c r="AC1280" s="1" t="str">
        <f t="shared" si="58"/>
        <v>Cáceres-Castilla La Mancha-Cuenca-R4</v>
      </c>
      <c r="AD1280" s="1" t="str">
        <f t="shared" si="59"/>
        <v xml:space="preserve">DB - Industria textil y de la confección </v>
      </c>
    </row>
    <row r="1281" spans="1:30" ht="14.4">
      <c r="A1281" s="7" t="s">
        <v>104</v>
      </c>
      <c r="B1281" s="7" t="s">
        <v>88</v>
      </c>
      <c r="C1281" s="7" t="s">
        <v>91</v>
      </c>
      <c r="D1281" s="7" t="s">
        <v>35</v>
      </c>
      <c r="E1281" s="7">
        <v>0</v>
      </c>
      <c r="F1281" s="7">
        <v>0</v>
      </c>
      <c r="G1281" s="7">
        <v>0</v>
      </c>
      <c r="H1281" s="7">
        <v>0</v>
      </c>
      <c r="I1281" s="7">
        <v>0</v>
      </c>
      <c r="J1281" s="7">
        <v>0</v>
      </c>
      <c r="K1281" s="7">
        <v>0</v>
      </c>
      <c r="L1281" s="7">
        <v>0</v>
      </c>
      <c r="M1281" s="7">
        <v>0</v>
      </c>
      <c r="N1281" s="7">
        <v>0</v>
      </c>
      <c r="O1281" s="7">
        <v>0</v>
      </c>
      <c r="P1281" s="7">
        <v>0</v>
      </c>
      <c r="Q1281" s="7">
        <v>0</v>
      </c>
      <c r="R1281" s="7">
        <v>0</v>
      </c>
      <c r="S1281" s="7">
        <v>0</v>
      </c>
      <c r="T1281" s="7">
        <v>0</v>
      </c>
      <c r="U1281" s="7">
        <v>0</v>
      </c>
      <c r="V1281" s="7">
        <v>0</v>
      </c>
      <c r="W1281" s="7">
        <v>0</v>
      </c>
      <c r="X1281" s="7">
        <v>0</v>
      </c>
      <c r="Y1281" s="7">
        <v>0</v>
      </c>
      <c r="Z1281" s="7">
        <v>0</v>
      </c>
      <c r="AA1281" s="1" t="s">
        <v>36</v>
      </c>
      <c r="AB1281" s="1" t="str">
        <f t="shared" si="60"/>
        <v>Castilla La Mancha</v>
      </c>
      <c r="AC1281" s="1" t="str">
        <f t="shared" si="58"/>
        <v>Cáceres-Castilla La Mancha-Cuenca-R5</v>
      </c>
      <c r="AD1281" s="1" t="str">
        <f t="shared" si="59"/>
        <v xml:space="preserve">DC - Industria del cuero y calzado </v>
      </c>
    </row>
    <row r="1282" spans="1:30" ht="14.4">
      <c r="A1282" s="7" t="s">
        <v>104</v>
      </c>
      <c r="B1282" s="7" t="s">
        <v>88</v>
      </c>
      <c r="C1282" s="7" t="s">
        <v>91</v>
      </c>
      <c r="D1282" s="7" t="s">
        <v>37</v>
      </c>
      <c r="E1282" s="7">
        <v>0</v>
      </c>
      <c r="F1282" s="7">
        <v>0</v>
      </c>
      <c r="G1282" s="7">
        <v>0</v>
      </c>
      <c r="H1282" s="7">
        <v>0</v>
      </c>
      <c r="I1282" s="7">
        <v>0</v>
      </c>
      <c r="J1282" s="7">
        <v>0</v>
      </c>
      <c r="K1282" s="7">
        <v>0</v>
      </c>
      <c r="L1282" s="7">
        <v>0</v>
      </c>
      <c r="M1282" s="7">
        <v>0</v>
      </c>
      <c r="N1282" s="7">
        <v>0</v>
      </c>
      <c r="O1282" s="7">
        <v>0</v>
      </c>
      <c r="P1282" s="7">
        <v>0</v>
      </c>
      <c r="Q1282" s="7">
        <v>0</v>
      </c>
      <c r="R1282" s="7">
        <v>0</v>
      </c>
      <c r="S1282" s="7">
        <v>0</v>
      </c>
      <c r="T1282" s="7">
        <v>0</v>
      </c>
      <c r="U1282" s="7">
        <v>0</v>
      </c>
      <c r="V1282" s="7">
        <v>0</v>
      </c>
      <c r="W1282" s="7">
        <v>0</v>
      </c>
      <c r="X1282" s="7">
        <v>0</v>
      </c>
      <c r="Y1282" s="7">
        <v>0</v>
      </c>
      <c r="Z1282" s="7">
        <v>0</v>
      </c>
      <c r="AA1282" s="1" t="s">
        <v>38</v>
      </c>
      <c r="AB1282" s="1" t="str">
        <f t="shared" si="60"/>
        <v>Castilla La Mancha</v>
      </c>
      <c r="AC1282" s="1" t="str">
        <f t="shared" si="58"/>
        <v>Cáceres-Castilla La Mancha-Cuenca-R6</v>
      </c>
      <c r="AD1282" s="1" t="str">
        <f t="shared" si="59"/>
        <v xml:space="preserve">DD - Industria de la madera y el corcho </v>
      </c>
    </row>
    <row r="1283" spans="1:30" ht="14.4">
      <c r="A1283" s="7" t="s">
        <v>104</v>
      </c>
      <c r="B1283" s="7" t="s">
        <v>88</v>
      </c>
      <c r="C1283" s="7" t="s">
        <v>91</v>
      </c>
      <c r="D1283" s="7" t="s">
        <v>39</v>
      </c>
      <c r="E1283" s="7">
        <v>0</v>
      </c>
      <c r="F1283" s="7">
        <v>0</v>
      </c>
      <c r="G1283" s="7">
        <v>0</v>
      </c>
      <c r="H1283" s="7">
        <v>0</v>
      </c>
      <c r="I1283" s="7">
        <v>0</v>
      </c>
      <c r="J1283" s="7">
        <v>0</v>
      </c>
      <c r="K1283" s="7">
        <v>0</v>
      </c>
      <c r="L1283" s="7">
        <v>0</v>
      </c>
      <c r="M1283" s="7">
        <v>0</v>
      </c>
      <c r="N1283" s="7">
        <v>0</v>
      </c>
      <c r="O1283" s="7">
        <v>0</v>
      </c>
      <c r="P1283" s="7">
        <v>0</v>
      </c>
      <c r="Q1283" s="7">
        <v>0</v>
      </c>
      <c r="R1283" s="7">
        <v>0</v>
      </c>
      <c r="S1283" s="7">
        <v>0</v>
      </c>
      <c r="T1283" s="7">
        <v>0</v>
      </c>
      <c r="U1283" s="7">
        <v>0</v>
      </c>
      <c r="V1283" s="7">
        <v>0</v>
      </c>
      <c r="W1283" s="7">
        <v>0</v>
      </c>
      <c r="X1283" s="7">
        <v>0</v>
      </c>
      <c r="Y1283" s="7">
        <v>0</v>
      </c>
      <c r="Z1283" s="7">
        <v>0</v>
      </c>
      <c r="AA1283" s="1" t="s">
        <v>40</v>
      </c>
      <c r="AB1283" s="1" t="str">
        <f t="shared" si="60"/>
        <v>Castilla La Mancha</v>
      </c>
      <c r="AC1283" s="1" t="str">
        <f t="shared" si="58"/>
        <v>Cáceres-Castilla La Mancha-Cuenca-R7</v>
      </c>
      <c r="AD1283" s="1" t="str">
        <f t="shared" si="59"/>
        <v xml:space="preserve">DE - Industria del papel, edición y artes gráficas </v>
      </c>
    </row>
    <row r="1284" spans="1:30" ht="14.4">
      <c r="A1284" s="7" t="s">
        <v>104</v>
      </c>
      <c r="B1284" s="7" t="s">
        <v>88</v>
      </c>
      <c r="C1284" s="7" t="s">
        <v>91</v>
      </c>
      <c r="D1284" s="7" t="s">
        <v>41</v>
      </c>
      <c r="E1284" s="7">
        <v>0</v>
      </c>
      <c r="F1284" s="7">
        <v>0</v>
      </c>
      <c r="G1284" s="7">
        <v>0</v>
      </c>
      <c r="H1284" s="7">
        <v>0</v>
      </c>
      <c r="I1284" s="7">
        <v>0</v>
      </c>
      <c r="J1284" s="7">
        <v>0</v>
      </c>
      <c r="K1284" s="7">
        <v>0</v>
      </c>
      <c r="L1284" s="7">
        <v>0</v>
      </c>
      <c r="M1284" s="7">
        <v>0</v>
      </c>
      <c r="N1284" s="7">
        <v>0</v>
      </c>
      <c r="O1284" s="7">
        <v>0</v>
      </c>
      <c r="P1284" s="7">
        <v>0</v>
      </c>
      <c r="Q1284" s="7">
        <v>0</v>
      </c>
      <c r="R1284" s="7">
        <v>0</v>
      </c>
      <c r="S1284" s="7">
        <v>0</v>
      </c>
      <c r="T1284" s="7">
        <v>0</v>
      </c>
      <c r="U1284" s="7">
        <v>0</v>
      </c>
      <c r="V1284" s="7">
        <v>0</v>
      </c>
      <c r="W1284" s="7">
        <v>0</v>
      </c>
      <c r="X1284" s="7">
        <v>0</v>
      </c>
      <c r="Y1284" s="7">
        <v>0</v>
      </c>
      <c r="Z1284" s="7">
        <v>0</v>
      </c>
      <c r="AA1284" s="1" t="s">
        <v>42</v>
      </c>
      <c r="AB1284" s="1" t="str">
        <f t="shared" si="60"/>
        <v>Castilla La Mancha</v>
      </c>
      <c r="AC1284" s="1" t="str">
        <f t="shared" si="58"/>
        <v>Cáceres-Castilla La Mancha-Cuenca-R8</v>
      </c>
      <c r="AD1284" s="1" t="str">
        <f t="shared" si="59"/>
        <v xml:space="preserve">DG - Industria Química </v>
      </c>
    </row>
    <row r="1285" spans="1:30" ht="14.4">
      <c r="A1285" s="7" t="s">
        <v>104</v>
      </c>
      <c r="B1285" s="7" t="s">
        <v>88</v>
      </c>
      <c r="C1285" s="7" t="s">
        <v>91</v>
      </c>
      <c r="D1285" s="7" t="s">
        <v>43</v>
      </c>
      <c r="E1285" s="7">
        <v>0</v>
      </c>
      <c r="F1285" s="7">
        <v>0</v>
      </c>
      <c r="G1285" s="7">
        <v>0</v>
      </c>
      <c r="H1285" s="7">
        <v>0</v>
      </c>
      <c r="I1285" s="7">
        <v>0</v>
      </c>
      <c r="J1285" s="7">
        <v>0</v>
      </c>
      <c r="K1285" s="7">
        <v>0</v>
      </c>
      <c r="L1285" s="7">
        <v>0</v>
      </c>
      <c r="M1285" s="7">
        <v>0</v>
      </c>
      <c r="N1285" s="7">
        <v>0</v>
      </c>
      <c r="O1285" s="7">
        <v>0</v>
      </c>
      <c r="P1285" s="7">
        <v>0</v>
      </c>
      <c r="Q1285" s="7">
        <v>0</v>
      </c>
      <c r="R1285" s="7">
        <v>0</v>
      </c>
      <c r="S1285" s="7">
        <v>0</v>
      </c>
      <c r="T1285" s="7">
        <v>0</v>
      </c>
      <c r="U1285" s="7">
        <v>0</v>
      </c>
      <c r="V1285" s="7">
        <v>0</v>
      </c>
      <c r="W1285" s="7">
        <v>0</v>
      </c>
      <c r="X1285" s="7">
        <v>0</v>
      </c>
      <c r="Y1285" s="7">
        <v>0</v>
      </c>
      <c r="Z1285" s="7">
        <v>0</v>
      </c>
      <c r="AA1285" s="1" t="s">
        <v>44</v>
      </c>
      <c r="AB1285" s="1" t="str">
        <f t="shared" si="60"/>
        <v>Castilla La Mancha</v>
      </c>
      <c r="AC1285" s="1" t="str">
        <f t="shared" si="58"/>
        <v>Cáceres-Castilla La Mancha-Cuenca-R9</v>
      </c>
      <c r="AD1285" s="1" t="str">
        <f t="shared" si="59"/>
        <v xml:space="preserve">DH - Industria del caucho y materias plásticas </v>
      </c>
    </row>
    <row r="1286" spans="1:30" ht="14.4">
      <c r="A1286" s="7" t="s">
        <v>104</v>
      </c>
      <c r="B1286" s="7" t="s">
        <v>88</v>
      </c>
      <c r="C1286" s="7" t="s">
        <v>91</v>
      </c>
      <c r="D1286" s="7" t="s">
        <v>45</v>
      </c>
      <c r="E1286" s="7">
        <v>0</v>
      </c>
      <c r="F1286" s="7">
        <v>0</v>
      </c>
      <c r="G1286" s="7">
        <v>0</v>
      </c>
      <c r="H1286" s="7">
        <v>0</v>
      </c>
      <c r="I1286" s="7">
        <v>0</v>
      </c>
      <c r="J1286" s="7">
        <v>0</v>
      </c>
      <c r="K1286" s="7">
        <v>0</v>
      </c>
      <c r="L1286" s="7">
        <v>0</v>
      </c>
      <c r="M1286" s="7">
        <v>0</v>
      </c>
      <c r="N1286" s="7">
        <v>0</v>
      </c>
      <c r="O1286" s="7">
        <v>0</v>
      </c>
      <c r="P1286" s="7">
        <v>0</v>
      </c>
      <c r="Q1286" s="7">
        <v>0</v>
      </c>
      <c r="R1286" s="7">
        <v>0</v>
      </c>
      <c r="S1286" s="7">
        <v>0</v>
      </c>
      <c r="T1286" s="7">
        <v>0</v>
      </c>
      <c r="U1286" s="7">
        <v>0</v>
      </c>
      <c r="V1286" s="7">
        <v>0</v>
      </c>
      <c r="W1286" s="7">
        <v>0</v>
      </c>
      <c r="X1286" s="7">
        <v>0</v>
      </c>
      <c r="Y1286" s="7">
        <v>0</v>
      </c>
      <c r="Z1286" s="7">
        <v>0</v>
      </c>
      <c r="AA1286" s="1" t="s">
        <v>46</v>
      </c>
      <c r="AB1286" s="1" t="str">
        <f t="shared" si="60"/>
        <v>Castilla La Mancha</v>
      </c>
      <c r="AC1286" s="1" t="str">
        <f t="shared" si="58"/>
        <v>Cáceres-Castilla La Mancha-Cuenca-R10</v>
      </c>
      <c r="AD1286" s="1" t="str">
        <f t="shared" si="59"/>
        <v xml:space="preserve">DI - Industria de productos minerales no metálicos </v>
      </c>
    </row>
    <row r="1287" spans="1:30" ht="14.4">
      <c r="A1287" s="7" t="s">
        <v>104</v>
      </c>
      <c r="B1287" s="7" t="s">
        <v>88</v>
      </c>
      <c r="C1287" s="7" t="s">
        <v>91</v>
      </c>
      <c r="D1287" s="7" t="s">
        <v>47</v>
      </c>
      <c r="E1287" s="7">
        <v>0</v>
      </c>
      <c r="F1287" s="7">
        <v>0</v>
      </c>
      <c r="G1287" s="7">
        <v>8.6567376203346509</v>
      </c>
      <c r="H1287" s="7">
        <v>0</v>
      </c>
      <c r="I1287" s="7">
        <v>0</v>
      </c>
      <c r="J1287" s="7">
        <v>0</v>
      </c>
      <c r="K1287" s="7">
        <v>0</v>
      </c>
      <c r="L1287" s="7">
        <v>0</v>
      </c>
      <c r="M1287" s="7">
        <v>0</v>
      </c>
      <c r="N1287" s="7">
        <v>0</v>
      </c>
      <c r="O1287" s="7">
        <v>0</v>
      </c>
      <c r="P1287" s="7">
        <v>0</v>
      </c>
      <c r="Q1287" s="7">
        <v>0</v>
      </c>
      <c r="R1287" s="7">
        <v>16.536840000000002</v>
      </c>
      <c r="S1287" s="7">
        <v>0</v>
      </c>
      <c r="T1287" s="7">
        <v>0</v>
      </c>
      <c r="U1287" s="7">
        <v>0</v>
      </c>
      <c r="V1287" s="7">
        <v>0</v>
      </c>
      <c r="W1287" s="7">
        <v>0</v>
      </c>
      <c r="X1287" s="7">
        <v>0</v>
      </c>
      <c r="Y1287" s="7">
        <v>0</v>
      </c>
      <c r="Z1287" s="7">
        <v>0</v>
      </c>
      <c r="AA1287" s="1" t="s">
        <v>48</v>
      </c>
      <c r="AB1287" s="1" t="str">
        <f t="shared" si="60"/>
        <v>Castilla La Mancha</v>
      </c>
      <c r="AC1287" s="1" t="str">
        <f t="shared" si="58"/>
        <v>Cáceres-Castilla La Mancha-Cuenca-R11</v>
      </c>
      <c r="AD1287" s="1" t="str">
        <f t="shared" si="59"/>
        <v xml:space="preserve">DJ - Metalurgia y fabricación de productos metálicos </v>
      </c>
    </row>
    <row r="1288" spans="1:30" ht="14.4">
      <c r="A1288" s="7" t="s">
        <v>104</v>
      </c>
      <c r="B1288" s="7" t="s">
        <v>88</v>
      </c>
      <c r="C1288" s="7" t="s">
        <v>91</v>
      </c>
      <c r="D1288" s="7" t="s">
        <v>49</v>
      </c>
      <c r="E1288" s="7">
        <v>0</v>
      </c>
      <c r="F1288" s="7">
        <v>0</v>
      </c>
      <c r="G1288" s="7">
        <v>0</v>
      </c>
      <c r="H1288" s="7">
        <v>0</v>
      </c>
      <c r="I1288" s="7">
        <v>0</v>
      </c>
      <c r="J1288" s="7">
        <v>0</v>
      </c>
      <c r="K1288" s="7">
        <v>0</v>
      </c>
      <c r="L1288" s="7">
        <v>0</v>
      </c>
      <c r="M1288" s="7">
        <v>0</v>
      </c>
      <c r="N1288" s="7">
        <v>0</v>
      </c>
      <c r="O1288" s="7">
        <v>0</v>
      </c>
      <c r="P1288" s="7">
        <v>0</v>
      </c>
      <c r="Q1288" s="7">
        <v>0</v>
      </c>
      <c r="R1288" s="7">
        <v>0</v>
      </c>
      <c r="S1288" s="7">
        <v>0</v>
      </c>
      <c r="T1288" s="7">
        <v>0</v>
      </c>
      <c r="U1288" s="7">
        <v>0</v>
      </c>
      <c r="V1288" s="7">
        <v>0</v>
      </c>
      <c r="W1288" s="7">
        <v>0</v>
      </c>
      <c r="X1288" s="7">
        <v>0</v>
      </c>
      <c r="Y1288" s="7">
        <v>0</v>
      </c>
      <c r="Z1288" s="7">
        <v>0</v>
      </c>
      <c r="AA1288" s="1" t="s">
        <v>50</v>
      </c>
      <c r="AB1288" s="1" t="str">
        <f t="shared" si="60"/>
        <v>Castilla La Mancha</v>
      </c>
      <c r="AC1288" s="1" t="str">
        <f t="shared" si="58"/>
        <v>Cáceres-Castilla La Mancha-Cuenca-R12</v>
      </c>
      <c r="AD1288" s="1" t="str">
        <f t="shared" si="59"/>
        <v xml:space="preserve">DK - Fabricación de maquinaria y equipo mecánico </v>
      </c>
    </row>
    <row r="1289" spans="1:30" ht="14.4">
      <c r="A1289" s="7" t="s">
        <v>104</v>
      </c>
      <c r="B1289" s="7" t="s">
        <v>88</v>
      </c>
      <c r="C1289" s="7" t="s">
        <v>91</v>
      </c>
      <c r="D1289" s="7" t="s">
        <v>51</v>
      </c>
      <c r="E1289" s="7">
        <v>0</v>
      </c>
      <c r="F1289" s="7">
        <v>0</v>
      </c>
      <c r="G1289" s="7">
        <v>0</v>
      </c>
      <c r="H1289" s="7">
        <v>0</v>
      </c>
      <c r="I1289" s="7">
        <v>0</v>
      </c>
      <c r="J1289" s="7">
        <v>0</v>
      </c>
      <c r="K1289" s="7">
        <v>0</v>
      </c>
      <c r="L1289" s="7">
        <v>0</v>
      </c>
      <c r="M1289" s="7">
        <v>0</v>
      </c>
      <c r="N1289" s="7">
        <v>0</v>
      </c>
      <c r="O1289" s="7">
        <v>0</v>
      </c>
      <c r="P1289" s="7">
        <v>0</v>
      </c>
      <c r="Q1289" s="7">
        <v>0</v>
      </c>
      <c r="R1289" s="7">
        <v>0</v>
      </c>
      <c r="S1289" s="7">
        <v>0</v>
      </c>
      <c r="T1289" s="7">
        <v>0</v>
      </c>
      <c r="U1289" s="7">
        <v>0</v>
      </c>
      <c r="V1289" s="7">
        <v>0</v>
      </c>
      <c r="W1289" s="7">
        <v>0</v>
      </c>
      <c r="X1289" s="7">
        <v>0</v>
      </c>
      <c r="Y1289" s="7">
        <v>0</v>
      </c>
      <c r="Z1289" s="7">
        <v>0</v>
      </c>
      <c r="AA1289" s="1" t="s">
        <v>52</v>
      </c>
      <c r="AB1289" s="1" t="str">
        <f t="shared" si="60"/>
        <v>Castilla La Mancha</v>
      </c>
      <c r="AC1289" s="1" t="str">
        <f t="shared" si="58"/>
        <v>Cáceres-Castilla La Mancha-Cuenca-R13</v>
      </c>
      <c r="AD1289" s="1" t="str">
        <f t="shared" si="59"/>
        <v xml:space="preserve">DL - Material y equipo eléctrico, electrónico y óptico </v>
      </c>
    </row>
    <row r="1290" spans="1:30" ht="14.4">
      <c r="A1290" s="7" t="s">
        <v>104</v>
      </c>
      <c r="B1290" s="7" t="s">
        <v>88</v>
      </c>
      <c r="C1290" s="7" t="s">
        <v>91</v>
      </c>
      <c r="D1290" s="7" t="s">
        <v>53</v>
      </c>
      <c r="E1290" s="7">
        <v>0</v>
      </c>
      <c r="F1290" s="7">
        <v>0</v>
      </c>
      <c r="G1290" s="7">
        <v>0</v>
      </c>
      <c r="H1290" s="7">
        <v>0</v>
      </c>
      <c r="I1290" s="7">
        <v>0</v>
      </c>
      <c r="J1290" s="7">
        <v>0</v>
      </c>
      <c r="K1290" s="7">
        <v>0</v>
      </c>
      <c r="L1290" s="7">
        <v>0</v>
      </c>
      <c r="M1290" s="7">
        <v>0</v>
      </c>
      <c r="N1290" s="7">
        <v>0</v>
      </c>
      <c r="O1290" s="7">
        <v>0</v>
      </c>
      <c r="P1290" s="7">
        <v>0</v>
      </c>
      <c r="Q1290" s="7">
        <v>0</v>
      </c>
      <c r="R1290" s="7">
        <v>0</v>
      </c>
      <c r="S1290" s="7">
        <v>0</v>
      </c>
      <c r="T1290" s="7">
        <v>0</v>
      </c>
      <c r="U1290" s="7">
        <v>0</v>
      </c>
      <c r="V1290" s="7">
        <v>0</v>
      </c>
      <c r="W1290" s="7">
        <v>0</v>
      </c>
      <c r="X1290" s="7">
        <v>0</v>
      </c>
      <c r="Y1290" s="7">
        <v>0</v>
      </c>
      <c r="Z1290" s="7">
        <v>0</v>
      </c>
      <c r="AA1290" s="1" t="s">
        <v>54</v>
      </c>
      <c r="AB1290" s="1" t="str">
        <f t="shared" si="60"/>
        <v>Castilla La Mancha</v>
      </c>
      <c r="AC1290" s="1" t="str">
        <f t="shared" si="58"/>
        <v>Cáceres-Castilla La Mancha-Cuenca-R14</v>
      </c>
      <c r="AD1290" s="1" t="str">
        <f t="shared" si="59"/>
        <v xml:space="preserve">DM - Fabricación de material de transporte </v>
      </c>
    </row>
    <row r="1291" spans="1:30" ht="14.4">
      <c r="A1291" s="7" t="s">
        <v>104</v>
      </c>
      <c r="B1291" s="7" t="s">
        <v>88</v>
      </c>
      <c r="C1291" s="7" t="s">
        <v>91</v>
      </c>
      <c r="D1291" s="7" t="s">
        <v>55</v>
      </c>
      <c r="E1291" s="7">
        <v>0</v>
      </c>
      <c r="F1291" s="7">
        <v>0</v>
      </c>
      <c r="G1291" s="7">
        <v>0</v>
      </c>
      <c r="H1291" s="7">
        <v>0</v>
      </c>
      <c r="I1291" s="7">
        <v>0</v>
      </c>
      <c r="J1291" s="7">
        <v>0</v>
      </c>
      <c r="K1291" s="7">
        <v>0</v>
      </c>
      <c r="L1291" s="7">
        <v>0</v>
      </c>
      <c r="M1291" s="7">
        <v>0</v>
      </c>
      <c r="N1291" s="7">
        <v>0</v>
      </c>
      <c r="O1291" s="7">
        <v>0</v>
      </c>
      <c r="P1291" s="7">
        <v>0</v>
      </c>
      <c r="Q1291" s="7">
        <v>0</v>
      </c>
      <c r="R1291" s="7">
        <v>0</v>
      </c>
      <c r="S1291" s="7">
        <v>0</v>
      </c>
      <c r="T1291" s="7">
        <v>0</v>
      </c>
      <c r="U1291" s="7">
        <v>0</v>
      </c>
      <c r="V1291" s="7">
        <v>0</v>
      </c>
      <c r="W1291" s="7">
        <v>0</v>
      </c>
      <c r="X1291" s="7">
        <v>0</v>
      </c>
      <c r="Y1291" s="7">
        <v>0</v>
      </c>
      <c r="Z1291" s="7">
        <v>0</v>
      </c>
      <c r="AA1291" s="1" t="s">
        <v>56</v>
      </c>
      <c r="AB1291" s="1" t="str">
        <f t="shared" si="60"/>
        <v>Castilla La Mancha</v>
      </c>
      <c r="AC1291" s="1" t="str">
        <f t="shared" si="58"/>
        <v>Cáceres-Castilla La Mancha-Cuenca-R15</v>
      </c>
      <c r="AD1291" s="1" t="str">
        <f t="shared" si="59"/>
        <v xml:space="preserve">DN - Industrias diversas </v>
      </c>
    </row>
    <row r="1292" spans="1:30" ht="14.4">
      <c r="A1292" s="7" t="s">
        <v>104</v>
      </c>
      <c r="B1292" s="7" t="s">
        <v>88</v>
      </c>
      <c r="C1292" s="7" t="s">
        <v>91</v>
      </c>
      <c r="D1292" s="7" t="s">
        <v>57</v>
      </c>
      <c r="E1292" s="7">
        <v>0</v>
      </c>
      <c r="F1292" s="7">
        <v>0</v>
      </c>
      <c r="G1292" s="7">
        <v>0</v>
      </c>
      <c r="H1292" s="7">
        <v>0</v>
      </c>
      <c r="I1292" s="7">
        <v>0</v>
      </c>
      <c r="J1292" s="7">
        <v>0</v>
      </c>
      <c r="K1292" s="7">
        <v>0</v>
      </c>
      <c r="L1292" s="7">
        <v>0</v>
      </c>
      <c r="M1292" s="7">
        <v>0</v>
      </c>
      <c r="N1292" s="7">
        <v>0</v>
      </c>
      <c r="O1292" s="7">
        <v>0</v>
      </c>
      <c r="P1292" s="7">
        <v>0</v>
      </c>
      <c r="Q1292" s="7">
        <v>0</v>
      </c>
      <c r="R1292" s="7">
        <v>0</v>
      </c>
      <c r="S1292" s="7">
        <v>0</v>
      </c>
      <c r="T1292" s="7">
        <v>0</v>
      </c>
      <c r="U1292" s="7">
        <v>0</v>
      </c>
      <c r="V1292" s="7">
        <v>0</v>
      </c>
      <c r="W1292" s="7">
        <v>0</v>
      </c>
      <c r="X1292" s="7">
        <v>0</v>
      </c>
      <c r="Y1292" s="7">
        <v>0</v>
      </c>
      <c r="Z1292" s="7">
        <v>0</v>
      </c>
      <c r="AA1292" s="1" t="s">
        <v>58</v>
      </c>
      <c r="AB1292" s="1" t="str">
        <f t="shared" si="60"/>
        <v>Castilla La Mancha</v>
      </c>
      <c r="AC1292" s="1" t="str">
        <f t="shared" si="58"/>
        <v>Cáceres-Castilla La Mancha-Cuenca-R16</v>
      </c>
      <c r="AD1292" s="1" t="str">
        <f t="shared" si="59"/>
        <v xml:space="preserve">EE - Industria energética, distribución de energía, gas y agua </v>
      </c>
    </row>
    <row r="1293" spans="1:30" ht="14.4">
      <c r="A1293" s="7" t="s">
        <v>104</v>
      </c>
      <c r="B1293" s="7" t="s">
        <v>88</v>
      </c>
      <c r="C1293" s="7" t="s">
        <v>92</v>
      </c>
      <c r="D1293" s="7" t="s">
        <v>23</v>
      </c>
      <c r="E1293" s="7">
        <v>0</v>
      </c>
      <c r="F1293" s="7">
        <v>17.949500094768101</v>
      </c>
      <c r="G1293" s="7">
        <v>46.2373427206768</v>
      </c>
      <c r="H1293" s="7">
        <v>6.1707605186922496</v>
      </c>
      <c r="I1293" s="7">
        <v>0</v>
      </c>
      <c r="J1293" s="7">
        <v>24.203168926321101</v>
      </c>
      <c r="K1293" s="7">
        <v>6.2496488761751703</v>
      </c>
      <c r="L1293" s="7">
        <v>2.4122745220685702</v>
      </c>
      <c r="M1293" s="7">
        <v>0</v>
      </c>
      <c r="N1293" s="7">
        <v>5.44283105676449</v>
      </c>
      <c r="O1293" s="7">
        <v>0.56689346074509905</v>
      </c>
      <c r="P1293" s="7">
        <v>0</v>
      </c>
      <c r="Q1293" s="7">
        <v>22.403886</v>
      </c>
      <c r="R1293" s="7">
        <v>98.85772</v>
      </c>
      <c r="S1293" s="7">
        <v>9.8014840000000003</v>
      </c>
      <c r="T1293" s="7">
        <v>0</v>
      </c>
      <c r="U1293" s="7">
        <v>27.467093999999999</v>
      </c>
      <c r="V1293" s="7">
        <v>13.964736</v>
      </c>
      <c r="W1293" s="7">
        <v>28.914731</v>
      </c>
      <c r="X1293" s="7">
        <v>0</v>
      </c>
      <c r="Y1293" s="7">
        <v>5.5377720000000004</v>
      </c>
      <c r="Z1293" s="7">
        <v>0.97309500000000004</v>
      </c>
      <c r="AA1293" s="1" t="s">
        <v>24</v>
      </c>
      <c r="AB1293" s="1" t="str">
        <f t="shared" si="60"/>
        <v>Castilla La Mancha</v>
      </c>
      <c r="AC1293" s="1" t="str">
        <f t="shared" si="58"/>
        <v>Cáceres-Castilla La Mancha-Guadalajara-R1</v>
      </c>
      <c r="AD1293" s="1" t="str">
        <f t="shared" si="59"/>
        <v xml:space="preserve">AA,BB - Agricultura, silvicultura y pesca </v>
      </c>
    </row>
    <row r="1294" spans="1:30" ht="14.4">
      <c r="A1294" s="7" t="s">
        <v>104</v>
      </c>
      <c r="B1294" s="7" t="s">
        <v>88</v>
      </c>
      <c r="C1294" s="7" t="s">
        <v>92</v>
      </c>
      <c r="D1294" s="7" t="s">
        <v>26</v>
      </c>
      <c r="E1294" s="7">
        <v>0</v>
      </c>
      <c r="F1294" s="7">
        <v>0</v>
      </c>
      <c r="G1294" s="7">
        <v>0</v>
      </c>
      <c r="H1294" s="7">
        <v>0</v>
      </c>
      <c r="I1294" s="7">
        <v>0</v>
      </c>
      <c r="J1294" s="7">
        <v>0</v>
      </c>
      <c r="K1294" s="7">
        <v>0</v>
      </c>
      <c r="L1294" s="7">
        <v>4.9720768063190297</v>
      </c>
      <c r="M1294" s="7">
        <v>0</v>
      </c>
      <c r="N1294" s="7">
        <v>0</v>
      </c>
      <c r="O1294" s="7">
        <v>0</v>
      </c>
      <c r="P1294" s="7">
        <v>0</v>
      </c>
      <c r="Q1294" s="7">
        <v>0</v>
      </c>
      <c r="R1294" s="7">
        <v>0</v>
      </c>
      <c r="S1294" s="7">
        <v>0</v>
      </c>
      <c r="T1294" s="7">
        <v>0</v>
      </c>
      <c r="U1294" s="7">
        <v>0</v>
      </c>
      <c r="V1294" s="7">
        <v>0</v>
      </c>
      <c r="W1294" s="7">
        <v>12.903276</v>
      </c>
      <c r="X1294" s="7">
        <v>0</v>
      </c>
      <c r="Y1294" s="7">
        <v>0</v>
      </c>
      <c r="Z1294" s="7">
        <v>0</v>
      </c>
      <c r="AA1294" s="1" t="s">
        <v>27</v>
      </c>
      <c r="AB1294" s="1" t="str">
        <f t="shared" si="60"/>
        <v>Castilla La Mancha</v>
      </c>
      <c r="AC1294" s="1" t="str">
        <f t="shared" ref="AC1294:AC1357" si="61">+A1294&amp;"-"&amp;AB1294&amp;"-"&amp;C1294&amp;"-"&amp;AA1294</f>
        <v>Cáceres-Castilla La Mancha-Guadalajara-R2</v>
      </c>
      <c r="AD1294" s="1" t="str">
        <f t="shared" ref="AD1294:AD1357" si="62">+IF(D1294=$D$13,$AI$1,IF(D1294=$D$14,$AI$2,IF(D1294=$D$15,$AI$3,IF(D1294=$D$16,$AI$4,IF(D1294=$D$17,$AI$5,IF(D1294=$D$18,$AI$6,IF(D1294=$D$19,$AI$7,IF(D1294=$D$20,$AI$8,IF(D1294=$D$21,$AI$9,IF(D1294=$D$22,$AI$10,IF(D1294=$D$23,$AI$11,IF(D1294=$D$24,$AI$12,IF(D1294=$D$25,$AI$13,IF(D1294=$D$26,$AI$14,IF(D1294=$D$27,$AI$15,$AI$16)))))))))))))))</f>
        <v xml:space="preserve">CA,CB, DF - I. extractivas, coquerías, refino y combustibles nucleares </v>
      </c>
    </row>
    <row r="1295" spans="1:30" ht="14.4">
      <c r="A1295" s="7" t="s">
        <v>104</v>
      </c>
      <c r="B1295" s="7" t="s">
        <v>88</v>
      </c>
      <c r="C1295" s="7" t="s">
        <v>92</v>
      </c>
      <c r="D1295" s="7" t="s">
        <v>29</v>
      </c>
      <c r="E1295" s="7">
        <v>41.626970665132802</v>
      </c>
      <c r="F1295" s="7">
        <v>0</v>
      </c>
      <c r="G1295" s="7">
        <v>0</v>
      </c>
      <c r="H1295" s="7">
        <v>1.9411582009292201</v>
      </c>
      <c r="I1295" s="7">
        <v>0</v>
      </c>
      <c r="J1295" s="7">
        <v>6.47384418749182</v>
      </c>
      <c r="K1295" s="7">
        <v>11.368635872078199</v>
      </c>
      <c r="L1295" s="7">
        <v>0</v>
      </c>
      <c r="M1295" s="7">
        <v>19.906297985901901</v>
      </c>
      <c r="N1295" s="7">
        <v>4.6579153763252803</v>
      </c>
      <c r="O1295" s="7">
        <v>23.189942481461198</v>
      </c>
      <c r="P1295" s="7">
        <v>90.373193999999998</v>
      </c>
      <c r="Q1295" s="7">
        <v>0</v>
      </c>
      <c r="R1295" s="7">
        <v>0</v>
      </c>
      <c r="S1295" s="7">
        <v>7.05185</v>
      </c>
      <c r="T1295" s="7">
        <v>0</v>
      </c>
      <c r="U1295" s="7">
        <v>12.82344</v>
      </c>
      <c r="V1295" s="7">
        <v>9.9979929999999992</v>
      </c>
      <c r="W1295" s="7">
        <v>0</v>
      </c>
      <c r="X1295" s="7">
        <v>23.118568</v>
      </c>
      <c r="Y1295" s="7">
        <v>12.023688</v>
      </c>
      <c r="Z1295" s="7">
        <v>41.920915999999998</v>
      </c>
      <c r="AA1295" s="1" t="s">
        <v>30</v>
      </c>
      <c r="AB1295" s="1" t="str">
        <f t="shared" si="60"/>
        <v>Castilla La Mancha</v>
      </c>
      <c r="AC1295" s="1" t="str">
        <f t="shared" si="61"/>
        <v>Cáceres-Castilla La Mancha-Guadalajara-R3</v>
      </c>
      <c r="AD1295" s="1" t="str">
        <f t="shared" si="62"/>
        <v xml:space="preserve">DA - Industria Agroalimentaria </v>
      </c>
    </row>
    <row r="1296" spans="1:30" ht="14.4">
      <c r="A1296" s="7" t="s">
        <v>104</v>
      </c>
      <c r="B1296" s="7" t="s">
        <v>88</v>
      </c>
      <c r="C1296" s="7" t="s">
        <v>92</v>
      </c>
      <c r="D1296" s="7" t="s">
        <v>32</v>
      </c>
      <c r="E1296" s="7">
        <v>0</v>
      </c>
      <c r="F1296" s="7">
        <v>0</v>
      </c>
      <c r="G1296" s="7">
        <v>0</v>
      </c>
      <c r="H1296" s="7">
        <v>0</v>
      </c>
      <c r="I1296" s="7">
        <v>0</v>
      </c>
      <c r="J1296" s="7">
        <v>0</v>
      </c>
      <c r="K1296" s="7">
        <v>0</v>
      </c>
      <c r="L1296" s="7">
        <v>0</v>
      </c>
      <c r="M1296" s="7">
        <v>0</v>
      </c>
      <c r="N1296" s="7">
        <v>0</v>
      </c>
      <c r="O1296" s="7">
        <v>0</v>
      </c>
      <c r="P1296" s="7">
        <v>0</v>
      </c>
      <c r="Q1296" s="7">
        <v>0</v>
      </c>
      <c r="R1296" s="7">
        <v>0</v>
      </c>
      <c r="S1296" s="7">
        <v>0</v>
      </c>
      <c r="T1296" s="7">
        <v>0</v>
      </c>
      <c r="U1296" s="7">
        <v>0</v>
      </c>
      <c r="V1296" s="7">
        <v>0</v>
      </c>
      <c r="W1296" s="7">
        <v>0</v>
      </c>
      <c r="X1296" s="7">
        <v>0</v>
      </c>
      <c r="Y1296" s="7">
        <v>0</v>
      </c>
      <c r="Z1296" s="7">
        <v>0</v>
      </c>
      <c r="AA1296" s="1" t="s">
        <v>33</v>
      </c>
      <c r="AB1296" s="1" t="str">
        <f t="shared" si="60"/>
        <v>Castilla La Mancha</v>
      </c>
      <c r="AC1296" s="1" t="str">
        <f t="shared" si="61"/>
        <v>Cáceres-Castilla La Mancha-Guadalajara-R4</v>
      </c>
      <c r="AD1296" s="1" t="str">
        <f t="shared" si="62"/>
        <v xml:space="preserve">DB - Industria textil y de la confección </v>
      </c>
    </row>
    <row r="1297" spans="1:30" ht="14.4">
      <c r="A1297" s="7" t="s">
        <v>104</v>
      </c>
      <c r="B1297" s="7" t="s">
        <v>88</v>
      </c>
      <c r="C1297" s="7" t="s">
        <v>92</v>
      </c>
      <c r="D1297" s="7" t="s">
        <v>35</v>
      </c>
      <c r="E1297" s="7">
        <v>0</v>
      </c>
      <c r="F1297" s="7">
        <v>0</v>
      </c>
      <c r="G1297" s="7">
        <v>0</v>
      </c>
      <c r="H1297" s="7">
        <v>0</v>
      </c>
      <c r="I1297" s="7">
        <v>0</v>
      </c>
      <c r="J1297" s="7">
        <v>0</v>
      </c>
      <c r="K1297" s="7">
        <v>0</v>
      </c>
      <c r="L1297" s="7">
        <v>0</v>
      </c>
      <c r="M1297" s="7">
        <v>0</v>
      </c>
      <c r="N1297" s="7">
        <v>0</v>
      </c>
      <c r="O1297" s="7">
        <v>0</v>
      </c>
      <c r="P1297" s="7">
        <v>0</v>
      </c>
      <c r="Q1297" s="7">
        <v>0</v>
      </c>
      <c r="R1297" s="7">
        <v>0</v>
      </c>
      <c r="S1297" s="7">
        <v>0</v>
      </c>
      <c r="T1297" s="7">
        <v>0</v>
      </c>
      <c r="U1297" s="7">
        <v>0</v>
      </c>
      <c r="V1297" s="7">
        <v>0</v>
      </c>
      <c r="W1297" s="7">
        <v>0</v>
      </c>
      <c r="X1297" s="7">
        <v>0</v>
      </c>
      <c r="Y1297" s="7">
        <v>0</v>
      </c>
      <c r="Z1297" s="7">
        <v>0</v>
      </c>
      <c r="AA1297" s="1" t="s">
        <v>36</v>
      </c>
      <c r="AB1297" s="1" t="str">
        <f t="shared" si="60"/>
        <v>Castilla La Mancha</v>
      </c>
      <c r="AC1297" s="1" t="str">
        <f t="shared" si="61"/>
        <v>Cáceres-Castilla La Mancha-Guadalajara-R5</v>
      </c>
      <c r="AD1297" s="1" t="str">
        <f t="shared" si="62"/>
        <v xml:space="preserve">DC - Industria del cuero y calzado </v>
      </c>
    </row>
    <row r="1298" spans="1:30" ht="14.4">
      <c r="A1298" s="7" t="s">
        <v>104</v>
      </c>
      <c r="B1298" s="7" t="s">
        <v>88</v>
      </c>
      <c r="C1298" s="7" t="s">
        <v>92</v>
      </c>
      <c r="D1298" s="7" t="s">
        <v>37</v>
      </c>
      <c r="E1298" s="7">
        <v>0</v>
      </c>
      <c r="F1298" s="7">
        <v>0</v>
      </c>
      <c r="G1298" s="7">
        <v>0</v>
      </c>
      <c r="H1298" s="7">
        <v>0</v>
      </c>
      <c r="I1298" s="7">
        <v>0</v>
      </c>
      <c r="J1298" s="7">
        <v>0</v>
      </c>
      <c r="K1298" s="7">
        <v>0</v>
      </c>
      <c r="L1298" s="7">
        <v>0</v>
      </c>
      <c r="M1298" s="7">
        <v>0</v>
      </c>
      <c r="N1298" s="7">
        <v>0</v>
      </c>
      <c r="O1298" s="7">
        <v>0</v>
      </c>
      <c r="P1298" s="7">
        <v>0</v>
      </c>
      <c r="Q1298" s="7">
        <v>0</v>
      </c>
      <c r="R1298" s="7">
        <v>0</v>
      </c>
      <c r="S1298" s="7">
        <v>0</v>
      </c>
      <c r="T1298" s="7">
        <v>0</v>
      </c>
      <c r="U1298" s="7">
        <v>0</v>
      </c>
      <c r="V1298" s="7">
        <v>0</v>
      </c>
      <c r="W1298" s="7">
        <v>0</v>
      </c>
      <c r="X1298" s="7">
        <v>0</v>
      </c>
      <c r="Y1298" s="7">
        <v>0</v>
      </c>
      <c r="Z1298" s="7">
        <v>0</v>
      </c>
      <c r="AA1298" s="1" t="s">
        <v>38</v>
      </c>
      <c r="AB1298" s="1" t="str">
        <f t="shared" si="60"/>
        <v>Castilla La Mancha</v>
      </c>
      <c r="AC1298" s="1" t="str">
        <f t="shared" si="61"/>
        <v>Cáceres-Castilla La Mancha-Guadalajara-R6</v>
      </c>
      <c r="AD1298" s="1" t="str">
        <f t="shared" si="62"/>
        <v xml:space="preserve">DD - Industria de la madera y el corcho </v>
      </c>
    </row>
    <row r="1299" spans="1:30" ht="14.4">
      <c r="A1299" s="7" t="s">
        <v>104</v>
      </c>
      <c r="B1299" s="7" t="s">
        <v>88</v>
      </c>
      <c r="C1299" s="7" t="s">
        <v>92</v>
      </c>
      <c r="D1299" s="7" t="s">
        <v>39</v>
      </c>
      <c r="E1299" s="7">
        <v>0</v>
      </c>
      <c r="F1299" s="7">
        <v>0</v>
      </c>
      <c r="G1299" s="7">
        <v>0</v>
      </c>
      <c r="H1299" s="7">
        <v>0</v>
      </c>
      <c r="I1299" s="7">
        <v>0</v>
      </c>
      <c r="J1299" s="7">
        <v>0</v>
      </c>
      <c r="K1299" s="7">
        <v>0</v>
      </c>
      <c r="L1299" s="7">
        <v>0</v>
      </c>
      <c r="M1299" s="7">
        <v>0</v>
      </c>
      <c r="N1299" s="7">
        <v>0</v>
      </c>
      <c r="O1299" s="7">
        <v>0</v>
      </c>
      <c r="P1299" s="7">
        <v>0</v>
      </c>
      <c r="Q1299" s="7">
        <v>0</v>
      </c>
      <c r="R1299" s="7">
        <v>0</v>
      </c>
      <c r="S1299" s="7">
        <v>0</v>
      </c>
      <c r="T1299" s="7">
        <v>0</v>
      </c>
      <c r="U1299" s="7">
        <v>0</v>
      </c>
      <c r="V1299" s="7">
        <v>0</v>
      </c>
      <c r="W1299" s="7">
        <v>0</v>
      </c>
      <c r="X1299" s="7">
        <v>0</v>
      </c>
      <c r="Y1299" s="7">
        <v>0</v>
      </c>
      <c r="Z1299" s="7">
        <v>0</v>
      </c>
      <c r="AA1299" s="1" t="s">
        <v>40</v>
      </c>
      <c r="AB1299" s="1" t="str">
        <f t="shared" si="60"/>
        <v>Castilla La Mancha</v>
      </c>
      <c r="AC1299" s="1" t="str">
        <f t="shared" si="61"/>
        <v>Cáceres-Castilla La Mancha-Guadalajara-R7</v>
      </c>
      <c r="AD1299" s="1" t="str">
        <f t="shared" si="62"/>
        <v xml:space="preserve">DE - Industria del papel, edición y artes gráficas </v>
      </c>
    </row>
    <row r="1300" spans="1:30" ht="14.4">
      <c r="A1300" s="7" t="s">
        <v>104</v>
      </c>
      <c r="B1300" s="7" t="s">
        <v>88</v>
      </c>
      <c r="C1300" s="7" t="s">
        <v>92</v>
      </c>
      <c r="D1300" s="7" t="s">
        <v>41</v>
      </c>
      <c r="E1300" s="7">
        <v>0</v>
      </c>
      <c r="F1300" s="7">
        <v>0</v>
      </c>
      <c r="G1300" s="7">
        <v>0</v>
      </c>
      <c r="H1300" s="7">
        <v>0</v>
      </c>
      <c r="I1300" s="7">
        <v>0</v>
      </c>
      <c r="J1300" s="7">
        <v>0</v>
      </c>
      <c r="K1300" s="7">
        <v>0</v>
      </c>
      <c r="L1300" s="7">
        <v>0</v>
      </c>
      <c r="M1300" s="7">
        <v>0</v>
      </c>
      <c r="N1300" s="7">
        <v>0</v>
      </c>
      <c r="O1300" s="7">
        <v>0</v>
      </c>
      <c r="P1300" s="7">
        <v>0</v>
      </c>
      <c r="Q1300" s="7">
        <v>0</v>
      </c>
      <c r="R1300" s="7">
        <v>0</v>
      </c>
      <c r="S1300" s="7">
        <v>0</v>
      </c>
      <c r="T1300" s="7">
        <v>0</v>
      </c>
      <c r="U1300" s="7">
        <v>0</v>
      </c>
      <c r="V1300" s="7">
        <v>0</v>
      </c>
      <c r="W1300" s="7">
        <v>0</v>
      </c>
      <c r="X1300" s="7">
        <v>0</v>
      </c>
      <c r="Y1300" s="7">
        <v>0</v>
      </c>
      <c r="Z1300" s="7">
        <v>0</v>
      </c>
      <c r="AA1300" s="1" t="s">
        <v>42</v>
      </c>
      <c r="AB1300" s="1" t="str">
        <f t="shared" si="60"/>
        <v>Castilla La Mancha</v>
      </c>
      <c r="AC1300" s="1" t="str">
        <f t="shared" si="61"/>
        <v>Cáceres-Castilla La Mancha-Guadalajara-R8</v>
      </c>
      <c r="AD1300" s="1" t="str">
        <f t="shared" si="62"/>
        <v xml:space="preserve">DG - Industria Química </v>
      </c>
    </row>
    <row r="1301" spans="1:30" ht="14.4">
      <c r="A1301" s="7" t="s">
        <v>104</v>
      </c>
      <c r="B1301" s="7" t="s">
        <v>88</v>
      </c>
      <c r="C1301" s="7" t="s">
        <v>92</v>
      </c>
      <c r="D1301" s="7" t="s">
        <v>43</v>
      </c>
      <c r="E1301" s="7">
        <v>0</v>
      </c>
      <c r="F1301" s="7">
        <v>0</v>
      </c>
      <c r="G1301" s="7">
        <v>0</v>
      </c>
      <c r="H1301" s="7">
        <v>0</v>
      </c>
      <c r="I1301" s="7">
        <v>0</v>
      </c>
      <c r="J1301" s="7">
        <v>0</v>
      </c>
      <c r="K1301" s="7">
        <v>0</v>
      </c>
      <c r="L1301" s="7">
        <v>5.48493423542606</v>
      </c>
      <c r="M1301" s="7">
        <v>0</v>
      </c>
      <c r="N1301" s="7">
        <v>0</v>
      </c>
      <c r="O1301" s="7">
        <v>0</v>
      </c>
      <c r="P1301" s="7">
        <v>0</v>
      </c>
      <c r="Q1301" s="7">
        <v>0</v>
      </c>
      <c r="R1301" s="7">
        <v>0</v>
      </c>
      <c r="S1301" s="7">
        <v>0</v>
      </c>
      <c r="T1301" s="7">
        <v>0</v>
      </c>
      <c r="U1301" s="7">
        <v>0</v>
      </c>
      <c r="V1301" s="7">
        <v>0</v>
      </c>
      <c r="W1301" s="7">
        <v>3.4278599999999999</v>
      </c>
      <c r="X1301" s="7">
        <v>0</v>
      </c>
      <c r="Y1301" s="7">
        <v>0</v>
      </c>
      <c r="Z1301" s="7">
        <v>0</v>
      </c>
      <c r="AA1301" s="1" t="s">
        <v>44</v>
      </c>
      <c r="AB1301" s="1" t="str">
        <f t="shared" si="60"/>
        <v>Castilla La Mancha</v>
      </c>
      <c r="AC1301" s="1" t="str">
        <f t="shared" si="61"/>
        <v>Cáceres-Castilla La Mancha-Guadalajara-R9</v>
      </c>
      <c r="AD1301" s="1" t="str">
        <f t="shared" si="62"/>
        <v xml:space="preserve">DH - Industria del caucho y materias plásticas </v>
      </c>
    </row>
    <row r="1302" spans="1:30" ht="14.4">
      <c r="A1302" s="7" t="s">
        <v>104</v>
      </c>
      <c r="B1302" s="7" t="s">
        <v>88</v>
      </c>
      <c r="C1302" s="7" t="s">
        <v>92</v>
      </c>
      <c r="D1302" s="7" t="s">
        <v>45</v>
      </c>
      <c r="E1302" s="7">
        <v>0</v>
      </c>
      <c r="F1302" s="7">
        <v>16.749318871431001</v>
      </c>
      <c r="G1302" s="7">
        <v>0</v>
      </c>
      <c r="H1302" s="7">
        <v>0</v>
      </c>
      <c r="I1302" s="7">
        <v>0</v>
      </c>
      <c r="J1302" s="7">
        <v>0</v>
      </c>
      <c r="K1302" s="7">
        <v>0</v>
      </c>
      <c r="L1302" s="7">
        <v>0</v>
      </c>
      <c r="M1302" s="7">
        <v>0</v>
      </c>
      <c r="N1302" s="7">
        <v>0</v>
      </c>
      <c r="O1302" s="7">
        <v>0</v>
      </c>
      <c r="P1302" s="7">
        <v>0</v>
      </c>
      <c r="Q1302" s="7">
        <v>16.708714000000001</v>
      </c>
      <c r="R1302" s="7">
        <v>0</v>
      </c>
      <c r="S1302" s="7">
        <v>0</v>
      </c>
      <c r="T1302" s="7">
        <v>0</v>
      </c>
      <c r="U1302" s="7">
        <v>0</v>
      </c>
      <c r="V1302" s="7">
        <v>0</v>
      </c>
      <c r="W1302" s="7">
        <v>0</v>
      </c>
      <c r="X1302" s="7">
        <v>0</v>
      </c>
      <c r="Y1302" s="7">
        <v>0</v>
      </c>
      <c r="Z1302" s="7">
        <v>0</v>
      </c>
      <c r="AA1302" s="1" t="s">
        <v>46</v>
      </c>
      <c r="AB1302" s="1" t="str">
        <f t="shared" si="60"/>
        <v>Castilla La Mancha</v>
      </c>
      <c r="AC1302" s="1" t="str">
        <f t="shared" si="61"/>
        <v>Cáceres-Castilla La Mancha-Guadalajara-R10</v>
      </c>
      <c r="AD1302" s="1" t="str">
        <f t="shared" si="62"/>
        <v xml:space="preserve">DI - Industria de productos minerales no metálicos </v>
      </c>
    </row>
    <row r="1303" spans="1:30" ht="14.4">
      <c r="A1303" s="7" t="s">
        <v>104</v>
      </c>
      <c r="B1303" s="7" t="s">
        <v>88</v>
      </c>
      <c r="C1303" s="7" t="s">
        <v>92</v>
      </c>
      <c r="D1303" s="7" t="s">
        <v>47</v>
      </c>
      <c r="E1303" s="7">
        <v>0</v>
      </c>
      <c r="F1303" s="7">
        <v>0</v>
      </c>
      <c r="G1303" s="7">
        <v>0</v>
      </c>
      <c r="H1303" s="7">
        <v>0</v>
      </c>
      <c r="I1303" s="7">
        <v>0</v>
      </c>
      <c r="J1303" s="7">
        <v>0.978764544563688</v>
      </c>
      <c r="K1303" s="7">
        <v>0</v>
      </c>
      <c r="L1303" s="7">
        <v>0</v>
      </c>
      <c r="M1303" s="7">
        <v>0</v>
      </c>
      <c r="N1303" s="7">
        <v>0</v>
      </c>
      <c r="O1303" s="7">
        <v>0</v>
      </c>
      <c r="P1303" s="7">
        <v>0</v>
      </c>
      <c r="Q1303" s="7">
        <v>0</v>
      </c>
      <c r="R1303" s="7">
        <v>0</v>
      </c>
      <c r="S1303" s="7">
        <v>0</v>
      </c>
      <c r="T1303" s="7">
        <v>0</v>
      </c>
      <c r="U1303" s="7">
        <v>2.9720930000000001</v>
      </c>
      <c r="V1303" s="7">
        <v>0</v>
      </c>
      <c r="W1303" s="7">
        <v>0</v>
      </c>
      <c r="X1303" s="7">
        <v>0</v>
      </c>
      <c r="Y1303" s="7">
        <v>0</v>
      </c>
      <c r="Z1303" s="7">
        <v>0</v>
      </c>
      <c r="AA1303" s="1" t="s">
        <v>48</v>
      </c>
      <c r="AB1303" s="1" t="str">
        <f t="shared" si="60"/>
        <v>Castilla La Mancha</v>
      </c>
      <c r="AC1303" s="1" t="str">
        <f t="shared" si="61"/>
        <v>Cáceres-Castilla La Mancha-Guadalajara-R11</v>
      </c>
      <c r="AD1303" s="1" t="str">
        <f t="shared" si="62"/>
        <v xml:space="preserve">DJ - Metalurgia y fabricación de productos metálicos </v>
      </c>
    </row>
    <row r="1304" spans="1:30" ht="14.4">
      <c r="A1304" s="7" t="s">
        <v>104</v>
      </c>
      <c r="B1304" s="7" t="s">
        <v>88</v>
      </c>
      <c r="C1304" s="7" t="s">
        <v>92</v>
      </c>
      <c r="D1304" s="7" t="s">
        <v>49</v>
      </c>
      <c r="E1304" s="7">
        <v>0</v>
      </c>
      <c r="F1304" s="7">
        <v>0</v>
      </c>
      <c r="G1304" s="7">
        <v>0</v>
      </c>
      <c r="H1304" s="7">
        <v>0</v>
      </c>
      <c r="I1304" s="7">
        <v>0</v>
      </c>
      <c r="J1304" s="7">
        <v>0</v>
      </c>
      <c r="K1304" s="7">
        <v>0</v>
      </c>
      <c r="L1304" s="7">
        <v>0</v>
      </c>
      <c r="M1304" s="7">
        <v>0</v>
      </c>
      <c r="N1304" s="7">
        <v>0</v>
      </c>
      <c r="O1304" s="7">
        <v>0</v>
      </c>
      <c r="P1304" s="7">
        <v>0</v>
      </c>
      <c r="Q1304" s="7">
        <v>0</v>
      </c>
      <c r="R1304" s="7">
        <v>0</v>
      </c>
      <c r="S1304" s="7">
        <v>0</v>
      </c>
      <c r="T1304" s="7">
        <v>0</v>
      </c>
      <c r="U1304" s="7">
        <v>0</v>
      </c>
      <c r="V1304" s="7">
        <v>0</v>
      </c>
      <c r="W1304" s="7">
        <v>0</v>
      </c>
      <c r="X1304" s="7">
        <v>0</v>
      </c>
      <c r="Y1304" s="7">
        <v>0</v>
      </c>
      <c r="Z1304" s="7">
        <v>0</v>
      </c>
      <c r="AA1304" s="1" t="s">
        <v>50</v>
      </c>
      <c r="AB1304" s="1" t="str">
        <f t="shared" si="60"/>
        <v>Castilla La Mancha</v>
      </c>
      <c r="AC1304" s="1" t="str">
        <f t="shared" si="61"/>
        <v>Cáceres-Castilla La Mancha-Guadalajara-R12</v>
      </c>
      <c r="AD1304" s="1" t="str">
        <f t="shared" si="62"/>
        <v xml:space="preserve">DK - Fabricación de maquinaria y equipo mecánico </v>
      </c>
    </row>
    <row r="1305" spans="1:30" ht="14.4">
      <c r="A1305" s="7" t="s">
        <v>104</v>
      </c>
      <c r="B1305" s="7" t="s">
        <v>88</v>
      </c>
      <c r="C1305" s="7" t="s">
        <v>92</v>
      </c>
      <c r="D1305" s="7" t="s">
        <v>51</v>
      </c>
      <c r="E1305" s="7">
        <v>0</v>
      </c>
      <c r="F1305" s="7">
        <v>0</v>
      </c>
      <c r="G1305" s="7">
        <v>0</v>
      </c>
      <c r="H1305" s="7">
        <v>0</v>
      </c>
      <c r="I1305" s="7">
        <v>0</v>
      </c>
      <c r="J1305" s="7">
        <v>0</v>
      </c>
      <c r="K1305" s="7">
        <v>0</v>
      </c>
      <c r="L1305" s="7">
        <v>0</v>
      </c>
      <c r="M1305" s="7">
        <v>0</v>
      </c>
      <c r="N1305" s="7">
        <v>0</v>
      </c>
      <c r="O1305" s="7">
        <v>0</v>
      </c>
      <c r="P1305" s="7">
        <v>0</v>
      </c>
      <c r="Q1305" s="7">
        <v>0</v>
      </c>
      <c r="R1305" s="7">
        <v>0</v>
      </c>
      <c r="S1305" s="7">
        <v>0</v>
      </c>
      <c r="T1305" s="7">
        <v>0</v>
      </c>
      <c r="U1305" s="7">
        <v>0</v>
      </c>
      <c r="V1305" s="7">
        <v>0</v>
      </c>
      <c r="W1305" s="7">
        <v>0</v>
      </c>
      <c r="X1305" s="7">
        <v>0</v>
      </c>
      <c r="Y1305" s="7">
        <v>0</v>
      </c>
      <c r="Z1305" s="7">
        <v>0</v>
      </c>
      <c r="AA1305" s="1" t="s">
        <v>52</v>
      </c>
      <c r="AB1305" s="1" t="str">
        <f t="shared" si="60"/>
        <v>Castilla La Mancha</v>
      </c>
      <c r="AC1305" s="1" t="str">
        <f t="shared" si="61"/>
        <v>Cáceres-Castilla La Mancha-Guadalajara-R13</v>
      </c>
      <c r="AD1305" s="1" t="str">
        <f t="shared" si="62"/>
        <v xml:space="preserve">DL - Material y equipo eléctrico, electrónico y óptico </v>
      </c>
    </row>
    <row r="1306" spans="1:30" ht="14.4">
      <c r="A1306" s="7" t="s">
        <v>104</v>
      </c>
      <c r="B1306" s="7" t="s">
        <v>88</v>
      </c>
      <c r="C1306" s="7" t="s">
        <v>92</v>
      </c>
      <c r="D1306" s="7" t="s">
        <v>53</v>
      </c>
      <c r="E1306" s="7">
        <v>0</v>
      </c>
      <c r="F1306" s="7">
        <v>0</v>
      </c>
      <c r="G1306" s="7">
        <v>0</v>
      </c>
      <c r="H1306" s="7">
        <v>0</v>
      </c>
      <c r="I1306" s="7">
        <v>0</v>
      </c>
      <c r="J1306" s="7">
        <v>0</v>
      </c>
      <c r="K1306" s="7">
        <v>0</v>
      </c>
      <c r="L1306" s="7">
        <v>0</v>
      </c>
      <c r="M1306" s="7">
        <v>5.9483739405701598E-3</v>
      </c>
      <c r="N1306" s="7">
        <v>0</v>
      </c>
      <c r="O1306" s="7">
        <v>0</v>
      </c>
      <c r="P1306" s="7">
        <v>0</v>
      </c>
      <c r="Q1306" s="7">
        <v>0</v>
      </c>
      <c r="R1306" s="7">
        <v>0</v>
      </c>
      <c r="S1306" s="7">
        <v>0</v>
      </c>
      <c r="T1306" s="7">
        <v>0</v>
      </c>
      <c r="U1306" s="7">
        <v>0</v>
      </c>
      <c r="V1306" s="7">
        <v>0</v>
      </c>
      <c r="W1306" s="7">
        <v>0</v>
      </c>
      <c r="X1306" s="7">
        <v>0.15762699999999999</v>
      </c>
      <c r="Y1306" s="7">
        <v>0</v>
      </c>
      <c r="Z1306" s="7">
        <v>0</v>
      </c>
      <c r="AA1306" s="1" t="s">
        <v>54</v>
      </c>
      <c r="AB1306" s="1" t="str">
        <f t="shared" si="60"/>
        <v>Castilla La Mancha</v>
      </c>
      <c r="AC1306" s="1" t="str">
        <f t="shared" si="61"/>
        <v>Cáceres-Castilla La Mancha-Guadalajara-R14</v>
      </c>
      <c r="AD1306" s="1" t="str">
        <f t="shared" si="62"/>
        <v xml:space="preserve">DM - Fabricación de material de transporte </v>
      </c>
    </row>
    <row r="1307" spans="1:30" ht="14.4">
      <c r="A1307" s="7" t="s">
        <v>104</v>
      </c>
      <c r="B1307" s="7" t="s">
        <v>88</v>
      </c>
      <c r="C1307" s="7" t="s">
        <v>92</v>
      </c>
      <c r="D1307" s="7" t="s">
        <v>55</v>
      </c>
      <c r="E1307" s="7">
        <v>0</v>
      </c>
      <c r="F1307" s="7">
        <v>0</v>
      </c>
      <c r="G1307" s="7">
        <v>0</v>
      </c>
      <c r="H1307" s="7">
        <v>0</v>
      </c>
      <c r="I1307" s="7">
        <v>0</v>
      </c>
      <c r="J1307" s="7">
        <v>0</v>
      </c>
      <c r="K1307" s="7">
        <v>0</v>
      </c>
      <c r="L1307" s="7">
        <v>0</v>
      </c>
      <c r="M1307" s="7">
        <v>0</v>
      </c>
      <c r="N1307" s="7">
        <v>0</v>
      </c>
      <c r="O1307" s="7">
        <v>0</v>
      </c>
      <c r="P1307" s="7">
        <v>0</v>
      </c>
      <c r="Q1307" s="7">
        <v>0</v>
      </c>
      <c r="R1307" s="7">
        <v>0</v>
      </c>
      <c r="S1307" s="7">
        <v>0</v>
      </c>
      <c r="T1307" s="7">
        <v>0</v>
      </c>
      <c r="U1307" s="7">
        <v>0</v>
      </c>
      <c r="V1307" s="7">
        <v>0</v>
      </c>
      <c r="W1307" s="7">
        <v>0</v>
      </c>
      <c r="X1307" s="7">
        <v>0</v>
      </c>
      <c r="Y1307" s="7">
        <v>0</v>
      </c>
      <c r="Z1307" s="7">
        <v>0</v>
      </c>
      <c r="AA1307" s="1" t="s">
        <v>56</v>
      </c>
      <c r="AB1307" s="1" t="str">
        <f t="shared" si="60"/>
        <v>Castilla La Mancha</v>
      </c>
      <c r="AC1307" s="1" t="str">
        <f t="shared" si="61"/>
        <v>Cáceres-Castilla La Mancha-Guadalajara-R15</v>
      </c>
      <c r="AD1307" s="1" t="str">
        <f t="shared" si="62"/>
        <v xml:space="preserve">DN - Industrias diversas </v>
      </c>
    </row>
    <row r="1308" spans="1:30" ht="14.4">
      <c r="A1308" s="7" t="s">
        <v>104</v>
      </c>
      <c r="B1308" s="7" t="s">
        <v>88</v>
      </c>
      <c r="C1308" s="7" t="s">
        <v>92</v>
      </c>
      <c r="D1308" s="7" t="s">
        <v>57</v>
      </c>
      <c r="E1308" s="7">
        <v>0</v>
      </c>
      <c r="F1308" s="7">
        <v>0</v>
      </c>
      <c r="G1308" s="7">
        <v>0</v>
      </c>
      <c r="H1308" s="7">
        <v>0</v>
      </c>
      <c r="I1308" s="7">
        <v>0</v>
      </c>
      <c r="J1308" s="7">
        <v>0</v>
      </c>
      <c r="K1308" s="7">
        <v>0</v>
      </c>
      <c r="L1308" s="7">
        <v>0</v>
      </c>
      <c r="M1308" s="7">
        <v>0</v>
      </c>
      <c r="N1308" s="7">
        <v>0</v>
      </c>
      <c r="O1308" s="7">
        <v>0</v>
      </c>
      <c r="P1308" s="7">
        <v>0</v>
      </c>
      <c r="Q1308" s="7">
        <v>0</v>
      </c>
      <c r="R1308" s="7">
        <v>0</v>
      </c>
      <c r="S1308" s="7">
        <v>0</v>
      </c>
      <c r="T1308" s="7">
        <v>0</v>
      </c>
      <c r="U1308" s="7">
        <v>0</v>
      </c>
      <c r="V1308" s="7">
        <v>0</v>
      </c>
      <c r="W1308" s="7">
        <v>0</v>
      </c>
      <c r="X1308" s="7">
        <v>0</v>
      </c>
      <c r="Y1308" s="7">
        <v>0</v>
      </c>
      <c r="Z1308" s="7">
        <v>0</v>
      </c>
      <c r="AA1308" s="1" t="s">
        <v>58</v>
      </c>
      <c r="AB1308" s="1" t="str">
        <f t="shared" si="60"/>
        <v>Castilla La Mancha</v>
      </c>
      <c r="AC1308" s="1" t="str">
        <f t="shared" si="61"/>
        <v>Cáceres-Castilla La Mancha-Guadalajara-R16</v>
      </c>
      <c r="AD1308" s="1" t="str">
        <f t="shared" si="62"/>
        <v xml:space="preserve">EE - Industria energética, distribución de energía, gas y agua </v>
      </c>
    </row>
    <row r="1309" spans="1:30" ht="14.4">
      <c r="A1309" s="7" t="s">
        <v>104</v>
      </c>
      <c r="B1309" s="7" t="s">
        <v>88</v>
      </c>
      <c r="C1309" s="7" t="s">
        <v>93</v>
      </c>
      <c r="D1309" s="7" t="s">
        <v>23</v>
      </c>
      <c r="E1309" s="7">
        <v>43.226344251154202</v>
      </c>
      <c r="F1309" s="7">
        <v>14.5362562610613</v>
      </c>
      <c r="G1309" s="7">
        <v>70.295767120834299</v>
      </c>
      <c r="H1309" s="7">
        <v>58.5202186040095</v>
      </c>
      <c r="I1309" s="7">
        <v>19.2894416470075</v>
      </c>
      <c r="J1309" s="7">
        <v>51.8476260065109</v>
      </c>
      <c r="K1309" s="7">
        <v>17.670411896917201</v>
      </c>
      <c r="L1309" s="7">
        <v>9.8617920694759302</v>
      </c>
      <c r="M1309" s="7">
        <v>14.281602552734601</v>
      </c>
      <c r="N1309" s="7">
        <v>8.2128218961920805</v>
      </c>
      <c r="O1309" s="7">
        <v>13.779879831480001</v>
      </c>
      <c r="P1309" s="7">
        <v>237.81083799999999</v>
      </c>
      <c r="Q1309" s="7">
        <v>69.369985</v>
      </c>
      <c r="R1309" s="7">
        <v>107.650955</v>
      </c>
      <c r="S1309" s="7">
        <v>133.48948799999999</v>
      </c>
      <c r="T1309" s="7">
        <v>45.641148999999999</v>
      </c>
      <c r="U1309" s="7">
        <v>121.577471</v>
      </c>
      <c r="V1309" s="7">
        <v>116.06105700000001</v>
      </c>
      <c r="W1309" s="7">
        <v>41.664541</v>
      </c>
      <c r="X1309" s="7">
        <v>83.721131</v>
      </c>
      <c r="Y1309" s="7">
        <v>55.584940000000003</v>
      </c>
      <c r="Z1309" s="7">
        <v>55.744293999999996</v>
      </c>
      <c r="AA1309" s="1" t="s">
        <v>24</v>
      </c>
      <c r="AB1309" s="1" t="str">
        <f t="shared" si="60"/>
        <v>Castilla La Mancha</v>
      </c>
      <c r="AC1309" s="1" t="str">
        <f t="shared" si="61"/>
        <v>Cáceres-Castilla La Mancha-Toledo-R1</v>
      </c>
      <c r="AD1309" s="1" t="str">
        <f t="shared" si="62"/>
        <v xml:space="preserve">AA,BB - Agricultura, silvicultura y pesca </v>
      </c>
    </row>
    <row r="1310" spans="1:30" ht="14.4">
      <c r="A1310" s="7" t="s">
        <v>104</v>
      </c>
      <c r="B1310" s="7" t="s">
        <v>88</v>
      </c>
      <c r="C1310" s="7" t="s">
        <v>93</v>
      </c>
      <c r="D1310" s="7" t="s">
        <v>26</v>
      </c>
      <c r="E1310" s="7">
        <v>10.667158466470701</v>
      </c>
      <c r="F1310" s="7">
        <v>19.915499554899402</v>
      </c>
      <c r="G1310" s="7">
        <v>0</v>
      </c>
      <c r="H1310" s="7">
        <v>0</v>
      </c>
      <c r="I1310" s="7">
        <v>0</v>
      </c>
      <c r="J1310" s="7">
        <v>0.39312837743305701</v>
      </c>
      <c r="K1310" s="7">
        <v>0</v>
      </c>
      <c r="L1310" s="7">
        <v>0</v>
      </c>
      <c r="M1310" s="7">
        <v>0.50244911497991496</v>
      </c>
      <c r="N1310" s="7">
        <v>4.3699637170216903</v>
      </c>
      <c r="O1310" s="7">
        <v>0</v>
      </c>
      <c r="P1310" s="7">
        <v>7.5710009999999999</v>
      </c>
      <c r="Q1310" s="7">
        <v>5.5423850000000003</v>
      </c>
      <c r="R1310" s="7">
        <v>0</v>
      </c>
      <c r="S1310" s="7">
        <v>0</v>
      </c>
      <c r="T1310" s="7">
        <v>0</v>
      </c>
      <c r="U1310" s="7">
        <v>6.1300439999999998</v>
      </c>
      <c r="V1310" s="7">
        <v>0</v>
      </c>
      <c r="W1310" s="7">
        <v>0</v>
      </c>
      <c r="X1310" s="7">
        <v>6.4623140000000001</v>
      </c>
      <c r="Y1310" s="7">
        <v>4.2906680000000001</v>
      </c>
      <c r="Z1310" s="7">
        <v>0</v>
      </c>
      <c r="AA1310" s="1" t="s">
        <v>27</v>
      </c>
      <c r="AB1310" s="1" t="str">
        <f t="shared" ref="AB1310:AB1373" si="63">IF(B1310="Castilla-La Mancha","Castilla La Mancha",B1310)</f>
        <v>Castilla La Mancha</v>
      </c>
      <c r="AC1310" s="1" t="str">
        <f t="shared" si="61"/>
        <v>Cáceres-Castilla La Mancha-Toledo-R2</v>
      </c>
      <c r="AD1310" s="1" t="str">
        <f t="shared" si="62"/>
        <v xml:space="preserve">CA,CB, DF - I. extractivas, coquerías, refino y combustibles nucleares </v>
      </c>
    </row>
    <row r="1311" spans="1:30" ht="14.4">
      <c r="A1311" s="7" t="s">
        <v>104</v>
      </c>
      <c r="B1311" s="7" t="s">
        <v>88</v>
      </c>
      <c r="C1311" s="7" t="s">
        <v>93</v>
      </c>
      <c r="D1311" s="7" t="s">
        <v>29</v>
      </c>
      <c r="E1311" s="7">
        <v>52.177800037885703</v>
      </c>
      <c r="F1311" s="7">
        <v>225.373409092401</v>
      </c>
      <c r="G1311" s="7">
        <v>149.807727255853</v>
      </c>
      <c r="H1311" s="7">
        <v>40.216825026725502</v>
      </c>
      <c r="I1311" s="7">
        <v>11.316016485829</v>
      </c>
      <c r="J1311" s="7">
        <v>285.827123027683</v>
      </c>
      <c r="K1311" s="7">
        <v>152.77606205227499</v>
      </c>
      <c r="L1311" s="7">
        <v>178.638425588736</v>
      </c>
      <c r="M1311" s="7">
        <v>13.7853191821367</v>
      </c>
      <c r="N1311" s="7">
        <v>121.97462368470499</v>
      </c>
      <c r="O1311" s="7">
        <v>18.767500788047499</v>
      </c>
      <c r="P1311" s="7">
        <v>221.98023499999999</v>
      </c>
      <c r="Q1311" s="7">
        <v>238.47074699999999</v>
      </c>
      <c r="R1311" s="7">
        <v>243.101483</v>
      </c>
      <c r="S1311" s="7">
        <v>211.556513</v>
      </c>
      <c r="T1311" s="7">
        <v>42.453336999999998</v>
      </c>
      <c r="U1311" s="7">
        <v>250.7577</v>
      </c>
      <c r="V1311" s="7">
        <v>123.73599</v>
      </c>
      <c r="W1311" s="7">
        <v>176.134625</v>
      </c>
      <c r="X1311" s="7">
        <v>22.050554999999999</v>
      </c>
      <c r="Y1311" s="7">
        <v>79.028779</v>
      </c>
      <c r="Z1311" s="7">
        <v>31.668762000000001</v>
      </c>
      <c r="AA1311" s="1" t="s">
        <v>30</v>
      </c>
      <c r="AB1311" s="1" t="str">
        <f t="shared" si="63"/>
        <v>Castilla La Mancha</v>
      </c>
      <c r="AC1311" s="1" t="str">
        <f t="shared" si="61"/>
        <v>Cáceres-Castilla La Mancha-Toledo-R3</v>
      </c>
      <c r="AD1311" s="1" t="str">
        <f t="shared" si="62"/>
        <v xml:space="preserve">DA - Industria Agroalimentaria </v>
      </c>
    </row>
    <row r="1312" spans="1:30" ht="14.4">
      <c r="A1312" s="7" t="s">
        <v>104</v>
      </c>
      <c r="B1312" s="7" t="s">
        <v>88</v>
      </c>
      <c r="C1312" s="7" t="s">
        <v>93</v>
      </c>
      <c r="D1312" s="7" t="s">
        <v>32</v>
      </c>
      <c r="E1312" s="7">
        <v>0</v>
      </c>
      <c r="F1312" s="7">
        <v>0</v>
      </c>
      <c r="G1312" s="7">
        <v>0</v>
      </c>
      <c r="H1312" s="7">
        <v>0</v>
      </c>
      <c r="I1312" s="7">
        <v>0</v>
      </c>
      <c r="J1312" s="7">
        <v>0</v>
      </c>
      <c r="K1312" s="7">
        <v>0</v>
      </c>
      <c r="L1312" s="7">
        <v>0</v>
      </c>
      <c r="M1312" s="7">
        <v>0</v>
      </c>
      <c r="N1312" s="7">
        <v>0</v>
      </c>
      <c r="O1312" s="7">
        <v>0</v>
      </c>
      <c r="P1312" s="7">
        <v>0</v>
      </c>
      <c r="Q1312" s="7">
        <v>0</v>
      </c>
      <c r="R1312" s="7">
        <v>0</v>
      </c>
      <c r="S1312" s="7">
        <v>0</v>
      </c>
      <c r="T1312" s="7">
        <v>0</v>
      </c>
      <c r="U1312" s="7">
        <v>0</v>
      </c>
      <c r="V1312" s="7">
        <v>0</v>
      </c>
      <c r="W1312" s="7">
        <v>0</v>
      </c>
      <c r="X1312" s="7">
        <v>0</v>
      </c>
      <c r="Y1312" s="7">
        <v>0</v>
      </c>
      <c r="Z1312" s="7">
        <v>0</v>
      </c>
      <c r="AA1312" s="1" t="s">
        <v>33</v>
      </c>
      <c r="AB1312" s="1" t="str">
        <f t="shared" si="63"/>
        <v>Castilla La Mancha</v>
      </c>
      <c r="AC1312" s="1" t="str">
        <f t="shared" si="61"/>
        <v>Cáceres-Castilla La Mancha-Toledo-R4</v>
      </c>
      <c r="AD1312" s="1" t="str">
        <f t="shared" si="62"/>
        <v xml:space="preserve">DB - Industria textil y de la confección </v>
      </c>
    </row>
    <row r="1313" spans="1:30" ht="14.4">
      <c r="A1313" s="7" t="s">
        <v>104</v>
      </c>
      <c r="B1313" s="7" t="s">
        <v>88</v>
      </c>
      <c r="C1313" s="7" t="s">
        <v>93</v>
      </c>
      <c r="D1313" s="7" t="s">
        <v>35</v>
      </c>
      <c r="E1313" s="7">
        <v>0</v>
      </c>
      <c r="F1313" s="7">
        <v>0</v>
      </c>
      <c r="G1313" s="7">
        <v>0</v>
      </c>
      <c r="H1313" s="7">
        <v>0</v>
      </c>
      <c r="I1313" s="7">
        <v>0</v>
      </c>
      <c r="J1313" s="7">
        <v>0</v>
      </c>
      <c r="K1313" s="7">
        <v>0</v>
      </c>
      <c r="L1313" s="7">
        <v>0</v>
      </c>
      <c r="M1313" s="7">
        <v>0</v>
      </c>
      <c r="N1313" s="7">
        <v>0</v>
      </c>
      <c r="O1313" s="7">
        <v>0</v>
      </c>
      <c r="P1313" s="7">
        <v>0</v>
      </c>
      <c r="Q1313" s="7">
        <v>0</v>
      </c>
      <c r="R1313" s="7">
        <v>0</v>
      </c>
      <c r="S1313" s="7">
        <v>0</v>
      </c>
      <c r="T1313" s="7">
        <v>0</v>
      </c>
      <c r="U1313" s="7">
        <v>0</v>
      </c>
      <c r="V1313" s="7">
        <v>0</v>
      </c>
      <c r="W1313" s="7">
        <v>0</v>
      </c>
      <c r="X1313" s="7">
        <v>0</v>
      </c>
      <c r="Y1313" s="7">
        <v>0</v>
      </c>
      <c r="Z1313" s="7">
        <v>0</v>
      </c>
      <c r="AA1313" s="1" t="s">
        <v>36</v>
      </c>
      <c r="AB1313" s="1" t="str">
        <f t="shared" si="63"/>
        <v>Castilla La Mancha</v>
      </c>
      <c r="AC1313" s="1" t="str">
        <f t="shared" si="61"/>
        <v>Cáceres-Castilla La Mancha-Toledo-R5</v>
      </c>
      <c r="AD1313" s="1" t="str">
        <f t="shared" si="62"/>
        <v xml:space="preserve">DC - Industria del cuero y calzado </v>
      </c>
    </row>
    <row r="1314" spans="1:30" ht="14.4">
      <c r="A1314" s="7" t="s">
        <v>104</v>
      </c>
      <c r="B1314" s="7" t="s">
        <v>88</v>
      </c>
      <c r="C1314" s="7" t="s">
        <v>93</v>
      </c>
      <c r="D1314" s="7" t="s">
        <v>37</v>
      </c>
      <c r="E1314" s="7">
        <v>0</v>
      </c>
      <c r="F1314" s="7">
        <v>0</v>
      </c>
      <c r="G1314" s="7">
        <v>0</v>
      </c>
      <c r="H1314" s="7">
        <v>0</v>
      </c>
      <c r="I1314" s="7">
        <v>2.3250087326563298</v>
      </c>
      <c r="J1314" s="7">
        <v>0</v>
      </c>
      <c r="K1314" s="7">
        <v>0</v>
      </c>
      <c r="L1314" s="7">
        <v>0</v>
      </c>
      <c r="M1314" s="7">
        <v>3.3884153150721299</v>
      </c>
      <c r="N1314" s="7">
        <v>0</v>
      </c>
      <c r="O1314" s="7">
        <v>0</v>
      </c>
      <c r="P1314" s="7">
        <v>0</v>
      </c>
      <c r="Q1314" s="7">
        <v>0</v>
      </c>
      <c r="R1314" s="7">
        <v>0</v>
      </c>
      <c r="S1314" s="7">
        <v>0</v>
      </c>
      <c r="T1314" s="7">
        <v>11.533341999999999</v>
      </c>
      <c r="U1314" s="7">
        <v>0</v>
      </c>
      <c r="V1314" s="7">
        <v>0</v>
      </c>
      <c r="W1314" s="7">
        <v>0</v>
      </c>
      <c r="X1314" s="7">
        <v>12.828023999999999</v>
      </c>
      <c r="Y1314" s="7">
        <v>0</v>
      </c>
      <c r="Z1314" s="7">
        <v>0</v>
      </c>
      <c r="AA1314" s="1" t="s">
        <v>38</v>
      </c>
      <c r="AB1314" s="1" t="str">
        <f t="shared" si="63"/>
        <v>Castilla La Mancha</v>
      </c>
      <c r="AC1314" s="1" t="str">
        <f t="shared" si="61"/>
        <v>Cáceres-Castilla La Mancha-Toledo-R6</v>
      </c>
      <c r="AD1314" s="1" t="str">
        <f t="shared" si="62"/>
        <v xml:space="preserve">DD - Industria de la madera y el corcho </v>
      </c>
    </row>
    <row r="1315" spans="1:30" ht="14.4">
      <c r="A1315" s="7" t="s">
        <v>104</v>
      </c>
      <c r="B1315" s="7" t="s">
        <v>88</v>
      </c>
      <c r="C1315" s="7" t="s">
        <v>93</v>
      </c>
      <c r="D1315" s="7" t="s">
        <v>39</v>
      </c>
      <c r="E1315" s="7">
        <v>2.1964072449708198</v>
      </c>
      <c r="F1315" s="7">
        <v>0</v>
      </c>
      <c r="G1315" s="7">
        <v>0</v>
      </c>
      <c r="H1315" s="7">
        <v>0</v>
      </c>
      <c r="I1315" s="7">
        <v>0.51480202319354795</v>
      </c>
      <c r="J1315" s="7">
        <v>0.342146563554243</v>
      </c>
      <c r="K1315" s="7">
        <v>0</v>
      </c>
      <c r="L1315" s="7">
        <v>2.0676037407780101</v>
      </c>
      <c r="M1315" s="7">
        <v>0</v>
      </c>
      <c r="N1315" s="7">
        <v>0</v>
      </c>
      <c r="O1315" s="7">
        <v>0</v>
      </c>
      <c r="P1315" s="7">
        <v>3.2312910000000001</v>
      </c>
      <c r="Q1315" s="7">
        <v>0</v>
      </c>
      <c r="R1315" s="7">
        <v>0</v>
      </c>
      <c r="S1315" s="7">
        <v>0</v>
      </c>
      <c r="T1315" s="7">
        <v>4.9577600000000004</v>
      </c>
      <c r="U1315" s="7">
        <v>3.4199359999999999</v>
      </c>
      <c r="V1315" s="7">
        <v>0</v>
      </c>
      <c r="W1315" s="7">
        <v>7.2525959999999996</v>
      </c>
      <c r="X1315" s="7">
        <v>0</v>
      </c>
      <c r="Y1315" s="7">
        <v>0</v>
      </c>
      <c r="Z1315" s="7">
        <v>0</v>
      </c>
      <c r="AA1315" s="1" t="s">
        <v>40</v>
      </c>
      <c r="AB1315" s="1" t="str">
        <f t="shared" si="63"/>
        <v>Castilla La Mancha</v>
      </c>
      <c r="AC1315" s="1" t="str">
        <f t="shared" si="61"/>
        <v>Cáceres-Castilla La Mancha-Toledo-R7</v>
      </c>
      <c r="AD1315" s="1" t="str">
        <f t="shared" si="62"/>
        <v xml:space="preserve">DE - Industria del papel, edición y artes gráficas </v>
      </c>
    </row>
    <row r="1316" spans="1:30" ht="14.4">
      <c r="A1316" s="7" t="s">
        <v>104</v>
      </c>
      <c r="B1316" s="7" t="s">
        <v>88</v>
      </c>
      <c r="C1316" s="7" t="s">
        <v>93</v>
      </c>
      <c r="D1316" s="7" t="s">
        <v>41</v>
      </c>
      <c r="E1316" s="7">
        <v>10.5509987076731</v>
      </c>
      <c r="F1316" s="7">
        <v>3.39660567917214</v>
      </c>
      <c r="G1316" s="7">
        <v>0</v>
      </c>
      <c r="H1316" s="7">
        <v>0</v>
      </c>
      <c r="I1316" s="7">
        <v>0</v>
      </c>
      <c r="J1316" s="7">
        <v>0</v>
      </c>
      <c r="K1316" s="7">
        <v>0</v>
      </c>
      <c r="L1316" s="7">
        <v>1.58204187746228</v>
      </c>
      <c r="M1316" s="7">
        <v>2.1671256133261299</v>
      </c>
      <c r="N1316" s="7">
        <v>2.34174868991553</v>
      </c>
      <c r="O1316" s="7">
        <v>0</v>
      </c>
      <c r="P1316" s="7">
        <v>16.743672</v>
      </c>
      <c r="Q1316" s="7">
        <v>1.367761</v>
      </c>
      <c r="R1316" s="7">
        <v>0</v>
      </c>
      <c r="S1316" s="7">
        <v>0</v>
      </c>
      <c r="T1316" s="7">
        <v>0</v>
      </c>
      <c r="U1316" s="7">
        <v>0</v>
      </c>
      <c r="V1316" s="7">
        <v>0</v>
      </c>
      <c r="W1316" s="7">
        <v>1.7826200000000001</v>
      </c>
      <c r="X1316" s="7">
        <v>14.504232</v>
      </c>
      <c r="Y1316" s="7">
        <v>8.3490000000000002</v>
      </c>
      <c r="Z1316" s="7">
        <v>0</v>
      </c>
      <c r="AA1316" s="1" t="s">
        <v>42</v>
      </c>
      <c r="AB1316" s="1" t="str">
        <f t="shared" si="63"/>
        <v>Castilla La Mancha</v>
      </c>
      <c r="AC1316" s="1" t="str">
        <f t="shared" si="61"/>
        <v>Cáceres-Castilla La Mancha-Toledo-R8</v>
      </c>
      <c r="AD1316" s="1" t="str">
        <f t="shared" si="62"/>
        <v xml:space="preserve">DG - Industria Química </v>
      </c>
    </row>
    <row r="1317" spans="1:30" ht="14.4">
      <c r="A1317" s="7" t="s">
        <v>104</v>
      </c>
      <c r="B1317" s="7" t="s">
        <v>88</v>
      </c>
      <c r="C1317" s="7" t="s">
        <v>93</v>
      </c>
      <c r="D1317" s="7" t="s">
        <v>43</v>
      </c>
      <c r="E1317" s="7">
        <v>0</v>
      </c>
      <c r="F1317" s="7">
        <v>0</v>
      </c>
      <c r="G1317" s="7">
        <v>0</v>
      </c>
      <c r="H1317" s="7">
        <v>0</v>
      </c>
      <c r="I1317" s="7">
        <v>0</v>
      </c>
      <c r="J1317" s="7">
        <v>0</v>
      </c>
      <c r="K1317" s="7">
        <v>0</v>
      </c>
      <c r="L1317" s="7">
        <v>0</v>
      </c>
      <c r="M1317" s="7">
        <v>0</v>
      </c>
      <c r="N1317" s="7">
        <v>0</v>
      </c>
      <c r="O1317" s="7">
        <v>0</v>
      </c>
      <c r="P1317" s="7">
        <v>0</v>
      </c>
      <c r="Q1317" s="7">
        <v>0</v>
      </c>
      <c r="R1317" s="7">
        <v>0</v>
      </c>
      <c r="S1317" s="7">
        <v>0</v>
      </c>
      <c r="T1317" s="7">
        <v>0</v>
      </c>
      <c r="U1317" s="7">
        <v>0</v>
      </c>
      <c r="V1317" s="7">
        <v>0</v>
      </c>
      <c r="W1317" s="7">
        <v>0</v>
      </c>
      <c r="X1317" s="7">
        <v>0</v>
      </c>
      <c r="Y1317" s="7">
        <v>0</v>
      </c>
      <c r="Z1317" s="7">
        <v>0</v>
      </c>
      <c r="AA1317" s="1" t="s">
        <v>44</v>
      </c>
      <c r="AB1317" s="1" t="str">
        <f t="shared" si="63"/>
        <v>Castilla La Mancha</v>
      </c>
      <c r="AC1317" s="1" t="str">
        <f t="shared" si="61"/>
        <v>Cáceres-Castilla La Mancha-Toledo-R9</v>
      </c>
      <c r="AD1317" s="1" t="str">
        <f t="shared" si="62"/>
        <v xml:space="preserve">DH - Industria del caucho y materias plásticas </v>
      </c>
    </row>
    <row r="1318" spans="1:30" ht="14.4">
      <c r="A1318" s="7" t="s">
        <v>104</v>
      </c>
      <c r="B1318" s="7" t="s">
        <v>88</v>
      </c>
      <c r="C1318" s="7" t="s">
        <v>93</v>
      </c>
      <c r="D1318" s="7" t="s">
        <v>45</v>
      </c>
      <c r="E1318" s="7">
        <v>0.58043719021806695</v>
      </c>
      <c r="F1318" s="7">
        <v>1.34090655540071</v>
      </c>
      <c r="G1318" s="7">
        <v>0</v>
      </c>
      <c r="H1318" s="7">
        <v>0</v>
      </c>
      <c r="I1318" s="7">
        <v>0</v>
      </c>
      <c r="J1318" s="7">
        <v>0.25617084001423701</v>
      </c>
      <c r="K1318" s="7">
        <v>0.78743096306388305</v>
      </c>
      <c r="L1318" s="7">
        <v>0</v>
      </c>
      <c r="M1318" s="7">
        <v>0.19393291851835501</v>
      </c>
      <c r="N1318" s="7">
        <v>0.80115680519244103</v>
      </c>
      <c r="O1318" s="7">
        <v>0</v>
      </c>
      <c r="P1318" s="7">
        <v>5.3112579999999996</v>
      </c>
      <c r="Q1318" s="7">
        <v>49.112979000000003</v>
      </c>
      <c r="R1318" s="7">
        <v>0</v>
      </c>
      <c r="S1318" s="7">
        <v>0</v>
      </c>
      <c r="T1318" s="7">
        <v>0</v>
      </c>
      <c r="U1318" s="7">
        <v>1.021674</v>
      </c>
      <c r="V1318" s="7">
        <v>8.7246760000000005</v>
      </c>
      <c r="W1318" s="7">
        <v>0</v>
      </c>
      <c r="X1318" s="7">
        <v>17.803688000000001</v>
      </c>
      <c r="Y1318" s="7">
        <v>10.424099999999999</v>
      </c>
      <c r="Z1318" s="7">
        <v>0</v>
      </c>
      <c r="AA1318" s="1" t="s">
        <v>46</v>
      </c>
      <c r="AB1318" s="1" t="str">
        <f t="shared" si="63"/>
        <v>Castilla La Mancha</v>
      </c>
      <c r="AC1318" s="1" t="str">
        <f t="shared" si="61"/>
        <v>Cáceres-Castilla La Mancha-Toledo-R10</v>
      </c>
      <c r="AD1318" s="1" t="str">
        <f t="shared" si="62"/>
        <v xml:space="preserve">DI - Industria de productos minerales no metálicos </v>
      </c>
    </row>
    <row r="1319" spans="1:30" ht="14.4">
      <c r="A1319" s="7" t="s">
        <v>104</v>
      </c>
      <c r="B1319" s="7" t="s">
        <v>88</v>
      </c>
      <c r="C1319" s="7" t="s">
        <v>93</v>
      </c>
      <c r="D1319" s="7" t="s">
        <v>47</v>
      </c>
      <c r="E1319" s="7">
        <v>13.5469619467501</v>
      </c>
      <c r="F1319" s="7">
        <v>6.9803210761098997</v>
      </c>
      <c r="G1319" s="7">
        <v>0</v>
      </c>
      <c r="H1319" s="7">
        <v>15.733817164681</v>
      </c>
      <c r="I1319" s="7">
        <v>3.5792573657893398</v>
      </c>
      <c r="J1319" s="7">
        <v>2.4679487611903599</v>
      </c>
      <c r="K1319" s="7">
        <v>2.78810703780856</v>
      </c>
      <c r="L1319" s="7">
        <v>3.9141368161803198</v>
      </c>
      <c r="M1319" s="7">
        <v>0.27501655955971999</v>
      </c>
      <c r="N1319" s="7">
        <v>13.1063334170474</v>
      </c>
      <c r="O1319" s="7">
        <v>15.9486822860025</v>
      </c>
      <c r="P1319" s="7">
        <v>19.228632000000001</v>
      </c>
      <c r="Q1319" s="7">
        <v>7.3307289999999998</v>
      </c>
      <c r="R1319" s="7">
        <v>0</v>
      </c>
      <c r="S1319" s="7">
        <v>13.56324</v>
      </c>
      <c r="T1319" s="7">
        <v>9.6817899999999995</v>
      </c>
      <c r="U1319" s="7">
        <v>8.1392860000000002</v>
      </c>
      <c r="V1319" s="7">
        <v>12.493047000000001</v>
      </c>
      <c r="W1319" s="7">
        <v>4.1635970000000002</v>
      </c>
      <c r="X1319" s="7">
        <v>0.455316</v>
      </c>
      <c r="Y1319" s="7">
        <v>30.438780000000001</v>
      </c>
      <c r="Z1319" s="7">
        <v>19.775651</v>
      </c>
      <c r="AA1319" s="1" t="s">
        <v>48</v>
      </c>
      <c r="AB1319" s="1" t="str">
        <f t="shared" si="63"/>
        <v>Castilla La Mancha</v>
      </c>
      <c r="AC1319" s="1" t="str">
        <f t="shared" si="61"/>
        <v>Cáceres-Castilla La Mancha-Toledo-R11</v>
      </c>
      <c r="AD1319" s="1" t="str">
        <f t="shared" si="62"/>
        <v xml:space="preserve">DJ - Metalurgia y fabricación de productos metálicos </v>
      </c>
    </row>
    <row r="1320" spans="1:30" ht="14.4">
      <c r="A1320" s="7" t="s">
        <v>104</v>
      </c>
      <c r="B1320" s="7" t="s">
        <v>88</v>
      </c>
      <c r="C1320" s="7" t="s">
        <v>93</v>
      </c>
      <c r="D1320" s="7" t="s">
        <v>49</v>
      </c>
      <c r="E1320" s="7">
        <v>0</v>
      </c>
      <c r="F1320" s="7">
        <v>0</v>
      </c>
      <c r="G1320" s="7">
        <v>0</v>
      </c>
      <c r="H1320" s="7">
        <v>0</v>
      </c>
      <c r="I1320" s="7">
        <v>9.7070802640070593</v>
      </c>
      <c r="J1320" s="7">
        <v>0</v>
      </c>
      <c r="K1320" s="7">
        <v>5.1662227053290097</v>
      </c>
      <c r="L1320" s="7">
        <v>0</v>
      </c>
      <c r="M1320" s="7">
        <v>0</v>
      </c>
      <c r="N1320" s="7">
        <v>16.6294853589133</v>
      </c>
      <c r="O1320" s="7">
        <v>0</v>
      </c>
      <c r="P1320" s="7">
        <v>0</v>
      </c>
      <c r="Q1320" s="7">
        <v>0</v>
      </c>
      <c r="R1320" s="7">
        <v>0</v>
      </c>
      <c r="S1320" s="7">
        <v>0</v>
      </c>
      <c r="T1320" s="7">
        <v>4.5980840000000001</v>
      </c>
      <c r="U1320" s="7">
        <v>0</v>
      </c>
      <c r="V1320" s="7">
        <v>8.4011800000000001</v>
      </c>
      <c r="W1320" s="7">
        <v>0</v>
      </c>
      <c r="X1320" s="7">
        <v>0</v>
      </c>
      <c r="Y1320" s="7">
        <v>3.4869840000000001</v>
      </c>
      <c r="Z1320" s="7">
        <v>0</v>
      </c>
      <c r="AA1320" s="1" t="s">
        <v>50</v>
      </c>
      <c r="AB1320" s="1" t="str">
        <f t="shared" si="63"/>
        <v>Castilla La Mancha</v>
      </c>
      <c r="AC1320" s="1" t="str">
        <f t="shared" si="61"/>
        <v>Cáceres-Castilla La Mancha-Toledo-R12</v>
      </c>
      <c r="AD1320" s="1" t="str">
        <f t="shared" si="62"/>
        <v xml:space="preserve">DK - Fabricación de maquinaria y equipo mecánico </v>
      </c>
    </row>
    <row r="1321" spans="1:30" ht="14.4">
      <c r="A1321" s="7" t="s">
        <v>104</v>
      </c>
      <c r="B1321" s="7" t="s">
        <v>88</v>
      </c>
      <c r="C1321" s="7" t="s">
        <v>93</v>
      </c>
      <c r="D1321" s="7" t="s">
        <v>51</v>
      </c>
      <c r="E1321" s="7">
        <v>0</v>
      </c>
      <c r="F1321" s="7">
        <v>0</v>
      </c>
      <c r="G1321" s="7">
        <v>0</v>
      </c>
      <c r="H1321" s="7">
        <v>0</v>
      </c>
      <c r="I1321" s="7">
        <v>11.662290901441001</v>
      </c>
      <c r="J1321" s="7">
        <v>0</v>
      </c>
      <c r="K1321" s="7">
        <v>0</v>
      </c>
      <c r="L1321" s="7">
        <v>0</v>
      </c>
      <c r="M1321" s="7">
        <v>0</v>
      </c>
      <c r="N1321" s="7">
        <v>0</v>
      </c>
      <c r="O1321" s="7">
        <v>0</v>
      </c>
      <c r="P1321" s="7">
        <v>0</v>
      </c>
      <c r="Q1321" s="7">
        <v>0</v>
      </c>
      <c r="R1321" s="7">
        <v>0</v>
      </c>
      <c r="S1321" s="7">
        <v>0</v>
      </c>
      <c r="T1321" s="7">
        <v>0.37075000000000002</v>
      </c>
      <c r="U1321" s="7">
        <v>0</v>
      </c>
      <c r="V1321" s="7">
        <v>0</v>
      </c>
      <c r="W1321" s="7">
        <v>0</v>
      </c>
      <c r="X1321" s="7">
        <v>0</v>
      </c>
      <c r="Y1321" s="7">
        <v>0</v>
      </c>
      <c r="Z1321" s="7">
        <v>0</v>
      </c>
      <c r="AA1321" s="1" t="s">
        <v>52</v>
      </c>
      <c r="AB1321" s="1" t="str">
        <f t="shared" si="63"/>
        <v>Castilla La Mancha</v>
      </c>
      <c r="AC1321" s="1" t="str">
        <f t="shared" si="61"/>
        <v>Cáceres-Castilla La Mancha-Toledo-R13</v>
      </c>
      <c r="AD1321" s="1" t="str">
        <f t="shared" si="62"/>
        <v xml:space="preserve">DL - Material y equipo eléctrico, electrónico y óptico </v>
      </c>
    </row>
    <row r="1322" spans="1:30" ht="14.4">
      <c r="A1322" s="7" t="s">
        <v>104</v>
      </c>
      <c r="B1322" s="7" t="s">
        <v>88</v>
      </c>
      <c r="C1322" s="7" t="s">
        <v>93</v>
      </c>
      <c r="D1322" s="7" t="s">
        <v>53</v>
      </c>
      <c r="E1322" s="7">
        <v>0</v>
      </c>
      <c r="F1322" s="7">
        <v>0</v>
      </c>
      <c r="G1322" s="7">
        <v>0</v>
      </c>
      <c r="H1322" s="7">
        <v>0</v>
      </c>
      <c r="I1322" s="7">
        <v>9.41407609428698E-2</v>
      </c>
      <c r="J1322" s="7">
        <v>0</v>
      </c>
      <c r="K1322" s="7">
        <v>0</v>
      </c>
      <c r="L1322" s="7">
        <v>0</v>
      </c>
      <c r="M1322" s="7">
        <v>0</v>
      </c>
      <c r="N1322" s="7">
        <v>0</v>
      </c>
      <c r="O1322" s="7">
        <v>0</v>
      </c>
      <c r="P1322" s="7">
        <v>0</v>
      </c>
      <c r="Q1322" s="7">
        <v>0</v>
      </c>
      <c r="R1322" s="7">
        <v>0</v>
      </c>
      <c r="S1322" s="7">
        <v>0</v>
      </c>
      <c r="T1322" s="7">
        <v>5.819801</v>
      </c>
      <c r="U1322" s="7">
        <v>0</v>
      </c>
      <c r="V1322" s="7">
        <v>0</v>
      </c>
      <c r="W1322" s="7">
        <v>0</v>
      </c>
      <c r="X1322" s="7">
        <v>0</v>
      </c>
      <c r="Y1322" s="7">
        <v>0</v>
      </c>
      <c r="Z1322" s="7">
        <v>0</v>
      </c>
      <c r="AA1322" s="1" t="s">
        <v>54</v>
      </c>
      <c r="AB1322" s="1" t="str">
        <f t="shared" si="63"/>
        <v>Castilla La Mancha</v>
      </c>
      <c r="AC1322" s="1" t="str">
        <f t="shared" si="61"/>
        <v>Cáceres-Castilla La Mancha-Toledo-R14</v>
      </c>
      <c r="AD1322" s="1" t="str">
        <f t="shared" si="62"/>
        <v xml:space="preserve">DM - Fabricación de material de transporte </v>
      </c>
    </row>
    <row r="1323" spans="1:30" ht="14.4">
      <c r="A1323" s="7" t="s">
        <v>104</v>
      </c>
      <c r="B1323" s="7" t="s">
        <v>88</v>
      </c>
      <c r="C1323" s="7" t="s">
        <v>93</v>
      </c>
      <c r="D1323" s="7" t="s">
        <v>55</v>
      </c>
      <c r="E1323" s="7">
        <v>0</v>
      </c>
      <c r="F1323" s="7">
        <v>0</v>
      </c>
      <c r="G1323" s="7">
        <v>0.16356958421182999</v>
      </c>
      <c r="H1323" s="7">
        <v>0</v>
      </c>
      <c r="I1323" s="7">
        <v>0</v>
      </c>
      <c r="J1323" s="7">
        <v>0</v>
      </c>
      <c r="K1323" s="7">
        <v>0</v>
      </c>
      <c r="L1323" s="7">
        <v>0</v>
      </c>
      <c r="M1323" s="7">
        <v>0</v>
      </c>
      <c r="N1323" s="7">
        <v>0</v>
      </c>
      <c r="O1323" s="7">
        <v>0</v>
      </c>
      <c r="P1323" s="7">
        <v>0</v>
      </c>
      <c r="Q1323" s="7">
        <v>0</v>
      </c>
      <c r="R1323" s="7">
        <v>2.805625</v>
      </c>
      <c r="S1323" s="7">
        <v>0</v>
      </c>
      <c r="T1323" s="7">
        <v>0</v>
      </c>
      <c r="U1323" s="7">
        <v>0</v>
      </c>
      <c r="V1323" s="7">
        <v>0</v>
      </c>
      <c r="W1323" s="7">
        <v>0</v>
      </c>
      <c r="X1323" s="7">
        <v>0</v>
      </c>
      <c r="Y1323" s="7">
        <v>0</v>
      </c>
      <c r="Z1323" s="7">
        <v>0</v>
      </c>
      <c r="AA1323" s="1" t="s">
        <v>56</v>
      </c>
      <c r="AB1323" s="1" t="str">
        <f t="shared" si="63"/>
        <v>Castilla La Mancha</v>
      </c>
      <c r="AC1323" s="1" t="str">
        <f t="shared" si="61"/>
        <v>Cáceres-Castilla La Mancha-Toledo-R15</v>
      </c>
      <c r="AD1323" s="1" t="str">
        <f t="shared" si="62"/>
        <v xml:space="preserve">DN - Industrias diversas </v>
      </c>
    </row>
    <row r="1324" spans="1:30" ht="14.4">
      <c r="A1324" s="7" t="s">
        <v>104</v>
      </c>
      <c r="B1324" s="7" t="s">
        <v>88</v>
      </c>
      <c r="C1324" s="7" t="s">
        <v>93</v>
      </c>
      <c r="D1324" s="7" t="s">
        <v>57</v>
      </c>
      <c r="E1324" s="7">
        <v>241.55943306057</v>
      </c>
      <c r="F1324" s="7">
        <v>272.29726126621802</v>
      </c>
      <c r="G1324" s="7">
        <v>171.29808916660801</v>
      </c>
      <c r="H1324" s="7">
        <v>127.558548530309</v>
      </c>
      <c r="I1324" s="7">
        <v>122.262867334662</v>
      </c>
      <c r="J1324" s="7">
        <v>113.72256873470999</v>
      </c>
      <c r="K1324" s="7">
        <v>106.60632917688</v>
      </c>
      <c r="L1324" s="7">
        <v>99.2316228408515</v>
      </c>
      <c r="M1324" s="7">
        <v>64.401021866761695</v>
      </c>
      <c r="N1324" s="7">
        <v>77.265322230688597</v>
      </c>
      <c r="O1324" s="7">
        <v>75.856451840864196</v>
      </c>
      <c r="P1324" s="7">
        <v>0</v>
      </c>
      <c r="Q1324" s="7">
        <v>0</v>
      </c>
      <c r="R1324" s="7">
        <v>0</v>
      </c>
      <c r="S1324" s="7">
        <v>0</v>
      </c>
      <c r="T1324" s="7">
        <v>0</v>
      </c>
      <c r="U1324" s="7">
        <v>0</v>
      </c>
      <c r="V1324" s="7">
        <v>0</v>
      </c>
      <c r="W1324" s="7">
        <v>0</v>
      </c>
      <c r="X1324" s="7">
        <v>0</v>
      </c>
      <c r="Y1324" s="7">
        <v>0</v>
      </c>
      <c r="Z1324" s="7">
        <v>0</v>
      </c>
      <c r="AA1324" s="1" t="s">
        <v>58</v>
      </c>
      <c r="AB1324" s="1" t="str">
        <f t="shared" si="63"/>
        <v>Castilla La Mancha</v>
      </c>
      <c r="AC1324" s="1" t="str">
        <f t="shared" si="61"/>
        <v>Cáceres-Castilla La Mancha-Toledo-R16</v>
      </c>
      <c r="AD1324" s="1" t="str">
        <f t="shared" si="62"/>
        <v xml:space="preserve">EE - Industria energética, distribución de energía, gas y agua </v>
      </c>
    </row>
    <row r="1325" spans="1:30" ht="14.4">
      <c r="A1325" s="7" t="s">
        <v>104</v>
      </c>
      <c r="B1325" s="7" t="s">
        <v>94</v>
      </c>
      <c r="C1325" s="7" t="s">
        <v>95</v>
      </c>
      <c r="D1325" s="7" t="s">
        <v>23</v>
      </c>
      <c r="E1325" s="7">
        <v>9.8305159920551599</v>
      </c>
      <c r="F1325" s="7">
        <v>0</v>
      </c>
      <c r="G1325" s="7">
        <v>10.119909210052599</v>
      </c>
      <c r="H1325" s="7">
        <v>0</v>
      </c>
      <c r="I1325" s="7">
        <v>2.89978234017972</v>
      </c>
      <c r="J1325" s="7">
        <v>0</v>
      </c>
      <c r="K1325" s="7">
        <v>0</v>
      </c>
      <c r="L1325" s="7">
        <v>2.53234569085665</v>
      </c>
      <c r="M1325" s="7">
        <v>0</v>
      </c>
      <c r="N1325" s="7">
        <v>0</v>
      </c>
      <c r="O1325" s="7">
        <v>25.407726781670601</v>
      </c>
      <c r="P1325" s="7">
        <v>16.023859999999999</v>
      </c>
      <c r="Q1325" s="7">
        <v>0</v>
      </c>
      <c r="R1325" s="7">
        <v>17.245795999999999</v>
      </c>
      <c r="S1325" s="7">
        <v>0</v>
      </c>
      <c r="T1325" s="7">
        <v>2.7815919999999998</v>
      </c>
      <c r="U1325" s="7">
        <v>0</v>
      </c>
      <c r="V1325" s="7">
        <v>0</v>
      </c>
      <c r="W1325" s="7">
        <v>5.5074540000000001</v>
      </c>
      <c r="X1325" s="7">
        <v>0</v>
      </c>
      <c r="Y1325" s="7">
        <v>0</v>
      </c>
      <c r="Z1325" s="7">
        <v>31.207042000000001</v>
      </c>
      <c r="AA1325" s="1" t="s">
        <v>24</v>
      </c>
      <c r="AB1325" s="1" t="str">
        <f t="shared" si="63"/>
        <v>Cataluña</v>
      </c>
      <c r="AC1325" s="1" t="str">
        <f t="shared" si="61"/>
        <v>Cáceres-Cataluña-Barcelona-R1</v>
      </c>
      <c r="AD1325" s="1" t="str">
        <f t="shared" si="62"/>
        <v xml:space="preserve">AA,BB - Agricultura, silvicultura y pesca </v>
      </c>
    </row>
    <row r="1326" spans="1:30" ht="14.4">
      <c r="A1326" s="7" t="s">
        <v>104</v>
      </c>
      <c r="B1326" s="7" t="s">
        <v>94</v>
      </c>
      <c r="C1326" s="7" t="s">
        <v>95</v>
      </c>
      <c r="D1326" s="7" t="s">
        <v>26</v>
      </c>
      <c r="E1326" s="7">
        <v>0</v>
      </c>
      <c r="F1326" s="7">
        <v>0</v>
      </c>
      <c r="G1326" s="7">
        <v>0</v>
      </c>
      <c r="H1326" s="7">
        <v>0</v>
      </c>
      <c r="I1326" s="7">
        <v>0</v>
      </c>
      <c r="J1326" s="7">
        <v>0</v>
      </c>
      <c r="K1326" s="7">
        <v>0</v>
      </c>
      <c r="L1326" s="7">
        <v>0</v>
      </c>
      <c r="M1326" s="7">
        <v>0</v>
      </c>
      <c r="N1326" s="7">
        <v>0</v>
      </c>
      <c r="O1326" s="7">
        <v>0</v>
      </c>
      <c r="P1326" s="7">
        <v>0</v>
      </c>
      <c r="Q1326" s="7">
        <v>0</v>
      </c>
      <c r="R1326" s="7">
        <v>0</v>
      </c>
      <c r="S1326" s="7">
        <v>0</v>
      </c>
      <c r="T1326" s="7">
        <v>0</v>
      </c>
      <c r="U1326" s="7">
        <v>0</v>
      </c>
      <c r="V1326" s="7">
        <v>0</v>
      </c>
      <c r="W1326" s="7">
        <v>0</v>
      </c>
      <c r="X1326" s="7">
        <v>0</v>
      </c>
      <c r="Y1326" s="7">
        <v>0</v>
      </c>
      <c r="Z1326" s="7">
        <v>0</v>
      </c>
      <c r="AA1326" s="1" t="s">
        <v>27</v>
      </c>
      <c r="AB1326" s="1" t="str">
        <f t="shared" si="63"/>
        <v>Cataluña</v>
      </c>
      <c r="AC1326" s="1" t="str">
        <f t="shared" si="61"/>
        <v>Cáceres-Cataluña-Barcelona-R2</v>
      </c>
      <c r="AD1326" s="1" t="str">
        <f t="shared" si="62"/>
        <v xml:space="preserve">CA,CB, DF - I. extractivas, coquerías, refino y combustibles nucleares </v>
      </c>
    </row>
    <row r="1327" spans="1:30" ht="14.4">
      <c r="A1327" s="7" t="s">
        <v>104</v>
      </c>
      <c r="B1327" s="7" t="s">
        <v>94</v>
      </c>
      <c r="C1327" s="7" t="s">
        <v>95</v>
      </c>
      <c r="D1327" s="7" t="s">
        <v>29</v>
      </c>
      <c r="E1327" s="7">
        <v>11.6357443537983</v>
      </c>
      <c r="F1327" s="7">
        <v>9.5902626216963007</v>
      </c>
      <c r="G1327" s="7">
        <v>26.630561513299298</v>
      </c>
      <c r="H1327" s="7">
        <v>0</v>
      </c>
      <c r="I1327" s="7">
        <v>2.7907457881959399</v>
      </c>
      <c r="J1327" s="7">
        <v>12.9189031466921</v>
      </c>
      <c r="K1327" s="7">
        <v>12.0083021531066</v>
      </c>
      <c r="L1327" s="7">
        <v>6.6447981316713198</v>
      </c>
      <c r="M1327" s="7">
        <v>0</v>
      </c>
      <c r="N1327" s="7">
        <v>35.360250416182403</v>
      </c>
      <c r="O1327" s="7">
        <v>16.769930491805798</v>
      </c>
      <c r="P1327" s="7">
        <v>11.611608</v>
      </c>
      <c r="Q1327" s="7">
        <v>13.891056000000001</v>
      </c>
      <c r="R1327" s="7">
        <v>15.811488000000001</v>
      </c>
      <c r="S1327" s="7">
        <v>0</v>
      </c>
      <c r="T1327" s="7">
        <v>12.643599999999999</v>
      </c>
      <c r="U1327" s="7">
        <v>25.589862</v>
      </c>
      <c r="V1327" s="7">
        <v>15.199704000000001</v>
      </c>
      <c r="W1327" s="7">
        <v>18.107071999999999</v>
      </c>
      <c r="X1327" s="7">
        <v>0</v>
      </c>
      <c r="Y1327" s="7">
        <v>25.000995</v>
      </c>
      <c r="Z1327" s="7">
        <v>19.645109900000001</v>
      </c>
      <c r="AA1327" s="1" t="s">
        <v>30</v>
      </c>
      <c r="AB1327" s="1" t="str">
        <f t="shared" si="63"/>
        <v>Cataluña</v>
      </c>
      <c r="AC1327" s="1" t="str">
        <f t="shared" si="61"/>
        <v>Cáceres-Cataluña-Barcelona-R3</v>
      </c>
      <c r="AD1327" s="1" t="str">
        <f t="shared" si="62"/>
        <v xml:space="preserve">DA - Industria Agroalimentaria </v>
      </c>
    </row>
    <row r="1328" spans="1:30" ht="14.4">
      <c r="A1328" s="7" t="s">
        <v>104</v>
      </c>
      <c r="B1328" s="7" t="s">
        <v>94</v>
      </c>
      <c r="C1328" s="7" t="s">
        <v>95</v>
      </c>
      <c r="D1328" s="7" t="s">
        <v>32</v>
      </c>
      <c r="E1328" s="7">
        <v>0</v>
      </c>
      <c r="F1328" s="7">
        <v>0</v>
      </c>
      <c r="G1328" s="7">
        <v>0</v>
      </c>
      <c r="H1328" s="7">
        <v>0</v>
      </c>
      <c r="I1328" s="7">
        <v>0</v>
      </c>
      <c r="J1328" s="7">
        <v>0</v>
      </c>
      <c r="K1328" s="7">
        <v>0</v>
      </c>
      <c r="L1328" s="7">
        <v>0</v>
      </c>
      <c r="M1328" s="7">
        <v>0</v>
      </c>
      <c r="N1328" s="7">
        <v>0</v>
      </c>
      <c r="O1328" s="7">
        <v>0</v>
      </c>
      <c r="P1328" s="7">
        <v>0</v>
      </c>
      <c r="Q1328" s="7">
        <v>0</v>
      </c>
      <c r="R1328" s="7">
        <v>0</v>
      </c>
      <c r="S1328" s="7">
        <v>0</v>
      </c>
      <c r="T1328" s="7">
        <v>0</v>
      </c>
      <c r="U1328" s="7">
        <v>0</v>
      </c>
      <c r="V1328" s="7">
        <v>0</v>
      </c>
      <c r="W1328" s="7">
        <v>0</v>
      </c>
      <c r="X1328" s="7">
        <v>0</v>
      </c>
      <c r="Y1328" s="7">
        <v>0</v>
      </c>
      <c r="Z1328" s="7">
        <v>0</v>
      </c>
      <c r="AA1328" s="1" t="s">
        <v>33</v>
      </c>
      <c r="AB1328" s="1" t="str">
        <f t="shared" si="63"/>
        <v>Cataluña</v>
      </c>
      <c r="AC1328" s="1" t="str">
        <f t="shared" si="61"/>
        <v>Cáceres-Cataluña-Barcelona-R4</v>
      </c>
      <c r="AD1328" s="1" t="str">
        <f t="shared" si="62"/>
        <v xml:space="preserve">DB - Industria textil y de la confección </v>
      </c>
    </row>
    <row r="1329" spans="1:30" ht="14.4">
      <c r="A1329" s="7" t="s">
        <v>104</v>
      </c>
      <c r="B1329" s="7" t="s">
        <v>94</v>
      </c>
      <c r="C1329" s="7" t="s">
        <v>95</v>
      </c>
      <c r="D1329" s="7" t="s">
        <v>35</v>
      </c>
      <c r="E1329" s="7">
        <v>0</v>
      </c>
      <c r="F1329" s="7">
        <v>0</v>
      </c>
      <c r="G1329" s="7">
        <v>0</v>
      </c>
      <c r="H1329" s="7">
        <v>0</v>
      </c>
      <c r="I1329" s="7">
        <v>0</v>
      </c>
      <c r="J1329" s="7">
        <v>0</v>
      </c>
      <c r="K1329" s="7">
        <v>0</v>
      </c>
      <c r="L1329" s="7">
        <v>0</v>
      </c>
      <c r="M1329" s="7">
        <v>0</v>
      </c>
      <c r="N1329" s="7">
        <v>0</v>
      </c>
      <c r="O1329" s="7">
        <v>0</v>
      </c>
      <c r="P1329" s="7">
        <v>0</v>
      </c>
      <c r="Q1329" s="7">
        <v>0</v>
      </c>
      <c r="R1329" s="7">
        <v>0</v>
      </c>
      <c r="S1329" s="7">
        <v>0</v>
      </c>
      <c r="T1329" s="7">
        <v>0</v>
      </c>
      <c r="U1329" s="7">
        <v>0</v>
      </c>
      <c r="V1329" s="7">
        <v>0</v>
      </c>
      <c r="W1329" s="7">
        <v>0</v>
      </c>
      <c r="X1329" s="7">
        <v>0</v>
      </c>
      <c r="Y1329" s="7">
        <v>0</v>
      </c>
      <c r="Z1329" s="7">
        <v>0</v>
      </c>
      <c r="AA1329" s="1" t="s">
        <v>36</v>
      </c>
      <c r="AB1329" s="1" t="str">
        <f t="shared" si="63"/>
        <v>Cataluña</v>
      </c>
      <c r="AC1329" s="1" t="str">
        <f t="shared" si="61"/>
        <v>Cáceres-Cataluña-Barcelona-R5</v>
      </c>
      <c r="AD1329" s="1" t="str">
        <f t="shared" si="62"/>
        <v xml:space="preserve">DC - Industria del cuero y calzado </v>
      </c>
    </row>
    <row r="1330" spans="1:30" ht="14.4">
      <c r="A1330" s="7" t="s">
        <v>104</v>
      </c>
      <c r="B1330" s="7" t="s">
        <v>94</v>
      </c>
      <c r="C1330" s="7" t="s">
        <v>95</v>
      </c>
      <c r="D1330" s="7" t="s">
        <v>37</v>
      </c>
      <c r="E1330" s="7">
        <v>0</v>
      </c>
      <c r="F1330" s="7">
        <v>0</v>
      </c>
      <c r="G1330" s="7">
        <v>0</v>
      </c>
      <c r="H1330" s="7">
        <v>0</v>
      </c>
      <c r="I1330" s="7">
        <v>0</v>
      </c>
      <c r="J1330" s="7">
        <v>0</v>
      </c>
      <c r="K1330" s="7">
        <v>0</v>
      </c>
      <c r="L1330" s="7">
        <v>0</v>
      </c>
      <c r="M1330" s="7">
        <v>0</v>
      </c>
      <c r="N1330" s="7">
        <v>0</v>
      </c>
      <c r="O1330" s="7">
        <v>0</v>
      </c>
      <c r="P1330" s="7">
        <v>0</v>
      </c>
      <c r="Q1330" s="7">
        <v>0</v>
      </c>
      <c r="R1330" s="7">
        <v>0</v>
      </c>
      <c r="S1330" s="7">
        <v>0</v>
      </c>
      <c r="T1330" s="7">
        <v>0</v>
      </c>
      <c r="U1330" s="7">
        <v>0</v>
      </c>
      <c r="V1330" s="7">
        <v>0</v>
      </c>
      <c r="W1330" s="7">
        <v>0</v>
      </c>
      <c r="X1330" s="7">
        <v>0</v>
      </c>
      <c r="Y1330" s="7">
        <v>0</v>
      </c>
      <c r="Z1330" s="7">
        <v>0</v>
      </c>
      <c r="AA1330" s="1" t="s">
        <v>38</v>
      </c>
      <c r="AB1330" s="1" t="str">
        <f t="shared" si="63"/>
        <v>Cataluña</v>
      </c>
      <c r="AC1330" s="1" t="str">
        <f t="shared" si="61"/>
        <v>Cáceres-Cataluña-Barcelona-R6</v>
      </c>
      <c r="AD1330" s="1" t="str">
        <f t="shared" si="62"/>
        <v xml:space="preserve">DD - Industria de la madera y el corcho </v>
      </c>
    </row>
    <row r="1331" spans="1:30" ht="14.4">
      <c r="A1331" s="7" t="s">
        <v>104</v>
      </c>
      <c r="B1331" s="7" t="s">
        <v>94</v>
      </c>
      <c r="C1331" s="7" t="s">
        <v>95</v>
      </c>
      <c r="D1331" s="7" t="s">
        <v>39</v>
      </c>
      <c r="E1331" s="7">
        <v>0</v>
      </c>
      <c r="F1331" s="7">
        <v>0</v>
      </c>
      <c r="G1331" s="7">
        <v>0</v>
      </c>
      <c r="H1331" s="7">
        <v>0</v>
      </c>
      <c r="I1331" s="7">
        <v>0</v>
      </c>
      <c r="J1331" s="7">
        <v>0</v>
      </c>
      <c r="K1331" s="7">
        <v>0.83146862649870801</v>
      </c>
      <c r="L1331" s="7">
        <v>0</v>
      </c>
      <c r="M1331" s="7">
        <v>0</v>
      </c>
      <c r="N1331" s="7">
        <v>0</v>
      </c>
      <c r="O1331" s="7">
        <v>1.6114898342744901</v>
      </c>
      <c r="P1331" s="7">
        <v>0</v>
      </c>
      <c r="Q1331" s="7">
        <v>0</v>
      </c>
      <c r="R1331" s="7">
        <v>0</v>
      </c>
      <c r="S1331" s="7">
        <v>0</v>
      </c>
      <c r="T1331" s="7">
        <v>0</v>
      </c>
      <c r="U1331" s="7">
        <v>0</v>
      </c>
      <c r="V1331" s="7">
        <v>12.563788799999999</v>
      </c>
      <c r="W1331" s="7">
        <v>0</v>
      </c>
      <c r="X1331" s="7">
        <v>0</v>
      </c>
      <c r="Y1331" s="7">
        <v>0</v>
      </c>
      <c r="Z1331" s="7">
        <v>10.848075</v>
      </c>
      <c r="AA1331" s="1" t="s">
        <v>40</v>
      </c>
      <c r="AB1331" s="1" t="str">
        <f t="shared" si="63"/>
        <v>Cataluña</v>
      </c>
      <c r="AC1331" s="1" t="str">
        <f t="shared" si="61"/>
        <v>Cáceres-Cataluña-Barcelona-R7</v>
      </c>
      <c r="AD1331" s="1" t="str">
        <f t="shared" si="62"/>
        <v xml:space="preserve">DE - Industria del papel, edición y artes gráficas </v>
      </c>
    </row>
    <row r="1332" spans="1:30" ht="14.4">
      <c r="A1332" s="7" t="s">
        <v>104</v>
      </c>
      <c r="B1332" s="7" t="s">
        <v>94</v>
      </c>
      <c r="C1332" s="7" t="s">
        <v>95</v>
      </c>
      <c r="D1332" s="7" t="s">
        <v>41</v>
      </c>
      <c r="E1332" s="7">
        <v>0</v>
      </c>
      <c r="F1332" s="7">
        <v>0</v>
      </c>
      <c r="G1332" s="7">
        <v>0</v>
      </c>
      <c r="H1332" s="7">
        <v>0</v>
      </c>
      <c r="I1332" s="7">
        <v>0</v>
      </c>
      <c r="J1332" s="7">
        <v>0</v>
      </c>
      <c r="K1332" s="7">
        <v>0</v>
      </c>
      <c r="L1332" s="7">
        <v>0</v>
      </c>
      <c r="M1332" s="7">
        <v>0</v>
      </c>
      <c r="N1332" s="7">
        <v>0</v>
      </c>
      <c r="O1332" s="7">
        <v>2.9260417303873898</v>
      </c>
      <c r="P1332" s="7">
        <v>0</v>
      </c>
      <c r="Q1332" s="7">
        <v>0</v>
      </c>
      <c r="R1332" s="7">
        <v>0</v>
      </c>
      <c r="S1332" s="7">
        <v>0</v>
      </c>
      <c r="T1332" s="7">
        <v>0</v>
      </c>
      <c r="U1332" s="7">
        <v>0</v>
      </c>
      <c r="V1332" s="7">
        <v>0</v>
      </c>
      <c r="W1332" s="7">
        <v>0</v>
      </c>
      <c r="X1332" s="7">
        <v>0</v>
      </c>
      <c r="Y1332" s="7">
        <v>0</v>
      </c>
      <c r="Z1332" s="7">
        <v>16.392185999999999</v>
      </c>
      <c r="AA1332" s="1" t="s">
        <v>42</v>
      </c>
      <c r="AB1332" s="1" t="str">
        <f t="shared" si="63"/>
        <v>Cataluña</v>
      </c>
      <c r="AC1332" s="1" t="str">
        <f t="shared" si="61"/>
        <v>Cáceres-Cataluña-Barcelona-R8</v>
      </c>
      <c r="AD1332" s="1" t="str">
        <f t="shared" si="62"/>
        <v xml:space="preserve">DG - Industria Química </v>
      </c>
    </row>
    <row r="1333" spans="1:30" ht="14.4">
      <c r="A1333" s="7" t="s">
        <v>104</v>
      </c>
      <c r="B1333" s="7" t="s">
        <v>94</v>
      </c>
      <c r="C1333" s="7" t="s">
        <v>95</v>
      </c>
      <c r="D1333" s="7" t="s">
        <v>43</v>
      </c>
      <c r="E1333" s="7">
        <v>0</v>
      </c>
      <c r="F1333" s="7">
        <v>0</v>
      </c>
      <c r="G1333" s="7">
        <v>0</v>
      </c>
      <c r="H1333" s="7">
        <v>0</v>
      </c>
      <c r="I1333" s="7">
        <v>0</v>
      </c>
      <c r="J1333" s="7">
        <v>0</v>
      </c>
      <c r="K1333" s="7">
        <v>0</v>
      </c>
      <c r="L1333" s="7">
        <v>0</v>
      </c>
      <c r="M1333" s="7">
        <v>0</v>
      </c>
      <c r="N1333" s="7">
        <v>0</v>
      </c>
      <c r="O1333" s="7">
        <v>0</v>
      </c>
      <c r="P1333" s="7">
        <v>0</v>
      </c>
      <c r="Q1333" s="7">
        <v>0</v>
      </c>
      <c r="R1333" s="7">
        <v>0</v>
      </c>
      <c r="S1333" s="7">
        <v>0</v>
      </c>
      <c r="T1333" s="7">
        <v>0</v>
      </c>
      <c r="U1333" s="7">
        <v>0</v>
      </c>
      <c r="V1333" s="7">
        <v>0</v>
      </c>
      <c r="W1333" s="7">
        <v>0</v>
      </c>
      <c r="X1333" s="7">
        <v>0</v>
      </c>
      <c r="Y1333" s="7">
        <v>0</v>
      </c>
      <c r="Z1333" s="7">
        <v>0</v>
      </c>
      <c r="AA1333" s="1" t="s">
        <v>44</v>
      </c>
      <c r="AB1333" s="1" t="str">
        <f t="shared" si="63"/>
        <v>Cataluña</v>
      </c>
      <c r="AC1333" s="1" t="str">
        <f t="shared" si="61"/>
        <v>Cáceres-Cataluña-Barcelona-R9</v>
      </c>
      <c r="AD1333" s="1" t="str">
        <f t="shared" si="62"/>
        <v xml:space="preserve">DH - Industria del caucho y materias plásticas </v>
      </c>
    </row>
    <row r="1334" spans="1:30" ht="14.4">
      <c r="A1334" s="7" t="s">
        <v>104</v>
      </c>
      <c r="B1334" s="7" t="s">
        <v>94</v>
      </c>
      <c r="C1334" s="7" t="s">
        <v>95</v>
      </c>
      <c r="D1334" s="7" t="s">
        <v>45</v>
      </c>
      <c r="E1334" s="7">
        <v>0</v>
      </c>
      <c r="F1334" s="7">
        <v>0.36829266090805901</v>
      </c>
      <c r="G1334" s="7">
        <v>0</v>
      </c>
      <c r="H1334" s="7">
        <v>0</v>
      </c>
      <c r="I1334" s="7">
        <v>0</v>
      </c>
      <c r="J1334" s="7">
        <v>0</v>
      </c>
      <c r="K1334" s="7">
        <v>0</v>
      </c>
      <c r="L1334" s="7">
        <v>0</v>
      </c>
      <c r="M1334" s="7">
        <v>0</v>
      </c>
      <c r="N1334" s="7">
        <v>0</v>
      </c>
      <c r="O1334" s="7">
        <v>0</v>
      </c>
      <c r="P1334" s="7">
        <v>0</v>
      </c>
      <c r="Q1334" s="7">
        <v>18.072431999999999</v>
      </c>
      <c r="R1334" s="7">
        <v>0</v>
      </c>
      <c r="S1334" s="7">
        <v>0</v>
      </c>
      <c r="T1334" s="7">
        <v>0</v>
      </c>
      <c r="U1334" s="7">
        <v>0</v>
      </c>
      <c r="V1334" s="7">
        <v>0</v>
      </c>
      <c r="W1334" s="7">
        <v>0</v>
      </c>
      <c r="X1334" s="7">
        <v>0</v>
      </c>
      <c r="Y1334" s="7">
        <v>0</v>
      </c>
      <c r="Z1334" s="7">
        <v>0</v>
      </c>
      <c r="AA1334" s="1" t="s">
        <v>46</v>
      </c>
      <c r="AB1334" s="1" t="str">
        <f t="shared" si="63"/>
        <v>Cataluña</v>
      </c>
      <c r="AC1334" s="1" t="str">
        <f t="shared" si="61"/>
        <v>Cáceres-Cataluña-Barcelona-R10</v>
      </c>
      <c r="AD1334" s="1" t="str">
        <f t="shared" si="62"/>
        <v xml:space="preserve">DI - Industria de productos minerales no metálicos </v>
      </c>
    </row>
    <row r="1335" spans="1:30" ht="14.4">
      <c r="A1335" s="7" t="s">
        <v>104</v>
      </c>
      <c r="B1335" s="7" t="s">
        <v>94</v>
      </c>
      <c r="C1335" s="7" t="s">
        <v>95</v>
      </c>
      <c r="D1335" s="7" t="s">
        <v>47</v>
      </c>
      <c r="E1335" s="7">
        <v>0</v>
      </c>
      <c r="F1335" s="7">
        <v>0</v>
      </c>
      <c r="G1335" s="7">
        <v>0</v>
      </c>
      <c r="H1335" s="7">
        <v>0</v>
      </c>
      <c r="I1335" s="7">
        <v>0</v>
      </c>
      <c r="J1335" s="7">
        <v>0</v>
      </c>
      <c r="K1335" s="7">
        <v>0</v>
      </c>
      <c r="L1335" s="7">
        <v>0</v>
      </c>
      <c r="M1335" s="7">
        <v>0</v>
      </c>
      <c r="N1335" s="7">
        <v>8.5017392445211701</v>
      </c>
      <c r="O1335" s="7">
        <v>8.64509172277854</v>
      </c>
      <c r="P1335" s="7">
        <v>0</v>
      </c>
      <c r="Q1335" s="7">
        <v>0</v>
      </c>
      <c r="R1335" s="7">
        <v>0</v>
      </c>
      <c r="S1335" s="7">
        <v>0</v>
      </c>
      <c r="T1335" s="7">
        <v>0</v>
      </c>
      <c r="U1335" s="7">
        <v>0</v>
      </c>
      <c r="V1335" s="7">
        <v>0</v>
      </c>
      <c r="W1335" s="7">
        <v>0</v>
      </c>
      <c r="X1335" s="7">
        <v>0</v>
      </c>
      <c r="Y1335" s="7">
        <v>12.50892</v>
      </c>
      <c r="Z1335" s="7">
        <v>13.57545</v>
      </c>
      <c r="AA1335" s="1" t="s">
        <v>48</v>
      </c>
      <c r="AB1335" s="1" t="str">
        <f t="shared" si="63"/>
        <v>Cataluña</v>
      </c>
      <c r="AC1335" s="1" t="str">
        <f t="shared" si="61"/>
        <v>Cáceres-Cataluña-Barcelona-R11</v>
      </c>
      <c r="AD1335" s="1" t="str">
        <f t="shared" si="62"/>
        <v xml:space="preserve">DJ - Metalurgia y fabricación de productos metálicos </v>
      </c>
    </row>
    <row r="1336" spans="1:30" ht="14.4">
      <c r="A1336" s="7" t="s">
        <v>104</v>
      </c>
      <c r="B1336" s="7" t="s">
        <v>94</v>
      </c>
      <c r="C1336" s="7" t="s">
        <v>95</v>
      </c>
      <c r="D1336" s="7" t="s">
        <v>49</v>
      </c>
      <c r="E1336" s="7">
        <v>0</v>
      </c>
      <c r="F1336" s="7">
        <v>0</v>
      </c>
      <c r="G1336" s="7">
        <v>0</v>
      </c>
      <c r="H1336" s="7">
        <v>0</v>
      </c>
      <c r="I1336" s="7">
        <v>0</v>
      </c>
      <c r="J1336" s="7">
        <v>0</v>
      </c>
      <c r="K1336" s="7">
        <v>0</v>
      </c>
      <c r="L1336" s="7">
        <v>0</v>
      </c>
      <c r="M1336" s="7">
        <v>0</v>
      </c>
      <c r="N1336" s="7">
        <v>0</v>
      </c>
      <c r="O1336" s="7">
        <v>0</v>
      </c>
      <c r="P1336" s="7">
        <v>0</v>
      </c>
      <c r="Q1336" s="7">
        <v>0</v>
      </c>
      <c r="R1336" s="7">
        <v>0</v>
      </c>
      <c r="S1336" s="7">
        <v>0</v>
      </c>
      <c r="T1336" s="7">
        <v>0</v>
      </c>
      <c r="U1336" s="7">
        <v>0</v>
      </c>
      <c r="V1336" s="7">
        <v>0</v>
      </c>
      <c r="W1336" s="7">
        <v>0</v>
      </c>
      <c r="X1336" s="7">
        <v>0</v>
      </c>
      <c r="Y1336" s="7">
        <v>0</v>
      </c>
      <c r="Z1336" s="7">
        <v>0</v>
      </c>
      <c r="AA1336" s="1" t="s">
        <v>50</v>
      </c>
      <c r="AB1336" s="1" t="str">
        <f t="shared" si="63"/>
        <v>Cataluña</v>
      </c>
      <c r="AC1336" s="1" t="str">
        <f t="shared" si="61"/>
        <v>Cáceres-Cataluña-Barcelona-R12</v>
      </c>
      <c r="AD1336" s="1" t="str">
        <f t="shared" si="62"/>
        <v xml:space="preserve">DK - Fabricación de maquinaria y equipo mecánico </v>
      </c>
    </row>
    <row r="1337" spans="1:30" ht="14.4">
      <c r="A1337" s="7" t="s">
        <v>104</v>
      </c>
      <c r="B1337" s="7" t="s">
        <v>94</v>
      </c>
      <c r="C1337" s="7" t="s">
        <v>95</v>
      </c>
      <c r="D1337" s="7" t="s">
        <v>51</v>
      </c>
      <c r="E1337" s="7">
        <v>0</v>
      </c>
      <c r="F1337" s="7">
        <v>0</v>
      </c>
      <c r="G1337" s="7">
        <v>0</v>
      </c>
      <c r="H1337" s="7">
        <v>0</v>
      </c>
      <c r="I1337" s="7">
        <v>0</v>
      </c>
      <c r="J1337" s="7">
        <v>0</v>
      </c>
      <c r="K1337" s="7">
        <v>0</v>
      </c>
      <c r="L1337" s="7">
        <v>0</v>
      </c>
      <c r="M1337" s="7">
        <v>0</v>
      </c>
      <c r="N1337" s="7">
        <v>0</v>
      </c>
      <c r="O1337" s="7">
        <v>0</v>
      </c>
      <c r="P1337" s="7">
        <v>0</v>
      </c>
      <c r="Q1337" s="7">
        <v>0</v>
      </c>
      <c r="R1337" s="7">
        <v>0</v>
      </c>
      <c r="S1337" s="7">
        <v>0</v>
      </c>
      <c r="T1337" s="7">
        <v>0</v>
      </c>
      <c r="U1337" s="7">
        <v>0</v>
      </c>
      <c r="V1337" s="7">
        <v>0</v>
      </c>
      <c r="W1337" s="7">
        <v>0</v>
      </c>
      <c r="X1337" s="7">
        <v>0</v>
      </c>
      <c r="Y1337" s="7">
        <v>0</v>
      </c>
      <c r="Z1337" s="7">
        <v>0</v>
      </c>
      <c r="AA1337" s="1" t="s">
        <v>52</v>
      </c>
      <c r="AB1337" s="1" t="str">
        <f t="shared" si="63"/>
        <v>Cataluña</v>
      </c>
      <c r="AC1337" s="1" t="str">
        <f t="shared" si="61"/>
        <v>Cáceres-Cataluña-Barcelona-R13</v>
      </c>
      <c r="AD1337" s="1" t="str">
        <f t="shared" si="62"/>
        <v xml:space="preserve">DL - Material y equipo eléctrico, electrónico y óptico </v>
      </c>
    </row>
    <row r="1338" spans="1:30" ht="14.4">
      <c r="A1338" s="7" t="s">
        <v>104</v>
      </c>
      <c r="B1338" s="7" t="s">
        <v>94</v>
      </c>
      <c r="C1338" s="7" t="s">
        <v>95</v>
      </c>
      <c r="D1338" s="7" t="s">
        <v>53</v>
      </c>
      <c r="E1338" s="7">
        <v>0</v>
      </c>
      <c r="F1338" s="7">
        <v>0</v>
      </c>
      <c r="G1338" s="7">
        <v>0</v>
      </c>
      <c r="H1338" s="7">
        <v>0</v>
      </c>
      <c r="I1338" s="7">
        <v>3.2054505445049397E-2</v>
      </c>
      <c r="J1338" s="7">
        <v>0</v>
      </c>
      <c r="K1338" s="7">
        <v>0</v>
      </c>
      <c r="L1338" s="7">
        <v>0</v>
      </c>
      <c r="M1338" s="7">
        <v>0</v>
      </c>
      <c r="N1338" s="7">
        <v>0</v>
      </c>
      <c r="O1338" s="7">
        <v>0</v>
      </c>
      <c r="P1338" s="7">
        <v>0</v>
      </c>
      <c r="Q1338" s="7">
        <v>0</v>
      </c>
      <c r="R1338" s="7">
        <v>0</v>
      </c>
      <c r="S1338" s="7">
        <v>0</v>
      </c>
      <c r="T1338" s="7">
        <v>1.98161605</v>
      </c>
      <c r="U1338" s="7">
        <v>0</v>
      </c>
      <c r="V1338" s="7">
        <v>0</v>
      </c>
      <c r="W1338" s="7">
        <v>0</v>
      </c>
      <c r="X1338" s="7">
        <v>0</v>
      </c>
      <c r="Y1338" s="7">
        <v>0</v>
      </c>
      <c r="Z1338" s="7">
        <v>0</v>
      </c>
      <c r="AA1338" s="1" t="s">
        <v>54</v>
      </c>
      <c r="AB1338" s="1" t="str">
        <f t="shared" si="63"/>
        <v>Cataluña</v>
      </c>
      <c r="AC1338" s="1" t="str">
        <f t="shared" si="61"/>
        <v>Cáceres-Cataluña-Barcelona-R14</v>
      </c>
      <c r="AD1338" s="1" t="str">
        <f t="shared" si="62"/>
        <v xml:space="preserve">DM - Fabricación de material de transporte </v>
      </c>
    </row>
    <row r="1339" spans="1:30" ht="14.4">
      <c r="A1339" s="7" t="s">
        <v>104</v>
      </c>
      <c r="B1339" s="7" t="s">
        <v>94</v>
      </c>
      <c r="C1339" s="7" t="s">
        <v>95</v>
      </c>
      <c r="D1339" s="7" t="s">
        <v>55</v>
      </c>
      <c r="E1339" s="7">
        <v>0</v>
      </c>
      <c r="F1339" s="7">
        <v>0</v>
      </c>
      <c r="G1339" s="7">
        <v>0</v>
      </c>
      <c r="H1339" s="7">
        <v>0</v>
      </c>
      <c r="I1339" s="7">
        <v>0</v>
      </c>
      <c r="J1339" s="7">
        <v>0</v>
      </c>
      <c r="K1339" s="7">
        <v>0</v>
      </c>
      <c r="L1339" s="7">
        <v>0</v>
      </c>
      <c r="M1339" s="7">
        <v>0</v>
      </c>
      <c r="N1339" s="7">
        <v>0</v>
      </c>
      <c r="O1339" s="7">
        <v>0</v>
      </c>
      <c r="P1339" s="7">
        <v>0</v>
      </c>
      <c r="Q1339" s="7">
        <v>0</v>
      </c>
      <c r="R1339" s="7">
        <v>0</v>
      </c>
      <c r="S1339" s="7">
        <v>0</v>
      </c>
      <c r="T1339" s="7">
        <v>0</v>
      </c>
      <c r="U1339" s="7">
        <v>0</v>
      </c>
      <c r="V1339" s="7">
        <v>0</v>
      </c>
      <c r="W1339" s="7">
        <v>0</v>
      </c>
      <c r="X1339" s="7">
        <v>0</v>
      </c>
      <c r="Y1339" s="7">
        <v>0</v>
      </c>
      <c r="Z1339" s="7">
        <v>0</v>
      </c>
      <c r="AA1339" s="1" t="s">
        <v>56</v>
      </c>
      <c r="AB1339" s="1" t="str">
        <f t="shared" si="63"/>
        <v>Cataluña</v>
      </c>
      <c r="AC1339" s="1" t="str">
        <f t="shared" si="61"/>
        <v>Cáceres-Cataluña-Barcelona-R15</v>
      </c>
      <c r="AD1339" s="1" t="str">
        <f t="shared" si="62"/>
        <v xml:space="preserve">DN - Industrias diversas </v>
      </c>
    </row>
    <row r="1340" spans="1:30" ht="14.4">
      <c r="A1340" s="7" t="s">
        <v>104</v>
      </c>
      <c r="B1340" s="7" t="s">
        <v>94</v>
      </c>
      <c r="C1340" s="7" t="s">
        <v>95</v>
      </c>
      <c r="D1340" s="7" t="s">
        <v>57</v>
      </c>
      <c r="E1340" s="7">
        <v>0</v>
      </c>
      <c r="F1340" s="7">
        <v>0</v>
      </c>
      <c r="G1340" s="7">
        <v>0</v>
      </c>
      <c r="H1340" s="7">
        <v>0</v>
      </c>
      <c r="I1340" s="7">
        <v>0</v>
      </c>
      <c r="J1340" s="7">
        <v>0</v>
      </c>
      <c r="K1340" s="7">
        <v>0</v>
      </c>
      <c r="L1340" s="7">
        <v>0</v>
      </c>
      <c r="M1340" s="7">
        <v>0</v>
      </c>
      <c r="N1340" s="7">
        <v>0</v>
      </c>
      <c r="O1340" s="7">
        <v>0</v>
      </c>
      <c r="P1340" s="7">
        <v>0</v>
      </c>
      <c r="Q1340" s="7">
        <v>0</v>
      </c>
      <c r="R1340" s="7">
        <v>0</v>
      </c>
      <c r="S1340" s="7">
        <v>0</v>
      </c>
      <c r="T1340" s="7">
        <v>0</v>
      </c>
      <c r="U1340" s="7">
        <v>0</v>
      </c>
      <c r="V1340" s="7">
        <v>0</v>
      </c>
      <c r="W1340" s="7">
        <v>0</v>
      </c>
      <c r="X1340" s="7">
        <v>0</v>
      </c>
      <c r="Y1340" s="7">
        <v>0</v>
      </c>
      <c r="Z1340" s="7">
        <v>0</v>
      </c>
      <c r="AA1340" s="1" t="s">
        <v>58</v>
      </c>
      <c r="AB1340" s="1" t="str">
        <f t="shared" si="63"/>
        <v>Cataluña</v>
      </c>
      <c r="AC1340" s="1" t="str">
        <f t="shared" si="61"/>
        <v>Cáceres-Cataluña-Barcelona-R16</v>
      </c>
      <c r="AD1340" s="1" t="str">
        <f t="shared" si="62"/>
        <v xml:space="preserve">EE - Industria energética, distribución de energía, gas y agua </v>
      </c>
    </row>
    <row r="1341" spans="1:30" ht="14.4">
      <c r="A1341" s="7" t="s">
        <v>104</v>
      </c>
      <c r="B1341" s="7" t="s">
        <v>94</v>
      </c>
      <c r="C1341" s="7" t="s">
        <v>96</v>
      </c>
      <c r="D1341" s="7" t="s">
        <v>23</v>
      </c>
      <c r="E1341" s="7">
        <v>0</v>
      </c>
      <c r="F1341" s="7">
        <v>0</v>
      </c>
      <c r="G1341" s="7">
        <v>5.0957926020645301</v>
      </c>
      <c r="H1341" s="7">
        <v>0</v>
      </c>
      <c r="I1341" s="7">
        <v>0</v>
      </c>
      <c r="J1341" s="7">
        <v>0</v>
      </c>
      <c r="K1341" s="7">
        <v>0</v>
      </c>
      <c r="L1341" s="7">
        <v>0</v>
      </c>
      <c r="M1341" s="7">
        <v>0</v>
      </c>
      <c r="N1341" s="7">
        <v>11.797878955776</v>
      </c>
      <c r="O1341" s="7">
        <v>4.9981652253148701</v>
      </c>
      <c r="P1341" s="7">
        <v>0</v>
      </c>
      <c r="Q1341" s="7">
        <v>0</v>
      </c>
      <c r="R1341" s="7">
        <v>10.895056</v>
      </c>
      <c r="S1341" s="7">
        <v>0</v>
      </c>
      <c r="T1341" s="7">
        <v>0</v>
      </c>
      <c r="U1341" s="7">
        <v>0</v>
      </c>
      <c r="V1341" s="7">
        <v>0</v>
      </c>
      <c r="W1341" s="7">
        <v>0</v>
      </c>
      <c r="X1341" s="7">
        <v>0</v>
      </c>
      <c r="Y1341" s="7">
        <v>10.322168</v>
      </c>
      <c r="Z1341" s="7">
        <v>11.542488000000001</v>
      </c>
      <c r="AA1341" s="1" t="s">
        <v>24</v>
      </c>
      <c r="AB1341" s="1" t="str">
        <f t="shared" si="63"/>
        <v>Cataluña</v>
      </c>
      <c r="AC1341" s="1" t="str">
        <f t="shared" si="61"/>
        <v>Cáceres-Cataluña-Girona-R1</v>
      </c>
      <c r="AD1341" s="1" t="str">
        <f t="shared" si="62"/>
        <v xml:space="preserve">AA,BB - Agricultura, silvicultura y pesca </v>
      </c>
    </row>
    <row r="1342" spans="1:30" ht="14.4">
      <c r="A1342" s="7" t="s">
        <v>104</v>
      </c>
      <c r="B1342" s="7" t="s">
        <v>94</v>
      </c>
      <c r="C1342" s="7" t="s">
        <v>96</v>
      </c>
      <c r="D1342" s="7" t="s">
        <v>26</v>
      </c>
      <c r="E1342" s="7">
        <v>0</v>
      </c>
      <c r="F1342" s="7">
        <v>0</v>
      </c>
      <c r="G1342" s="7">
        <v>0</v>
      </c>
      <c r="H1342" s="7">
        <v>0</v>
      </c>
      <c r="I1342" s="7">
        <v>0</v>
      </c>
      <c r="J1342" s="7">
        <v>0</v>
      </c>
      <c r="K1342" s="7">
        <v>0</v>
      </c>
      <c r="L1342" s="7">
        <v>0</v>
      </c>
      <c r="M1342" s="7">
        <v>0</v>
      </c>
      <c r="N1342" s="7">
        <v>0</v>
      </c>
      <c r="O1342" s="7">
        <v>0</v>
      </c>
      <c r="P1342" s="7">
        <v>0</v>
      </c>
      <c r="Q1342" s="7">
        <v>0</v>
      </c>
      <c r="R1342" s="7">
        <v>0</v>
      </c>
      <c r="S1342" s="7">
        <v>0</v>
      </c>
      <c r="T1342" s="7">
        <v>0</v>
      </c>
      <c r="U1342" s="7">
        <v>0</v>
      </c>
      <c r="V1342" s="7">
        <v>0</v>
      </c>
      <c r="W1342" s="7">
        <v>0</v>
      </c>
      <c r="X1342" s="7">
        <v>0</v>
      </c>
      <c r="Y1342" s="7">
        <v>0</v>
      </c>
      <c r="Z1342" s="7">
        <v>0</v>
      </c>
      <c r="AA1342" s="1" t="s">
        <v>27</v>
      </c>
      <c r="AB1342" s="1" t="str">
        <f t="shared" si="63"/>
        <v>Cataluña</v>
      </c>
      <c r="AC1342" s="1" t="str">
        <f t="shared" si="61"/>
        <v>Cáceres-Cataluña-Girona-R2</v>
      </c>
      <c r="AD1342" s="1" t="str">
        <f t="shared" si="62"/>
        <v xml:space="preserve">CA,CB, DF - I. extractivas, coquerías, refino y combustibles nucleares </v>
      </c>
    </row>
    <row r="1343" spans="1:30" ht="14.4">
      <c r="A1343" s="7" t="s">
        <v>104</v>
      </c>
      <c r="B1343" s="7" t="s">
        <v>94</v>
      </c>
      <c r="C1343" s="7" t="s">
        <v>96</v>
      </c>
      <c r="D1343" s="7" t="s">
        <v>29</v>
      </c>
      <c r="E1343" s="7">
        <v>0</v>
      </c>
      <c r="F1343" s="7">
        <v>0</v>
      </c>
      <c r="G1343" s="7">
        <v>0</v>
      </c>
      <c r="H1343" s="7">
        <v>0</v>
      </c>
      <c r="I1343" s="7">
        <v>0</v>
      </c>
      <c r="J1343" s="7">
        <v>0</v>
      </c>
      <c r="K1343" s="7">
        <v>0</v>
      </c>
      <c r="L1343" s="7">
        <v>0</v>
      </c>
      <c r="M1343" s="7">
        <v>0</v>
      </c>
      <c r="N1343" s="7">
        <v>0</v>
      </c>
      <c r="O1343" s="7">
        <v>0</v>
      </c>
      <c r="P1343" s="7">
        <v>0</v>
      </c>
      <c r="Q1343" s="7">
        <v>0</v>
      </c>
      <c r="R1343" s="7">
        <v>0</v>
      </c>
      <c r="S1343" s="7">
        <v>0</v>
      </c>
      <c r="T1343" s="7">
        <v>0</v>
      </c>
      <c r="U1343" s="7">
        <v>0</v>
      </c>
      <c r="V1343" s="7">
        <v>0</v>
      </c>
      <c r="W1343" s="7">
        <v>0</v>
      </c>
      <c r="X1343" s="7">
        <v>0</v>
      </c>
      <c r="Y1343" s="7">
        <v>0</v>
      </c>
      <c r="Z1343" s="7">
        <v>0</v>
      </c>
      <c r="AA1343" s="1" t="s">
        <v>30</v>
      </c>
      <c r="AB1343" s="1" t="str">
        <f t="shared" si="63"/>
        <v>Cataluña</v>
      </c>
      <c r="AC1343" s="1" t="str">
        <f t="shared" si="61"/>
        <v>Cáceres-Cataluña-Girona-R3</v>
      </c>
      <c r="AD1343" s="1" t="str">
        <f t="shared" si="62"/>
        <v xml:space="preserve">DA - Industria Agroalimentaria </v>
      </c>
    </row>
    <row r="1344" spans="1:30" ht="14.4">
      <c r="A1344" s="7" t="s">
        <v>104</v>
      </c>
      <c r="B1344" s="7" t="s">
        <v>94</v>
      </c>
      <c r="C1344" s="7" t="s">
        <v>96</v>
      </c>
      <c r="D1344" s="7" t="s">
        <v>32</v>
      </c>
      <c r="E1344" s="7">
        <v>0</v>
      </c>
      <c r="F1344" s="7">
        <v>0</v>
      </c>
      <c r="G1344" s="7">
        <v>0</v>
      </c>
      <c r="H1344" s="7">
        <v>0</v>
      </c>
      <c r="I1344" s="7">
        <v>0</v>
      </c>
      <c r="J1344" s="7">
        <v>0</v>
      </c>
      <c r="K1344" s="7">
        <v>0</v>
      </c>
      <c r="L1344" s="7">
        <v>0</v>
      </c>
      <c r="M1344" s="7">
        <v>0</v>
      </c>
      <c r="N1344" s="7">
        <v>0</v>
      </c>
      <c r="O1344" s="7">
        <v>0</v>
      </c>
      <c r="P1344" s="7">
        <v>0</v>
      </c>
      <c r="Q1344" s="7">
        <v>0</v>
      </c>
      <c r="R1344" s="7">
        <v>0</v>
      </c>
      <c r="S1344" s="7">
        <v>0</v>
      </c>
      <c r="T1344" s="7">
        <v>0</v>
      </c>
      <c r="U1344" s="7">
        <v>0</v>
      </c>
      <c r="V1344" s="7">
        <v>0</v>
      </c>
      <c r="W1344" s="7">
        <v>0</v>
      </c>
      <c r="X1344" s="7">
        <v>0</v>
      </c>
      <c r="Y1344" s="7">
        <v>0</v>
      </c>
      <c r="Z1344" s="7">
        <v>0</v>
      </c>
      <c r="AA1344" s="1" t="s">
        <v>33</v>
      </c>
      <c r="AB1344" s="1" t="str">
        <f t="shared" si="63"/>
        <v>Cataluña</v>
      </c>
      <c r="AC1344" s="1" t="str">
        <f t="shared" si="61"/>
        <v>Cáceres-Cataluña-Girona-R4</v>
      </c>
      <c r="AD1344" s="1" t="str">
        <f t="shared" si="62"/>
        <v xml:space="preserve">DB - Industria textil y de la confección </v>
      </c>
    </row>
    <row r="1345" spans="1:30" ht="14.4">
      <c r="A1345" s="7" t="s">
        <v>104</v>
      </c>
      <c r="B1345" s="7" t="s">
        <v>94</v>
      </c>
      <c r="C1345" s="7" t="s">
        <v>96</v>
      </c>
      <c r="D1345" s="7" t="s">
        <v>35</v>
      </c>
      <c r="E1345" s="7">
        <v>0</v>
      </c>
      <c r="F1345" s="7">
        <v>0</v>
      </c>
      <c r="G1345" s="7">
        <v>0</v>
      </c>
      <c r="H1345" s="7">
        <v>0</v>
      </c>
      <c r="I1345" s="7">
        <v>0</v>
      </c>
      <c r="J1345" s="7">
        <v>0</v>
      </c>
      <c r="K1345" s="7">
        <v>0</v>
      </c>
      <c r="L1345" s="7">
        <v>0</v>
      </c>
      <c r="M1345" s="7">
        <v>0</v>
      </c>
      <c r="N1345" s="7">
        <v>0</v>
      </c>
      <c r="O1345" s="7">
        <v>0</v>
      </c>
      <c r="P1345" s="7">
        <v>0</v>
      </c>
      <c r="Q1345" s="7">
        <v>0</v>
      </c>
      <c r="R1345" s="7">
        <v>0</v>
      </c>
      <c r="S1345" s="7">
        <v>0</v>
      </c>
      <c r="T1345" s="7">
        <v>0</v>
      </c>
      <c r="U1345" s="7">
        <v>0</v>
      </c>
      <c r="V1345" s="7">
        <v>0</v>
      </c>
      <c r="W1345" s="7">
        <v>0</v>
      </c>
      <c r="X1345" s="7">
        <v>0</v>
      </c>
      <c r="Y1345" s="7">
        <v>0</v>
      </c>
      <c r="Z1345" s="7">
        <v>0</v>
      </c>
      <c r="AA1345" s="1" t="s">
        <v>36</v>
      </c>
      <c r="AB1345" s="1" t="str">
        <f t="shared" si="63"/>
        <v>Cataluña</v>
      </c>
      <c r="AC1345" s="1" t="str">
        <f t="shared" si="61"/>
        <v>Cáceres-Cataluña-Girona-R5</v>
      </c>
      <c r="AD1345" s="1" t="str">
        <f t="shared" si="62"/>
        <v xml:space="preserve">DC - Industria del cuero y calzado </v>
      </c>
    </row>
    <row r="1346" spans="1:30" ht="14.4">
      <c r="A1346" s="7" t="s">
        <v>104</v>
      </c>
      <c r="B1346" s="7" t="s">
        <v>94</v>
      </c>
      <c r="C1346" s="7" t="s">
        <v>96</v>
      </c>
      <c r="D1346" s="7" t="s">
        <v>37</v>
      </c>
      <c r="E1346" s="7">
        <v>0</v>
      </c>
      <c r="F1346" s="7">
        <v>0</v>
      </c>
      <c r="G1346" s="7">
        <v>0</v>
      </c>
      <c r="H1346" s="7">
        <v>0</v>
      </c>
      <c r="I1346" s="7">
        <v>0</v>
      </c>
      <c r="J1346" s="7">
        <v>0</v>
      </c>
      <c r="K1346" s="7">
        <v>0</v>
      </c>
      <c r="L1346" s="7">
        <v>0</v>
      </c>
      <c r="M1346" s="7">
        <v>0</v>
      </c>
      <c r="N1346" s="7">
        <v>0</v>
      </c>
      <c r="O1346" s="7">
        <v>0</v>
      </c>
      <c r="P1346" s="7">
        <v>0</v>
      </c>
      <c r="Q1346" s="7">
        <v>0</v>
      </c>
      <c r="R1346" s="7">
        <v>0</v>
      </c>
      <c r="S1346" s="7">
        <v>0</v>
      </c>
      <c r="T1346" s="7">
        <v>0</v>
      </c>
      <c r="U1346" s="7">
        <v>0</v>
      </c>
      <c r="V1346" s="7">
        <v>0</v>
      </c>
      <c r="W1346" s="7">
        <v>0</v>
      </c>
      <c r="X1346" s="7">
        <v>0</v>
      </c>
      <c r="Y1346" s="7">
        <v>0</v>
      </c>
      <c r="Z1346" s="7">
        <v>0</v>
      </c>
      <c r="AA1346" s="1" t="s">
        <v>38</v>
      </c>
      <c r="AB1346" s="1" t="str">
        <f t="shared" si="63"/>
        <v>Cataluña</v>
      </c>
      <c r="AC1346" s="1" t="str">
        <f t="shared" si="61"/>
        <v>Cáceres-Cataluña-Girona-R6</v>
      </c>
      <c r="AD1346" s="1" t="str">
        <f t="shared" si="62"/>
        <v xml:space="preserve">DD - Industria de la madera y el corcho </v>
      </c>
    </row>
    <row r="1347" spans="1:30" ht="14.4">
      <c r="A1347" s="7" t="s">
        <v>104</v>
      </c>
      <c r="B1347" s="7" t="s">
        <v>94</v>
      </c>
      <c r="C1347" s="7" t="s">
        <v>96</v>
      </c>
      <c r="D1347" s="7" t="s">
        <v>39</v>
      </c>
      <c r="E1347" s="7">
        <v>0</v>
      </c>
      <c r="F1347" s="7">
        <v>0</v>
      </c>
      <c r="G1347" s="7">
        <v>0</v>
      </c>
      <c r="H1347" s="7">
        <v>0</v>
      </c>
      <c r="I1347" s="7">
        <v>0</v>
      </c>
      <c r="J1347" s="7">
        <v>0</v>
      </c>
      <c r="K1347" s="7">
        <v>0</v>
      </c>
      <c r="L1347" s="7">
        <v>0</v>
      </c>
      <c r="M1347" s="7">
        <v>0</v>
      </c>
      <c r="N1347" s="7">
        <v>0</v>
      </c>
      <c r="O1347" s="7">
        <v>0</v>
      </c>
      <c r="P1347" s="7">
        <v>0</v>
      </c>
      <c r="Q1347" s="7">
        <v>0</v>
      </c>
      <c r="R1347" s="7">
        <v>0</v>
      </c>
      <c r="S1347" s="7">
        <v>0</v>
      </c>
      <c r="T1347" s="7">
        <v>0</v>
      </c>
      <c r="U1347" s="7">
        <v>0</v>
      </c>
      <c r="V1347" s="7">
        <v>0</v>
      </c>
      <c r="W1347" s="7">
        <v>0</v>
      </c>
      <c r="X1347" s="7">
        <v>0</v>
      </c>
      <c r="Y1347" s="7">
        <v>0</v>
      </c>
      <c r="Z1347" s="7">
        <v>0</v>
      </c>
      <c r="AA1347" s="1" t="s">
        <v>40</v>
      </c>
      <c r="AB1347" s="1" t="str">
        <f t="shared" si="63"/>
        <v>Cataluña</v>
      </c>
      <c r="AC1347" s="1" t="str">
        <f t="shared" si="61"/>
        <v>Cáceres-Cataluña-Girona-R7</v>
      </c>
      <c r="AD1347" s="1" t="str">
        <f t="shared" si="62"/>
        <v xml:space="preserve">DE - Industria del papel, edición y artes gráficas </v>
      </c>
    </row>
    <row r="1348" spans="1:30" ht="14.4">
      <c r="A1348" s="7" t="s">
        <v>104</v>
      </c>
      <c r="B1348" s="7" t="s">
        <v>94</v>
      </c>
      <c r="C1348" s="7" t="s">
        <v>96</v>
      </c>
      <c r="D1348" s="7" t="s">
        <v>41</v>
      </c>
      <c r="E1348" s="7">
        <v>0</v>
      </c>
      <c r="F1348" s="7">
        <v>0</v>
      </c>
      <c r="G1348" s="7">
        <v>0</v>
      </c>
      <c r="H1348" s="7">
        <v>0</v>
      </c>
      <c r="I1348" s="7">
        <v>0</v>
      </c>
      <c r="J1348" s="7">
        <v>0</v>
      </c>
      <c r="K1348" s="7">
        <v>0</v>
      </c>
      <c r="L1348" s="7">
        <v>0</v>
      </c>
      <c r="M1348" s="7">
        <v>0</v>
      </c>
      <c r="N1348" s="7">
        <v>0</v>
      </c>
      <c r="O1348" s="7">
        <v>0</v>
      </c>
      <c r="P1348" s="7">
        <v>0</v>
      </c>
      <c r="Q1348" s="7">
        <v>0</v>
      </c>
      <c r="R1348" s="7">
        <v>0</v>
      </c>
      <c r="S1348" s="7">
        <v>0</v>
      </c>
      <c r="T1348" s="7">
        <v>0</v>
      </c>
      <c r="U1348" s="7">
        <v>0</v>
      </c>
      <c r="V1348" s="7">
        <v>0</v>
      </c>
      <c r="W1348" s="7">
        <v>0</v>
      </c>
      <c r="X1348" s="7">
        <v>0</v>
      </c>
      <c r="Y1348" s="7">
        <v>0</v>
      </c>
      <c r="Z1348" s="7">
        <v>0</v>
      </c>
      <c r="AA1348" s="1" t="s">
        <v>42</v>
      </c>
      <c r="AB1348" s="1" t="str">
        <f t="shared" si="63"/>
        <v>Cataluña</v>
      </c>
      <c r="AC1348" s="1" t="str">
        <f t="shared" si="61"/>
        <v>Cáceres-Cataluña-Girona-R8</v>
      </c>
      <c r="AD1348" s="1" t="str">
        <f t="shared" si="62"/>
        <v xml:space="preserve">DG - Industria Química </v>
      </c>
    </row>
    <row r="1349" spans="1:30" ht="14.4">
      <c r="A1349" s="7" t="s">
        <v>104</v>
      </c>
      <c r="B1349" s="7" t="s">
        <v>94</v>
      </c>
      <c r="C1349" s="7" t="s">
        <v>96</v>
      </c>
      <c r="D1349" s="7" t="s">
        <v>43</v>
      </c>
      <c r="E1349" s="7">
        <v>0</v>
      </c>
      <c r="F1349" s="7">
        <v>0</v>
      </c>
      <c r="G1349" s="7">
        <v>0</v>
      </c>
      <c r="H1349" s="7">
        <v>0</v>
      </c>
      <c r="I1349" s="7">
        <v>0</v>
      </c>
      <c r="J1349" s="7">
        <v>0</v>
      </c>
      <c r="K1349" s="7">
        <v>0</v>
      </c>
      <c r="L1349" s="7">
        <v>0</v>
      </c>
      <c r="M1349" s="7">
        <v>0</v>
      </c>
      <c r="N1349" s="7">
        <v>0</v>
      </c>
      <c r="O1349" s="7">
        <v>0</v>
      </c>
      <c r="P1349" s="7">
        <v>0</v>
      </c>
      <c r="Q1349" s="7">
        <v>0</v>
      </c>
      <c r="R1349" s="7">
        <v>0</v>
      </c>
      <c r="S1349" s="7">
        <v>0</v>
      </c>
      <c r="T1349" s="7">
        <v>0</v>
      </c>
      <c r="U1349" s="7">
        <v>0</v>
      </c>
      <c r="V1349" s="7">
        <v>0</v>
      </c>
      <c r="W1349" s="7">
        <v>0</v>
      </c>
      <c r="X1349" s="7">
        <v>0</v>
      </c>
      <c r="Y1349" s="7">
        <v>0</v>
      </c>
      <c r="Z1349" s="7">
        <v>0</v>
      </c>
      <c r="AA1349" s="1" t="s">
        <v>44</v>
      </c>
      <c r="AB1349" s="1" t="str">
        <f t="shared" si="63"/>
        <v>Cataluña</v>
      </c>
      <c r="AC1349" s="1" t="str">
        <f t="shared" si="61"/>
        <v>Cáceres-Cataluña-Girona-R9</v>
      </c>
      <c r="AD1349" s="1" t="str">
        <f t="shared" si="62"/>
        <v xml:space="preserve">DH - Industria del caucho y materias plásticas </v>
      </c>
    </row>
    <row r="1350" spans="1:30" ht="14.4">
      <c r="A1350" s="7" t="s">
        <v>104</v>
      </c>
      <c r="B1350" s="7" t="s">
        <v>94</v>
      </c>
      <c r="C1350" s="7" t="s">
        <v>96</v>
      </c>
      <c r="D1350" s="7" t="s">
        <v>45</v>
      </c>
      <c r="E1350" s="7">
        <v>0</v>
      </c>
      <c r="F1350" s="7">
        <v>0</v>
      </c>
      <c r="G1350" s="7">
        <v>0</v>
      </c>
      <c r="H1350" s="7">
        <v>0</v>
      </c>
      <c r="I1350" s="7">
        <v>0</v>
      </c>
      <c r="J1350" s="7">
        <v>0</v>
      </c>
      <c r="K1350" s="7">
        <v>0</v>
      </c>
      <c r="L1350" s="7">
        <v>0</v>
      </c>
      <c r="M1350" s="7">
        <v>0</v>
      </c>
      <c r="N1350" s="7">
        <v>0</v>
      </c>
      <c r="O1350" s="7">
        <v>0</v>
      </c>
      <c r="P1350" s="7">
        <v>0</v>
      </c>
      <c r="Q1350" s="7">
        <v>0</v>
      </c>
      <c r="R1350" s="7">
        <v>0</v>
      </c>
      <c r="S1350" s="7">
        <v>0</v>
      </c>
      <c r="T1350" s="7">
        <v>0</v>
      </c>
      <c r="U1350" s="7">
        <v>0</v>
      </c>
      <c r="V1350" s="7">
        <v>0</v>
      </c>
      <c r="W1350" s="7">
        <v>0</v>
      </c>
      <c r="X1350" s="7">
        <v>0</v>
      </c>
      <c r="Y1350" s="7">
        <v>0</v>
      </c>
      <c r="Z1350" s="7">
        <v>0</v>
      </c>
      <c r="AA1350" s="1" t="s">
        <v>46</v>
      </c>
      <c r="AB1350" s="1" t="str">
        <f t="shared" si="63"/>
        <v>Cataluña</v>
      </c>
      <c r="AC1350" s="1" t="str">
        <f t="shared" si="61"/>
        <v>Cáceres-Cataluña-Girona-R10</v>
      </c>
      <c r="AD1350" s="1" t="str">
        <f t="shared" si="62"/>
        <v xml:space="preserve">DI - Industria de productos minerales no metálicos </v>
      </c>
    </row>
    <row r="1351" spans="1:30" ht="14.4">
      <c r="A1351" s="7" t="s">
        <v>104</v>
      </c>
      <c r="B1351" s="7" t="s">
        <v>94</v>
      </c>
      <c r="C1351" s="7" t="s">
        <v>96</v>
      </c>
      <c r="D1351" s="7" t="s">
        <v>47</v>
      </c>
      <c r="E1351" s="7">
        <v>0</v>
      </c>
      <c r="F1351" s="7">
        <v>0</v>
      </c>
      <c r="G1351" s="7">
        <v>0</v>
      </c>
      <c r="H1351" s="7">
        <v>0</v>
      </c>
      <c r="I1351" s="7">
        <v>0</v>
      </c>
      <c r="J1351" s="7">
        <v>0</v>
      </c>
      <c r="K1351" s="7">
        <v>0</v>
      </c>
      <c r="L1351" s="7">
        <v>0</v>
      </c>
      <c r="M1351" s="7">
        <v>0</v>
      </c>
      <c r="N1351" s="7">
        <v>0</v>
      </c>
      <c r="O1351" s="7">
        <v>8.0244242332129705</v>
      </c>
      <c r="P1351" s="7">
        <v>0</v>
      </c>
      <c r="Q1351" s="7">
        <v>0</v>
      </c>
      <c r="R1351" s="7">
        <v>0</v>
      </c>
      <c r="S1351" s="7">
        <v>0</v>
      </c>
      <c r="T1351" s="7">
        <v>0</v>
      </c>
      <c r="U1351" s="7">
        <v>0</v>
      </c>
      <c r="V1351" s="7">
        <v>0</v>
      </c>
      <c r="W1351" s="7">
        <v>0</v>
      </c>
      <c r="X1351" s="7">
        <v>0</v>
      </c>
      <c r="Y1351" s="7">
        <v>0</v>
      </c>
      <c r="Z1351" s="7">
        <v>5.7712440000000003</v>
      </c>
      <c r="AA1351" s="1" t="s">
        <v>48</v>
      </c>
      <c r="AB1351" s="1" t="str">
        <f t="shared" si="63"/>
        <v>Cataluña</v>
      </c>
      <c r="AC1351" s="1" t="str">
        <f t="shared" si="61"/>
        <v>Cáceres-Cataluña-Girona-R11</v>
      </c>
      <c r="AD1351" s="1" t="str">
        <f t="shared" si="62"/>
        <v xml:space="preserve">DJ - Metalurgia y fabricación de productos metálicos </v>
      </c>
    </row>
    <row r="1352" spans="1:30" ht="14.4">
      <c r="A1352" s="7" t="s">
        <v>104</v>
      </c>
      <c r="B1352" s="7" t="s">
        <v>94</v>
      </c>
      <c r="C1352" s="7" t="s">
        <v>96</v>
      </c>
      <c r="D1352" s="7" t="s">
        <v>49</v>
      </c>
      <c r="E1352" s="7">
        <v>0</v>
      </c>
      <c r="F1352" s="7">
        <v>0</v>
      </c>
      <c r="G1352" s="7">
        <v>0</v>
      </c>
      <c r="H1352" s="7">
        <v>0</v>
      </c>
      <c r="I1352" s="7">
        <v>0</v>
      </c>
      <c r="J1352" s="7">
        <v>0</v>
      </c>
      <c r="K1352" s="7">
        <v>0</v>
      </c>
      <c r="L1352" s="7">
        <v>0</v>
      </c>
      <c r="M1352" s="7">
        <v>0</v>
      </c>
      <c r="N1352" s="7">
        <v>0</v>
      </c>
      <c r="O1352" s="7">
        <v>0</v>
      </c>
      <c r="P1352" s="7">
        <v>0</v>
      </c>
      <c r="Q1352" s="7">
        <v>0</v>
      </c>
      <c r="R1352" s="7">
        <v>0</v>
      </c>
      <c r="S1352" s="7">
        <v>0</v>
      </c>
      <c r="T1352" s="7">
        <v>0</v>
      </c>
      <c r="U1352" s="7">
        <v>0</v>
      </c>
      <c r="V1352" s="7">
        <v>0</v>
      </c>
      <c r="W1352" s="7">
        <v>0</v>
      </c>
      <c r="X1352" s="7">
        <v>0</v>
      </c>
      <c r="Y1352" s="7">
        <v>0</v>
      </c>
      <c r="Z1352" s="7">
        <v>0</v>
      </c>
      <c r="AA1352" s="1" t="s">
        <v>50</v>
      </c>
      <c r="AB1352" s="1" t="str">
        <f t="shared" si="63"/>
        <v>Cataluña</v>
      </c>
      <c r="AC1352" s="1" t="str">
        <f t="shared" si="61"/>
        <v>Cáceres-Cataluña-Girona-R12</v>
      </c>
      <c r="AD1352" s="1" t="str">
        <f t="shared" si="62"/>
        <v xml:space="preserve">DK - Fabricación de maquinaria y equipo mecánico </v>
      </c>
    </row>
    <row r="1353" spans="1:30" ht="14.4">
      <c r="A1353" s="7" t="s">
        <v>104</v>
      </c>
      <c r="B1353" s="7" t="s">
        <v>94</v>
      </c>
      <c r="C1353" s="7" t="s">
        <v>96</v>
      </c>
      <c r="D1353" s="7" t="s">
        <v>51</v>
      </c>
      <c r="E1353" s="7">
        <v>0</v>
      </c>
      <c r="F1353" s="7">
        <v>0</v>
      </c>
      <c r="G1353" s="7">
        <v>0</v>
      </c>
      <c r="H1353" s="7">
        <v>0</v>
      </c>
      <c r="I1353" s="7">
        <v>0</v>
      </c>
      <c r="J1353" s="7">
        <v>0</v>
      </c>
      <c r="K1353" s="7">
        <v>0</v>
      </c>
      <c r="L1353" s="7">
        <v>0</v>
      </c>
      <c r="M1353" s="7">
        <v>0</v>
      </c>
      <c r="N1353" s="7">
        <v>0</v>
      </c>
      <c r="O1353" s="7">
        <v>0</v>
      </c>
      <c r="P1353" s="7">
        <v>0</v>
      </c>
      <c r="Q1353" s="7">
        <v>0</v>
      </c>
      <c r="R1353" s="7">
        <v>0</v>
      </c>
      <c r="S1353" s="7">
        <v>0</v>
      </c>
      <c r="T1353" s="7">
        <v>0</v>
      </c>
      <c r="U1353" s="7">
        <v>0</v>
      </c>
      <c r="V1353" s="7">
        <v>0</v>
      </c>
      <c r="W1353" s="7">
        <v>0</v>
      </c>
      <c r="X1353" s="7">
        <v>0</v>
      </c>
      <c r="Y1353" s="7">
        <v>0</v>
      </c>
      <c r="Z1353" s="7">
        <v>0</v>
      </c>
      <c r="AA1353" s="1" t="s">
        <v>52</v>
      </c>
      <c r="AB1353" s="1" t="str">
        <f t="shared" si="63"/>
        <v>Cataluña</v>
      </c>
      <c r="AC1353" s="1" t="str">
        <f t="shared" si="61"/>
        <v>Cáceres-Cataluña-Girona-R13</v>
      </c>
      <c r="AD1353" s="1" t="str">
        <f t="shared" si="62"/>
        <v xml:space="preserve">DL - Material y equipo eléctrico, electrónico y óptico </v>
      </c>
    </row>
    <row r="1354" spans="1:30" ht="14.4">
      <c r="A1354" s="7" t="s">
        <v>104</v>
      </c>
      <c r="B1354" s="7" t="s">
        <v>94</v>
      </c>
      <c r="C1354" s="7" t="s">
        <v>96</v>
      </c>
      <c r="D1354" s="7" t="s">
        <v>53</v>
      </c>
      <c r="E1354" s="7">
        <v>0</v>
      </c>
      <c r="F1354" s="7">
        <v>0</v>
      </c>
      <c r="G1354" s="7">
        <v>0</v>
      </c>
      <c r="H1354" s="7">
        <v>0</v>
      </c>
      <c r="I1354" s="7">
        <v>0</v>
      </c>
      <c r="J1354" s="7">
        <v>0</v>
      </c>
      <c r="K1354" s="7">
        <v>0</v>
      </c>
      <c r="L1354" s="7">
        <v>0</v>
      </c>
      <c r="M1354" s="7">
        <v>0</v>
      </c>
      <c r="N1354" s="7">
        <v>0</v>
      </c>
      <c r="O1354" s="7">
        <v>0</v>
      </c>
      <c r="P1354" s="7">
        <v>0</v>
      </c>
      <c r="Q1354" s="7">
        <v>0</v>
      </c>
      <c r="R1354" s="7">
        <v>0</v>
      </c>
      <c r="S1354" s="7">
        <v>0</v>
      </c>
      <c r="T1354" s="7">
        <v>0</v>
      </c>
      <c r="U1354" s="7">
        <v>0</v>
      </c>
      <c r="V1354" s="7">
        <v>0</v>
      </c>
      <c r="W1354" s="7">
        <v>0</v>
      </c>
      <c r="X1354" s="7">
        <v>0</v>
      </c>
      <c r="Y1354" s="7">
        <v>0</v>
      </c>
      <c r="Z1354" s="7">
        <v>0</v>
      </c>
      <c r="AA1354" s="1" t="s">
        <v>54</v>
      </c>
      <c r="AB1354" s="1" t="str">
        <f t="shared" si="63"/>
        <v>Cataluña</v>
      </c>
      <c r="AC1354" s="1" t="str">
        <f t="shared" si="61"/>
        <v>Cáceres-Cataluña-Girona-R14</v>
      </c>
      <c r="AD1354" s="1" t="str">
        <f t="shared" si="62"/>
        <v xml:space="preserve">DM - Fabricación de material de transporte </v>
      </c>
    </row>
    <row r="1355" spans="1:30" ht="14.4">
      <c r="A1355" s="7" t="s">
        <v>104</v>
      </c>
      <c r="B1355" s="7" t="s">
        <v>94</v>
      </c>
      <c r="C1355" s="7" t="s">
        <v>96</v>
      </c>
      <c r="D1355" s="7" t="s">
        <v>55</v>
      </c>
      <c r="E1355" s="7">
        <v>0</v>
      </c>
      <c r="F1355" s="7">
        <v>0</v>
      </c>
      <c r="G1355" s="7">
        <v>0</v>
      </c>
      <c r="H1355" s="7">
        <v>0</v>
      </c>
      <c r="I1355" s="7">
        <v>0</v>
      </c>
      <c r="J1355" s="7">
        <v>0</v>
      </c>
      <c r="K1355" s="7">
        <v>0</v>
      </c>
      <c r="L1355" s="7">
        <v>0</v>
      </c>
      <c r="M1355" s="7">
        <v>0</v>
      </c>
      <c r="N1355" s="7">
        <v>0</v>
      </c>
      <c r="O1355" s="7">
        <v>0</v>
      </c>
      <c r="P1355" s="7">
        <v>0</v>
      </c>
      <c r="Q1355" s="7">
        <v>0</v>
      </c>
      <c r="R1355" s="7">
        <v>0</v>
      </c>
      <c r="S1355" s="7">
        <v>0</v>
      </c>
      <c r="T1355" s="7">
        <v>0</v>
      </c>
      <c r="U1355" s="7">
        <v>0</v>
      </c>
      <c r="V1355" s="7">
        <v>0</v>
      </c>
      <c r="W1355" s="7">
        <v>0</v>
      </c>
      <c r="X1355" s="7">
        <v>0</v>
      </c>
      <c r="Y1355" s="7">
        <v>0</v>
      </c>
      <c r="Z1355" s="7">
        <v>0</v>
      </c>
      <c r="AA1355" s="1" t="s">
        <v>56</v>
      </c>
      <c r="AB1355" s="1" t="str">
        <f t="shared" si="63"/>
        <v>Cataluña</v>
      </c>
      <c r="AC1355" s="1" t="str">
        <f t="shared" si="61"/>
        <v>Cáceres-Cataluña-Girona-R15</v>
      </c>
      <c r="AD1355" s="1" t="str">
        <f t="shared" si="62"/>
        <v xml:space="preserve">DN - Industrias diversas </v>
      </c>
    </row>
    <row r="1356" spans="1:30" ht="14.4">
      <c r="A1356" s="7" t="s">
        <v>104</v>
      </c>
      <c r="B1356" s="7" t="s">
        <v>94</v>
      </c>
      <c r="C1356" s="7" t="s">
        <v>96</v>
      </c>
      <c r="D1356" s="7" t="s">
        <v>57</v>
      </c>
      <c r="E1356" s="7">
        <v>0</v>
      </c>
      <c r="F1356" s="7">
        <v>0</v>
      </c>
      <c r="G1356" s="7">
        <v>0</v>
      </c>
      <c r="H1356" s="7">
        <v>0</v>
      </c>
      <c r="I1356" s="7">
        <v>0</v>
      </c>
      <c r="J1356" s="7">
        <v>0</v>
      </c>
      <c r="K1356" s="7">
        <v>0</v>
      </c>
      <c r="L1356" s="7">
        <v>0</v>
      </c>
      <c r="M1356" s="7">
        <v>0</v>
      </c>
      <c r="N1356" s="7">
        <v>0</v>
      </c>
      <c r="O1356" s="7">
        <v>0</v>
      </c>
      <c r="P1356" s="7">
        <v>0</v>
      </c>
      <c r="Q1356" s="7">
        <v>0</v>
      </c>
      <c r="R1356" s="7">
        <v>0</v>
      </c>
      <c r="S1356" s="7">
        <v>0</v>
      </c>
      <c r="T1356" s="7">
        <v>0</v>
      </c>
      <c r="U1356" s="7">
        <v>0</v>
      </c>
      <c r="V1356" s="7">
        <v>0</v>
      </c>
      <c r="W1356" s="7">
        <v>0</v>
      </c>
      <c r="X1356" s="7">
        <v>0</v>
      </c>
      <c r="Y1356" s="7">
        <v>0</v>
      </c>
      <c r="Z1356" s="7">
        <v>0</v>
      </c>
      <c r="AA1356" s="1" t="s">
        <v>58</v>
      </c>
      <c r="AB1356" s="1" t="str">
        <f t="shared" si="63"/>
        <v>Cataluña</v>
      </c>
      <c r="AC1356" s="1" t="str">
        <f t="shared" si="61"/>
        <v>Cáceres-Cataluña-Girona-R16</v>
      </c>
      <c r="AD1356" s="1" t="str">
        <f t="shared" si="62"/>
        <v xml:space="preserve">EE - Industria energética, distribución de energía, gas y agua </v>
      </c>
    </row>
    <row r="1357" spans="1:30" ht="14.4">
      <c r="A1357" s="7" t="s">
        <v>104</v>
      </c>
      <c r="B1357" s="7" t="s">
        <v>94</v>
      </c>
      <c r="C1357" s="7" t="s">
        <v>97</v>
      </c>
      <c r="D1357" s="7" t="s">
        <v>23</v>
      </c>
      <c r="E1357" s="7">
        <v>0</v>
      </c>
      <c r="F1357" s="7">
        <v>0</v>
      </c>
      <c r="G1357" s="7">
        <v>5.8331366716789903</v>
      </c>
      <c r="H1357" s="7">
        <v>0</v>
      </c>
      <c r="I1357" s="7">
        <v>8.3779853109026803</v>
      </c>
      <c r="J1357" s="7">
        <v>11.528223549263201</v>
      </c>
      <c r="K1357" s="7">
        <v>0</v>
      </c>
      <c r="L1357" s="7">
        <v>0</v>
      </c>
      <c r="M1357" s="7">
        <v>0</v>
      </c>
      <c r="N1357" s="7">
        <v>0</v>
      </c>
      <c r="O1357" s="7">
        <v>0</v>
      </c>
      <c r="P1357" s="7">
        <v>0</v>
      </c>
      <c r="Q1357" s="7">
        <v>0</v>
      </c>
      <c r="R1357" s="7">
        <v>12.471534</v>
      </c>
      <c r="S1357" s="7">
        <v>0</v>
      </c>
      <c r="T1357" s="7">
        <v>14.246914</v>
      </c>
      <c r="U1357" s="7">
        <v>13.233549</v>
      </c>
      <c r="V1357" s="7">
        <v>0</v>
      </c>
      <c r="W1357" s="7">
        <v>0</v>
      </c>
      <c r="X1357" s="7">
        <v>0</v>
      </c>
      <c r="Y1357" s="7">
        <v>0</v>
      </c>
      <c r="Z1357" s="7">
        <v>0</v>
      </c>
      <c r="AA1357" s="1" t="s">
        <v>24</v>
      </c>
      <c r="AB1357" s="1" t="str">
        <f t="shared" si="63"/>
        <v>Cataluña</v>
      </c>
      <c r="AC1357" s="1" t="str">
        <f t="shared" si="61"/>
        <v>Cáceres-Cataluña-Lleida-R1</v>
      </c>
      <c r="AD1357" s="1" t="str">
        <f t="shared" si="62"/>
        <v xml:space="preserve">AA,BB - Agricultura, silvicultura y pesca </v>
      </c>
    </row>
    <row r="1358" spans="1:30" ht="14.4">
      <c r="A1358" s="7" t="s">
        <v>104</v>
      </c>
      <c r="B1358" s="7" t="s">
        <v>94</v>
      </c>
      <c r="C1358" s="7" t="s">
        <v>97</v>
      </c>
      <c r="D1358" s="7" t="s">
        <v>26</v>
      </c>
      <c r="E1358" s="7">
        <v>0</v>
      </c>
      <c r="F1358" s="7">
        <v>0</v>
      </c>
      <c r="G1358" s="7">
        <v>0</v>
      </c>
      <c r="H1358" s="7">
        <v>0</v>
      </c>
      <c r="I1358" s="7">
        <v>0</v>
      </c>
      <c r="J1358" s="7">
        <v>0</v>
      </c>
      <c r="K1358" s="7">
        <v>0</v>
      </c>
      <c r="L1358" s="7">
        <v>0</v>
      </c>
      <c r="M1358" s="7">
        <v>0</v>
      </c>
      <c r="N1358" s="7">
        <v>0</v>
      </c>
      <c r="O1358" s="7">
        <v>0</v>
      </c>
      <c r="P1358" s="7">
        <v>0</v>
      </c>
      <c r="Q1358" s="7">
        <v>0</v>
      </c>
      <c r="R1358" s="7">
        <v>0</v>
      </c>
      <c r="S1358" s="7">
        <v>0</v>
      </c>
      <c r="T1358" s="7">
        <v>0</v>
      </c>
      <c r="U1358" s="7">
        <v>0</v>
      </c>
      <c r="V1358" s="7">
        <v>0</v>
      </c>
      <c r="W1358" s="7">
        <v>0</v>
      </c>
      <c r="X1358" s="7">
        <v>0</v>
      </c>
      <c r="Y1358" s="7">
        <v>0</v>
      </c>
      <c r="Z1358" s="7">
        <v>0</v>
      </c>
      <c r="AA1358" s="1" t="s">
        <v>27</v>
      </c>
      <c r="AB1358" s="1" t="str">
        <f t="shared" si="63"/>
        <v>Cataluña</v>
      </c>
      <c r="AC1358" s="1" t="str">
        <f t="shared" ref="AC1358:AC1421" si="64">+A1358&amp;"-"&amp;AB1358&amp;"-"&amp;C1358&amp;"-"&amp;AA1358</f>
        <v>Cáceres-Cataluña-Lleida-R2</v>
      </c>
      <c r="AD1358" s="1" t="str">
        <f t="shared" ref="AD1358:AD1421" si="65">+IF(D1358=$D$13,$AI$1,IF(D1358=$D$14,$AI$2,IF(D1358=$D$15,$AI$3,IF(D1358=$D$16,$AI$4,IF(D1358=$D$17,$AI$5,IF(D1358=$D$18,$AI$6,IF(D1358=$D$19,$AI$7,IF(D1358=$D$20,$AI$8,IF(D1358=$D$21,$AI$9,IF(D1358=$D$22,$AI$10,IF(D1358=$D$23,$AI$11,IF(D1358=$D$24,$AI$12,IF(D1358=$D$25,$AI$13,IF(D1358=$D$26,$AI$14,IF(D1358=$D$27,$AI$15,$AI$16)))))))))))))))</f>
        <v xml:space="preserve">CA,CB, DF - I. extractivas, coquerías, refino y combustibles nucleares </v>
      </c>
    </row>
    <row r="1359" spans="1:30" ht="14.4">
      <c r="A1359" s="7" t="s">
        <v>104</v>
      </c>
      <c r="B1359" s="7" t="s">
        <v>94</v>
      </c>
      <c r="C1359" s="7" t="s">
        <v>97</v>
      </c>
      <c r="D1359" s="7" t="s">
        <v>29</v>
      </c>
      <c r="E1359" s="7">
        <v>0</v>
      </c>
      <c r="F1359" s="7">
        <v>11.637449369909399</v>
      </c>
      <c r="G1359" s="7">
        <v>0</v>
      </c>
      <c r="H1359" s="7">
        <v>0</v>
      </c>
      <c r="I1359" s="7">
        <v>0</v>
      </c>
      <c r="J1359" s="7">
        <v>0</v>
      </c>
      <c r="K1359" s="7">
        <v>0</v>
      </c>
      <c r="L1359" s="7">
        <v>0</v>
      </c>
      <c r="M1359" s="7">
        <v>0</v>
      </c>
      <c r="N1359" s="7">
        <v>0</v>
      </c>
      <c r="O1359" s="7">
        <v>0</v>
      </c>
      <c r="P1359" s="7">
        <v>0</v>
      </c>
      <c r="Q1359" s="7">
        <v>11.191305</v>
      </c>
      <c r="R1359" s="7">
        <v>0</v>
      </c>
      <c r="S1359" s="7">
        <v>0</v>
      </c>
      <c r="T1359" s="7">
        <v>0</v>
      </c>
      <c r="U1359" s="7">
        <v>0</v>
      </c>
      <c r="V1359" s="7">
        <v>0</v>
      </c>
      <c r="W1359" s="7">
        <v>0</v>
      </c>
      <c r="X1359" s="7">
        <v>0</v>
      </c>
      <c r="Y1359" s="7">
        <v>0</v>
      </c>
      <c r="Z1359" s="7">
        <v>0</v>
      </c>
      <c r="AA1359" s="1" t="s">
        <v>30</v>
      </c>
      <c r="AB1359" s="1" t="str">
        <f t="shared" si="63"/>
        <v>Cataluña</v>
      </c>
      <c r="AC1359" s="1" t="str">
        <f t="shared" si="64"/>
        <v>Cáceres-Cataluña-Lleida-R3</v>
      </c>
      <c r="AD1359" s="1" t="str">
        <f t="shared" si="65"/>
        <v xml:space="preserve">DA - Industria Agroalimentaria </v>
      </c>
    </row>
    <row r="1360" spans="1:30" ht="14.4">
      <c r="A1360" s="7" t="s">
        <v>104</v>
      </c>
      <c r="B1360" s="7" t="s">
        <v>94</v>
      </c>
      <c r="C1360" s="7" t="s">
        <v>97</v>
      </c>
      <c r="D1360" s="7" t="s">
        <v>32</v>
      </c>
      <c r="E1360" s="7">
        <v>0</v>
      </c>
      <c r="F1360" s="7">
        <v>0</v>
      </c>
      <c r="G1360" s="7">
        <v>0</v>
      </c>
      <c r="H1360" s="7">
        <v>0</v>
      </c>
      <c r="I1360" s="7">
        <v>0</v>
      </c>
      <c r="J1360" s="7">
        <v>0</v>
      </c>
      <c r="K1360" s="7">
        <v>0</v>
      </c>
      <c r="L1360" s="7">
        <v>0</v>
      </c>
      <c r="M1360" s="7">
        <v>0</v>
      </c>
      <c r="N1360" s="7">
        <v>0</v>
      </c>
      <c r="O1360" s="7">
        <v>0</v>
      </c>
      <c r="P1360" s="7">
        <v>0</v>
      </c>
      <c r="Q1360" s="7">
        <v>0</v>
      </c>
      <c r="R1360" s="7">
        <v>0</v>
      </c>
      <c r="S1360" s="7">
        <v>0</v>
      </c>
      <c r="T1360" s="7">
        <v>0</v>
      </c>
      <c r="U1360" s="7">
        <v>0</v>
      </c>
      <c r="V1360" s="7">
        <v>0</v>
      </c>
      <c r="W1360" s="7">
        <v>0</v>
      </c>
      <c r="X1360" s="7">
        <v>0</v>
      </c>
      <c r="Y1360" s="7">
        <v>0</v>
      </c>
      <c r="Z1360" s="7">
        <v>0</v>
      </c>
      <c r="AA1360" s="1" t="s">
        <v>33</v>
      </c>
      <c r="AB1360" s="1" t="str">
        <f t="shared" si="63"/>
        <v>Cataluña</v>
      </c>
      <c r="AC1360" s="1" t="str">
        <f t="shared" si="64"/>
        <v>Cáceres-Cataluña-Lleida-R4</v>
      </c>
      <c r="AD1360" s="1" t="str">
        <f t="shared" si="65"/>
        <v xml:space="preserve">DB - Industria textil y de la confección </v>
      </c>
    </row>
    <row r="1361" spans="1:30" ht="14.4">
      <c r="A1361" s="7" t="s">
        <v>104</v>
      </c>
      <c r="B1361" s="7" t="s">
        <v>94</v>
      </c>
      <c r="C1361" s="7" t="s">
        <v>97</v>
      </c>
      <c r="D1361" s="7" t="s">
        <v>35</v>
      </c>
      <c r="E1361" s="7">
        <v>0</v>
      </c>
      <c r="F1361" s="7">
        <v>0</v>
      </c>
      <c r="G1361" s="7">
        <v>0</v>
      </c>
      <c r="H1361" s="7">
        <v>0</v>
      </c>
      <c r="I1361" s="7">
        <v>0</v>
      </c>
      <c r="J1361" s="7">
        <v>0</v>
      </c>
      <c r="K1361" s="7">
        <v>0</v>
      </c>
      <c r="L1361" s="7">
        <v>0</v>
      </c>
      <c r="M1361" s="7">
        <v>0</v>
      </c>
      <c r="N1361" s="7">
        <v>0</v>
      </c>
      <c r="O1361" s="7">
        <v>0</v>
      </c>
      <c r="P1361" s="7">
        <v>0</v>
      </c>
      <c r="Q1361" s="7">
        <v>0</v>
      </c>
      <c r="R1361" s="7">
        <v>0</v>
      </c>
      <c r="S1361" s="7">
        <v>0</v>
      </c>
      <c r="T1361" s="7">
        <v>0</v>
      </c>
      <c r="U1361" s="7">
        <v>0</v>
      </c>
      <c r="V1361" s="7">
        <v>0</v>
      </c>
      <c r="W1361" s="7">
        <v>0</v>
      </c>
      <c r="X1361" s="7">
        <v>0</v>
      </c>
      <c r="Y1361" s="7">
        <v>0</v>
      </c>
      <c r="Z1361" s="7">
        <v>0</v>
      </c>
      <c r="AA1361" s="1" t="s">
        <v>36</v>
      </c>
      <c r="AB1361" s="1" t="str">
        <f t="shared" si="63"/>
        <v>Cataluña</v>
      </c>
      <c r="AC1361" s="1" t="str">
        <f t="shared" si="64"/>
        <v>Cáceres-Cataluña-Lleida-R5</v>
      </c>
      <c r="AD1361" s="1" t="str">
        <f t="shared" si="65"/>
        <v xml:space="preserve">DC - Industria del cuero y calzado </v>
      </c>
    </row>
    <row r="1362" spans="1:30" ht="14.4">
      <c r="A1362" s="7" t="s">
        <v>104</v>
      </c>
      <c r="B1362" s="7" t="s">
        <v>94</v>
      </c>
      <c r="C1362" s="7" t="s">
        <v>97</v>
      </c>
      <c r="D1362" s="7" t="s">
        <v>37</v>
      </c>
      <c r="E1362" s="7">
        <v>0</v>
      </c>
      <c r="F1362" s="7">
        <v>0</v>
      </c>
      <c r="G1362" s="7">
        <v>0</v>
      </c>
      <c r="H1362" s="7">
        <v>0</v>
      </c>
      <c r="I1362" s="7">
        <v>0</v>
      </c>
      <c r="J1362" s="7">
        <v>0</v>
      </c>
      <c r="K1362" s="7">
        <v>0</v>
      </c>
      <c r="L1362" s="7">
        <v>0</v>
      </c>
      <c r="M1362" s="7">
        <v>0</v>
      </c>
      <c r="N1362" s="7">
        <v>0</v>
      </c>
      <c r="O1362" s="7">
        <v>0</v>
      </c>
      <c r="P1362" s="7">
        <v>0</v>
      </c>
      <c r="Q1362" s="7">
        <v>0</v>
      </c>
      <c r="R1362" s="7">
        <v>0</v>
      </c>
      <c r="S1362" s="7">
        <v>0</v>
      </c>
      <c r="T1362" s="7">
        <v>0</v>
      </c>
      <c r="U1362" s="7">
        <v>0</v>
      </c>
      <c r="V1362" s="7">
        <v>0</v>
      </c>
      <c r="W1362" s="7">
        <v>0</v>
      </c>
      <c r="X1362" s="7">
        <v>0</v>
      </c>
      <c r="Y1362" s="7">
        <v>0</v>
      </c>
      <c r="Z1362" s="7">
        <v>0</v>
      </c>
      <c r="AA1362" s="1" t="s">
        <v>38</v>
      </c>
      <c r="AB1362" s="1" t="str">
        <f t="shared" si="63"/>
        <v>Cataluña</v>
      </c>
      <c r="AC1362" s="1" t="str">
        <f t="shared" si="64"/>
        <v>Cáceres-Cataluña-Lleida-R6</v>
      </c>
      <c r="AD1362" s="1" t="str">
        <f t="shared" si="65"/>
        <v xml:space="preserve">DD - Industria de la madera y el corcho </v>
      </c>
    </row>
    <row r="1363" spans="1:30" ht="14.4">
      <c r="A1363" s="7" t="s">
        <v>104</v>
      </c>
      <c r="B1363" s="7" t="s">
        <v>94</v>
      </c>
      <c r="C1363" s="7" t="s">
        <v>97</v>
      </c>
      <c r="D1363" s="7" t="s">
        <v>39</v>
      </c>
      <c r="E1363" s="7">
        <v>0</v>
      </c>
      <c r="F1363" s="7">
        <v>0</v>
      </c>
      <c r="G1363" s="7">
        <v>0</v>
      </c>
      <c r="H1363" s="7">
        <v>0</v>
      </c>
      <c r="I1363" s="7">
        <v>0</v>
      </c>
      <c r="J1363" s="7">
        <v>0</v>
      </c>
      <c r="K1363" s="7">
        <v>0</v>
      </c>
      <c r="L1363" s="7">
        <v>0</v>
      </c>
      <c r="M1363" s="7">
        <v>0</v>
      </c>
      <c r="N1363" s="7">
        <v>0</v>
      </c>
      <c r="O1363" s="7">
        <v>0</v>
      </c>
      <c r="P1363" s="7">
        <v>0</v>
      </c>
      <c r="Q1363" s="7">
        <v>0</v>
      </c>
      <c r="R1363" s="7">
        <v>0</v>
      </c>
      <c r="S1363" s="7">
        <v>0</v>
      </c>
      <c r="T1363" s="7">
        <v>0</v>
      </c>
      <c r="U1363" s="7">
        <v>0</v>
      </c>
      <c r="V1363" s="7">
        <v>0</v>
      </c>
      <c r="W1363" s="7">
        <v>0</v>
      </c>
      <c r="X1363" s="7">
        <v>0</v>
      </c>
      <c r="Y1363" s="7">
        <v>0</v>
      </c>
      <c r="Z1363" s="7">
        <v>0</v>
      </c>
      <c r="AA1363" s="1" t="s">
        <v>40</v>
      </c>
      <c r="AB1363" s="1" t="str">
        <f t="shared" si="63"/>
        <v>Cataluña</v>
      </c>
      <c r="AC1363" s="1" t="str">
        <f t="shared" si="64"/>
        <v>Cáceres-Cataluña-Lleida-R7</v>
      </c>
      <c r="AD1363" s="1" t="str">
        <f t="shared" si="65"/>
        <v xml:space="preserve">DE - Industria del papel, edición y artes gráficas </v>
      </c>
    </row>
    <row r="1364" spans="1:30" ht="14.4">
      <c r="A1364" s="7" t="s">
        <v>104</v>
      </c>
      <c r="B1364" s="7" t="s">
        <v>94</v>
      </c>
      <c r="C1364" s="7" t="s">
        <v>97</v>
      </c>
      <c r="D1364" s="7" t="s">
        <v>41</v>
      </c>
      <c r="E1364" s="7">
        <v>0</v>
      </c>
      <c r="F1364" s="7">
        <v>0</v>
      </c>
      <c r="G1364" s="7">
        <v>0</v>
      </c>
      <c r="H1364" s="7">
        <v>0</v>
      </c>
      <c r="I1364" s="7">
        <v>0</v>
      </c>
      <c r="J1364" s="7">
        <v>0</v>
      </c>
      <c r="K1364" s="7">
        <v>0</v>
      </c>
      <c r="L1364" s="7">
        <v>0</v>
      </c>
      <c r="M1364" s="7">
        <v>0</v>
      </c>
      <c r="N1364" s="7">
        <v>0</v>
      </c>
      <c r="O1364" s="7">
        <v>0</v>
      </c>
      <c r="P1364" s="7">
        <v>0</v>
      </c>
      <c r="Q1364" s="7">
        <v>0</v>
      </c>
      <c r="R1364" s="7">
        <v>0</v>
      </c>
      <c r="S1364" s="7">
        <v>0</v>
      </c>
      <c r="T1364" s="7">
        <v>0</v>
      </c>
      <c r="U1364" s="7">
        <v>0</v>
      </c>
      <c r="V1364" s="7">
        <v>0</v>
      </c>
      <c r="W1364" s="7">
        <v>0</v>
      </c>
      <c r="X1364" s="7">
        <v>0</v>
      </c>
      <c r="Y1364" s="7">
        <v>0</v>
      </c>
      <c r="Z1364" s="7">
        <v>0</v>
      </c>
      <c r="AA1364" s="1" t="s">
        <v>42</v>
      </c>
      <c r="AB1364" s="1" t="str">
        <f t="shared" si="63"/>
        <v>Cataluña</v>
      </c>
      <c r="AC1364" s="1" t="str">
        <f t="shared" si="64"/>
        <v>Cáceres-Cataluña-Lleida-R8</v>
      </c>
      <c r="AD1364" s="1" t="str">
        <f t="shared" si="65"/>
        <v xml:space="preserve">DG - Industria Química </v>
      </c>
    </row>
    <row r="1365" spans="1:30" ht="14.4">
      <c r="A1365" s="7" t="s">
        <v>104</v>
      </c>
      <c r="B1365" s="7" t="s">
        <v>94</v>
      </c>
      <c r="C1365" s="7" t="s">
        <v>97</v>
      </c>
      <c r="D1365" s="7" t="s">
        <v>43</v>
      </c>
      <c r="E1365" s="7">
        <v>0</v>
      </c>
      <c r="F1365" s="7">
        <v>0</v>
      </c>
      <c r="G1365" s="7">
        <v>0</v>
      </c>
      <c r="H1365" s="7">
        <v>0</v>
      </c>
      <c r="I1365" s="7">
        <v>0</v>
      </c>
      <c r="J1365" s="7">
        <v>0</v>
      </c>
      <c r="K1365" s="7">
        <v>0</v>
      </c>
      <c r="L1365" s="7">
        <v>0</v>
      </c>
      <c r="M1365" s="7">
        <v>0</v>
      </c>
      <c r="N1365" s="7">
        <v>6.2215076394653499</v>
      </c>
      <c r="O1365" s="7">
        <v>0</v>
      </c>
      <c r="P1365" s="7">
        <v>0</v>
      </c>
      <c r="Q1365" s="7">
        <v>0</v>
      </c>
      <c r="R1365" s="7">
        <v>0</v>
      </c>
      <c r="S1365" s="7">
        <v>0</v>
      </c>
      <c r="T1365" s="7">
        <v>0</v>
      </c>
      <c r="U1365" s="7">
        <v>0</v>
      </c>
      <c r="V1365" s="7">
        <v>0</v>
      </c>
      <c r="W1365" s="7">
        <v>0</v>
      </c>
      <c r="X1365" s="7">
        <v>0</v>
      </c>
      <c r="Y1365" s="7">
        <v>2.3929580000000001</v>
      </c>
      <c r="Z1365" s="7">
        <v>0</v>
      </c>
      <c r="AA1365" s="1" t="s">
        <v>44</v>
      </c>
      <c r="AB1365" s="1" t="str">
        <f t="shared" si="63"/>
        <v>Cataluña</v>
      </c>
      <c r="AC1365" s="1" t="str">
        <f t="shared" si="64"/>
        <v>Cáceres-Cataluña-Lleida-R9</v>
      </c>
      <c r="AD1365" s="1" t="str">
        <f t="shared" si="65"/>
        <v xml:space="preserve">DH - Industria del caucho y materias plásticas </v>
      </c>
    </row>
    <row r="1366" spans="1:30" ht="14.4">
      <c r="A1366" s="7" t="s">
        <v>104</v>
      </c>
      <c r="B1366" s="7" t="s">
        <v>94</v>
      </c>
      <c r="C1366" s="7" t="s">
        <v>97</v>
      </c>
      <c r="D1366" s="7" t="s">
        <v>45</v>
      </c>
      <c r="E1366" s="7">
        <v>0</v>
      </c>
      <c r="F1366" s="7">
        <v>0</v>
      </c>
      <c r="G1366" s="7">
        <v>0</v>
      </c>
      <c r="H1366" s="7">
        <v>0</v>
      </c>
      <c r="I1366" s="7">
        <v>0</v>
      </c>
      <c r="J1366" s="7">
        <v>0</v>
      </c>
      <c r="K1366" s="7">
        <v>0</v>
      </c>
      <c r="L1366" s="7">
        <v>0</v>
      </c>
      <c r="M1366" s="7">
        <v>0</v>
      </c>
      <c r="N1366" s="7">
        <v>0</v>
      </c>
      <c r="O1366" s="7">
        <v>0</v>
      </c>
      <c r="P1366" s="7">
        <v>0</v>
      </c>
      <c r="Q1366" s="7">
        <v>0</v>
      </c>
      <c r="R1366" s="7">
        <v>0</v>
      </c>
      <c r="S1366" s="7">
        <v>0</v>
      </c>
      <c r="T1366" s="7">
        <v>0</v>
      </c>
      <c r="U1366" s="7">
        <v>0</v>
      </c>
      <c r="V1366" s="7">
        <v>0</v>
      </c>
      <c r="W1366" s="7">
        <v>0</v>
      </c>
      <c r="X1366" s="7">
        <v>0</v>
      </c>
      <c r="Y1366" s="7">
        <v>0</v>
      </c>
      <c r="Z1366" s="7">
        <v>0</v>
      </c>
      <c r="AA1366" s="1" t="s">
        <v>46</v>
      </c>
      <c r="AB1366" s="1" t="str">
        <f t="shared" si="63"/>
        <v>Cataluña</v>
      </c>
      <c r="AC1366" s="1" t="str">
        <f t="shared" si="64"/>
        <v>Cáceres-Cataluña-Lleida-R10</v>
      </c>
      <c r="AD1366" s="1" t="str">
        <f t="shared" si="65"/>
        <v xml:space="preserve">DI - Industria de productos minerales no metálicos </v>
      </c>
    </row>
    <row r="1367" spans="1:30" ht="14.4">
      <c r="A1367" s="7" t="s">
        <v>104</v>
      </c>
      <c r="B1367" s="7" t="s">
        <v>94</v>
      </c>
      <c r="C1367" s="7" t="s">
        <v>97</v>
      </c>
      <c r="D1367" s="7" t="s">
        <v>47</v>
      </c>
      <c r="E1367" s="7">
        <v>0</v>
      </c>
      <c r="F1367" s="7">
        <v>0</v>
      </c>
      <c r="G1367" s="7">
        <v>0</v>
      </c>
      <c r="H1367" s="7">
        <v>0</v>
      </c>
      <c r="I1367" s="7">
        <v>0</v>
      </c>
      <c r="J1367" s="7">
        <v>0</v>
      </c>
      <c r="K1367" s="7">
        <v>0</v>
      </c>
      <c r="L1367" s="7">
        <v>0</v>
      </c>
      <c r="M1367" s="7">
        <v>0</v>
      </c>
      <c r="N1367" s="7">
        <v>0</v>
      </c>
      <c r="O1367" s="7">
        <v>0</v>
      </c>
      <c r="P1367" s="7">
        <v>0</v>
      </c>
      <c r="Q1367" s="7">
        <v>0</v>
      </c>
      <c r="R1367" s="7">
        <v>0</v>
      </c>
      <c r="S1367" s="7">
        <v>0</v>
      </c>
      <c r="T1367" s="7">
        <v>0</v>
      </c>
      <c r="U1367" s="7">
        <v>0</v>
      </c>
      <c r="V1367" s="7">
        <v>0</v>
      </c>
      <c r="W1367" s="7">
        <v>0</v>
      </c>
      <c r="X1367" s="7">
        <v>0</v>
      </c>
      <c r="Y1367" s="7">
        <v>0</v>
      </c>
      <c r="Z1367" s="7">
        <v>0</v>
      </c>
      <c r="AA1367" s="1" t="s">
        <v>48</v>
      </c>
      <c r="AB1367" s="1" t="str">
        <f t="shared" si="63"/>
        <v>Cataluña</v>
      </c>
      <c r="AC1367" s="1" t="str">
        <f t="shared" si="64"/>
        <v>Cáceres-Cataluña-Lleida-R11</v>
      </c>
      <c r="AD1367" s="1" t="str">
        <f t="shared" si="65"/>
        <v xml:space="preserve">DJ - Metalurgia y fabricación de productos metálicos </v>
      </c>
    </row>
    <row r="1368" spans="1:30" ht="14.4">
      <c r="A1368" s="7" t="s">
        <v>104</v>
      </c>
      <c r="B1368" s="7" t="s">
        <v>94</v>
      </c>
      <c r="C1368" s="7" t="s">
        <v>97</v>
      </c>
      <c r="D1368" s="7" t="s">
        <v>49</v>
      </c>
      <c r="E1368" s="7">
        <v>0</v>
      </c>
      <c r="F1368" s="7">
        <v>0</v>
      </c>
      <c r="G1368" s="7">
        <v>0</v>
      </c>
      <c r="H1368" s="7">
        <v>0</v>
      </c>
      <c r="I1368" s="7">
        <v>2.2141808695918002</v>
      </c>
      <c r="J1368" s="7">
        <v>0</v>
      </c>
      <c r="K1368" s="7">
        <v>0</v>
      </c>
      <c r="L1368" s="7">
        <v>0</v>
      </c>
      <c r="M1368" s="7">
        <v>0</v>
      </c>
      <c r="N1368" s="7">
        <v>0</v>
      </c>
      <c r="O1368" s="7">
        <v>0</v>
      </c>
      <c r="P1368" s="7">
        <v>0</v>
      </c>
      <c r="Q1368" s="7">
        <v>0</v>
      </c>
      <c r="R1368" s="7">
        <v>0</v>
      </c>
      <c r="S1368" s="7">
        <v>0</v>
      </c>
      <c r="T1368" s="7">
        <v>1.048821</v>
      </c>
      <c r="U1368" s="7">
        <v>0</v>
      </c>
      <c r="V1368" s="7">
        <v>0</v>
      </c>
      <c r="W1368" s="7">
        <v>0</v>
      </c>
      <c r="X1368" s="7">
        <v>0</v>
      </c>
      <c r="Y1368" s="7">
        <v>0</v>
      </c>
      <c r="Z1368" s="7">
        <v>0</v>
      </c>
      <c r="AA1368" s="1" t="s">
        <v>50</v>
      </c>
      <c r="AB1368" s="1" t="str">
        <f t="shared" si="63"/>
        <v>Cataluña</v>
      </c>
      <c r="AC1368" s="1" t="str">
        <f t="shared" si="64"/>
        <v>Cáceres-Cataluña-Lleida-R12</v>
      </c>
      <c r="AD1368" s="1" t="str">
        <f t="shared" si="65"/>
        <v xml:space="preserve">DK - Fabricación de maquinaria y equipo mecánico </v>
      </c>
    </row>
    <row r="1369" spans="1:30" ht="14.4">
      <c r="A1369" s="7" t="s">
        <v>104</v>
      </c>
      <c r="B1369" s="7" t="s">
        <v>94</v>
      </c>
      <c r="C1369" s="7" t="s">
        <v>97</v>
      </c>
      <c r="D1369" s="7" t="s">
        <v>51</v>
      </c>
      <c r="E1369" s="7">
        <v>0</v>
      </c>
      <c r="F1369" s="7">
        <v>0</v>
      </c>
      <c r="G1369" s="7">
        <v>0</v>
      </c>
      <c r="H1369" s="7">
        <v>0</v>
      </c>
      <c r="I1369" s="7">
        <v>0</v>
      </c>
      <c r="J1369" s="7">
        <v>0</v>
      </c>
      <c r="K1369" s="7">
        <v>0</v>
      </c>
      <c r="L1369" s="7">
        <v>0</v>
      </c>
      <c r="M1369" s="7">
        <v>0</v>
      </c>
      <c r="N1369" s="7">
        <v>0</v>
      </c>
      <c r="O1369" s="7">
        <v>0</v>
      </c>
      <c r="P1369" s="7">
        <v>0</v>
      </c>
      <c r="Q1369" s="7">
        <v>0</v>
      </c>
      <c r="R1369" s="7">
        <v>0</v>
      </c>
      <c r="S1369" s="7">
        <v>0</v>
      </c>
      <c r="T1369" s="7">
        <v>0</v>
      </c>
      <c r="U1369" s="7">
        <v>0</v>
      </c>
      <c r="V1369" s="7">
        <v>0</v>
      </c>
      <c r="W1369" s="7">
        <v>0</v>
      </c>
      <c r="X1369" s="7">
        <v>0</v>
      </c>
      <c r="Y1369" s="7">
        <v>0</v>
      </c>
      <c r="Z1369" s="7">
        <v>0</v>
      </c>
      <c r="AA1369" s="1" t="s">
        <v>52</v>
      </c>
      <c r="AB1369" s="1" t="str">
        <f t="shared" si="63"/>
        <v>Cataluña</v>
      </c>
      <c r="AC1369" s="1" t="str">
        <f t="shared" si="64"/>
        <v>Cáceres-Cataluña-Lleida-R13</v>
      </c>
      <c r="AD1369" s="1" t="str">
        <f t="shared" si="65"/>
        <v xml:space="preserve">DL - Material y equipo eléctrico, electrónico y óptico </v>
      </c>
    </row>
    <row r="1370" spans="1:30" ht="14.4">
      <c r="A1370" s="7" t="s">
        <v>104</v>
      </c>
      <c r="B1370" s="7" t="s">
        <v>94</v>
      </c>
      <c r="C1370" s="7" t="s">
        <v>97</v>
      </c>
      <c r="D1370" s="7" t="s">
        <v>53</v>
      </c>
      <c r="E1370" s="7">
        <v>0</v>
      </c>
      <c r="F1370" s="7">
        <v>0</v>
      </c>
      <c r="G1370" s="7">
        <v>0</v>
      </c>
      <c r="H1370" s="7">
        <v>0</v>
      </c>
      <c r="I1370" s="7">
        <v>0</v>
      </c>
      <c r="J1370" s="7">
        <v>0</v>
      </c>
      <c r="K1370" s="7">
        <v>0</v>
      </c>
      <c r="L1370" s="7">
        <v>0</v>
      </c>
      <c r="M1370" s="7">
        <v>0</v>
      </c>
      <c r="N1370" s="7">
        <v>0</v>
      </c>
      <c r="O1370" s="7">
        <v>0</v>
      </c>
      <c r="P1370" s="7">
        <v>0</v>
      </c>
      <c r="Q1370" s="7">
        <v>0</v>
      </c>
      <c r="R1370" s="7">
        <v>0</v>
      </c>
      <c r="S1370" s="7">
        <v>0</v>
      </c>
      <c r="T1370" s="7">
        <v>0</v>
      </c>
      <c r="U1370" s="7">
        <v>0</v>
      </c>
      <c r="V1370" s="7">
        <v>0</v>
      </c>
      <c r="W1370" s="7">
        <v>0</v>
      </c>
      <c r="X1370" s="7">
        <v>0</v>
      </c>
      <c r="Y1370" s="7">
        <v>0</v>
      </c>
      <c r="Z1370" s="7">
        <v>0</v>
      </c>
      <c r="AA1370" s="1" t="s">
        <v>54</v>
      </c>
      <c r="AB1370" s="1" t="str">
        <f t="shared" si="63"/>
        <v>Cataluña</v>
      </c>
      <c r="AC1370" s="1" t="str">
        <f t="shared" si="64"/>
        <v>Cáceres-Cataluña-Lleida-R14</v>
      </c>
      <c r="AD1370" s="1" t="str">
        <f t="shared" si="65"/>
        <v xml:space="preserve">DM - Fabricación de material de transporte </v>
      </c>
    </row>
    <row r="1371" spans="1:30" ht="14.4">
      <c r="A1371" s="7" t="s">
        <v>104</v>
      </c>
      <c r="B1371" s="7" t="s">
        <v>94</v>
      </c>
      <c r="C1371" s="7" t="s">
        <v>97</v>
      </c>
      <c r="D1371" s="7" t="s">
        <v>55</v>
      </c>
      <c r="E1371" s="7">
        <v>0</v>
      </c>
      <c r="F1371" s="7">
        <v>0</v>
      </c>
      <c r="G1371" s="7">
        <v>0</v>
      </c>
      <c r="H1371" s="7">
        <v>0</v>
      </c>
      <c r="I1371" s="7">
        <v>0</v>
      </c>
      <c r="J1371" s="7">
        <v>0</v>
      </c>
      <c r="K1371" s="7">
        <v>0</v>
      </c>
      <c r="L1371" s="7">
        <v>0</v>
      </c>
      <c r="M1371" s="7">
        <v>0</v>
      </c>
      <c r="N1371" s="7">
        <v>0</v>
      </c>
      <c r="O1371" s="7">
        <v>0</v>
      </c>
      <c r="P1371" s="7">
        <v>0</v>
      </c>
      <c r="Q1371" s="7">
        <v>0</v>
      </c>
      <c r="R1371" s="7">
        <v>0</v>
      </c>
      <c r="S1371" s="7">
        <v>0</v>
      </c>
      <c r="T1371" s="7">
        <v>0</v>
      </c>
      <c r="U1371" s="7">
        <v>0</v>
      </c>
      <c r="V1371" s="7">
        <v>0</v>
      </c>
      <c r="W1371" s="7">
        <v>0</v>
      </c>
      <c r="X1371" s="7">
        <v>0</v>
      </c>
      <c r="Y1371" s="7">
        <v>0</v>
      </c>
      <c r="Z1371" s="7">
        <v>0</v>
      </c>
      <c r="AA1371" s="1" t="s">
        <v>56</v>
      </c>
      <c r="AB1371" s="1" t="str">
        <f t="shared" si="63"/>
        <v>Cataluña</v>
      </c>
      <c r="AC1371" s="1" t="str">
        <f t="shared" si="64"/>
        <v>Cáceres-Cataluña-Lleida-R15</v>
      </c>
      <c r="AD1371" s="1" t="str">
        <f t="shared" si="65"/>
        <v xml:space="preserve">DN - Industrias diversas </v>
      </c>
    </row>
    <row r="1372" spans="1:30" ht="14.4">
      <c r="A1372" s="7" t="s">
        <v>104</v>
      </c>
      <c r="B1372" s="7" t="s">
        <v>94</v>
      </c>
      <c r="C1372" s="7" t="s">
        <v>97</v>
      </c>
      <c r="D1372" s="7" t="s">
        <v>57</v>
      </c>
      <c r="E1372" s="7">
        <v>0</v>
      </c>
      <c r="F1372" s="7">
        <v>0</v>
      </c>
      <c r="G1372" s="7">
        <v>0</v>
      </c>
      <c r="H1372" s="7">
        <v>0</v>
      </c>
      <c r="I1372" s="7">
        <v>0</v>
      </c>
      <c r="J1372" s="7">
        <v>0</v>
      </c>
      <c r="K1372" s="7">
        <v>0</v>
      </c>
      <c r="L1372" s="7">
        <v>0</v>
      </c>
      <c r="M1372" s="7">
        <v>0</v>
      </c>
      <c r="N1372" s="7">
        <v>0</v>
      </c>
      <c r="O1372" s="7">
        <v>0</v>
      </c>
      <c r="P1372" s="7">
        <v>0</v>
      </c>
      <c r="Q1372" s="7">
        <v>0</v>
      </c>
      <c r="R1372" s="7">
        <v>0</v>
      </c>
      <c r="S1372" s="7">
        <v>0</v>
      </c>
      <c r="T1372" s="7">
        <v>0</v>
      </c>
      <c r="U1372" s="7">
        <v>0</v>
      </c>
      <c r="V1372" s="7">
        <v>0</v>
      </c>
      <c r="W1372" s="7">
        <v>0</v>
      </c>
      <c r="X1372" s="7">
        <v>0</v>
      </c>
      <c r="Y1372" s="7">
        <v>0</v>
      </c>
      <c r="Z1372" s="7">
        <v>0</v>
      </c>
      <c r="AA1372" s="1" t="s">
        <v>58</v>
      </c>
      <c r="AB1372" s="1" t="str">
        <f t="shared" si="63"/>
        <v>Cataluña</v>
      </c>
      <c r="AC1372" s="1" t="str">
        <f t="shared" si="64"/>
        <v>Cáceres-Cataluña-Lleida-R16</v>
      </c>
      <c r="AD1372" s="1" t="str">
        <f t="shared" si="65"/>
        <v xml:space="preserve">EE - Industria energética, distribución de energía, gas y agua </v>
      </c>
    </row>
    <row r="1373" spans="1:30" ht="14.4">
      <c r="A1373" s="7" t="s">
        <v>104</v>
      </c>
      <c r="B1373" s="7" t="s">
        <v>94</v>
      </c>
      <c r="C1373" s="7" t="s">
        <v>98</v>
      </c>
      <c r="D1373" s="7" t="s">
        <v>23</v>
      </c>
      <c r="E1373" s="7">
        <v>0</v>
      </c>
      <c r="F1373" s="7">
        <v>0</v>
      </c>
      <c r="G1373" s="7">
        <v>0</v>
      </c>
      <c r="H1373" s="7">
        <v>0</v>
      </c>
      <c r="I1373" s="7">
        <v>2.89978234017972</v>
      </c>
      <c r="J1373" s="7">
        <v>0</v>
      </c>
      <c r="K1373" s="7">
        <v>2.9095442399376301</v>
      </c>
      <c r="L1373" s="7">
        <v>0</v>
      </c>
      <c r="M1373" s="7">
        <v>0</v>
      </c>
      <c r="N1373" s="7">
        <v>2.1974560084485502</v>
      </c>
      <c r="O1373" s="7">
        <v>0</v>
      </c>
      <c r="P1373" s="7">
        <v>0</v>
      </c>
      <c r="Q1373" s="7">
        <v>0</v>
      </c>
      <c r="R1373" s="7">
        <v>0</v>
      </c>
      <c r="S1373" s="7">
        <v>0</v>
      </c>
      <c r="T1373" s="7">
        <v>2.7815919999999998</v>
      </c>
      <c r="U1373" s="7">
        <v>0</v>
      </c>
      <c r="V1373" s="7">
        <v>15.927968999999999</v>
      </c>
      <c r="W1373" s="7">
        <v>0</v>
      </c>
      <c r="X1373" s="7">
        <v>0</v>
      </c>
      <c r="Y1373" s="7">
        <v>12.860150000000001</v>
      </c>
      <c r="Z1373" s="7">
        <v>0</v>
      </c>
      <c r="AA1373" s="1" t="s">
        <v>24</v>
      </c>
      <c r="AB1373" s="1" t="str">
        <f t="shared" si="63"/>
        <v>Cataluña</v>
      </c>
      <c r="AC1373" s="1" t="str">
        <f t="shared" si="64"/>
        <v>Cáceres-Cataluña-Tarragona-R1</v>
      </c>
      <c r="AD1373" s="1" t="str">
        <f t="shared" si="65"/>
        <v xml:space="preserve">AA,BB - Agricultura, silvicultura y pesca </v>
      </c>
    </row>
    <row r="1374" spans="1:30" ht="14.4">
      <c r="A1374" s="7" t="s">
        <v>104</v>
      </c>
      <c r="B1374" s="7" t="s">
        <v>94</v>
      </c>
      <c r="C1374" s="7" t="s">
        <v>98</v>
      </c>
      <c r="D1374" s="7" t="s">
        <v>26</v>
      </c>
      <c r="E1374" s="7">
        <v>0</v>
      </c>
      <c r="F1374" s="7">
        <v>0</v>
      </c>
      <c r="G1374" s="7">
        <v>0</v>
      </c>
      <c r="H1374" s="7">
        <v>0</v>
      </c>
      <c r="I1374" s="7">
        <v>0</v>
      </c>
      <c r="J1374" s="7">
        <v>0</v>
      </c>
      <c r="K1374" s="7">
        <v>0</v>
      </c>
      <c r="L1374" s="7">
        <v>0</v>
      </c>
      <c r="M1374" s="7">
        <v>0</v>
      </c>
      <c r="N1374" s="7">
        <v>0</v>
      </c>
      <c r="O1374" s="7">
        <v>0</v>
      </c>
      <c r="P1374" s="7">
        <v>0</v>
      </c>
      <c r="Q1374" s="7">
        <v>0</v>
      </c>
      <c r="R1374" s="7">
        <v>0</v>
      </c>
      <c r="S1374" s="7">
        <v>0</v>
      </c>
      <c r="T1374" s="7">
        <v>0</v>
      </c>
      <c r="U1374" s="7">
        <v>0</v>
      </c>
      <c r="V1374" s="7">
        <v>0</v>
      </c>
      <c r="W1374" s="7">
        <v>0</v>
      </c>
      <c r="X1374" s="7">
        <v>0</v>
      </c>
      <c r="Y1374" s="7">
        <v>0</v>
      </c>
      <c r="Z1374" s="7">
        <v>0</v>
      </c>
      <c r="AA1374" s="1" t="s">
        <v>27</v>
      </c>
      <c r="AB1374" s="1" t="str">
        <f t="shared" ref="AB1374:AB1437" si="66">IF(B1374="Castilla-La Mancha","Castilla La Mancha",B1374)</f>
        <v>Cataluña</v>
      </c>
      <c r="AC1374" s="1" t="str">
        <f t="shared" si="64"/>
        <v>Cáceres-Cataluña-Tarragona-R2</v>
      </c>
      <c r="AD1374" s="1" t="str">
        <f t="shared" si="65"/>
        <v xml:space="preserve">CA,CB, DF - I. extractivas, coquerías, refino y combustibles nucleares </v>
      </c>
    </row>
    <row r="1375" spans="1:30" ht="14.4">
      <c r="A1375" s="7" t="s">
        <v>104</v>
      </c>
      <c r="B1375" s="7" t="s">
        <v>94</v>
      </c>
      <c r="C1375" s="7" t="s">
        <v>98</v>
      </c>
      <c r="D1375" s="7" t="s">
        <v>29</v>
      </c>
      <c r="E1375" s="7">
        <v>15.149165023770401</v>
      </c>
      <c r="F1375" s="7">
        <v>30.702187939840599</v>
      </c>
      <c r="G1375" s="7">
        <v>0</v>
      </c>
      <c r="H1375" s="7">
        <v>15.6186973198683</v>
      </c>
      <c r="I1375" s="7">
        <v>13.1587449350044</v>
      </c>
      <c r="J1375" s="7">
        <v>0</v>
      </c>
      <c r="K1375" s="7">
        <v>7.8147823344624801</v>
      </c>
      <c r="L1375" s="7">
        <v>0</v>
      </c>
      <c r="M1375" s="7">
        <v>0</v>
      </c>
      <c r="N1375" s="7">
        <v>0</v>
      </c>
      <c r="O1375" s="7">
        <v>6.3869885154123596</v>
      </c>
      <c r="P1375" s="7">
        <v>32.889215999999998</v>
      </c>
      <c r="Q1375" s="7">
        <v>26.842379999999999</v>
      </c>
      <c r="R1375" s="7">
        <v>0</v>
      </c>
      <c r="S1375" s="7">
        <v>27.445599999999999</v>
      </c>
      <c r="T1375" s="7">
        <v>44.142232</v>
      </c>
      <c r="U1375" s="7">
        <v>0</v>
      </c>
      <c r="V1375" s="7">
        <v>9.8916880000000003</v>
      </c>
      <c r="W1375" s="7">
        <v>0</v>
      </c>
      <c r="X1375" s="7">
        <v>0</v>
      </c>
      <c r="Y1375" s="7">
        <v>0</v>
      </c>
      <c r="Z1375" s="7">
        <v>11.545885</v>
      </c>
      <c r="AA1375" s="1" t="s">
        <v>30</v>
      </c>
      <c r="AB1375" s="1" t="str">
        <f t="shared" si="66"/>
        <v>Cataluña</v>
      </c>
      <c r="AC1375" s="1" t="str">
        <f t="shared" si="64"/>
        <v>Cáceres-Cataluña-Tarragona-R3</v>
      </c>
      <c r="AD1375" s="1" t="str">
        <f t="shared" si="65"/>
        <v xml:space="preserve">DA - Industria Agroalimentaria </v>
      </c>
    </row>
    <row r="1376" spans="1:30" ht="14.4">
      <c r="A1376" s="7" t="s">
        <v>104</v>
      </c>
      <c r="B1376" s="7" t="s">
        <v>94</v>
      </c>
      <c r="C1376" s="7" t="s">
        <v>98</v>
      </c>
      <c r="D1376" s="7" t="s">
        <v>32</v>
      </c>
      <c r="E1376" s="7">
        <v>0</v>
      </c>
      <c r="F1376" s="7">
        <v>0</v>
      </c>
      <c r="G1376" s="7">
        <v>0</v>
      </c>
      <c r="H1376" s="7">
        <v>0</v>
      </c>
      <c r="I1376" s="7">
        <v>0</v>
      </c>
      <c r="J1376" s="7">
        <v>0</v>
      </c>
      <c r="K1376" s="7">
        <v>0</v>
      </c>
      <c r="L1376" s="7">
        <v>0</v>
      </c>
      <c r="M1376" s="7">
        <v>0</v>
      </c>
      <c r="N1376" s="7">
        <v>0</v>
      </c>
      <c r="O1376" s="7">
        <v>0</v>
      </c>
      <c r="P1376" s="7">
        <v>0</v>
      </c>
      <c r="Q1376" s="7">
        <v>0</v>
      </c>
      <c r="R1376" s="7">
        <v>0</v>
      </c>
      <c r="S1376" s="7">
        <v>0</v>
      </c>
      <c r="T1376" s="7">
        <v>0</v>
      </c>
      <c r="U1376" s="7">
        <v>0</v>
      </c>
      <c r="V1376" s="7">
        <v>0</v>
      </c>
      <c r="W1376" s="7">
        <v>0</v>
      </c>
      <c r="X1376" s="7">
        <v>0</v>
      </c>
      <c r="Y1376" s="7">
        <v>0</v>
      </c>
      <c r="Z1376" s="7">
        <v>0</v>
      </c>
      <c r="AA1376" s="1" t="s">
        <v>33</v>
      </c>
      <c r="AB1376" s="1" t="str">
        <f t="shared" si="66"/>
        <v>Cataluña</v>
      </c>
      <c r="AC1376" s="1" t="str">
        <f t="shared" si="64"/>
        <v>Cáceres-Cataluña-Tarragona-R4</v>
      </c>
      <c r="AD1376" s="1" t="str">
        <f t="shared" si="65"/>
        <v xml:space="preserve">DB - Industria textil y de la confección </v>
      </c>
    </row>
    <row r="1377" spans="1:30" ht="14.4">
      <c r="A1377" s="7" t="s">
        <v>104</v>
      </c>
      <c r="B1377" s="7" t="s">
        <v>94</v>
      </c>
      <c r="C1377" s="7" t="s">
        <v>98</v>
      </c>
      <c r="D1377" s="7" t="s">
        <v>35</v>
      </c>
      <c r="E1377" s="7">
        <v>0</v>
      </c>
      <c r="F1377" s="7">
        <v>0</v>
      </c>
      <c r="G1377" s="7">
        <v>0</v>
      </c>
      <c r="H1377" s="7">
        <v>0</v>
      </c>
      <c r="I1377" s="7">
        <v>0</v>
      </c>
      <c r="J1377" s="7">
        <v>0</v>
      </c>
      <c r="K1377" s="7">
        <v>0</v>
      </c>
      <c r="L1377" s="7">
        <v>0</v>
      </c>
      <c r="M1377" s="7">
        <v>0</v>
      </c>
      <c r="N1377" s="7">
        <v>0</v>
      </c>
      <c r="O1377" s="7">
        <v>0</v>
      </c>
      <c r="P1377" s="7">
        <v>0</v>
      </c>
      <c r="Q1377" s="7">
        <v>0</v>
      </c>
      <c r="R1377" s="7">
        <v>0</v>
      </c>
      <c r="S1377" s="7">
        <v>0</v>
      </c>
      <c r="T1377" s="7">
        <v>0</v>
      </c>
      <c r="U1377" s="7">
        <v>0</v>
      </c>
      <c r="V1377" s="7">
        <v>0</v>
      </c>
      <c r="W1377" s="7">
        <v>0</v>
      </c>
      <c r="X1377" s="7">
        <v>0</v>
      </c>
      <c r="Y1377" s="7">
        <v>0</v>
      </c>
      <c r="Z1377" s="7">
        <v>0</v>
      </c>
      <c r="AA1377" s="1" t="s">
        <v>36</v>
      </c>
      <c r="AB1377" s="1" t="str">
        <f t="shared" si="66"/>
        <v>Cataluña</v>
      </c>
      <c r="AC1377" s="1" t="str">
        <f t="shared" si="64"/>
        <v>Cáceres-Cataluña-Tarragona-R5</v>
      </c>
      <c r="AD1377" s="1" t="str">
        <f t="shared" si="65"/>
        <v xml:space="preserve">DC - Industria del cuero y calzado </v>
      </c>
    </row>
    <row r="1378" spans="1:30" ht="14.4">
      <c r="A1378" s="7" t="s">
        <v>104</v>
      </c>
      <c r="B1378" s="7" t="s">
        <v>94</v>
      </c>
      <c r="C1378" s="7" t="s">
        <v>98</v>
      </c>
      <c r="D1378" s="7" t="s">
        <v>37</v>
      </c>
      <c r="E1378" s="7">
        <v>0</v>
      </c>
      <c r="F1378" s="7">
        <v>0</v>
      </c>
      <c r="G1378" s="7">
        <v>0</v>
      </c>
      <c r="H1378" s="7">
        <v>0</v>
      </c>
      <c r="I1378" s="7">
        <v>0</v>
      </c>
      <c r="J1378" s="7">
        <v>0</v>
      </c>
      <c r="K1378" s="7">
        <v>0</v>
      </c>
      <c r="L1378" s="7">
        <v>0</v>
      </c>
      <c r="M1378" s="7">
        <v>0</v>
      </c>
      <c r="N1378" s="7">
        <v>0</v>
      </c>
      <c r="O1378" s="7">
        <v>0</v>
      </c>
      <c r="P1378" s="7">
        <v>0</v>
      </c>
      <c r="Q1378" s="7">
        <v>0</v>
      </c>
      <c r="R1378" s="7">
        <v>0</v>
      </c>
      <c r="S1378" s="7">
        <v>0</v>
      </c>
      <c r="T1378" s="7">
        <v>0</v>
      </c>
      <c r="U1378" s="7">
        <v>0</v>
      </c>
      <c r="V1378" s="7">
        <v>0</v>
      </c>
      <c r="W1378" s="7">
        <v>0</v>
      </c>
      <c r="X1378" s="7">
        <v>0</v>
      </c>
      <c r="Y1378" s="7">
        <v>0</v>
      </c>
      <c r="Z1378" s="7">
        <v>0</v>
      </c>
      <c r="AA1378" s="1" t="s">
        <v>38</v>
      </c>
      <c r="AB1378" s="1" t="str">
        <f t="shared" si="66"/>
        <v>Cataluña</v>
      </c>
      <c r="AC1378" s="1" t="str">
        <f t="shared" si="64"/>
        <v>Cáceres-Cataluña-Tarragona-R6</v>
      </c>
      <c r="AD1378" s="1" t="str">
        <f t="shared" si="65"/>
        <v xml:space="preserve">DD - Industria de la madera y el corcho </v>
      </c>
    </row>
    <row r="1379" spans="1:30" ht="14.4">
      <c r="A1379" s="7" t="s">
        <v>104</v>
      </c>
      <c r="B1379" s="7" t="s">
        <v>94</v>
      </c>
      <c r="C1379" s="7" t="s">
        <v>98</v>
      </c>
      <c r="D1379" s="7" t="s">
        <v>39</v>
      </c>
      <c r="E1379" s="7">
        <v>0</v>
      </c>
      <c r="F1379" s="7">
        <v>0</v>
      </c>
      <c r="G1379" s="7">
        <v>0</v>
      </c>
      <c r="H1379" s="7">
        <v>0</v>
      </c>
      <c r="I1379" s="7">
        <v>0</v>
      </c>
      <c r="J1379" s="7">
        <v>0</v>
      </c>
      <c r="K1379" s="7">
        <v>0</v>
      </c>
      <c r="L1379" s="7">
        <v>0</v>
      </c>
      <c r="M1379" s="7">
        <v>0</v>
      </c>
      <c r="N1379" s="7">
        <v>0</v>
      </c>
      <c r="O1379" s="7">
        <v>0</v>
      </c>
      <c r="P1379" s="7">
        <v>0</v>
      </c>
      <c r="Q1379" s="7">
        <v>0</v>
      </c>
      <c r="R1379" s="7">
        <v>0</v>
      </c>
      <c r="S1379" s="7">
        <v>0</v>
      </c>
      <c r="T1379" s="7">
        <v>0</v>
      </c>
      <c r="U1379" s="7">
        <v>0</v>
      </c>
      <c r="V1379" s="7">
        <v>0</v>
      </c>
      <c r="W1379" s="7">
        <v>0</v>
      </c>
      <c r="X1379" s="7">
        <v>0</v>
      </c>
      <c r="Y1379" s="7">
        <v>0</v>
      </c>
      <c r="Z1379" s="7">
        <v>0</v>
      </c>
      <c r="AA1379" s="1" t="s">
        <v>40</v>
      </c>
      <c r="AB1379" s="1" t="str">
        <f t="shared" si="66"/>
        <v>Cataluña</v>
      </c>
      <c r="AC1379" s="1" t="str">
        <f t="shared" si="64"/>
        <v>Cáceres-Cataluña-Tarragona-R7</v>
      </c>
      <c r="AD1379" s="1" t="str">
        <f t="shared" si="65"/>
        <v xml:space="preserve">DE - Industria del papel, edición y artes gráficas </v>
      </c>
    </row>
    <row r="1380" spans="1:30" ht="14.4">
      <c r="A1380" s="7" t="s">
        <v>104</v>
      </c>
      <c r="B1380" s="7" t="s">
        <v>94</v>
      </c>
      <c r="C1380" s="7" t="s">
        <v>98</v>
      </c>
      <c r="D1380" s="7" t="s">
        <v>41</v>
      </c>
      <c r="E1380" s="7">
        <v>0</v>
      </c>
      <c r="F1380" s="7">
        <v>0</v>
      </c>
      <c r="G1380" s="7">
        <v>0</v>
      </c>
      <c r="H1380" s="7">
        <v>0</v>
      </c>
      <c r="I1380" s="7">
        <v>0</v>
      </c>
      <c r="J1380" s="7">
        <v>0</v>
      </c>
      <c r="K1380" s="7">
        <v>0</v>
      </c>
      <c r="L1380" s="7">
        <v>0</v>
      </c>
      <c r="M1380" s="7">
        <v>0</v>
      </c>
      <c r="N1380" s="7">
        <v>0</v>
      </c>
      <c r="O1380" s="7">
        <v>0</v>
      </c>
      <c r="P1380" s="7">
        <v>0</v>
      </c>
      <c r="Q1380" s="7">
        <v>0</v>
      </c>
      <c r="R1380" s="7">
        <v>0</v>
      </c>
      <c r="S1380" s="7">
        <v>0</v>
      </c>
      <c r="T1380" s="7">
        <v>0</v>
      </c>
      <c r="U1380" s="7">
        <v>0</v>
      </c>
      <c r="V1380" s="7">
        <v>0</v>
      </c>
      <c r="W1380" s="7">
        <v>0</v>
      </c>
      <c r="X1380" s="7">
        <v>0</v>
      </c>
      <c r="Y1380" s="7">
        <v>0</v>
      </c>
      <c r="Z1380" s="7">
        <v>0</v>
      </c>
      <c r="AA1380" s="1" t="s">
        <v>42</v>
      </c>
      <c r="AB1380" s="1" t="str">
        <f t="shared" si="66"/>
        <v>Cataluña</v>
      </c>
      <c r="AC1380" s="1" t="str">
        <f t="shared" si="64"/>
        <v>Cáceres-Cataluña-Tarragona-R8</v>
      </c>
      <c r="AD1380" s="1" t="str">
        <f t="shared" si="65"/>
        <v xml:space="preserve">DG - Industria Química </v>
      </c>
    </row>
    <row r="1381" spans="1:30" ht="14.4">
      <c r="A1381" s="7" t="s">
        <v>104</v>
      </c>
      <c r="B1381" s="7" t="s">
        <v>94</v>
      </c>
      <c r="C1381" s="7" t="s">
        <v>98</v>
      </c>
      <c r="D1381" s="7" t="s">
        <v>43</v>
      </c>
      <c r="E1381" s="7">
        <v>0</v>
      </c>
      <c r="F1381" s="7">
        <v>0</v>
      </c>
      <c r="G1381" s="7">
        <v>0</v>
      </c>
      <c r="H1381" s="7">
        <v>0</v>
      </c>
      <c r="I1381" s="7">
        <v>0</v>
      </c>
      <c r="J1381" s="7">
        <v>0</v>
      </c>
      <c r="K1381" s="7">
        <v>0</v>
      </c>
      <c r="L1381" s="7">
        <v>0</v>
      </c>
      <c r="M1381" s="7">
        <v>0</v>
      </c>
      <c r="N1381" s="7">
        <v>0</v>
      </c>
      <c r="O1381" s="7">
        <v>0</v>
      </c>
      <c r="P1381" s="7">
        <v>0</v>
      </c>
      <c r="Q1381" s="7">
        <v>0</v>
      </c>
      <c r="R1381" s="7">
        <v>0</v>
      </c>
      <c r="S1381" s="7">
        <v>0</v>
      </c>
      <c r="T1381" s="7">
        <v>0</v>
      </c>
      <c r="U1381" s="7">
        <v>0</v>
      </c>
      <c r="V1381" s="7">
        <v>0</v>
      </c>
      <c r="W1381" s="7">
        <v>0</v>
      </c>
      <c r="X1381" s="7">
        <v>0</v>
      </c>
      <c r="Y1381" s="7">
        <v>0</v>
      </c>
      <c r="Z1381" s="7">
        <v>0</v>
      </c>
      <c r="AA1381" s="1" t="s">
        <v>44</v>
      </c>
      <c r="AB1381" s="1" t="str">
        <f t="shared" si="66"/>
        <v>Cataluña</v>
      </c>
      <c r="AC1381" s="1" t="str">
        <f t="shared" si="64"/>
        <v>Cáceres-Cataluña-Tarragona-R9</v>
      </c>
      <c r="AD1381" s="1" t="str">
        <f t="shared" si="65"/>
        <v xml:space="preserve">DH - Industria del caucho y materias plásticas </v>
      </c>
    </row>
    <row r="1382" spans="1:30" ht="14.4">
      <c r="A1382" s="7" t="s">
        <v>104</v>
      </c>
      <c r="B1382" s="7" t="s">
        <v>94</v>
      </c>
      <c r="C1382" s="7" t="s">
        <v>98</v>
      </c>
      <c r="D1382" s="7" t="s">
        <v>45</v>
      </c>
      <c r="E1382" s="7">
        <v>0</v>
      </c>
      <c r="F1382" s="7">
        <v>0</v>
      </c>
      <c r="G1382" s="7">
        <v>0</v>
      </c>
      <c r="H1382" s="7">
        <v>0</v>
      </c>
      <c r="I1382" s="7">
        <v>0</v>
      </c>
      <c r="J1382" s="7">
        <v>0</v>
      </c>
      <c r="K1382" s="7">
        <v>0</v>
      </c>
      <c r="L1382" s="7">
        <v>0</v>
      </c>
      <c r="M1382" s="7">
        <v>0</v>
      </c>
      <c r="N1382" s="7">
        <v>0</v>
      </c>
      <c r="O1382" s="7">
        <v>0</v>
      </c>
      <c r="P1382" s="7">
        <v>0</v>
      </c>
      <c r="Q1382" s="7">
        <v>0</v>
      </c>
      <c r="R1382" s="7">
        <v>0</v>
      </c>
      <c r="S1382" s="7">
        <v>0</v>
      </c>
      <c r="T1382" s="7">
        <v>0</v>
      </c>
      <c r="U1382" s="7">
        <v>0</v>
      </c>
      <c r="V1382" s="7">
        <v>0</v>
      </c>
      <c r="W1382" s="7">
        <v>0</v>
      </c>
      <c r="X1382" s="7">
        <v>0</v>
      </c>
      <c r="Y1382" s="7">
        <v>0</v>
      </c>
      <c r="Z1382" s="7">
        <v>0</v>
      </c>
      <c r="AA1382" s="1" t="s">
        <v>46</v>
      </c>
      <c r="AB1382" s="1" t="str">
        <f t="shared" si="66"/>
        <v>Cataluña</v>
      </c>
      <c r="AC1382" s="1" t="str">
        <f t="shared" si="64"/>
        <v>Cáceres-Cataluña-Tarragona-R10</v>
      </c>
      <c r="AD1382" s="1" t="str">
        <f t="shared" si="65"/>
        <v xml:space="preserve">DI - Industria de productos minerales no metálicos </v>
      </c>
    </row>
    <row r="1383" spans="1:30" ht="14.4">
      <c r="A1383" s="7" t="s">
        <v>104</v>
      </c>
      <c r="B1383" s="7" t="s">
        <v>94</v>
      </c>
      <c r="C1383" s="7" t="s">
        <v>98</v>
      </c>
      <c r="D1383" s="7" t="s">
        <v>47</v>
      </c>
      <c r="E1383" s="7">
        <v>0</v>
      </c>
      <c r="F1383" s="7">
        <v>0</v>
      </c>
      <c r="G1383" s="7">
        <v>0</v>
      </c>
      <c r="H1383" s="7">
        <v>0</v>
      </c>
      <c r="I1383" s="7">
        <v>0</v>
      </c>
      <c r="J1383" s="7">
        <v>0</v>
      </c>
      <c r="K1383" s="7">
        <v>0</v>
      </c>
      <c r="L1383" s="7">
        <v>0</v>
      </c>
      <c r="M1383" s="7">
        <v>0</v>
      </c>
      <c r="N1383" s="7">
        <v>0</v>
      </c>
      <c r="O1383" s="7">
        <v>0</v>
      </c>
      <c r="P1383" s="7">
        <v>0</v>
      </c>
      <c r="Q1383" s="7">
        <v>0</v>
      </c>
      <c r="R1383" s="7">
        <v>0</v>
      </c>
      <c r="S1383" s="7">
        <v>0</v>
      </c>
      <c r="T1383" s="7">
        <v>0</v>
      </c>
      <c r="U1383" s="7">
        <v>0</v>
      </c>
      <c r="V1383" s="7">
        <v>0</v>
      </c>
      <c r="W1383" s="7">
        <v>0</v>
      </c>
      <c r="X1383" s="7">
        <v>0</v>
      </c>
      <c r="Y1383" s="7">
        <v>0</v>
      </c>
      <c r="Z1383" s="7">
        <v>0</v>
      </c>
      <c r="AA1383" s="1" t="s">
        <v>48</v>
      </c>
      <c r="AB1383" s="1" t="str">
        <f t="shared" si="66"/>
        <v>Cataluña</v>
      </c>
      <c r="AC1383" s="1" t="str">
        <f t="shared" si="64"/>
        <v>Cáceres-Cataluña-Tarragona-R11</v>
      </c>
      <c r="AD1383" s="1" t="str">
        <f t="shared" si="65"/>
        <v xml:space="preserve">DJ - Metalurgia y fabricación de productos metálicos </v>
      </c>
    </row>
    <row r="1384" spans="1:30" ht="14.4">
      <c r="A1384" s="7" t="s">
        <v>104</v>
      </c>
      <c r="B1384" s="7" t="s">
        <v>94</v>
      </c>
      <c r="C1384" s="7" t="s">
        <v>98</v>
      </c>
      <c r="D1384" s="7" t="s">
        <v>49</v>
      </c>
      <c r="E1384" s="7">
        <v>0</v>
      </c>
      <c r="F1384" s="7">
        <v>0</v>
      </c>
      <c r="G1384" s="7">
        <v>0</v>
      </c>
      <c r="H1384" s="7">
        <v>0</v>
      </c>
      <c r="I1384" s="7">
        <v>0</v>
      </c>
      <c r="J1384" s="7">
        <v>0</v>
      </c>
      <c r="K1384" s="7">
        <v>0</v>
      </c>
      <c r="L1384" s="7">
        <v>0</v>
      </c>
      <c r="M1384" s="7">
        <v>0</v>
      </c>
      <c r="N1384" s="7">
        <v>0</v>
      </c>
      <c r="O1384" s="7">
        <v>0</v>
      </c>
      <c r="P1384" s="7">
        <v>0</v>
      </c>
      <c r="Q1384" s="7">
        <v>0</v>
      </c>
      <c r="R1384" s="7">
        <v>0</v>
      </c>
      <c r="S1384" s="7">
        <v>0</v>
      </c>
      <c r="T1384" s="7">
        <v>0</v>
      </c>
      <c r="U1384" s="7">
        <v>0</v>
      </c>
      <c r="V1384" s="7">
        <v>0</v>
      </c>
      <c r="W1384" s="7">
        <v>0</v>
      </c>
      <c r="X1384" s="7">
        <v>0</v>
      </c>
      <c r="Y1384" s="7">
        <v>0</v>
      </c>
      <c r="Z1384" s="7">
        <v>0</v>
      </c>
      <c r="AA1384" s="1" t="s">
        <v>50</v>
      </c>
      <c r="AB1384" s="1" t="str">
        <f t="shared" si="66"/>
        <v>Cataluña</v>
      </c>
      <c r="AC1384" s="1" t="str">
        <f t="shared" si="64"/>
        <v>Cáceres-Cataluña-Tarragona-R12</v>
      </c>
      <c r="AD1384" s="1" t="str">
        <f t="shared" si="65"/>
        <v xml:space="preserve">DK - Fabricación de maquinaria y equipo mecánico </v>
      </c>
    </row>
    <row r="1385" spans="1:30" ht="14.4">
      <c r="A1385" s="7" t="s">
        <v>104</v>
      </c>
      <c r="B1385" s="7" t="s">
        <v>94</v>
      </c>
      <c r="C1385" s="7" t="s">
        <v>98</v>
      </c>
      <c r="D1385" s="7" t="s">
        <v>51</v>
      </c>
      <c r="E1385" s="7">
        <v>0</v>
      </c>
      <c r="F1385" s="7">
        <v>0</v>
      </c>
      <c r="G1385" s="7">
        <v>0</v>
      </c>
      <c r="H1385" s="7">
        <v>0</v>
      </c>
      <c r="I1385" s="7">
        <v>0</v>
      </c>
      <c r="J1385" s="7">
        <v>0</v>
      </c>
      <c r="K1385" s="7">
        <v>0</v>
      </c>
      <c r="L1385" s="7">
        <v>0</v>
      </c>
      <c r="M1385" s="7">
        <v>0</v>
      </c>
      <c r="N1385" s="7">
        <v>0</v>
      </c>
      <c r="O1385" s="7">
        <v>0</v>
      </c>
      <c r="P1385" s="7">
        <v>0</v>
      </c>
      <c r="Q1385" s="7">
        <v>0</v>
      </c>
      <c r="R1385" s="7">
        <v>0</v>
      </c>
      <c r="S1385" s="7">
        <v>0</v>
      </c>
      <c r="T1385" s="7">
        <v>0</v>
      </c>
      <c r="U1385" s="7">
        <v>0</v>
      </c>
      <c r="V1385" s="7">
        <v>0</v>
      </c>
      <c r="W1385" s="7">
        <v>0</v>
      </c>
      <c r="X1385" s="7">
        <v>0</v>
      </c>
      <c r="Y1385" s="7">
        <v>0</v>
      </c>
      <c r="Z1385" s="7">
        <v>0</v>
      </c>
      <c r="AA1385" s="1" t="s">
        <v>52</v>
      </c>
      <c r="AB1385" s="1" t="str">
        <f t="shared" si="66"/>
        <v>Cataluña</v>
      </c>
      <c r="AC1385" s="1" t="str">
        <f t="shared" si="64"/>
        <v>Cáceres-Cataluña-Tarragona-R13</v>
      </c>
      <c r="AD1385" s="1" t="str">
        <f t="shared" si="65"/>
        <v xml:space="preserve">DL - Material y equipo eléctrico, electrónico y óptico </v>
      </c>
    </row>
    <row r="1386" spans="1:30" ht="14.4">
      <c r="A1386" s="7" t="s">
        <v>104</v>
      </c>
      <c r="B1386" s="7" t="s">
        <v>94</v>
      </c>
      <c r="C1386" s="7" t="s">
        <v>98</v>
      </c>
      <c r="D1386" s="7" t="s">
        <v>53</v>
      </c>
      <c r="E1386" s="7">
        <v>0</v>
      </c>
      <c r="F1386" s="7">
        <v>0</v>
      </c>
      <c r="G1386" s="7">
        <v>0</v>
      </c>
      <c r="H1386" s="7">
        <v>0</v>
      </c>
      <c r="I1386" s="7">
        <v>0</v>
      </c>
      <c r="J1386" s="7">
        <v>0</v>
      </c>
      <c r="K1386" s="7">
        <v>0</v>
      </c>
      <c r="L1386" s="7">
        <v>0</v>
      </c>
      <c r="M1386" s="7">
        <v>0</v>
      </c>
      <c r="N1386" s="7">
        <v>0</v>
      </c>
      <c r="O1386" s="7">
        <v>0</v>
      </c>
      <c r="P1386" s="7">
        <v>0</v>
      </c>
      <c r="Q1386" s="7">
        <v>0</v>
      </c>
      <c r="R1386" s="7">
        <v>0</v>
      </c>
      <c r="S1386" s="7">
        <v>0</v>
      </c>
      <c r="T1386" s="7">
        <v>0</v>
      </c>
      <c r="U1386" s="7">
        <v>0</v>
      </c>
      <c r="V1386" s="7">
        <v>0</v>
      </c>
      <c r="W1386" s="7">
        <v>0</v>
      </c>
      <c r="X1386" s="7">
        <v>0</v>
      </c>
      <c r="Y1386" s="7">
        <v>0</v>
      </c>
      <c r="Z1386" s="7">
        <v>0</v>
      </c>
      <c r="AA1386" s="1" t="s">
        <v>54</v>
      </c>
      <c r="AB1386" s="1" t="str">
        <f t="shared" si="66"/>
        <v>Cataluña</v>
      </c>
      <c r="AC1386" s="1" t="str">
        <f t="shared" si="64"/>
        <v>Cáceres-Cataluña-Tarragona-R14</v>
      </c>
      <c r="AD1386" s="1" t="str">
        <f t="shared" si="65"/>
        <v xml:space="preserve">DM - Fabricación de material de transporte </v>
      </c>
    </row>
    <row r="1387" spans="1:30" ht="14.4">
      <c r="A1387" s="7" t="s">
        <v>104</v>
      </c>
      <c r="B1387" s="7" t="s">
        <v>94</v>
      </c>
      <c r="C1387" s="7" t="s">
        <v>98</v>
      </c>
      <c r="D1387" s="7" t="s">
        <v>55</v>
      </c>
      <c r="E1387" s="7">
        <v>0</v>
      </c>
      <c r="F1387" s="7">
        <v>0</v>
      </c>
      <c r="G1387" s="7">
        <v>0</v>
      </c>
      <c r="H1387" s="7">
        <v>0</v>
      </c>
      <c r="I1387" s="7">
        <v>0</v>
      </c>
      <c r="J1387" s="7">
        <v>0</v>
      </c>
      <c r="K1387" s="7">
        <v>0</v>
      </c>
      <c r="L1387" s="7">
        <v>0</v>
      </c>
      <c r="M1387" s="7">
        <v>0</v>
      </c>
      <c r="N1387" s="7">
        <v>0</v>
      </c>
      <c r="O1387" s="7">
        <v>0</v>
      </c>
      <c r="P1387" s="7">
        <v>0</v>
      </c>
      <c r="Q1387" s="7">
        <v>0</v>
      </c>
      <c r="R1387" s="7">
        <v>0</v>
      </c>
      <c r="S1387" s="7">
        <v>0</v>
      </c>
      <c r="T1387" s="7">
        <v>0</v>
      </c>
      <c r="U1387" s="7">
        <v>0</v>
      </c>
      <c r="V1387" s="7">
        <v>0</v>
      </c>
      <c r="W1387" s="7">
        <v>0</v>
      </c>
      <c r="X1387" s="7">
        <v>0</v>
      </c>
      <c r="Y1387" s="7">
        <v>0</v>
      </c>
      <c r="Z1387" s="7">
        <v>0</v>
      </c>
      <c r="AA1387" s="1" t="s">
        <v>56</v>
      </c>
      <c r="AB1387" s="1" t="str">
        <f t="shared" si="66"/>
        <v>Cataluña</v>
      </c>
      <c r="AC1387" s="1" t="str">
        <f t="shared" si="64"/>
        <v>Cáceres-Cataluña-Tarragona-R15</v>
      </c>
      <c r="AD1387" s="1" t="str">
        <f t="shared" si="65"/>
        <v xml:space="preserve">DN - Industrias diversas </v>
      </c>
    </row>
    <row r="1388" spans="1:30" ht="14.4">
      <c r="A1388" s="7" t="s">
        <v>104</v>
      </c>
      <c r="B1388" s="7" t="s">
        <v>94</v>
      </c>
      <c r="C1388" s="7" t="s">
        <v>98</v>
      </c>
      <c r="D1388" s="7" t="s">
        <v>57</v>
      </c>
      <c r="E1388" s="7">
        <v>0</v>
      </c>
      <c r="F1388" s="7">
        <v>0</v>
      </c>
      <c r="G1388" s="7">
        <v>0</v>
      </c>
      <c r="H1388" s="7">
        <v>0</v>
      </c>
      <c r="I1388" s="7">
        <v>0</v>
      </c>
      <c r="J1388" s="7">
        <v>0</v>
      </c>
      <c r="K1388" s="7">
        <v>0</v>
      </c>
      <c r="L1388" s="7">
        <v>0</v>
      </c>
      <c r="M1388" s="7">
        <v>0</v>
      </c>
      <c r="N1388" s="7">
        <v>0</v>
      </c>
      <c r="O1388" s="7">
        <v>0</v>
      </c>
      <c r="P1388" s="7">
        <v>0</v>
      </c>
      <c r="Q1388" s="7">
        <v>0</v>
      </c>
      <c r="R1388" s="7">
        <v>0</v>
      </c>
      <c r="S1388" s="7">
        <v>0</v>
      </c>
      <c r="T1388" s="7">
        <v>0</v>
      </c>
      <c r="U1388" s="7">
        <v>0</v>
      </c>
      <c r="V1388" s="7">
        <v>0</v>
      </c>
      <c r="W1388" s="7">
        <v>0</v>
      </c>
      <c r="X1388" s="7">
        <v>0</v>
      </c>
      <c r="Y1388" s="7">
        <v>0</v>
      </c>
      <c r="Z1388" s="7">
        <v>0</v>
      </c>
      <c r="AA1388" s="1" t="s">
        <v>58</v>
      </c>
      <c r="AB1388" s="1" t="str">
        <f t="shared" si="66"/>
        <v>Cataluña</v>
      </c>
      <c r="AC1388" s="1" t="str">
        <f t="shared" si="64"/>
        <v>Cáceres-Cataluña-Tarragona-R16</v>
      </c>
      <c r="AD1388" s="1" t="str">
        <f t="shared" si="65"/>
        <v xml:space="preserve">EE - Industria energética, distribución de energía, gas y agua </v>
      </c>
    </row>
    <row r="1389" spans="1:30" ht="14.4">
      <c r="A1389" s="7" t="s">
        <v>104</v>
      </c>
      <c r="B1389" s="7" t="s">
        <v>99</v>
      </c>
      <c r="C1389" s="7" t="s">
        <v>100</v>
      </c>
      <c r="D1389" s="7" t="s">
        <v>23</v>
      </c>
      <c r="E1389" s="7">
        <v>0</v>
      </c>
      <c r="F1389" s="7">
        <v>4.6099835313488402</v>
      </c>
      <c r="G1389" s="7">
        <v>14.075060976874701</v>
      </c>
      <c r="H1389" s="7">
        <v>0</v>
      </c>
      <c r="I1389" s="7">
        <v>11.270957262569601</v>
      </c>
      <c r="J1389" s="7">
        <v>19.435071951550299</v>
      </c>
      <c r="K1389" s="7">
        <v>0</v>
      </c>
      <c r="L1389" s="7">
        <v>0</v>
      </c>
      <c r="M1389" s="7">
        <v>0</v>
      </c>
      <c r="N1389" s="7">
        <v>6.1890285626823598</v>
      </c>
      <c r="O1389" s="7">
        <v>0.45527800669185903</v>
      </c>
      <c r="P1389" s="7">
        <v>0</v>
      </c>
      <c r="Q1389" s="7">
        <v>5.4970309999999998</v>
      </c>
      <c r="R1389" s="7">
        <v>14.445959999999999</v>
      </c>
      <c r="S1389" s="7">
        <v>0</v>
      </c>
      <c r="T1389" s="7">
        <v>15.940872000000001</v>
      </c>
      <c r="U1389" s="7">
        <v>30.461458</v>
      </c>
      <c r="V1389" s="7">
        <v>0</v>
      </c>
      <c r="W1389" s="7">
        <v>0</v>
      </c>
      <c r="X1389" s="7">
        <v>0</v>
      </c>
      <c r="Y1389" s="7">
        <v>10.019740000000001</v>
      </c>
      <c r="Z1389" s="7">
        <v>1.0513939999999999</v>
      </c>
      <c r="AA1389" s="1" t="s">
        <v>24</v>
      </c>
      <c r="AB1389" s="1" t="str">
        <f t="shared" si="66"/>
        <v>Comunidad Valenciana</v>
      </c>
      <c r="AC1389" s="1" t="str">
        <f t="shared" si="64"/>
        <v>Cáceres-Comunidad Valenciana-Alicante-R1</v>
      </c>
      <c r="AD1389" s="1" t="str">
        <f t="shared" si="65"/>
        <v xml:space="preserve">AA,BB - Agricultura, silvicultura y pesca </v>
      </c>
    </row>
    <row r="1390" spans="1:30" ht="14.4">
      <c r="A1390" s="7" t="s">
        <v>104</v>
      </c>
      <c r="B1390" s="7" t="s">
        <v>99</v>
      </c>
      <c r="C1390" s="7" t="s">
        <v>100</v>
      </c>
      <c r="D1390" s="7" t="s">
        <v>26</v>
      </c>
      <c r="E1390" s="7">
        <v>0</v>
      </c>
      <c r="F1390" s="7">
        <v>0</v>
      </c>
      <c r="G1390" s="7">
        <v>0</v>
      </c>
      <c r="H1390" s="7">
        <v>0</v>
      </c>
      <c r="I1390" s="7">
        <v>0</v>
      </c>
      <c r="J1390" s="7">
        <v>0</v>
      </c>
      <c r="K1390" s="7">
        <v>0</v>
      </c>
      <c r="L1390" s="7">
        <v>0</v>
      </c>
      <c r="M1390" s="7">
        <v>0</v>
      </c>
      <c r="N1390" s="7">
        <v>0</v>
      </c>
      <c r="O1390" s="7">
        <v>0</v>
      </c>
      <c r="P1390" s="7">
        <v>0</v>
      </c>
      <c r="Q1390" s="7">
        <v>0</v>
      </c>
      <c r="R1390" s="7">
        <v>0</v>
      </c>
      <c r="S1390" s="7">
        <v>0</v>
      </c>
      <c r="T1390" s="7">
        <v>0</v>
      </c>
      <c r="U1390" s="7">
        <v>0</v>
      </c>
      <c r="V1390" s="7">
        <v>0</v>
      </c>
      <c r="W1390" s="7">
        <v>0</v>
      </c>
      <c r="X1390" s="7">
        <v>0</v>
      </c>
      <c r="Y1390" s="7">
        <v>0</v>
      </c>
      <c r="Z1390" s="7">
        <v>0</v>
      </c>
      <c r="AA1390" s="1" t="s">
        <v>27</v>
      </c>
      <c r="AB1390" s="1" t="str">
        <f t="shared" si="66"/>
        <v>Comunidad Valenciana</v>
      </c>
      <c r="AC1390" s="1" t="str">
        <f t="shared" si="64"/>
        <v>Cáceres-Comunidad Valenciana-Alicante-R2</v>
      </c>
      <c r="AD1390" s="1" t="str">
        <f t="shared" si="65"/>
        <v xml:space="preserve">CA,CB, DF - I. extractivas, coquerías, refino y combustibles nucleares </v>
      </c>
    </row>
    <row r="1391" spans="1:30" ht="14.4">
      <c r="A1391" s="7" t="s">
        <v>104</v>
      </c>
      <c r="B1391" s="7" t="s">
        <v>99</v>
      </c>
      <c r="C1391" s="7" t="s">
        <v>100</v>
      </c>
      <c r="D1391" s="7" t="s">
        <v>29</v>
      </c>
      <c r="E1391" s="7">
        <v>0</v>
      </c>
      <c r="F1391" s="7">
        <v>4.7632172439497404</v>
      </c>
      <c r="G1391" s="7">
        <v>0</v>
      </c>
      <c r="H1391" s="7">
        <v>0</v>
      </c>
      <c r="I1391" s="7">
        <v>3.6528636586810999</v>
      </c>
      <c r="J1391" s="7">
        <v>8.1412685956946795</v>
      </c>
      <c r="K1391" s="7">
        <v>11.9588325103873</v>
      </c>
      <c r="L1391" s="7">
        <v>0</v>
      </c>
      <c r="M1391" s="7">
        <v>0</v>
      </c>
      <c r="N1391" s="7">
        <v>5.0412782674023298</v>
      </c>
      <c r="O1391" s="7">
        <v>0</v>
      </c>
      <c r="P1391" s="7">
        <v>0</v>
      </c>
      <c r="Q1391" s="7">
        <v>4.5806100000000001</v>
      </c>
      <c r="R1391" s="7">
        <v>0</v>
      </c>
      <c r="S1391" s="7">
        <v>0</v>
      </c>
      <c r="T1391" s="7">
        <v>16.549464</v>
      </c>
      <c r="U1391" s="7">
        <v>16.126287000000001</v>
      </c>
      <c r="V1391" s="7">
        <v>13.468655999999999</v>
      </c>
      <c r="W1391" s="7">
        <v>0</v>
      </c>
      <c r="X1391" s="7">
        <v>0</v>
      </c>
      <c r="Y1391" s="7">
        <v>13.01328</v>
      </c>
      <c r="Z1391" s="7">
        <v>0</v>
      </c>
      <c r="AA1391" s="1" t="s">
        <v>30</v>
      </c>
      <c r="AB1391" s="1" t="str">
        <f t="shared" si="66"/>
        <v>Comunidad Valenciana</v>
      </c>
      <c r="AC1391" s="1" t="str">
        <f t="shared" si="64"/>
        <v>Cáceres-Comunidad Valenciana-Alicante-R3</v>
      </c>
      <c r="AD1391" s="1" t="str">
        <f t="shared" si="65"/>
        <v xml:space="preserve">DA - Industria Agroalimentaria </v>
      </c>
    </row>
    <row r="1392" spans="1:30" ht="14.4">
      <c r="A1392" s="7" t="s">
        <v>104</v>
      </c>
      <c r="B1392" s="7" t="s">
        <v>99</v>
      </c>
      <c r="C1392" s="7" t="s">
        <v>100</v>
      </c>
      <c r="D1392" s="7" t="s">
        <v>32</v>
      </c>
      <c r="E1392" s="7">
        <v>0</v>
      </c>
      <c r="F1392" s="7">
        <v>0</v>
      </c>
      <c r="G1392" s="7">
        <v>0</v>
      </c>
      <c r="H1392" s="7">
        <v>0</v>
      </c>
      <c r="I1392" s="7">
        <v>0</v>
      </c>
      <c r="J1392" s="7">
        <v>0</v>
      </c>
      <c r="K1392" s="7">
        <v>0</v>
      </c>
      <c r="L1392" s="7">
        <v>0</v>
      </c>
      <c r="M1392" s="7">
        <v>0</v>
      </c>
      <c r="N1392" s="7">
        <v>0</v>
      </c>
      <c r="O1392" s="7">
        <v>0</v>
      </c>
      <c r="P1392" s="7">
        <v>0</v>
      </c>
      <c r="Q1392" s="7">
        <v>0</v>
      </c>
      <c r="R1392" s="7">
        <v>0</v>
      </c>
      <c r="S1392" s="7">
        <v>0</v>
      </c>
      <c r="T1392" s="7">
        <v>0</v>
      </c>
      <c r="U1392" s="7">
        <v>0</v>
      </c>
      <c r="V1392" s="7">
        <v>0</v>
      </c>
      <c r="W1392" s="7">
        <v>0</v>
      </c>
      <c r="X1392" s="7">
        <v>0</v>
      </c>
      <c r="Y1392" s="7">
        <v>0</v>
      </c>
      <c r="Z1392" s="7">
        <v>0</v>
      </c>
      <c r="AA1392" s="1" t="s">
        <v>33</v>
      </c>
      <c r="AB1392" s="1" t="str">
        <f t="shared" si="66"/>
        <v>Comunidad Valenciana</v>
      </c>
      <c r="AC1392" s="1" t="str">
        <f t="shared" si="64"/>
        <v>Cáceres-Comunidad Valenciana-Alicante-R4</v>
      </c>
      <c r="AD1392" s="1" t="str">
        <f t="shared" si="65"/>
        <v xml:space="preserve">DB - Industria textil y de la confección </v>
      </c>
    </row>
    <row r="1393" spans="1:30" ht="14.4">
      <c r="A1393" s="7" t="s">
        <v>104</v>
      </c>
      <c r="B1393" s="7" t="s">
        <v>99</v>
      </c>
      <c r="C1393" s="7" t="s">
        <v>100</v>
      </c>
      <c r="D1393" s="7" t="s">
        <v>35</v>
      </c>
      <c r="E1393" s="7">
        <v>0</v>
      </c>
      <c r="F1393" s="7">
        <v>0</v>
      </c>
      <c r="G1393" s="7">
        <v>0</v>
      </c>
      <c r="H1393" s="7">
        <v>0</v>
      </c>
      <c r="I1393" s="7">
        <v>0</v>
      </c>
      <c r="J1393" s="7">
        <v>0</v>
      </c>
      <c r="K1393" s="7">
        <v>0</v>
      </c>
      <c r="L1393" s="7">
        <v>0</v>
      </c>
      <c r="M1393" s="7">
        <v>0</v>
      </c>
      <c r="N1393" s="7">
        <v>0</v>
      </c>
      <c r="O1393" s="7">
        <v>0</v>
      </c>
      <c r="P1393" s="7">
        <v>0</v>
      </c>
      <c r="Q1393" s="7">
        <v>0</v>
      </c>
      <c r="R1393" s="7">
        <v>0</v>
      </c>
      <c r="S1393" s="7">
        <v>0</v>
      </c>
      <c r="T1393" s="7">
        <v>0</v>
      </c>
      <c r="U1393" s="7">
        <v>0</v>
      </c>
      <c r="V1393" s="7">
        <v>0</v>
      </c>
      <c r="W1393" s="7">
        <v>0</v>
      </c>
      <c r="X1393" s="7">
        <v>0</v>
      </c>
      <c r="Y1393" s="7">
        <v>0</v>
      </c>
      <c r="Z1393" s="7">
        <v>0</v>
      </c>
      <c r="AA1393" s="1" t="s">
        <v>36</v>
      </c>
      <c r="AB1393" s="1" t="str">
        <f t="shared" si="66"/>
        <v>Comunidad Valenciana</v>
      </c>
      <c r="AC1393" s="1" t="str">
        <f t="shared" si="64"/>
        <v>Cáceres-Comunidad Valenciana-Alicante-R5</v>
      </c>
      <c r="AD1393" s="1" t="str">
        <f t="shared" si="65"/>
        <v xml:space="preserve">DC - Industria del cuero y calzado </v>
      </c>
    </row>
    <row r="1394" spans="1:30" ht="14.4">
      <c r="A1394" s="7" t="s">
        <v>104</v>
      </c>
      <c r="B1394" s="7" t="s">
        <v>99</v>
      </c>
      <c r="C1394" s="7" t="s">
        <v>100</v>
      </c>
      <c r="D1394" s="7" t="s">
        <v>37</v>
      </c>
      <c r="E1394" s="7">
        <v>0</v>
      </c>
      <c r="F1394" s="7">
        <v>0</v>
      </c>
      <c r="G1394" s="7">
        <v>0</v>
      </c>
      <c r="H1394" s="7">
        <v>0</v>
      </c>
      <c r="I1394" s="7">
        <v>0</v>
      </c>
      <c r="J1394" s="7">
        <v>0</v>
      </c>
      <c r="K1394" s="7">
        <v>0</v>
      </c>
      <c r="L1394" s="7">
        <v>0</v>
      </c>
      <c r="M1394" s="7">
        <v>0</v>
      </c>
      <c r="N1394" s="7">
        <v>0</v>
      </c>
      <c r="O1394" s="7">
        <v>0</v>
      </c>
      <c r="P1394" s="7">
        <v>0</v>
      </c>
      <c r="Q1394" s="7">
        <v>0</v>
      </c>
      <c r="R1394" s="7">
        <v>0</v>
      </c>
      <c r="S1394" s="7">
        <v>0</v>
      </c>
      <c r="T1394" s="7">
        <v>0</v>
      </c>
      <c r="U1394" s="7">
        <v>0</v>
      </c>
      <c r="V1394" s="7">
        <v>0</v>
      </c>
      <c r="W1394" s="7">
        <v>0</v>
      </c>
      <c r="X1394" s="7">
        <v>0</v>
      </c>
      <c r="Y1394" s="7">
        <v>0</v>
      </c>
      <c r="Z1394" s="7">
        <v>0</v>
      </c>
      <c r="AA1394" s="1" t="s">
        <v>38</v>
      </c>
      <c r="AB1394" s="1" t="str">
        <f t="shared" si="66"/>
        <v>Comunidad Valenciana</v>
      </c>
      <c r="AC1394" s="1" t="str">
        <f t="shared" si="64"/>
        <v>Cáceres-Comunidad Valenciana-Alicante-R6</v>
      </c>
      <c r="AD1394" s="1" t="str">
        <f t="shared" si="65"/>
        <v xml:space="preserve">DD - Industria de la madera y el corcho </v>
      </c>
    </row>
    <row r="1395" spans="1:30" ht="14.4">
      <c r="A1395" s="7" t="s">
        <v>104</v>
      </c>
      <c r="B1395" s="7" t="s">
        <v>99</v>
      </c>
      <c r="C1395" s="7" t="s">
        <v>100</v>
      </c>
      <c r="D1395" s="7" t="s">
        <v>39</v>
      </c>
      <c r="E1395" s="7">
        <v>0</v>
      </c>
      <c r="F1395" s="7">
        <v>0</v>
      </c>
      <c r="G1395" s="7">
        <v>0</v>
      </c>
      <c r="H1395" s="7">
        <v>0</v>
      </c>
      <c r="I1395" s="7">
        <v>0</v>
      </c>
      <c r="J1395" s="7">
        <v>0</v>
      </c>
      <c r="K1395" s="7">
        <v>0</v>
      </c>
      <c r="L1395" s="7">
        <v>0</v>
      </c>
      <c r="M1395" s="7">
        <v>0</v>
      </c>
      <c r="N1395" s="7">
        <v>0</v>
      </c>
      <c r="O1395" s="7">
        <v>0</v>
      </c>
      <c r="P1395" s="7">
        <v>0</v>
      </c>
      <c r="Q1395" s="7">
        <v>0</v>
      </c>
      <c r="R1395" s="7">
        <v>0</v>
      </c>
      <c r="S1395" s="7">
        <v>0</v>
      </c>
      <c r="T1395" s="7">
        <v>0</v>
      </c>
      <c r="U1395" s="7">
        <v>0</v>
      </c>
      <c r="V1395" s="7">
        <v>0</v>
      </c>
      <c r="W1395" s="7">
        <v>0</v>
      </c>
      <c r="X1395" s="7">
        <v>0</v>
      </c>
      <c r="Y1395" s="7">
        <v>0</v>
      </c>
      <c r="Z1395" s="7">
        <v>0</v>
      </c>
      <c r="AA1395" s="1" t="s">
        <v>40</v>
      </c>
      <c r="AB1395" s="1" t="str">
        <f t="shared" si="66"/>
        <v>Comunidad Valenciana</v>
      </c>
      <c r="AC1395" s="1" t="str">
        <f t="shared" si="64"/>
        <v>Cáceres-Comunidad Valenciana-Alicante-R7</v>
      </c>
      <c r="AD1395" s="1" t="str">
        <f t="shared" si="65"/>
        <v xml:space="preserve">DE - Industria del papel, edición y artes gráficas </v>
      </c>
    </row>
    <row r="1396" spans="1:30" ht="14.4">
      <c r="A1396" s="7" t="s">
        <v>104</v>
      </c>
      <c r="B1396" s="7" t="s">
        <v>99</v>
      </c>
      <c r="C1396" s="7" t="s">
        <v>100</v>
      </c>
      <c r="D1396" s="7" t="s">
        <v>41</v>
      </c>
      <c r="E1396" s="7">
        <v>0</v>
      </c>
      <c r="F1396" s="7">
        <v>0</v>
      </c>
      <c r="G1396" s="7">
        <v>0</v>
      </c>
      <c r="H1396" s="7">
        <v>0</v>
      </c>
      <c r="I1396" s="7">
        <v>0</v>
      </c>
      <c r="J1396" s="7">
        <v>0</v>
      </c>
      <c r="K1396" s="7">
        <v>0</v>
      </c>
      <c r="L1396" s="7">
        <v>0</v>
      </c>
      <c r="M1396" s="7">
        <v>0</v>
      </c>
      <c r="N1396" s="7">
        <v>0</v>
      </c>
      <c r="O1396" s="7">
        <v>0</v>
      </c>
      <c r="P1396" s="7">
        <v>0</v>
      </c>
      <c r="Q1396" s="7">
        <v>0</v>
      </c>
      <c r="R1396" s="7">
        <v>0</v>
      </c>
      <c r="S1396" s="7">
        <v>0</v>
      </c>
      <c r="T1396" s="7">
        <v>0</v>
      </c>
      <c r="U1396" s="7">
        <v>0</v>
      </c>
      <c r="V1396" s="7">
        <v>0</v>
      </c>
      <c r="W1396" s="7">
        <v>0</v>
      </c>
      <c r="X1396" s="7">
        <v>0</v>
      </c>
      <c r="Y1396" s="7">
        <v>0</v>
      </c>
      <c r="Z1396" s="7">
        <v>0</v>
      </c>
      <c r="AA1396" s="1" t="s">
        <v>42</v>
      </c>
      <c r="AB1396" s="1" t="str">
        <f t="shared" si="66"/>
        <v>Comunidad Valenciana</v>
      </c>
      <c r="AC1396" s="1" t="str">
        <f t="shared" si="64"/>
        <v>Cáceres-Comunidad Valenciana-Alicante-R8</v>
      </c>
      <c r="AD1396" s="1" t="str">
        <f t="shared" si="65"/>
        <v xml:space="preserve">DG - Industria Química </v>
      </c>
    </row>
    <row r="1397" spans="1:30" ht="14.4">
      <c r="A1397" s="7" t="s">
        <v>104</v>
      </c>
      <c r="B1397" s="7" t="s">
        <v>99</v>
      </c>
      <c r="C1397" s="7" t="s">
        <v>100</v>
      </c>
      <c r="D1397" s="7" t="s">
        <v>43</v>
      </c>
      <c r="E1397" s="7">
        <v>0</v>
      </c>
      <c r="F1397" s="7">
        <v>0</v>
      </c>
      <c r="G1397" s="7">
        <v>0</v>
      </c>
      <c r="H1397" s="7">
        <v>0</v>
      </c>
      <c r="I1397" s="7">
        <v>0</v>
      </c>
      <c r="J1397" s="7">
        <v>0</v>
      </c>
      <c r="K1397" s="7">
        <v>0</v>
      </c>
      <c r="L1397" s="7">
        <v>0</v>
      </c>
      <c r="M1397" s="7">
        <v>0</v>
      </c>
      <c r="N1397" s="7">
        <v>0</v>
      </c>
      <c r="O1397" s="7">
        <v>0</v>
      </c>
      <c r="P1397" s="7">
        <v>0</v>
      </c>
      <c r="Q1397" s="7">
        <v>0</v>
      </c>
      <c r="R1397" s="7">
        <v>0</v>
      </c>
      <c r="S1397" s="7">
        <v>0</v>
      </c>
      <c r="T1397" s="7">
        <v>0</v>
      </c>
      <c r="U1397" s="7">
        <v>0</v>
      </c>
      <c r="V1397" s="7">
        <v>0</v>
      </c>
      <c r="W1397" s="7">
        <v>0</v>
      </c>
      <c r="X1397" s="7">
        <v>0</v>
      </c>
      <c r="Y1397" s="7">
        <v>0</v>
      </c>
      <c r="Z1397" s="7">
        <v>0</v>
      </c>
      <c r="AA1397" s="1" t="s">
        <v>44</v>
      </c>
      <c r="AB1397" s="1" t="str">
        <f t="shared" si="66"/>
        <v>Comunidad Valenciana</v>
      </c>
      <c r="AC1397" s="1" t="str">
        <f t="shared" si="64"/>
        <v>Cáceres-Comunidad Valenciana-Alicante-R9</v>
      </c>
      <c r="AD1397" s="1" t="str">
        <f t="shared" si="65"/>
        <v xml:space="preserve">DH - Industria del caucho y materias plásticas </v>
      </c>
    </row>
    <row r="1398" spans="1:30" ht="14.4">
      <c r="A1398" s="7" t="s">
        <v>104</v>
      </c>
      <c r="B1398" s="7" t="s">
        <v>99</v>
      </c>
      <c r="C1398" s="7" t="s">
        <v>100</v>
      </c>
      <c r="D1398" s="7" t="s">
        <v>45</v>
      </c>
      <c r="E1398" s="7">
        <v>0</v>
      </c>
      <c r="F1398" s="7">
        <v>0.31928993820406298</v>
      </c>
      <c r="G1398" s="7">
        <v>0</v>
      </c>
      <c r="H1398" s="7">
        <v>0</v>
      </c>
      <c r="I1398" s="7">
        <v>1.92863326256745</v>
      </c>
      <c r="J1398" s="7">
        <v>0</v>
      </c>
      <c r="K1398" s="7">
        <v>0</v>
      </c>
      <c r="L1398" s="7">
        <v>0</v>
      </c>
      <c r="M1398" s="7">
        <v>0</v>
      </c>
      <c r="N1398" s="7">
        <v>0</v>
      </c>
      <c r="O1398" s="7">
        <v>0</v>
      </c>
      <c r="P1398" s="7">
        <v>0</v>
      </c>
      <c r="Q1398" s="7">
        <v>15.667827000000001</v>
      </c>
      <c r="R1398" s="7">
        <v>0</v>
      </c>
      <c r="S1398" s="7">
        <v>0</v>
      </c>
      <c r="T1398" s="7">
        <v>15.209208</v>
      </c>
      <c r="U1398" s="7">
        <v>0</v>
      </c>
      <c r="V1398" s="7">
        <v>0</v>
      </c>
      <c r="W1398" s="7">
        <v>0</v>
      </c>
      <c r="X1398" s="7">
        <v>0</v>
      </c>
      <c r="Y1398" s="7">
        <v>0</v>
      </c>
      <c r="Z1398" s="7">
        <v>0</v>
      </c>
      <c r="AA1398" s="1" t="s">
        <v>46</v>
      </c>
      <c r="AB1398" s="1" t="str">
        <f t="shared" si="66"/>
        <v>Comunidad Valenciana</v>
      </c>
      <c r="AC1398" s="1" t="str">
        <f t="shared" si="64"/>
        <v>Cáceres-Comunidad Valenciana-Alicante-R10</v>
      </c>
      <c r="AD1398" s="1" t="str">
        <f t="shared" si="65"/>
        <v xml:space="preserve">DI - Industria de productos minerales no metálicos </v>
      </c>
    </row>
    <row r="1399" spans="1:30" ht="14.4">
      <c r="A1399" s="7" t="s">
        <v>104</v>
      </c>
      <c r="B1399" s="7" t="s">
        <v>99</v>
      </c>
      <c r="C1399" s="7" t="s">
        <v>100</v>
      </c>
      <c r="D1399" s="7" t="s">
        <v>47</v>
      </c>
      <c r="E1399" s="7">
        <v>0</v>
      </c>
      <c r="F1399" s="7">
        <v>0</v>
      </c>
      <c r="G1399" s="7">
        <v>0</v>
      </c>
      <c r="H1399" s="7">
        <v>0</v>
      </c>
      <c r="I1399" s="7">
        <v>0</v>
      </c>
      <c r="J1399" s="7">
        <v>0</v>
      </c>
      <c r="K1399" s="7">
        <v>0</v>
      </c>
      <c r="L1399" s="7">
        <v>0</v>
      </c>
      <c r="M1399" s="7">
        <v>0</v>
      </c>
      <c r="N1399" s="7">
        <v>0</v>
      </c>
      <c r="O1399" s="7">
        <v>0</v>
      </c>
      <c r="P1399" s="7">
        <v>0</v>
      </c>
      <c r="Q1399" s="7">
        <v>0</v>
      </c>
      <c r="R1399" s="7">
        <v>0</v>
      </c>
      <c r="S1399" s="7">
        <v>0</v>
      </c>
      <c r="T1399" s="7">
        <v>0</v>
      </c>
      <c r="U1399" s="7">
        <v>0</v>
      </c>
      <c r="V1399" s="7">
        <v>0</v>
      </c>
      <c r="W1399" s="7">
        <v>0</v>
      </c>
      <c r="X1399" s="7">
        <v>0</v>
      </c>
      <c r="Y1399" s="7">
        <v>0</v>
      </c>
      <c r="Z1399" s="7">
        <v>0</v>
      </c>
      <c r="AA1399" s="1" t="s">
        <v>48</v>
      </c>
      <c r="AB1399" s="1" t="str">
        <f t="shared" si="66"/>
        <v>Comunidad Valenciana</v>
      </c>
      <c r="AC1399" s="1" t="str">
        <f t="shared" si="64"/>
        <v>Cáceres-Comunidad Valenciana-Alicante-R11</v>
      </c>
      <c r="AD1399" s="1" t="str">
        <f t="shared" si="65"/>
        <v xml:space="preserve">DJ - Metalurgia y fabricación de productos metálicos </v>
      </c>
    </row>
    <row r="1400" spans="1:30" ht="14.4">
      <c r="A1400" s="7" t="s">
        <v>104</v>
      </c>
      <c r="B1400" s="7" t="s">
        <v>99</v>
      </c>
      <c r="C1400" s="7" t="s">
        <v>100</v>
      </c>
      <c r="D1400" s="7" t="s">
        <v>49</v>
      </c>
      <c r="E1400" s="7">
        <v>0</v>
      </c>
      <c r="F1400" s="7">
        <v>0</v>
      </c>
      <c r="G1400" s="7">
        <v>0</v>
      </c>
      <c r="H1400" s="7">
        <v>0</v>
      </c>
      <c r="I1400" s="7">
        <v>0</v>
      </c>
      <c r="J1400" s="7">
        <v>0</v>
      </c>
      <c r="K1400" s="7">
        <v>0</v>
      </c>
      <c r="L1400" s="7">
        <v>0</v>
      </c>
      <c r="M1400" s="7">
        <v>0</v>
      </c>
      <c r="N1400" s="7">
        <v>0</v>
      </c>
      <c r="O1400" s="7">
        <v>0</v>
      </c>
      <c r="P1400" s="7">
        <v>0</v>
      </c>
      <c r="Q1400" s="7">
        <v>0</v>
      </c>
      <c r="R1400" s="7">
        <v>0</v>
      </c>
      <c r="S1400" s="7">
        <v>0</v>
      </c>
      <c r="T1400" s="7">
        <v>0</v>
      </c>
      <c r="U1400" s="7">
        <v>0</v>
      </c>
      <c r="V1400" s="7">
        <v>0</v>
      </c>
      <c r="W1400" s="7">
        <v>0</v>
      </c>
      <c r="X1400" s="7">
        <v>0</v>
      </c>
      <c r="Y1400" s="7">
        <v>0</v>
      </c>
      <c r="Z1400" s="7">
        <v>0</v>
      </c>
      <c r="AA1400" s="1" t="s">
        <v>50</v>
      </c>
      <c r="AB1400" s="1" t="str">
        <f t="shared" si="66"/>
        <v>Comunidad Valenciana</v>
      </c>
      <c r="AC1400" s="1" t="str">
        <f t="shared" si="64"/>
        <v>Cáceres-Comunidad Valenciana-Alicante-R12</v>
      </c>
      <c r="AD1400" s="1" t="str">
        <f t="shared" si="65"/>
        <v xml:space="preserve">DK - Fabricación de maquinaria y equipo mecánico </v>
      </c>
    </row>
    <row r="1401" spans="1:30" ht="14.4">
      <c r="A1401" s="7" t="s">
        <v>104</v>
      </c>
      <c r="B1401" s="7" t="s">
        <v>99</v>
      </c>
      <c r="C1401" s="7" t="s">
        <v>100</v>
      </c>
      <c r="D1401" s="7" t="s">
        <v>51</v>
      </c>
      <c r="E1401" s="7">
        <v>0</v>
      </c>
      <c r="F1401" s="7">
        <v>0</v>
      </c>
      <c r="G1401" s="7">
        <v>0</v>
      </c>
      <c r="H1401" s="7">
        <v>0</v>
      </c>
      <c r="I1401" s="7">
        <v>0</v>
      </c>
      <c r="J1401" s="7">
        <v>0</v>
      </c>
      <c r="K1401" s="7">
        <v>0</v>
      </c>
      <c r="L1401" s="7">
        <v>0</v>
      </c>
      <c r="M1401" s="7">
        <v>0</v>
      </c>
      <c r="N1401" s="7">
        <v>0</v>
      </c>
      <c r="O1401" s="7">
        <v>0</v>
      </c>
      <c r="P1401" s="7">
        <v>0</v>
      </c>
      <c r="Q1401" s="7">
        <v>0</v>
      </c>
      <c r="R1401" s="7">
        <v>0</v>
      </c>
      <c r="S1401" s="7">
        <v>0</v>
      </c>
      <c r="T1401" s="7">
        <v>0</v>
      </c>
      <c r="U1401" s="7">
        <v>0</v>
      </c>
      <c r="V1401" s="7">
        <v>0</v>
      </c>
      <c r="W1401" s="7">
        <v>0</v>
      </c>
      <c r="X1401" s="7">
        <v>0</v>
      </c>
      <c r="Y1401" s="7">
        <v>0</v>
      </c>
      <c r="Z1401" s="7">
        <v>0</v>
      </c>
      <c r="AA1401" s="1" t="s">
        <v>52</v>
      </c>
      <c r="AB1401" s="1" t="str">
        <f t="shared" si="66"/>
        <v>Comunidad Valenciana</v>
      </c>
      <c r="AC1401" s="1" t="str">
        <f t="shared" si="64"/>
        <v>Cáceres-Comunidad Valenciana-Alicante-R13</v>
      </c>
      <c r="AD1401" s="1" t="str">
        <f t="shared" si="65"/>
        <v xml:space="preserve">DL - Material y equipo eléctrico, electrónico y óptico </v>
      </c>
    </row>
    <row r="1402" spans="1:30" ht="14.4">
      <c r="A1402" s="7" t="s">
        <v>104</v>
      </c>
      <c r="B1402" s="7" t="s">
        <v>99</v>
      </c>
      <c r="C1402" s="7" t="s">
        <v>100</v>
      </c>
      <c r="D1402" s="7" t="s">
        <v>53</v>
      </c>
      <c r="E1402" s="7">
        <v>0</v>
      </c>
      <c r="F1402" s="7">
        <v>0</v>
      </c>
      <c r="G1402" s="7">
        <v>0</v>
      </c>
      <c r="H1402" s="7">
        <v>0</v>
      </c>
      <c r="I1402" s="7">
        <v>0</v>
      </c>
      <c r="J1402" s="7">
        <v>0</v>
      </c>
      <c r="K1402" s="7">
        <v>0</v>
      </c>
      <c r="L1402" s="7">
        <v>0</v>
      </c>
      <c r="M1402" s="7">
        <v>0</v>
      </c>
      <c r="N1402" s="7">
        <v>0</v>
      </c>
      <c r="O1402" s="7">
        <v>0</v>
      </c>
      <c r="P1402" s="7">
        <v>0</v>
      </c>
      <c r="Q1402" s="7">
        <v>0</v>
      </c>
      <c r="R1402" s="7">
        <v>0</v>
      </c>
      <c r="S1402" s="7">
        <v>0</v>
      </c>
      <c r="T1402" s="7">
        <v>0</v>
      </c>
      <c r="U1402" s="7">
        <v>0</v>
      </c>
      <c r="V1402" s="7">
        <v>0</v>
      </c>
      <c r="W1402" s="7">
        <v>0</v>
      </c>
      <c r="X1402" s="7">
        <v>0</v>
      </c>
      <c r="Y1402" s="7">
        <v>0</v>
      </c>
      <c r="Z1402" s="7">
        <v>0</v>
      </c>
      <c r="AA1402" s="1" t="s">
        <v>54</v>
      </c>
      <c r="AB1402" s="1" t="str">
        <f t="shared" si="66"/>
        <v>Comunidad Valenciana</v>
      </c>
      <c r="AC1402" s="1" t="str">
        <f t="shared" si="64"/>
        <v>Cáceres-Comunidad Valenciana-Alicante-R14</v>
      </c>
      <c r="AD1402" s="1" t="str">
        <f t="shared" si="65"/>
        <v xml:space="preserve">DM - Fabricación de material de transporte </v>
      </c>
    </row>
    <row r="1403" spans="1:30" ht="14.4">
      <c r="A1403" s="7" t="s">
        <v>104</v>
      </c>
      <c r="B1403" s="7" t="s">
        <v>99</v>
      </c>
      <c r="C1403" s="7" t="s">
        <v>100</v>
      </c>
      <c r="D1403" s="7" t="s">
        <v>55</v>
      </c>
      <c r="E1403" s="7">
        <v>0</v>
      </c>
      <c r="F1403" s="7">
        <v>0</v>
      </c>
      <c r="G1403" s="7">
        <v>0</v>
      </c>
      <c r="H1403" s="7">
        <v>0</v>
      </c>
      <c r="I1403" s="7">
        <v>0</v>
      </c>
      <c r="J1403" s="7">
        <v>0</v>
      </c>
      <c r="K1403" s="7">
        <v>0</v>
      </c>
      <c r="L1403" s="7">
        <v>0</v>
      </c>
      <c r="M1403" s="7">
        <v>0</v>
      </c>
      <c r="N1403" s="7">
        <v>0</v>
      </c>
      <c r="O1403" s="7">
        <v>0</v>
      </c>
      <c r="P1403" s="7">
        <v>0</v>
      </c>
      <c r="Q1403" s="7">
        <v>0</v>
      </c>
      <c r="R1403" s="7">
        <v>0</v>
      </c>
      <c r="S1403" s="7">
        <v>0</v>
      </c>
      <c r="T1403" s="7">
        <v>0</v>
      </c>
      <c r="U1403" s="7">
        <v>0</v>
      </c>
      <c r="V1403" s="7">
        <v>0</v>
      </c>
      <c r="W1403" s="7">
        <v>0</v>
      </c>
      <c r="X1403" s="7">
        <v>0</v>
      </c>
      <c r="Y1403" s="7">
        <v>0</v>
      </c>
      <c r="Z1403" s="7">
        <v>0</v>
      </c>
      <c r="AA1403" s="1" t="s">
        <v>56</v>
      </c>
      <c r="AB1403" s="1" t="str">
        <f t="shared" si="66"/>
        <v>Comunidad Valenciana</v>
      </c>
      <c r="AC1403" s="1" t="str">
        <f t="shared" si="64"/>
        <v>Cáceres-Comunidad Valenciana-Alicante-R15</v>
      </c>
      <c r="AD1403" s="1" t="str">
        <f t="shared" si="65"/>
        <v xml:space="preserve">DN - Industrias diversas </v>
      </c>
    </row>
    <row r="1404" spans="1:30" ht="14.4">
      <c r="A1404" s="7" t="s">
        <v>104</v>
      </c>
      <c r="B1404" s="7" t="s">
        <v>99</v>
      </c>
      <c r="C1404" s="7" t="s">
        <v>100</v>
      </c>
      <c r="D1404" s="7" t="s">
        <v>57</v>
      </c>
      <c r="E1404" s="7">
        <v>0</v>
      </c>
      <c r="F1404" s="7">
        <v>0</v>
      </c>
      <c r="G1404" s="7">
        <v>0</v>
      </c>
      <c r="H1404" s="7">
        <v>0</v>
      </c>
      <c r="I1404" s="7">
        <v>0</v>
      </c>
      <c r="J1404" s="7">
        <v>0</v>
      </c>
      <c r="K1404" s="7">
        <v>0</v>
      </c>
      <c r="L1404" s="7">
        <v>0</v>
      </c>
      <c r="M1404" s="7">
        <v>0</v>
      </c>
      <c r="N1404" s="7">
        <v>0</v>
      </c>
      <c r="O1404" s="7">
        <v>0</v>
      </c>
      <c r="P1404" s="7">
        <v>0</v>
      </c>
      <c r="Q1404" s="7">
        <v>0</v>
      </c>
      <c r="R1404" s="7">
        <v>0</v>
      </c>
      <c r="S1404" s="7">
        <v>0</v>
      </c>
      <c r="T1404" s="7">
        <v>0</v>
      </c>
      <c r="U1404" s="7">
        <v>0</v>
      </c>
      <c r="V1404" s="7">
        <v>0</v>
      </c>
      <c r="W1404" s="7">
        <v>0</v>
      </c>
      <c r="X1404" s="7">
        <v>0</v>
      </c>
      <c r="Y1404" s="7">
        <v>0</v>
      </c>
      <c r="Z1404" s="7">
        <v>0</v>
      </c>
      <c r="AA1404" s="1" t="s">
        <v>58</v>
      </c>
      <c r="AB1404" s="1" t="str">
        <f t="shared" si="66"/>
        <v>Comunidad Valenciana</v>
      </c>
      <c r="AC1404" s="1" t="str">
        <f t="shared" si="64"/>
        <v>Cáceres-Comunidad Valenciana-Alicante-R16</v>
      </c>
      <c r="AD1404" s="1" t="str">
        <f t="shared" si="65"/>
        <v xml:space="preserve">EE - Industria energética, distribución de energía, gas y agua </v>
      </c>
    </row>
    <row r="1405" spans="1:30" ht="14.4">
      <c r="A1405" s="7" t="s">
        <v>104</v>
      </c>
      <c r="B1405" s="7" t="s">
        <v>99</v>
      </c>
      <c r="C1405" s="7" t="s">
        <v>101</v>
      </c>
      <c r="D1405" s="7" t="s">
        <v>23</v>
      </c>
      <c r="E1405" s="7">
        <v>12.2359388946937</v>
      </c>
      <c r="F1405" s="7">
        <v>2.2025531959281799</v>
      </c>
      <c r="G1405" s="7">
        <v>0</v>
      </c>
      <c r="H1405" s="7">
        <v>0</v>
      </c>
      <c r="I1405" s="7">
        <v>0</v>
      </c>
      <c r="J1405" s="7">
        <v>0</v>
      </c>
      <c r="K1405" s="7">
        <v>0</v>
      </c>
      <c r="L1405" s="7">
        <v>0</v>
      </c>
      <c r="M1405" s="7">
        <v>0</v>
      </c>
      <c r="N1405" s="7">
        <v>8.9515915444797898</v>
      </c>
      <c r="O1405" s="7">
        <v>0</v>
      </c>
      <c r="P1405" s="7">
        <v>13.397411</v>
      </c>
      <c r="Q1405" s="7">
        <v>1.7603200000000001</v>
      </c>
      <c r="R1405" s="7">
        <v>0</v>
      </c>
      <c r="S1405" s="7">
        <v>0</v>
      </c>
      <c r="T1405" s="7">
        <v>0</v>
      </c>
      <c r="U1405" s="7">
        <v>0</v>
      </c>
      <c r="V1405" s="7">
        <v>0</v>
      </c>
      <c r="W1405" s="7">
        <v>0</v>
      </c>
      <c r="X1405" s="7">
        <v>0</v>
      </c>
      <c r="Y1405" s="7">
        <v>7.8319020000000004</v>
      </c>
      <c r="Z1405" s="7">
        <v>0</v>
      </c>
      <c r="AA1405" s="1" t="s">
        <v>24</v>
      </c>
      <c r="AB1405" s="1" t="str">
        <f t="shared" si="66"/>
        <v>Comunidad Valenciana</v>
      </c>
      <c r="AC1405" s="1" t="str">
        <f t="shared" si="64"/>
        <v>Cáceres-Comunidad Valenciana-Castellón-R1</v>
      </c>
      <c r="AD1405" s="1" t="str">
        <f t="shared" si="65"/>
        <v xml:space="preserve">AA,BB - Agricultura, silvicultura y pesca </v>
      </c>
    </row>
    <row r="1406" spans="1:30" ht="14.4">
      <c r="A1406" s="7" t="s">
        <v>104</v>
      </c>
      <c r="B1406" s="7" t="s">
        <v>99</v>
      </c>
      <c r="C1406" s="7" t="s">
        <v>101</v>
      </c>
      <c r="D1406" s="7" t="s">
        <v>26</v>
      </c>
      <c r="E1406" s="7">
        <v>0</v>
      </c>
      <c r="F1406" s="7">
        <v>0</v>
      </c>
      <c r="G1406" s="7">
        <v>0</v>
      </c>
      <c r="H1406" s="7">
        <v>0</v>
      </c>
      <c r="I1406" s="7">
        <v>0</v>
      </c>
      <c r="J1406" s="7">
        <v>18.367656529647199</v>
      </c>
      <c r="K1406" s="7">
        <v>0</v>
      </c>
      <c r="L1406" s="7">
        <v>0</v>
      </c>
      <c r="M1406" s="7">
        <v>0</v>
      </c>
      <c r="N1406" s="7">
        <v>0</v>
      </c>
      <c r="O1406" s="7">
        <v>0</v>
      </c>
      <c r="P1406" s="7">
        <v>0</v>
      </c>
      <c r="Q1406" s="7">
        <v>0</v>
      </c>
      <c r="R1406" s="7">
        <v>0</v>
      </c>
      <c r="S1406" s="7">
        <v>0</v>
      </c>
      <c r="T1406" s="7">
        <v>0</v>
      </c>
      <c r="U1406" s="7">
        <v>30.667866</v>
      </c>
      <c r="V1406" s="7">
        <v>0</v>
      </c>
      <c r="W1406" s="7">
        <v>0</v>
      </c>
      <c r="X1406" s="7">
        <v>0</v>
      </c>
      <c r="Y1406" s="7">
        <v>0</v>
      </c>
      <c r="Z1406" s="7">
        <v>0</v>
      </c>
      <c r="AA1406" s="1" t="s">
        <v>27</v>
      </c>
      <c r="AB1406" s="1" t="str">
        <f t="shared" si="66"/>
        <v>Comunidad Valenciana</v>
      </c>
      <c r="AC1406" s="1" t="str">
        <f t="shared" si="64"/>
        <v>Cáceres-Comunidad Valenciana-Castellón-R2</v>
      </c>
      <c r="AD1406" s="1" t="str">
        <f t="shared" si="65"/>
        <v xml:space="preserve">CA,CB, DF - I. extractivas, coquerías, refino y combustibles nucleares </v>
      </c>
    </row>
    <row r="1407" spans="1:30" ht="14.4">
      <c r="A1407" s="7" t="s">
        <v>104</v>
      </c>
      <c r="B1407" s="7" t="s">
        <v>99</v>
      </c>
      <c r="C1407" s="7" t="s">
        <v>101</v>
      </c>
      <c r="D1407" s="7" t="s">
        <v>29</v>
      </c>
      <c r="E1407" s="7">
        <v>0</v>
      </c>
      <c r="F1407" s="7">
        <v>0</v>
      </c>
      <c r="G1407" s="7">
        <v>24.144791282772001</v>
      </c>
      <c r="H1407" s="7">
        <v>0</v>
      </c>
      <c r="I1407" s="7">
        <v>0</v>
      </c>
      <c r="J1407" s="7">
        <v>0</v>
      </c>
      <c r="K1407" s="7">
        <v>0</v>
      </c>
      <c r="L1407" s="7">
        <v>0</v>
      </c>
      <c r="M1407" s="7">
        <v>0</v>
      </c>
      <c r="N1407" s="7">
        <v>0</v>
      </c>
      <c r="O1407" s="7">
        <v>0</v>
      </c>
      <c r="P1407" s="7">
        <v>0</v>
      </c>
      <c r="Q1407" s="7">
        <v>0</v>
      </c>
      <c r="R1407" s="7">
        <v>14.335599999999999</v>
      </c>
      <c r="S1407" s="7">
        <v>0</v>
      </c>
      <c r="T1407" s="7">
        <v>0</v>
      </c>
      <c r="U1407" s="7">
        <v>0</v>
      </c>
      <c r="V1407" s="7">
        <v>0</v>
      </c>
      <c r="W1407" s="7">
        <v>0</v>
      </c>
      <c r="X1407" s="7">
        <v>0</v>
      </c>
      <c r="Y1407" s="7">
        <v>0</v>
      </c>
      <c r="Z1407" s="7">
        <v>0</v>
      </c>
      <c r="AA1407" s="1" t="s">
        <v>30</v>
      </c>
      <c r="AB1407" s="1" t="str">
        <f t="shared" si="66"/>
        <v>Comunidad Valenciana</v>
      </c>
      <c r="AC1407" s="1" t="str">
        <f t="shared" si="64"/>
        <v>Cáceres-Comunidad Valenciana-Castellón-R3</v>
      </c>
      <c r="AD1407" s="1" t="str">
        <f t="shared" si="65"/>
        <v xml:space="preserve">DA - Industria Agroalimentaria </v>
      </c>
    </row>
    <row r="1408" spans="1:30" ht="14.4">
      <c r="A1408" s="7" t="s">
        <v>104</v>
      </c>
      <c r="B1408" s="7" t="s">
        <v>99</v>
      </c>
      <c r="C1408" s="7" t="s">
        <v>101</v>
      </c>
      <c r="D1408" s="7" t="s">
        <v>32</v>
      </c>
      <c r="E1408" s="7">
        <v>0</v>
      </c>
      <c r="F1408" s="7">
        <v>0</v>
      </c>
      <c r="G1408" s="7">
        <v>0</v>
      </c>
      <c r="H1408" s="7">
        <v>0</v>
      </c>
      <c r="I1408" s="7">
        <v>0</v>
      </c>
      <c r="J1408" s="7">
        <v>0</v>
      </c>
      <c r="K1408" s="7">
        <v>0</v>
      </c>
      <c r="L1408" s="7">
        <v>0</v>
      </c>
      <c r="M1408" s="7">
        <v>0</v>
      </c>
      <c r="N1408" s="7">
        <v>0</v>
      </c>
      <c r="O1408" s="7">
        <v>0</v>
      </c>
      <c r="P1408" s="7">
        <v>0</v>
      </c>
      <c r="Q1408" s="7">
        <v>0</v>
      </c>
      <c r="R1408" s="7">
        <v>0</v>
      </c>
      <c r="S1408" s="7">
        <v>0</v>
      </c>
      <c r="T1408" s="7">
        <v>0</v>
      </c>
      <c r="U1408" s="7">
        <v>0</v>
      </c>
      <c r="V1408" s="7">
        <v>0</v>
      </c>
      <c r="W1408" s="7">
        <v>0</v>
      </c>
      <c r="X1408" s="7">
        <v>0</v>
      </c>
      <c r="Y1408" s="7">
        <v>0</v>
      </c>
      <c r="Z1408" s="7">
        <v>0</v>
      </c>
      <c r="AA1408" s="1" t="s">
        <v>33</v>
      </c>
      <c r="AB1408" s="1" t="str">
        <f t="shared" si="66"/>
        <v>Comunidad Valenciana</v>
      </c>
      <c r="AC1408" s="1" t="str">
        <f t="shared" si="64"/>
        <v>Cáceres-Comunidad Valenciana-Castellón-R4</v>
      </c>
      <c r="AD1408" s="1" t="str">
        <f t="shared" si="65"/>
        <v xml:space="preserve">DB - Industria textil y de la confección </v>
      </c>
    </row>
    <row r="1409" spans="1:30" ht="14.4">
      <c r="A1409" s="7" t="s">
        <v>104</v>
      </c>
      <c r="B1409" s="7" t="s">
        <v>99</v>
      </c>
      <c r="C1409" s="7" t="s">
        <v>101</v>
      </c>
      <c r="D1409" s="7" t="s">
        <v>35</v>
      </c>
      <c r="E1409" s="7">
        <v>0</v>
      </c>
      <c r="F1409" s="7">
        <v>0</v>
      </c>
      <c r="G1409" s="7">
        <v>0</v>
      </c>
      <c r="H1409" s="7">
        <v>0</v>
      </c>
      <c r="I1409" s="7">
        <v>0</v>
      </c>
      <c r="J1409" s="7">
        <v>0</v>
      </c>
      <c r="K1409" s="7">
        <v>0</v>
      </c>
      <c r="L1409" s="7">
        <v>0</v>
      </c>
      <c r="M1409" s="7">
        <v>0</v>
      </c>
      <c r="N1409" s="7">
        <v>0</v>
      </c>
      <c r="O1409" s="7">
        <v>0</v>
      </c>
      <c r="P1409" s="7">
        <v>0</v>
      </c>
      <c r="Q1409" s="7">
        <v>0</v>
      </c>
      <c r="R1409" s="7">
        <v>0</v>
      </c>
      <c r="S1409" s="7">
        <v>0</v>
      </c>
      <c r="T1409" s="7">
        <v>0</v>
      </c>
      <c r="U1409" s="7">
        <v>0</v>
      </c>
      <c r="V1409" s="7">
        <v>0</v>
      </c>
      <c r="W1409" s="7">
        <v>0</v>
      </c>
      <c r="X1409" s="7">
        <v>0</v>
      </c>
      <c r="Y1409" s="7">
        <v>0</v>
      </c>
      <c r="Z1409" s="7">
        <v>0</v>
      </c>
      <c r="AA1409" s="1" t="s">
        <v>36</v>
      </c>
      <c r="AB1409" s="1" t="str">
        <f t="shared" si="66"/>
        <v>Comunidad Valenciana</v>
      </c>
      <c r="AC1409" s="1" t="str">
        <f t="shared" si="64"/>
        <v>Cáceres-Comunidad Valenciana-Castellón-R5</v>
      </c>
      <c r="AD1409" s="1" t="str">
        <f t="shared" si="65"/>
        <v xml:space="preserve">DC - Industria del cuero y calzado </v>
      </c>
    </row>
    <row r="1410" spans="1:30" ht="14.4">
      <c r="A1410" s="7" t="s">
        <v>104</v>
      </c>
      <c r="B1410" s="7" t="s">
        <v>99</v>
      </c>
      <c r="C1410" s="7" t="s">
        <v>101</v>
      </c>
      <c r="D1410" s="7" t="s">
        <v>37</v>
      </c>
      <c r="E1410" s="7">
        <v>0</v>
      </c>
      <c r="F1410" s="7">
        <v>0</v>
      </c>
      <c r="G1410" s="7">
        <v>0</v>
      </c>
      <c r="H1410" s="7">
        <v>0</v>
      </c>
      <c r="I1410" s="7">
        <v>0</v>
      </c>
      <c r="J1410" s="7">
        <v>0</v>
      </c>
      <c r="K1410" s="7">
        <v>0</v>
      </c>
      <c r="L1410" s="7">
        <v>0</v>
      </c>
      <c r="M1410" s="7">
        <v>0</v>
      </c>
      <c r="N1410" s="7">
        <v>0</v>
      </c>
      <c r="O1410" s="7">
        <v>0</v>
      </c>
      <c r="P1410" s="7">
        <v>0</v>
      </c>
      <c r="Q1410" s="7">
        <v>0</v>
      </c>
      <c r="R1410" s="7">
        <v>0</v>
      </c>
      <c r="S1410" s="7">
        <v>0</v>
      </c>
      <c r="T1410" s="7">
        <v>0</v>
      </c>
      <c r="U1410" s="7">
        <v>0</v>
      </c>
      <c r="V1410" s="7">
        <v>0</v>
      </c>
      <c r="W1410" s="7">
        <v>0</v>
      </c>
      <c r="X1410" s="7">
        <v>0</v>
      </c>
      <c r="Y1410" s="7">
        <v>0</v>
      </c>
      <c r="Z1410" s="7">
        <v>0</v>
      </c>
      <c r="AA1410" s="1" t="s">
        <v>38</v>
      </c>
      <c r="AB1410" s="1" t="str">
        <f t="shared" si="66"/>
        <v>Comunidad Valenciana</v>
      </c>
      <c r="AC1410" s="1" t="str">
        <f t="shared" si="64"/>
        <v>Cáceres-Comunidad Valenciana-Castellón-R6</v>
      </c>
      <c r="AD1410" s="1" t="str">
        <f t="shared" si="65"/>
        <v xml:space="preserve">DD - Industria de la madera y el corcho </v>
      </c>
    </row>
    <row r="1411" spans="1:30" ht="14.4">
      <c r="A1411" s="7" t="s">
        <v>104</v>
      </c>
      <c r="B1411" s="7" t="s">
        <v>99</v>
      </c>
      <c r="C1411" s="7" t="s">
        <v>101</v>
      </c>
      <c r="D1411" s="7" t="s">
        <v>39</v>
      </c>
      <c r="E1411" s="7">
        <v>0</v>
      </c>
      <c r="F1411" s="7">
        <v>0</v>
      </c>
      <c r="G1411" s="7">
        <v>0</v>
      </c>
      <c r="H1411" s="7">
        <v>0</v>
      </c>
      <c r="I1411" s="7">
        <v>0</v>
      </c>
      <c r="J1411" s="7">
        <v>0</v>
      </c>
      <c r="K1411" s="7">
        <v>0</v>
      </c>
      <c r="L1411" s="7">
        <v>0</v>
      </c>
      <c r="M1411" s="7">
        <v>0</v>
      </c>
      <c r="N1411" s="7">
        <v>0</v>
      </c>
      <c r="O1411" s="7">
        <v>0</v>
      </c>
      <c r="P1411" s="7">
        <v>0</v>
      </c>
      <c r="Q1411" s="7">
        <v>0</v>
      </c>
      <c r="R1411" s="7">
        <v>0</v>
      </c>
      <c r="S1411" s="7">
        <v>0</v>
      </c>
      <c r="T1411" s="7">
        <v>0</v>
      </c>
      <c r="U1411" s="7">
        <v>0</v>
      </c>
      <c r="V1411" s="7">
        <v>0</v>
      </c>
      <c r="W1411" s="7">
        <v>0</v>
      </c>
      <c r="X1411" s="7">
        <v>0</v>
      </c>
      <c r="Y1411" s="7">
        <v>0</v>
      </c>
      <c r="Z1411" s="7">
        <v>0</v>
      </c>
      <c r="AA1411" s="1" t="s">
        <v>40</v>
      </c>
      <c r="AB1411" s="1" t="str">
        <f t="shared" si="66"/>
        <v>Comunidad Valenciana</v>
      </c>
      <c r="AC1411" s="1" t="str">
        <f t="shared" si="64"/>
        <v>Cáceres-Comunidad Valenciana-Castellón-R7</v>
      </c>
      <c r="AD1411" s="1" t="str">
        <f t="shared" si="65"/>
        <v xml:space="preserve">DE - Industria del papel, edición y artes gráficas </v>
      </c>
    </row>
    <row r="1412" spans="1:30" ht="14.4">
      <c r="A1412" s="7" t="s">
        <v>104</v>
      </c>
      <c r="B1412" s="7" t="s">
        <v>99</v>
      </c>
      <c r="C1412" s="7" t="s">
        <v>101</v>
      </c>
      <c r="D1412" s="7" t="s">
        <v>41</v>
      </c>
      <c r="E1412" s="7">
        <v>0</v>
      </c>
      <c r="F1412" s="7">
        <v>0</v>
      </c>
      <c r="G1412" s="7">
        <v>0</v>
      </c>
      <c r="H1412" s="7">
        <v>0</v>
      </c>
      <c r="I1412" s="7">
        <v>0</v>
      </c>
      <c r="J1412" s="7">
        <v>0</v>
      </c>
      <c r="K1412" s="7">
        <v>0</v>
      </c>
      <c r="L1412" s="7">
        <v>0</v>
      </c>
      <c r="M1412" s="7">
        <v>0</v>
      </c>
      <c r="N1412" s="7">
        <v>0</v>
      </c>
      <c r="O1412" s="7">
        <v>0</v>
      </c>
      <c r="P1412" s="7">
        <v>0</v>
      </c>
      <c r="Q1412" s="7">
        <v>0</v>
      </c>
      <c r="R1412" s="7">
        <v>0</v>
      </c>
      <c r="S1412" s="7">
        <v>0</v>
      </c>
      <c r="T1412" s="7">
        <v>0</v>
      </c>
      <c r="U1412" s="7">
        <v>0</v>
      </c>
      <c r="V1412" s="7">
        <v>0</v>
      </c>
      <c r="W1412" s="7">
        <v>0</v>
      </c>
      <c r="X1412" s="7">
        <v>0</v>
      </c>
      <c r="Y1412" s="7">
        <v>0</v>
      </c>
      <c r="Z1412" s="7">
        <v>0</v>
      </c>
      <c r="AA1412" s="1" t="s">
        <v>42</v>
      </c>
      <c r="AB1412" s="1" t="str">
        <f t="shared" si="66"/>
        <v>Comunidad Valenciana</v>
      </c>
      <c r="AC1412" s="1" t="str">
        <f t="shared" si="64"/>
        <v>Cáceres-Comunidad Valenciana-Castellón-R8</v>
      </c>
      <c r="AD1412" s="1" t="str">
        <f t="shared" si="65"/>
        <v xml:space="preserve">DG - Industria Química </v>
      </c>
    </row>
    <row r="1413" spans="1:30" ht="14.4">
      <c r="A1413" s="7" t="s">
        <v>104</v>
      </c>
      <c r="B1413" s="7" t="s">
        <v>99</v>
      </c>
      <c r="C1413" s="7" t="s">
        <v>101</v>
      </c>
      <c r="D1413" s="7" t="s">
        <v>43</v>
      </c>
      <c r="E1413" s="7">
        <v>0</v>
      </c>
      <c r="F1413" s="7">
        <v>0</v>
      </c>
      <c r="G1413" s="7">
        <v>0</v>
      </c>
      <c r="H1413" s="7">
        <v>0</v>
      </c>
      <c r="I1413" s="7">
        <v>0</v>
      </c>
      <c r="J1413" s="7">
        <v>0</v>
      </c>
      <c r="K1413" s="7">
        <v>0</v>
      </c>
      <c r="L1413" s="7">
        <v>0</v>
      </c>
      <c r="M1413" s="7">
        <v>0</v>
      </c>
      <c r="N1413" s="7">
        <v>0</v>
      </c>
      <c r="O1413" s="7">
        <v>0</v>
      </c>
      <c r="P1413" s="7">
        <v>0</v>
      </c>
      <c r="Q1413" s="7">
        <v>0</v>
      </c>
      <c r="R1413" s="7">
        <v>0</v>
      </c>
      <c r="S1413" s="7">
        <v>0</v>
      </c>
      <c r="T1413" s="7">
        <v>0</v>
      </c>
      <c r="U1413" s="7">
        <v>0</v>
      </c>
      <c r="V1413" s="7">
        <v>0</v>
      </c>
      <c r="W1413" s="7">
        <v>0</v>
      </c>
      <c r="X1413" s="7">
        <v>0</v>
      </c>
      <c r="Y1413" s="7">
        <v>0</v>
      </c>
      <c r="Z1413" s="7">
        <v>0</v>
      </c>
      <c r="AA1413" s="1" t="s">
        <v>44</v>
      </c>
      <c r="AB1413" s="1" t="str">
        <f t="shared" si="66"/>
        <v>Comunidad Valenciana</v>
      </c>
      <c r="AC1413" s="1" t="str">
        <f t="shared" si="64"/>
        <v>Cáceres-Comunidad Valenciana-Castellón-R9</v>
      </c>
      <c r="AD1413" s="1" t="str">
        <f t="shared" si="65"/>
        <v xml:space="preserve">DH - Industria del caucho y materias plásticas </v>
      </c>
    </row>
    <row r="1414" spans="1:30" ht="14.4">
      <c r="A1414" s="7" t="s">
        <v>104</v>
      </c>
      <c r="B1414" s="7" t="s">
        <v>99</v>
      </c>
      <c r="C1414" s="7" t="s">
        <v>101</v>
      </c>
      <c r="D1414" s="7" t="s">
        <v>45</v>
      </c>
      <c r="E1414" s="7">
        <v>0</v>
      </c>
      <c r="F1414" s="7">
        <v>0</v>
      </c>
      <c r="G1414" s="7">
        <v>0</v>
      </c>
      <c r="H1414" s="7">
        <v>0</v>
      </c>
      <c r="I1414" s="7">
        <v>0</v>
      </c>
      <c r="J1414" s="7">
        <v>0</v>
      </c>
      <c r="K1414" s="7">
        <v>0</v>
      </c>
      <c r="L1414" s="7">
        <v>0</v>
      </c>
      <c r="M1414" s="7">
        <v>0</v>
      </c>
      <c r="N1414" s="7">
        <v>0</v>
      </c>
      <c r="O1414" s="7">
        <v>0</v>
      </c>
      <c r="P1414" s="7">
        <v>0</v>
      </c>
      <c r="Q1414" s="7">
        <v>0</v>
      </c>
      <c r="R1414" s="7">
        <v>0</v>
      </c>
      <c r="S1414" s="7">
        <v>0</v>
      </c>
      <c r="T1414" s="7">
        <v>0</v>
      </c>
      <c r="U1414" s="7">
        <v>0</v>
      </c>
      <c r="V1414" s="7">
        <v>0</v>
      </c>
      <c r="W1414" s="7">
        <v>0</v>
      </c>
      <c r="X1414" s="7">
        <v>0</v>
      </c>
      <c r="Y1414" s="7">
        <v>0</v>
      </c>
      <c r="Z1414" s="7">
        <v>0</v>
      </c>
      <c r="AA1414" s="1" t="s">
        <v>46</v>
      </c>
      <c r="AB1414" s="1" t="str">
        <f t="shared" si="66"/>
        <v>Comunidad Valenciana</v>
      </c>
      <c r="AC1414" s="1" t="str">
        <f t="shared" si="64"/>
        <v>Cáceres-Comunidad Valenciana-Castellón-R10</v>
      </c>
      <c r="AD1414" s="1" t="str">
        <f t="shared" si="65"/>
        <v xml:space="preserve">DI - Industria de productos minerales no metálicos </v>
      </c>
    </row>
    <row r="1415" spans="1:30" ht="14.4">
      <c r="A1415" s="7" t="s">
        <v>104</v>
      </c>
      <c r="B1415" s="7" t="s">
        <v>99</v>
      </c>
      <c r="C1415" s="7" t="s">
        <v>101</v>
      </c>
      <c r="D1415" s="7" t="s">
        <v>47</v>
      </c>
      <c r="E1415" s="7">
        <v>0</v>
      </c>
      <c r="F1415" s="7">
        <v>0</v>
      </c>
      <c r="G1415" s="7">
        <v>0</v>
      </c>
      <c r="H1415" s="7">
        <v>0</v>
      </c>
      <c r="I1415" s="7">
        <v>0</v>
      </c>
      <c r="J1415" s="7">
        <v>0</v>
      </c>
      <c r="K1415" s="7">
        <v>0</v>
      </c>
      <c r="L1415" s="7">
        <v>0</v>
      </c>
      <c r="M1415" s="7">
        <v>0</v>
      </c>
      <c r="N1415" s="7">
        <v>0</v>
      </c>
      <c r="O1415" s="7">
        <v>0</v>
      </c>
      <c r="P1415" s="7">
        <v>0</v>
      </c>
      <c r="Q1415" s="7">
        <v>0</v>
      </c>
      <c r="R1415" s="7">
        <v>0</v>
      </c>
      <c r="S1415" s="7">
        <v>0</v>
      </c>
      <c r="T1415" s="7">
        <v>0</v>
      </c>
      <c r="U1415" s="7">
        <v>0</v>
      </c>
      <c r="V1415" s="7">
        <v>0</v>
      </c>
      <c r="W1415" s="7">
        <v>0</v>
      </c>
      <c r="X1415" s="7">
        <v>0</v>
      </c>
      <c r="Y1415" s="7">
        <v>0</v>
      </c>
      <c r="Z1415" s="7">
        <v>0</v>
      </c>
      <c r="AA1415" s="1" t="s">
        <v>48</v>
      </c>
      <c r="AB1415" s="1" t="str">
        <f t="shared" si="66"/>
        <v>Comunidad Valenciana</v>
      </c>
      <c r="AC1415" s="1" t="str">
        <f t="shared" si="64"/>
        <v>Cáceres-Comunidad Valenciana-Castellón-R11</v>
      </c>
      <c r="AD1415" s="1" t="str">
        <f t="shared" si="65"/>
        <v xml:space="preserve">DJ - Metalurgia y fabricación de productos metálicos </v>
      </c>
    </row>
    <row r="1416" spans="1:30" ht="14.4">
      <c r="A1416" s="7" t="s">
        <v>104</v>
      </c>
      <c r="B1416" s="7" t="s">
        <v>99</v>
      </c>
      <c r="C1416" s="7" t="s">
        <v>101</v>
      </c>
      <c r="D1416" s="7" t="s">
        <v>49</v>
      </c>
      <c r="E1416" s="7">
        <v>0</v>
      </c>
      <c r="F1416" s="7">
        <v>0</v>
      </c>
      <c r="G1416" s="7">
        <v>0</v>
      </c>
      <c r="H1416" s="7">
        <v>0</v>
      </c>
      <c r="I1416" s="7">
        <v>0</v>
      </c>
      <c r="J1416" s="7">
        <v>0</v>
      </c>
      <c r="K1416" s="7">
        <v>0</v>
      </c>
      <c r="L1416" s="7">
        <v>0</v>
      </c>
      <c r="M1416" s="7">
        <v>0</v>
      </c>
      <c r="N1416" s="7">
        <v>0</v>
      </c>
      <c r="O1416" s="7">
        <v>0</v>
      </c>
      <c r="P1416" s="7">
        <v>0</v>
      </c>
      <c r="Q1416" s="7">
        <v>0</v>
      </c>
      <c r="R1416" s="7">
        <v>0</v>
      </c>
      <c r="S1416" s="7">
        <v>0</v>
      </c>
      <c r="T1416" s="7">
        <v>0</v>
      </c>
      <c r="U1416" s="7">
        <v>0</v>
      </c>
      <c r="V1416" s="7">
        <v>0</v>
      </c>
      <c r="W1416" s="7">
        <v>0</v>
      </c>
      <c r="X1416" s="7">
        <v>0</v>
      </c>
      <c r="Y1416" s="7">
        <v>0</v>
      </c>
      <c r="Z1416" s="7">
        <v>0</v>
      </c>
      <c r="AA1416" s="1" t="s">
        <v>50</v>
      </c>
      <c r="AB1416" s="1" t="str">
        <f t="shared" si="66"/>
        <v>Comunidad Valenciana</v>
      </c>
      <c r="AC1416" s="1" t="str">
        <f t="shared" si="64"/>
        <v>Cáceres-Comunidad Valenciana-Castellón-R12</v>
      </c>
      <c r="AD1416" s="1" t="str">
        <f t="shared" si="65"/>
        <v xml:space="preserve">DK - Fabricación de maquinaria y equipo mecánico </v>
      </c>
    </row>
    <row r="1417" spans="1:30" ht="14.4">
      <c r="A1417" s="7" t="s">
        <v>104</v>
      </c>
      <c r="B1417" s="7" t="s">
        <v>99</v>
      </c>
      <c r="C1417" s="7" t="s">
        <v>101</v>
      </c>
      <c r="D1417" s="7" t="s">
        <v>51</v>
      </c>
      <c r="E1417" s="7">
        <v>0</v>
      </c>
      <c r="F1417" s="7">
        <v>0</v>
      </c>
      <c r="G1417" s="7">
        <v>0</v>
      </c>
      <c r="H1417" s="7">
        <v>0</v>
      </c>
      <c r="I1417" s="7">
        <v>0</v>
      </c>
      <c r="J1417" s="7">
        <v>0</v>
      </c>
      <c r="K1417" s="7">
        <v>0</v>
      </c>
      <c r="L1417" s="7">
        <v>0</v>
      </c>
      <c r="M1417" s="7">
        <v>0</v>
      </c>
      <c r="N1417" s="7">
        <v>0</v>
      </c>
      <c r="O1417" s="7">
        <v>0</v>
      </c>
      <c r="P1417" s="7">
        <v>0</v>
      </c>
      <c r="Q1417" s="7">
        <v>0</v>
      </c>
      <c r="R1417" s="7">
        <v>0</v>
      </c>
      <c r="S1417" s="7">
        <v>0</v>
      </c>
      <c r="T1417" s="7">
        <v>0</v>
      </c>
      <c r="U1417" s="7">
        <v>0</v>
      </c>
      <c r="V1417" s="7">
        <v>0</v>
      </c>
      <c r="W1417" s="7">
        <v>0</v>
      </c>
      <c r="X1417" s="7">
        <v>0</v>
      </c>
      <c r="Y1417" s="7">
        <v>0</v>
      </c>
      <c r="Z1417" s="7">
        <v>0</v>
      </c>
      <c r="AA1417" s="1" t="s">
        <v>52</v>
      </c>
      <c r="AB1417" s="1" t="str">
        <f t="shared" si="66"/>
        <v>Comunidad Valenciana</v>
      </c>
      <c r="AC1417" s="1" t="str">
        <f t="shared" si="64"/>
        <v>Cáceres-Comunidad Valenciana-Castellón-R13</v>
      </c>
      <c r="AD1417" s="1" t="str">
        <f t="shared" si="65"/>
        <v xml:space="preserve">DL - Material y equipo eléctrico, electrónico y óptico </v>
      </c>
    </row>
    <row r="1418" spans="1:30" ht="14.4">
      <c r="A1418" s="7" t="s">
        <v>104</v>
      </c>
      <c r="B1418" s="7" t="s">
        <v>99</v>
      </c>
      <c r="C1418" s="7" t="s">
        <v>101</v>
      </c>
      <c r="D1418" s="7" t="s">
        <v>53</v>
      </c>
      <c r="E1418" s="7">
        <v>0</v>
      </c>
      <c r="F1418" s="7">
        <v>0</v>
      </c>
      <c r="G1418" s="7">
        <v>0</v>
      </c>
      <c r="H1418" s="7">
        <v>0</v>
      </c>
      <c r="I1418" s="7">
        <v>0</v>
      </c>
      <c r="J1418" s="7">
        <v>0</v>
      </c>
      <c r="K1418" s="7">
        <v>0</v>
      </c>
      <c r="L1418" s="7">
        <v>0</v>
      </c>
      <c r="M1418" s="7">
        <v>0</v>
      </c>
      <c r="N1418" s="7">
        <v>0</v>
      </c>
      <c r="O1418" s="7">
        <v>0</v>
      </c>
      <c r="P1418" s="7">
        <v>0</v>
      </c>
      <c r="Q1418" s="7">
        <v>0</v>
      </c>
      <c r="R1418" s="7">
        <v>0</v>
      </c>
      <c r="S1418" s="7">
        <v>0</v>
      </c>
      <c r="T1418" s="7">
        <v>0</v>
      </c>
      <c r="U1418" s="7">
        <v>0</v>
      </c>
      <c r="V1418" s="7">
        <v>0</v>
      </c>
      <c r="W1418" s="7">
        <v>0</v>
      </c>
      <c r="X1418" s="7">
        <v>0</v>
      </c>
      <c r="Y1418" s="7">
        <v>0</v>
      </c>
      <c r="Z1418" s="7">
        <v>0</v>
      </c>
      <c r="AA1418" s="1" t="s">
        <v>54</v>
      </c>
      <c r="AB1418" s="1" t="str">
        <f t="shared" si="66"/>
        <v>Comunidad Valenciana</v>
      </c>
      <c r="AC1418" s="1" t="str">
        <f t="shared" si="64"/>
        <v>Cáceres-Comunidad Valenciana-Castellón-R14</v>
      </c>
      <c r="AD1418" s="1" t="str">
        <f t="shared" si="65"/>
        <v xml:space="preserve">DM - Fabricación de material de transporte </v>
      </c>
    </row>
    <row r="1419" spans="1:30" ht="14.4">
      <c r="A1419" s="7" t="s">
        <v>104</v>
      </c>
      <c r="B1419" s="7" t="s">
        <v>99</v>
      </c>
      <c r="C1419" s="7" t="s">
        <v>101</v>
      </c>
      <c r="D1419" s="7" t="s">
        <v>55</v>
      </c>
      <c r="E1419" s="7">
        <v>0</v>
      </c>
      <c r="F1419" s="7">
        <v>0</v>
      </c>
      <c r="G1419" s="7">
        <v>0</v>
      </c>
      <c r="H1419" s="7">
        <v>0</v>
      </c>
      <c r="I1419" s="7">
        <v>0</v>
      </c>
      <c r="J1419" s="7">
        <v>0</v>
      </c>
      <c r="K1419" s="7">
        <v>0</v>
      </c>
      <c r="L1419" s="7">
        <v>0</v>
      </c>
      <c r="M1419" s="7">
        <v>0</v>
      </c>
      <c r="N1419" s="7">
        <v>0</v>
      </c>
      <c r="O1419" s="7">
        <v>0</v>
      </c>
      <c r="P1419" s="7">
        <v>0</v>
      </c>
      <c r="Q1419" s="7">
        <v>0</v>
      </c>
      <c r="R1419" s="7">
        <v>0</v>
      </c>
      <c r="S1419" s="7">
        <v>0</v>
      </c>
      <c r="T1419" s="7">
        <v>0</v>
      </c>
      <c r="U1419" s="7">
        <v>0</v>
      </c>
      <c r="V1419" s="7">
        <v>0</v>
      </c>
      <c r="W1419" s="7">
        <v>0</v>
      </c>
      <c r="X1419" s="7">
        <v>0</v>
      </c>
      <c r="Y1419" s="7">
        <v>0</v>
      </c>
      <c r="Z1419" s="7">
        <v>0</v>
      </c>
      <c r="AA1419" s="1" t="s">
        <v>56</v>
      </c>
      <c r="AB1419" s="1" t="str">
        <f t="shared" si="66"/>
        <v>Comunidad Valenciana</v>
      </c>
      <c r="AC1419" s="1" t="str">
        <f t="shared" si="64"/>
        <v>Cáceres-Comunidad Valenciana-Castellón-R15</v>
      </c>
      <c r="AD1419" s="1" t="str">
        <f t="shared" si="65"/>
        <v xml:space="preserve">DN - Industrias diversas </v>
      </c>
    </row>
    <row r="1420" spans="1:30" ht="14.4">
      <c r="A1420" s="7" t="s">
        <v>104</v>
      </c>
      <c r="B1420" s="7" t="s">
        <v>99</v>
      </c>
      <c r="C1420" s="7" t="s">
        <v>101</v>
      </c>
      <c r="D1420" s="7" t="s">
        <v>57</v>
      </c>
      <c r="E1420" s="7">
        <v>0</v>
      </c>
      <c r="F1420" s="7">
        <v>0</v>
      </c>
      <c r="G1420" s="7">
        <v>0</v>
      </c>
      <c r="H1420" s="7">
        <v>0</v>
      </c>
      <c r="I1420" s="7">
        <v>0</v>
      </c>
      <c r="J1420" s="7">
        <v>0</v>
      </c>
      <c r="K1420" s="7">
        <v>0</v>
      </c>
      <c r="L1420" s="7">
        <v>0</v>
      </c>
      <c r="M1420" s="7">
        <v>0</v>
      </c>
      <c r="N1420" s="7">
        <v>0</v>
      </c>
      <c r="O1420" s="7">
        <v>0</v>
      </c>
      <c r="P1420" s="7">
        <v>0</v>
      </c>
      <c r="Q1420" s="7">
        <v>0</v>
      </c>
      <c r="R1420" s="7">
        <v>0</v>
      </c>
      <c r="S1420" s="7">
        <v>0</v>
      </c>
      <c r="T1420" s="7">
        <v>0</v>
      </c>
      <c r="U1420" s="7">
        <v>0</v>
      </c>
      <c r="V1420" s="7">
        <v>0</v>
      </c>
      <c r="W1420" s="7">
        <v>0</v>
      </c>
      <c r="X1420" s="7">
        <v>0</v>
      </c>
      <c r="Y1420" s="7">
        <v>0</v>
      </c>
      <c r="Z1420" s="7">
        <v>0</v>
      </c>
      <c r="AA1420" s="1" t="s">
        <v>58</v>
      </c>
      <c r="AB1420" s="1" t="str">
        <f t="shared" si="66"/>
        <v>Comunidad Valenciana</v>
      </c>
      <c r="AC1420" s="1" t="str">
        <f t="shared" si="64"/>
        <v>Cáceres-Comunidad Valenciana-Castellón-R16</v>
      </c>
      <c r="AD1420" s="1" t="str">
        <f t="shared" si="65"/>
        <v xml:space="preserve">EE - Industria energética, distribución de energía, gas y agua </v>
      </c>
    </row>
    <row r="1421" spans="1:30" ht="14.4">
      <c r="A1421" s="7" t="s">
        <v>104</v>
      </c>
      <c r="B1421" s="7" t="s">
        <v>99</v>
      </c>
      <c r="C1421" s="7" t="s">
        <v>102</v>
      </c>
      <c r="D1421" s="7" t="s">
        <v>23</v>
      </c>
      <c r="E1421" s="7">
        <v>0</v>
      </c>
      <c r="F1421" s="7">
        <v>0</v>
      </c>
      <c r="G1421" s="7">
        <v>0</v>
      </c>
      <c r="H1421" s="7">
        <v>0</v>
      </c>
      <c r="I1421" s="7">
        <v>14.427131522860099</v>
      </c>
      <c r="J1421" s="7">
        <v>5.36891209625536</v>
      </c>
      <c r="K1421" s="7">
        <v>5.7500875029079097</v>
      </c>
      <c r="L1421" s="7">
        <v>0</v>
      </c>
      <c r="M1421" s="7">
        <v>0</v>
      </c>
      <c r="N1421" s="7">
        <v>4.29329579818606</v>
      </c>
      <c r="O1421" s="7">
        <v>2.1971110283964199</v>
      </c>
      <c r="P1421" s="7">
        <v>0</v>
      </c>
      <c r="Q1421" s="7">
        <v>0</v>
      </c>
      <c r="R1421" s="7">
        <v>0</v>
      </c>
      <c r="S1421" s="7">
        <v>0</v>
      </c>
      <c r="T1421" s="7">
        <v>29.26558</v>
      </c>
      <c r="U1421" s="7">
        <v>4.911016</v>
      </c>
      <c r="V1421" s="7">
        <v>31.478200000000001</v>
      </c>
      <c r="W1421" s="7">
        <v>0</v>
      </c>
      <c r="X1421" s="7">
        <v>0</v>
      </c>
      <c r="Y1421" s="7">
        <v>12.021815999999999</v>
      </c>
      <c r="Z1421" s="7">
        <v>12.330287999999999</v>
      </c>
      <c r="AA1421" s="1" t="s">
        <v>24</v>
      </c>
      <c r="AB1421" s="1" t="str">
        <f t="shared" si="66"/>
        <v>Comunidad Valenciana</v>
      </c>
      <c r="AC1421" s="1" t="str">
        <f t="shared" si="64"/>
        <v>Cáceres-Comunidad Valenciana-Valencia-R1</v>
      </c>
      <c r="AD1421" s="1" t="str">
        <f t="shared" si="65"/>
        <v xml:space="preserve">AA,BB - Agricultura, silvicultura y pesca </v>
      </c>
    </row>
    <row r="1422" spans="1:30" ht="14.4">
      <c r="A1422" s="7" t="s">
        <v>104</v>
      </c>
      <c r="B1422" s="7" t="s">
        <v>99</v>
      </c>
      <c r="C1422" s="7" t="s">
        <v>102</v>
      </c>
      <c r="D1422" s="7" t="s">
        <v>26</v>
      </c>
      <c r="E1422" s="7">
        <v>0</v>
      </c>
      <c r="F1422" s="7">
        <v>0</v>
      </c>
      <c r="G1422" s="7">
        <v>0</v>
      </c>
      <c r="H1422" s="7">
        <v>0</v>
      </c>
      <c r="I1422" s="7">
        <v>0</v>
      </c>
      <c r="J1422" s="7">
        <v>0</v>
      </c>
      <c r="K1422" s="7">
        <v>0</v>
      </c>
      <c r="L1422" s="7">
        <v>0</v>
      </c>
      <c r="M1422" s="7">
        <v>0</v>
      </c>
      <c r="N1422" s="7">
        <v>0</v>
      </c>
      <c r="O1422" s="7">
        <v>0</v>
      </c>
      <c r="P1422" s="7">
        <v>0</v>
      </c>
      <c r="Q1422" s="7">
        <v>0</v>
      </c>
      <c r="R1422" s="7">
        <v>0</v>
      </c>
      <c r="S1422" s="7">
        <v>0</v>
      </c>
      <c r="T1422" s="7">
        <v>0</v>
      </c>
      <c r="U1422" s="7">
        <v>0</v>
      </c>
      <c r="V1422" s="7">
        <v>0</v>
      </c>
      <c r="W1422" s="7">
        <v>0</v>
      </c>
      <c r="X1422" s="7">
        <v>0</v>
      </c>
      <c r="Y1422" s="7">
        <v>0</v>
      </c>
      <c r="Z1422" s="7">
        <v>0</v>
      </c>
      <c r="AA1422" s="1" t="s">
        <v>27</v>
      </c>
      <c r="AB1422" s="1" t="str">
        <f t="shared" si="66"/>
        <v>Comunidad Valenciana</v>
      </c>
      <c r="AC1422" s="1" t="str">
        <f t="shared" ref="AC1422:AC1485" si="67">+A1422&amp;"-"&amp;AB1422&amp;"-"&amp;C1422&amp;"-"&amp;AA1422</f>
        <v>Cáceres-Comunidad Valenciana-Valencia-R2</v>
      </c>
      <c r="AD1422" s="1" t="str">
        <f t="shared" ref="AD1422:AD1485" si="68">+IF(D1422=$D$13,$AI$1,IF(D1422=$D$14,$AI$2,IF(D1422=$D$15,$AI$3,IF(D1422=$D$16,$AI$4,IF(D1422=$D$17,$AI$5,IF(D1422=$D$18,$AI$6,IF(D1422=$D$19,$AI$7,IF(D1422=$D$20,$AI$8,IF(D1422=$D$21,$AI$9,IF(D1422=$D$22,$AI$10,IF(D1422=$D$23,$AI$11,IF(D1422=$D$24,$AI$12,IF(D1422=$D$25,$AI$13,IF(D1422=$D$26,$AI$14,IF(D1422=$D$27,$AI$15,$AI$16)))))))))))))))</f>
        <v xml:space="preserve">CA,CB, DF - I. extractivas, coquerías, refino y combustibles nucleares </v>
      </c>
    </row>
    <row r="1423" spans="1:30" ht="14.4">
      <c r="A1423" s="7" t="s">
        <v>104</v>
      </c>
      <c r="B1423" s="7" t="s">
        <v>99</v>
      </c>
      <c r="C1423" s="7" t="s">
        <v>102</v>
      </c>
      <c r="D1423" s="7" t="s">
        <v>29</v>
      </c>
      <c r="E1423" s="7">
        <v>18.248317091626799</v>
      </c>
      <c r="F1423" s="7">
        <v>19.972916668974602</v>
      </c>
      <c r="G1423" s="7">
        <v>23.437789594543201</v>
      </c>
      <c r="H1423" s="7">
        <v>9.64187730145564</v>
      </c>
      <c r="I1423" s="7">
        <v>281.65636511644198</v>
      </c>
      <c r="J1423" s="7">
        <v>25.784254678966899</v>
      </c>
      <c r="K1423" s="7">
        <v>22.334100967320801</v>
      </c>
      <c r="L1423" s="7">
        <v>288.06530195891901</v>
      </c>
      <c r="M1423" s="7">
        <v>12.3799463555098</v>
      </c>
      <c r="N1423" s="7">
        <v>18.5708316089517</v>
      </c>
      <c r="O1423" s="7">
        <v>13.048381590548299</v>
      </c>
      <c r="P1423" s="7">
        <v>37.354872</v>
      </c>
      <c r="Q1423" s="7">
        <v>30.120381550000001</v>
      </c>
      <c r="R1423" s="7">
        <v>27.837713999999998</v>
      </c>
      <c r="S1423" s="7">
        <v>33.017434999999999</v>
      </c>
      <c r="T1423" s="7">
        <v>53.663764899999997</v>
      </c>
      <c r="U1423" s="7">
        <v>48.245961749999999</v>
      </c>
      <c r="V1423" s="7">
        <v>28.269752</v>
      </c>
      <c r="W1423" s="7">
        <v>10.435176</v>
      </c>
      <c r="X1423" s="7">
        <v>12.91356</v>
      </c>
      <c r="Y1423" s="7">
        <v>43.496100800000001</v>
      </c>
      <c r="Z1423" s="7">
        <v>22.230847799999999</v>
      </c>
      <c r="AA1423" s="1" t="s">
        <v>30</v>
      </c>
      <c r="AB1423" s="1" t="str">
        <f t="shared" si="66"/>
        <v>Comunidad Valenciana</v>
      </c>
      <c r="AC1423" s="1" t="str">
        <f t="shared" si="67"/>
        <v>Cáceres-Comunidad Valenciana-Valencia-R3</v>
      </c>
      <c r="AD1423" s="1" t="str">
        <f t="shared" si="68"/>
        <v xml:space="preserve">DA - Industria Agroalimentaria </v>
      </c>
    </row>
    <row r="1424" spans="1:30" ht="14.4">
      <c r="A1424" s="7" t="s">
        <v>104</v>
      </c>
      <c r="B1424" s="7" t="s">
        <v>99</v>
      </c>
      <c r="C1424" s="7" t="s">
        <v>102</v>
      </c>
      <c r="D1424" s="7" t="s">
        <v>32</v>
      </c>
      <c r="E1424" s="7">
        <v>0</v>
      </c>
      <c r="F1424" s="7">
        <v>0</v>
      </c>
      <c r="G1424" s="7">
        <v>0</v>
      </c>
      <c r="H1424" s="7">
        <v>0</v>
      </c>
      <c r="I1424" s="7">
        <v>0</v>
      </c>
      <c r="J1424" s="7">
        <v>0</v>
      </c>
      <c r="K1424" s="7">
        <v>0</v>
      </c>
      <c r="L1424" s="7">
        <v>0</v>
      </c>
      <c r="M1424" s="7">
        <v>0</v>
      </c>
      <c r="N1424" s="7">
        <v>0</v>
      </c>
      <c r="O1424" s="7">
        <v>0</v>
      </c>
      <c r="P1424" s="7">
        <v>0</v>
      </c>
      <c r="Q1424" s="7">
        <v>0</v>
      </c>
      <c r="R1424" s="7">
        <v>0</v>
      </c>
      <c r="S1424" s="7">
        <v>0</v>
      </c>
      <c r="T1424" s="7">
        <v>0</v>
      </c>
      <c r="U1424" s="7">
        <v>0</v>
      </c>
      <c r="V1424" s="7">
        <v>0</v>
      </c>
      <c r="W1424" s="7">
        <v>0</v>
      </c>
      <c r="X1424" s="7">
        <v>0</v>
      </c>
      <c r="Y1424" s="7">
        <v>0</v>
      </c>
      <c r="Z1424" s="7">
        <v>0</v>
      </c>
      <c r="AA1424" s="1" t="s">
        <v>33</v>
      </c>
      <c r="AB1424" s="1" t="str">
        <f t="shared" si="66"/>
        <v>Comunidad Valenciana</v>
      </c>
      <c r="AC1424" s="1" t="str">
        <f t="shared" si="67"/>
        <v>Cáceres-Comunidad Valenciana-Valencia-R4</v>
      </c>
      <c r="AD1424" s="1" t="str">
        <f t="shared" si="68"/>
        <v xml:space="preserve">DB - Industria textil y de la confección </v>
      </c>
    </row>
    <row r="1425" spans="1:30" ht="14.4">
      <c r="A1425" s="7" t="s">
        <v>104</v>
      </c>
      <c r="B1425" s="7" t="s">
        <v>99</v>
      </c>
      <c r="C1425" s="7" t="s">
        <v>102</v>
      </c>
      <c r="D1425" s="7" t="s">
        <v>35</v>
      </c>
      <c r="E1425" s="7">
        <v>0</v>
      </c>
      <c r="F1425" s="7">
        <v>0</v>
      </c>
      <c r="G1425" s="7">
        <v>0</v>
      </c>
      <c r="H1425" s="7">
        <v>0</v>
      </c>
      <c r="I1425" s="7">
        <v>0</v>
      </c>
      <c r="J1425" s="7">
        <v>0</v>
      </c>
      <c r="K1425" s="7">
        <v>0</v>
      </c>
      <c r="L1425" s="7">
        <v>0</v>
      </c>
      <c r="M1425" s="7">
        <v>0</v>
      </c>
      <c r="N1425" s="7">
        <v>0</v>
      </c>
      <c r="O1425" s="7">
        <v>0</v>
      </c>
      <c r="P1425" s="7">
        <v>0</v>
      </c>
      <c r="Q1425" s="7">
        <v>0</v>
      </c>
      <c r="R1425" s="7">
        <v>0</v>
      </c>
      <c r="S1425" s="7">
        <v>0</v>
      </c>
      <c r="T1425" s="7">
        <v>0</v>
      </c>
      <c r="U1425" s="7">
        <v>0</v>
      </c>
      <c r="V1425" s="7">
        <v>0</v>
      </c>
      <c r="W1425" s="7">
        <v>0</v>
      </c>
      <c r="X1425" s="7">
        <v>0</v>
      </c>
      <c r="Y1425" s="7">
        <v>0</v>
      </c>
      <c r="Z1425" s="7">
        <v>0</v>
      </c>
      <c r="AA1425" s="1" t="s">
        <v>36</v>
      </c>
      <c r="AB1425" s="1" t="str">
        <f t="shared" si="66"/>
        <v>Comunidad Valenciana</v>
      </c>
      <c r="AC1425" s="1" t="str">
        <f t="shared" si="67"/>
        <v>Cáceres-Comunidad Valenciana-Valencia-R5</v>
      </c>
      <c r="AD1425" s="1" t="str">
        <f t="shared" si="68"/>
        <v xml:space="preserve">DC - Industria del cuero y calzado </v>
      </c>
    </row>
    <row r="1426" spans="1:30" ht="14.4">
      <c r="A1426" s="7" t="s">
        <v>104</v>
      </c>
      <c r="B1426" s="7" t="s">
        <v>99</v>
      </c>
      <c r="C1426" s="7" t="s">
        <v>102</v>
      </c>
      <c r="D1426" s="7" t="s">
        <v>37</v>
      </c>
      <c r="E1426" s="7">
        <v>0</v>
      </c>
      <c r="F1426" s="7">
        <v>0</v>
      </c>
      <c r="G1426" s="7">
        <v>0</v>
      </c>
      <c r="H1426" s="7">
        <v>0</v>
      </c>
      <c r="I1426" s="7">
        <v>2.56779792310514</v>
      </c>
      <c r="J1426" s="7">
        <v>1.7015462578315399</v>
      </c>
      <c r="K1426" s="7">
        <v>0</v>
      </c>
      <c r="L1426" s="7">
        <v>0</v>
      </c>
      <c r="M1426" s="7">
        <v>0</v>
      </c>
      <c r="N1426" s="7">
        <v>0</v>
      </c>
      <c r="O1426" s="7">
        <v>0</v>
      </c>
      <c r="P1426" s="7">
        <v>0</v>
      </c>
      <c r="Q1426" s="7">
        <v>0</v>
      </c>
      <c r="R1426" s="7">
        <v>0</v>
      </c>
      <c r="S1426" s="7">
        <v>0</v>
      </c>
      <c r="T1426" s="7">
        <v>12.737712</v>
      </c>
      <c r="U1426" s="7">
        <v>14.419608</v>
      </c>
      <c r="V1426" s="7">
        <v>0</v>
      </c>
      <c r="W1426" s="7">
        <v>0</v>
      </c>
      <c r="X1426" s="7">
        <v>0</v>
      </c>
      <c r="Y1426" s="7">
        <v>0</v>
      </c>
      <c r="Z1426" s="7">
        <v>0</v>
      </c>
      <c r="AA1426" s="1" t="s">
        <v>38</v>
      </c>
      <c r="AB1426" s="1" t="str">
        <f t="shared" si="66"/>
        <v>Comunidad Valenciana</v>
      </c>
      <c r="AC1426" s="1" t="str">
        <f t="shared" si="67"/>
        <v>Cáceres-Comunidad Valenciana-Valencia-R6</v>
      </c>
      <c r="AD1426" s="1" t="str">
        <f t="shared" si="68"/>
        <v xml:space="preserve">DD - Industria de la madera y el corcho </v>
      </c>
    </row>
    <row r="1427" spans="1:30" ht="14.4">
      <c r="A1427" s="7" t="s">
        <v>104</v>
      </c>
      <c r="B1427" s="7" t="s">
        <v>99</v>
      </c>
      <c r="C1427" s="7" t="s">
        <v>102</v>
      </c>
      <c r="D1427" s="7" t="s">
        <v>39</v>
      </c>
      <c r="E1427" s="7">
        <v>0</v>
      </c>
      <c r="F1427" s="7">
        <v>0</v>
      </c>
      <c r="G1427" s="7">
        <v>0</v>
      </c>
      <c r="H1427" s="7">
        <v>0</v>
      </c>
      <c r="I1427" s="7">
        <v>0</v>
      </c>
      <c r="J1427" s="7">
        <v>0</v>
      </c>
      <c r="K1427" s="7">
        <v>0</v>
      </c>
      <c r="L1427" s="7">
        <v>0</v>
      </c>
      <c r="M1427" s="7">
        <v>0</v>
      </c>
      <c r="N1427" s="7">
        <v>0</v>
      </c>
      <c r="O1427" s="7">
        <v>0</v>
      </c>
      <c r="P1427" s="7">
        <v>0</v>
      </c>
      <c r="Q1427" s="7">
        <v>0</v>
      </c>
      <c r="R1427" s="7">
        <v>0</v>
      </c>
      <c r="S1427" s="7">
        <v>0</v>
      </c>
      <c r="T1427" s="7">
        <v>0</v>
      </c>
      <c r="U1427" s="7">
        <v>0</v>
      </c>
      <c r="V1427" s="7">
        <v>0</v>
      </c>
      <c r="W1427" s="7">
        <v>0</v>
      </c>
      <c r="X1427" s="7">
        <v>0</v>
      </c>
      <c r="Y1427" s="7">
        <v>0</v>
      </c>
      <c r="Z1427" s="7">
        <v>0</v>
      </c>
      <c r="AA1427" s="1" t="s">
        <v>40</v>
      </c>
      <c r="AB1427" s="1" t="str">
        <f t="shared" si="66"/>
        <v>Comunidad Valenciana</v>
      </c>
      <c r="AC1427" s="1" t="str">
        <f t="shared" si="67"/>
        <v>Cáceres-Comunidad Valenciana-Valencia-R7</v>
      </c>
      <c r="AD1427" s="1" t="str">
        <f t="shared" si="68"/>
        <v xml:space="preserve">DE - Industria del papel, edición y artes gráficas </v>
      </c>
    </row>
    <row r="1428" spans="1:30" ht="14.4">
      <c r="A1428" s="7" t="s">
        <v>104</v>
      </c>
      <c r="B1428" s="7" t="s">
        <v>99</v>
      </c>
      <c r="C1428" s="7" t="s">
        <v>102</v>
      </c>
      <c r="D1428" s="7" t="s">
        <v>41</v>
      </c>
      <c r="E1428" s="7">
        <v>2.4620500909593099</v>
      </c>
      <c r="F1428" s="7">
        <v>0</v>
      </c>
      <c r="G1428" s="7">
        <v>0</v>
      </c>
      <c r="H1428" s="7">
        <v>9.9526145425612</v>
      </c>
      <c r="I1428" s="7">
        <v>0</v>
      </c>
      <c r="J1428" s="7">
        <v>0</v>
      </c>
      <c r="K1428" s="7">
        <v>0</v>
      </c>
      <c r="L1428" s="7">
        <v>0</v>
      </c>
      <c r="M1428" s="7">
        <v>0</v>
      </c>
      <c r="N1428" s="7">
        <v>0</v>
      </c>
      <c r="O1428" s="7">
        <v>0</v>
      </c>
      <c r="P1428" s="7">
        <v>3.576384</v>
      </c>
      <c r="Q1428" s="7">
        <v>0</v>
      </c>
      <c r="R1428" s="7">
        <v>0</v>
      </c>
      <c r="S1428" s="7">
        <v>15.781219999999999</v>
      </c>
      <c r="T1428" s="7">
        <v>0</v>
      </c>
      <c r="U1428" s="7">
        <v>0</v>
      </c>
      <c r="V1428" s="7">
        <v>0</v>
      </c>
      <c r="W1428" s="7">
        <v>0</v>
      </c>
      <c r="X1428" s="7">
        <v>0</v>
      </c>
      <c r="Y1428" s="7">
        <v>0</v>
      </c>
      <c r="Z1428" s="7">
        <v>0</v>
      </c>
      <c r="AA1428" s="1" t="s">
        <v>42</v>
      </c>
      <c r="AB1428" s="1" t="str">
        <f t="shared" si="66"/>
        <v>Comunidad Valenciana</v>
      </c>
      <c r="AC1428" s="1" t="str">
        <f t="shared" si="67"/>
        <v>Cáceres-Comunidad Valenciana-Valencia-R8</v>
      </c>
      <c r="AD1428" s="1" t="str">
        <f t="shared" si="68"/>
        <v xml:space="preserve">DG - Industria Química </v>
      </c>
    </row>
    <row r="1429" spans="1:30" ht="14.4">
      <c r="A1429" s="7" t="s">
        <v>104</v>
      </c>
      <c r="B1429" s="7" t="s">
        <v>99</v>
      </c>
      <c r="C1429" s="7" t="s">
        <v>102</v>
      </c>
      <c r="D1429" s="7" t="s">
        <v>43</v>
      </c>
      <c r="E1429" s="7">
        <v>0</v>
      </c>
      <c r="F1429" s="7">
        <v>0</v>
      </c>
      <c r="G1429" s="7">
        <v>0</v>
      </c>
      <c r="H1429" s="7">
        <v>0</v>
      </c>
      <c r="I1429" s="7">
        <v>0</v>
      </c>
      <c r="J1429" s="7">
        <v>0</v>
      </c>
      <c r="K1429" s="7">
        <v>0</v>
      </c>
      <c r="L1429" s="7">
        <v>0</v>
      </c>
      <c r="M1429" s="7">
        <v>18.581223822107098</v>
      </c>
      <c r="N1429" s="7">
        <v>21.6107239425458</v>
      </c>
      <c r="O1429" s="7">
        <v>0</v>
      </c>
      <c r="P1429" s="7">
        <v>0</v>
      </c>
      <c r="Q1429" s="7">
        <v>0</v>
      </c>
      <c r="R1429" s="7">
        <v>0</v>
      </c>
      <c r="S1429" s="7">
        <v>0</v>
      </c>
      <c r="T1429" s="7">
        <v>0</v>
      </c>
      <c r="U1429" s="7">
        <v>0</v>
      </c>
      <c r="V1429" s="7">
        <v>0</v>
      </c>
      <c r="W1429" s="7">
        <v>0</v>
      </c>
      <c r="X1429" s="7">
        <v>5.6657109999999999</v>
      </c>
      <c r="Y1429" s="7">
        <v>8.3120615999999998</v>
      </c>
      <c r="Z1429" s="7">
        <v>0</v>
      </c>
      <c r="AA1429" s="1" t="s">
        <v>44</v>
      </c>
      <c r="AB1429" s="1" t="str">
        <f t="shared" si="66"/>
        <v>Comunidad Valenciana</v>
      </c>
      <c r="AC1429" s="1" t="str">
        <f t="shared" si="67"/>
        <v>Cáceres-Comunidad Valenciana-Valencia-R9</v>
      </c>
      <c r="AD1429" s="1" t="str">
        <f t="shared" si="68"/>
        <v xml:space="preserve">DH - Industria del caucho y materias plásticas </v>
      </c>
    </row>
    <row r="1430" spans="1:30" ht="14.4">
      <c r="A1430" s="7" t="s">
        <v>104</v>
      </c>
      <c r="B1430" s="7" t="s">
        <v>99</v>
      </c>
      <c r="C1430" s="7" t="s">
        <v>102</v>
      </c>
      <c r="D1430" s="7" t="s">
        <v>45</v>
      </c>
      <c r="E1430" s="7">
        <v>0</v>
      </c>
      <c r="F1430" s="7">
        <v>0</v>
      </c>
      <c r="G1430" s="7">
        <v>0</v>
      </c>
      <c r="H1430" s="7">
        <v>0</v>
      </c>
      <c r="I1430" s="7">
        <v>0</v>
      </c>
      <c r="J1430" s="7">
        <v>0</v>
      </c>
      <c r="K1430" s="7">
        <v>0</v>
      </c>
      <c r="L1430" s="7">
        <v>0</v>
      </c>
      <c r="M1430" s="7">
        <v>6.8465445265056397</v>
      </c>
      <c r="N1430" s="7">
        <v>0</v>
      </c>
      <c r="O1430" s="7">
        <v>0</v>
      </c>
      <c r="P1430" s="7">
        <v>0</v>
      </c>
      <c r="Q1430" s="7">
        <v>0</v>
      </c>
      <c r="R1430" s="7">
        <v>0</v>
      </c>
      <c r="S1430" s="7">
        <v>0</v>
      </c>
      <c r="T1430" s="7">
        <v>0</v>
      </c>
      <c r="U1430" s="7">
        <v>0</v>
      </c>
      <c r="V1430" s="7">
        <v>0</v>
      </c>
      <c r="W1430" s="7">
        <v>0</v>
      </c>
      <c r="X1430" s="7">
        <v>13.923252</v>
      </c>
      <c r="Y1430" s="7">
        <v>0</v>
      </c>
      <c r="Z1430" s="7">
        <v>0</v>
      </c>
      <c r="AA1430" s="1" t="s">
        <v>46</v>
      </c>
      <c r="AB1430" s="1" t="str">
        <f t="shared" si="66"/>
        <v>Comunidad Valenciana</v>
      </c>
      <c r="AC1430" s="1" t="str">
        <f t="shared" si="67"/>
        <v>Cáceres-Comunidad Valenciana-Valencia-R10</v>
      </c>
      <c r="AD1430" s="1" t="str">
        <f t="shared" si="68"/>
        <v xml:space="preserve">DI - Industria de productos minerales no metálicos </v>
      </c>
    </row>
    <row r="1431" spans="1:30" ht="14.4">
      <c r="A1431" s="7" t="s">
        <v>104</v>
      </c>
      <c r="B1431" s="7" t="s">
        <v>99</v>
      </c>
      <c r="C1431" s="7" t="s">
        <v>102</v>
      </c>
      <c r="D1431" s="7" t="s">
        <v>47</v>
      </c>
      <c r="E1431" s="7">
        <v>5.5241946399049704</v>
      </c>
      <c r="F1431" s="7">
        <v>21.9511853612651</v>
      </c>
      <c r="G1431" s="7">
        <v>0</v>
      </c>
      <c r="H1431" s="7">
        <v>0</v>
      </c>
      <c r="I1431" s="7">
        <v>1.27685474776624</v>
      </c>
      <c r="J1431" s="7">
        <v>0</v>
      </c>
      <c r="K1431" s="7">
        <v>0</v>
      </c>
      <c r="L1431" s="7">
        <v>0</v>
      </c>
      <c r="M1431" s="7">
        <v>0</v>
      </c>
      <c r="N1431" s="7">
        <v>0</v>
      </c>
      <c r="O1431" s="7">
        <v>0</v>
      </c>
      <c r="P1431" s="7">
        <v>16.225690799999999</v>
      </c>
      <c r="Q1431" s="7">
        <v>9.8561197499999995</v>
      </c>
      <c r="R1431" s="7">
        <v>0</v>
      </c>
      <c r="S1431" s="7">
        <v>0</v>
      </c>
      <c r="T1431" s="7">
        <v>3.453856</v>
      </c>
      <c r="U1431" s="7">
        <v>0</v>
      </c>
      <c r="V1431" s="7">
        <v>0</v>
      </c>
      <c r="W1431" s="7">
        <v>0</v>
      </c>
      <c r="X1431" s="7">
        <v>0</v>
      </c>
      <c r="Y1431" s="7">
        <v>0</v>
      </c>
      <c r="Z1431" s="7">
        <v>0</v>
      </c>
      <c r="AA1431" s="1" t="s">
        <v>48</v>
      </c>
      <c r="AB1431" s="1" t="str">
        <f t="shared" si="66"/>
        <v>Comunidad Valenciana</v>
      </c>
      <c r="AC1431" s="1" t="str">
        <f t="shared" si="67"/>
        <v>Cáceres-Comunidad Valenciana-Valencia-R11</v>
      </c>
      <c r="AD1431" s="1" t="str">
        <f t="shared" si="68"/>
        <v xml:space="preserve">DJ - Metalurgia y fabricación de productos metálicos </v>
      </c>
    </row>
    <row r="1432" spans="1:30" ht="14.4">
      <c r="A1432" s="7" t="s">
        <v>104</v>
      </c>
      <c r="B1432" s="7" t="s">
        <v>99</v>
      </c>
      <c r="C1432" s="7" t="s">
        <v>102</v>
      </c>
      <c r="D1432" s="7" t="s">
        <v>49</v>
      </c>
      <c r="E1432" s="7">
        <v>0</v>
      </c>
      <c r="F1432" s="7">
        <v>0</v>
      </c>
      <c r="G1432" s="7">
        <v>0</v>
      </c>
      <c r="H1432" s="7">
        <v>0</v>
      </c>
      <c r="I1432" s="7">
        <v>0</v>
      </c>
      <c r="J1432" s="7">
        <v>0</v>
      </c>
      <c r="K1432" s="7">
        <v>0</v>
      </c>
      <c r="L1432" s="7">
        <v>0</v>
      </c>
      <c r="M1432" s="7">
        <v>0</v>
      </c>
      <c r="N1432" s="7">
        <v>0</v>
      </c>
      <c r="O1432" s="7">
        <v>0</v>
      </c>
      <c r="P1432" s="7">
        <v>0</v>
      </c>
      <c r="Q1432" s="7">
        <v>0</v>
      </c>
      <c r="R1432" s="7">
        <v>0</v>
      </c>
      <c r="S1432" s="7">
        <v>0</v>
      </c>
      <c r="T1432" s="7">
        <v>0</v>
      </c>
      <c r="U1432" s="7">
        <v>0</v>
      </c>
      <c r="V1432" s="7">
        <v>0</v>
      </c>
      <c r="W1432" s="7">
        <v>0</v>
      </c>
      <c r="X1432" s="7">
        <v>0</v>
      </c>
      <c r="Y1432" s="7">
        <v>0</v>
      </c>
      <c r="Z1432" s="7">
        <v>0</v>
      </c>
      <c r="AA1432" s="1" t="s">
        <v>50</v>
      </c>
      <c r="AB1432" s="1" t="str">
        <f t="shared" si="66"/>
        <v>Comunidad Valenciana</v>
      </c>
      <c r="AC1432" s="1" t="str">
        <f t="shared" si="67"/>
        <v>Cáceres-Comunidad Valenciana-Valencia-R12</v>
      </c>
      <c r="AD1432" s="1" t="str">
        <f t="shared" si="68"/>
        <v xml:space="preserve">DK - Fabricación de maquinaria y equipo mecánico </v>
      </c>
    </row>
    <row r="1433" spans="1:30" ht="14.4">
      <c r="A1433" s="7" t="s">
        <v>104</v>
      </c>
      <c r="B1433" s="7" t="s">
        <v>99</v>
      </c>
      <c r="C1433" s="7" t="s">
        <v>102</v>
      </c>
      <c r="D1433" s="7" t="s">
        <v>51</v>
      </c>
      <c r="E1433" s="7">
        <v>0</v>
      </c>
      <c r="F1433" s="7">
        <v>0</v>
      </c>
      <c r="G1433" s="7">
        <v>0</v>
      </c>
      <c r="H1433" s="7">
        <v>0</v>
      </c>
      <c r="I1433" s="7">
        <v>0</v>
      </c>
      <c r="J1433" s="7">
        <v>0</v>
      </c>
      <c r="K1433" s="7">
        <v>0</v>
      </c>
      <c r="L1433" s="7">
        <v>0</v>
      </c>
      <c r="M1433" s="7">
        <v>0</v>
      </c>
      <c r="N1433" s="7">
        <v>0</v>
      </c>
      <c r="O1433" s="7">
        <v>0</v>
      </c>
      <c r="P1433" s="7">
        <v>0</v>
      </c>
      <c r="Q1433" s="7">
        <v>0</v>
      </c>
      <c r="R1433" s="7">
        <v>0</v>
      </c>
      <c r="S1433" s="7">
        <v>0</v>
      </c>
      <c r="T1433" s="7">
        <v>0</v>
      </c>
      <c r="U1433" s="7">
        <v>0</v>
      </c>
      <c r="V1433" s="7">
        <v>0</v>
      </c>
      <c r="W1433" s="7">
        <v>0</v>
      </c>
      <c r="X1433" s="7">
        <v>0</v>
      </c>
      <c r="Y1433" s="7">
        <v>0</v>
      </c>
      <c r="Z1433" s="7">
        <v>0</v>
      </c>
      <c r="AA1433" s="1" t="s">
        <v>52</v>
      </c>
      <c r="AB1433" s="1" t="str">
        <f t="shared" si="66"/>
        <v>Comunidad Valenciana</v>
      </c>
      <c r="AC1433" s="1" t="str">
        <f t="shared" si="67"/>
        <v>Cáceres-Comunidad Valenciana-Valencia-R13</v>
      </c>
      <c r="AD1433" s="1" t="str">
        <f t="shared" si="68"/>
        <v xml:space="preserve">DL - Material y equipo eléctrico, electrónico y óptico </v>
      </c>
    </row>
    <row r="1434" spans="1:30" ht="14.4">
      <c r="A1434" s="7" t="s">
        <v>104</v>
      </c>
      <c r="B1434" s="7" t="s">
        <v>99</v>
      </c>
      <c r="C1434" s="7" t="s">
        <v>102</v>
      </c>
      <c r="D1434" s="7" t="s">
        <v>53</v>
      </c>
      <c r="E1434" s="7">
        <v>0</v>
      </c>
      <c r="F1434" s="7">
        <v>0</v>
      </c>
      <c r="G1434" s="7">
        <v>0</v>
      </c>
      <c r="H1434" s="7">
        <v>0</v>
      </c>
      <c r="I1434" s="7">
        <v>0</v>
      </c>
      <c r="J1434" s="7">
        <v>0</v>
      </c>
      <c r="K1434" s="7">
        <v>0</v>
      </c>
      <c r="L1434" s="7">
        <v>0</v>
      </c>
      <c r="M1434" s="7">
        <v>0</v>
      </c>
      <c r="N1434" s="7">
        <v>5.01538785397957E-2</v>
      </c>
      <c r="O1434" s="7">
        <v>0</v>
      </c>
      <c r="P1434" s="7">
        <v>0</v>
      </c>
      <c r="Q1434" s="7">
        <v>0</v>
      </c>
      <c r="R1434" s="7">
        <v>0</v>
      </c>
      <c r="S1434" s="7">
        <v>0</v>
      </c>
      <c r="T1434" s="7">
        <v>0</v>
      </c>
      <c r="U1434" s="7">
        <v>0</v>
      </c>
      <c r="V1434" s="7">
        <v>0</v>
      </c>
      <c r="W1434" s="7">
        <v>0</v>
      </c>
      <c r="X1434" s="7">
        <v>0</v>
      </c>
      <c r="Y1434" s="7">
        <v>1.124892</v>
      </c>
      <c r="Z1434" s="7">
        <v>0</v>
      </c>
      <c r="AA1434" s="1" t="s">
        <v>54</v>
      </c>
      <c r="AB1434" s="1" t="str">
        <f t="shared" si="66"/>
        <v>Comunidad Valenciana</v>
      </c>
      <c r="AC1434" s="1" t="str">
        <f t="shared" si="67"/>
        <v>Cáceres-Comunidad Valenciana-Valencia-R14</v>
      </c>
      <c r="AD1434" s="1" t="str">
        <f t="shared" si="68"/>
        <v xml:space="preserve">DM - Fabricación de material de transporte </v>
      </c>
    </row>
    <row r="1435" spans="1:30" ht="14.4">
      <c r="A1435" s="7" t="s">
        <v>104</v>
      </c>
      <c r="B1435" s="7" t="s">
        <v>99</v>
      </c>
      <c r="C1435" s="7" t="s">
        <v>102</v>
      </c>
      <c r="D1435" s="7" t="s">
        <v>55</v>
      </c>
      <c r="E1435" s="7">
        <v>0</v>
      </c>
      <c r="F1435" s="7">
        <v>0</v>
      </c>
      <c r="G1435" s="7">
        <v>0</v>
      </c>
      <c r="H1435" s="7">
        <v>0</v>
      </c>
      <c r="I1435" s="7">
        <v>0</v>
      </c>
      <c r="J1435" s="7">
        <v>0.30812177332267499</v>
      </c>
      <c r="K1435" s="7">
        <v>0</v>
      </c>
      <c r="L1435" s="7">
        <v>0</v>
      </c>
      <c r="M1435" s="7">
        <v>0</v>
      </c>
      <c r="N1435" s="7">
        <v>0</v>
      </c>
      <c r="O1435" s="7">
        <v>0</v>
      </c>
      <c r="P1435" s="7">
        <v>0</v>
      </c>
      <c r="Q1435" s="7">
        <v>0</v>
      </c>
      <c r="R1435" s="7">
        <v>0</v>
      </c>
      <c r="S1435" s="7">
        <v>0</v>
      </c>
      <c r="T1435" s="7">
        <v>0</v>
      </c>
      <c r="U1435" s="7">
        <v>8.1711112000000004</v>
      </c>
      <c r="V1435" s="7">
        <v>0</v>
      </c>
      <c r="W1435" s="7">
        <v>0</v>
      </c>
      <c r="X1435" s="7">
        <v>0</v>
      </c>
      <c r="Y1435" s="7">
        <v>0</v>
      </c>
      <c r="Z1435" s="7">
        <v>0</v>
      </c>
      <c r="AA1435" s="1" t="s">
        <v>56</v>
      </c>
      <c r="AB1435" s="1" t="str">
        <f t="shared" si="66"/>
        <v>Comunidad Valenciana</v>
      </c>
      <c r="AC1435" s="1" t="str">
        <f t="shared" si="67"/>
        <v>Cáceres-Comunidad Valenciana-Valencia-R15</v>
      </c>
      <c r="AD1435" s="1" t="str">
        <f t="shared" si="68"/>
        <v xml:space="preserve">DN - Industrias diversas </v>
      </c>
    </row>
    <row r="1436" spans="1:30" ht="14.4">
      <c r="A1436" s="7" t="s">
        <v>104</v>
      </c>
      <c r="B1436" s="7" t="s">
        <v>99</v>
      </c>
      <c r="C1436" s="7" t="s">
        <v>102</v>
      </c>
      <c r="D1436" s="7" t="s">
        <v>57</v>
      </c>
      <c r="E1436" s="7">
        <v>0</v>
      </c>
      <c r="F1436" s="7">
        <v>0</v>
      </c>
      <c r="G1436" s="7">
        <v>0</v>
      </c>
      <c r="H1436" s="7">
        <v>0</v>
      </c>
      <c r="I1436" s="7">
        <v>0</v>
      </c>
      <c r="J1436" s="7">
        <v>0</v>
      </c>
      <c r="K1436" s="7">
        <v>0</v>
      </c>
      <c r="L1436" s="7">
        <v>0</v>
      </c>
      <c r="M1436" s="7">
        <v>0</v>
      </c>
      <c r="N1436" s="7">
        <v>0</v>
      </c>
      <c r="O1436" s="7">
        <v>0</v>
      </c>
      <c r="P1436" s="7">
        <v>0</v>
      </c>
      <c r="Q1436" s="7">
        <v>0</v>
      </c>
      <c r="R1436" s="7">
        <v>0</v>
      </c>
      <c r="S1436" s="7">
        <v>0</v>
      </c>
      <c r="T1436" s="7">
        <v>0</v>
      </c>
      <c r="U1436" s="7">
        <v>0</v>
      </c>
      <c r="V1436" s="7">
        <v>0</v>
      </c>
      <c r="W1436" s="7">
        <v>0</v>
      </c>
      <c r="X1436" s="7">
        <v>0</v>
      </c>
      <c r="Y1436" s="7">
        <v>0</v>
      </c>
      <c r="Z1436" s="7">
        <v>0</v>
      </c>
      <c r="AA1436" s="1" t="s">
        <v>58</v>
      </c>
      <c r="AB1436" s="1" t="str">
        <f t="shared" si="66"/>
        <v>Comunidad Valenciana</v>
      </c>
      <c r="AC1436" s="1" t="str">
        <f t="shared" si="67"/>
        <v>Cáceres-Comunidad Valenciana-Valencia-R16</v>
      </c>
      <c r="AD1436" s="1" t="str">
        <f t="shared" si="68"/>
        <v xml:space="preserve">EE - Industria energética, distribución de energía, gas y agua </v>
      </c>
    </row>
    <row r="1437" spans="1:30" ht="14.4">
      <c r="A1437" s="7" t="s">
        <v>104</v>
      </c>
      <c r="B1437" s="7" t="s">
        <v>103</v>
      </c>
      <c r="C1437" s="7" t="s">
        <v>20</v>
      </c>
      <c r="D1437" s="7" t="s">
        <v>23</v>
      </c>
      <c r="E1437" s="7">
        <v>107.700338406246</v>
      </c>
      <c r="F1437" s="7">
        <v>114.236965886517</v>
      </c>
      <c r="G1437" s="7">
        <v>162.53640494328499</v>
      </c>
      <c r="H1437" s="7">
        <v>139.43326318113799</v>
      </c>
      <c r="I1437" s="7">
        <v>47.239571053909401</v>
      </c>
      <c r="J1437" s="7">
        <v>35.539746746599</v>
      </c>
      <c r="K1437" s="7">
        <v>169.31275273759601</v>
      </c>
      <c r="L1437" s="7">
        <v>91.904695702776493</v>
      </c>
      <c r="M1437" s="7">
        <v>27.360216739908701</v>
      </c>
      <c r="N1437" s="7">
        <v>52.351272053534899</v>
      </c>
      <c r="O1437" s="7">
        <v>73.712745872259703</v>
      </c>
      <c r="P1437" s="7">
        <v>186.15438900000001</v>
      </c>
      <c r="Q1437" s="7">
        <v>234.15740600000001</v>
      </c>
      <c r="R1437" s="7">
        <v>328.11262499999998</v>
      </c>
      <c r="S1437" s="7">
        <v>242.25496000000001</v>
      </c>
      <c r="T1437" s="7">
        <v>105.40082</v>
      </c>
      <c r="U1437" s="7">
        <v>175.29333299999999</v>
      </c>
      <c r="V1437" s="7">
        <v>474.20282200000003</v>
      </c>
      <c r="W1437" s="7">
        <v>194.934563</v>
      </c>
      <c r="X1437" s="7">
        <v>89.317452000000003</v>
      </c>
      <c r="Y1437" s="7">
        <v>178.67354800000001</v>
      </c>
      <c r="Z1437" s="7">
        <v>120.03314</v>
      </c>
      <c r="AA1437" s="1" t="s">
        <v>24</v>
      </c>
      <c r="AB1437" s="1" t="str">
        <f t="shared" si="66"/>
        <v>Extremadura</v>
      </c>
      <c r="AC1437" s="1" t="str">
        <f t="shared" si="67"/>
        <v>Cáceres-Extremadura-Badajoz-R1</v>
      </c>
      <c r="AD1437" s="1" t="str">
        <f t="shared" si="68"/>
        <v xml:space="preserve">AA,BB - Agricultura, silvicultura y pesca </v>
      </c>
    </row>
    <row r="1438" spans="1:30" ht="14.4">
      <c r="A1438" s="7" t="s">
        <v>104</v>
      </c>
      <c r="B1438" s="7" t="s">
        <v>103</v>
      </c>
      <c r="C1438" s="7" t="s">
        <v>20</v>
      </c>
      <c r="D1438" s="7" t="s">
        <v>26</v>
      </c>
      <c r="E1438" s="7">
        <v>7.7027461290898298</v>
      </c>
      <c r="F1438" s="7">
        <v>27.526714256758702</v>
      </c>
      <c r="G1438" s="7">
        <v>3.2393417011602899</v>
      </c>
      <c r="H1438" s="7">
        <v>115.513812098476</v>
      </c>
      <c r="I1438" s="7">
        <v>14.8125477665648</v>
      </c>
      <c r="J1438" s="7">
        <v>0</v>
      </c>
      <c r="K1438" s="7">
        <v>6.2004457781667801</v>
      </c>
      <c r="L1438" s="7">
        <v>8.9822108039706396</v>
      </c>
      <c r="M1438" s="7">
        <v>10.5900113756012</v>
      </c>
      <c r="N1438" s="7">
        <v>3.0012574806271601</v>
      </c>
      <c r="O1438" s="7">
        <v>12.624142153058299</v>
      </c>
      <c r="P1438" s="7">
        <v>99.768884</v>
      </c>
      <c r="Q1438" s="7">
        <v>179.23131100000001</v>
      </c>
      <c r="R1438" s="7">
        <v>14.171200000000001</v>
      </c>
      <c r="S1438" s="7">
        <v>391.85798599999998</v>
      </c>
      <c r="T1438" s="7">
        <v>190.61136999999999</v>
      </c>
      <c r="U1438" s="7">
        <v>0</v>
      </c>
      <c r="V1438" s="7">
        <v>90.767540999999994</v>
      </c>
      <c r="W1438" s="7">
        <v>27.431376</v>
      </c>
      <c r="X1438" s="7">
        <v>124.815977</v>
      </c>
      <c r="Y1438" s="7">
        <v>246.349538</v>
      </c>
      <c r="Z1438" s="7">
        <v>49.518583</v>
      </c>
      <c r="AA1438" s="1" t="s">
        <v>27</v>
      </c>
      <c r="AB1438" s="1" t="str">
        <f t="shared" ref="AB1438:AB1501" si="69">IF(B1438="Castilla-La Mancha","Castilla La Mancha",B1438)</f>
        <v>Extremadura</v>
      </c>
      <c r="AC1438" s="1" t="str">
        <f t="shared" si="67"/>
        <v>Cáceres-Extremadura-Badajoz-R2</v>
      </c>
      <c r="AD1438" s="1" t="str">
        <f t="shared" si="68"/>
        <v xml:space="preserve">CA,CB, DF - I. extractivas, coquerías, refino y combustibles nucleares </v>
      </c>
    </row>
    <row r="1439" spans="1:30" ht="14.4">
      <c r="A1439" s="7" t="s">
        <v>104</v>
      </c>
      <c r="B1439" s="7" t="s">
        <v>103</v>
      </c>
      <c r="C1439" s="7" t="s">
        <v>20</v>
      </c>
      <c r="D1439" s="7" t="s">
        <v>29</v>
      </c>
      <c r="E1439" s="7">
        <v>90.395721978810897</v>
      </c>
      <c r="F1439" s="7">
        <v>22.157586217154599</v>
      </c>
      <c r="G1439" s="7">
        <v>42.3945396881767</v>
      </c>
      <c r="H1439" s="7">
        <v>53.742594967254099</v>
      </c>
      <c r="I1439" s="7">
        <v>43.784493838401303</v>
      </c>
      <c r="J1439" s="7">
        <v>48.133188512837599</v>
      </c>
      <c r="K1439" s="7">
        <v>131.686000013393</v>
      </c>
      <c r="L1439" s="7">
        <v>23.0846702997721</v>
      </c>
      <c r="M1439" s="7">
        <v>34.3331547241294</v>
      </c>
      <c r="N1439" s="7">
        <v>19.2222187963294</v>
      </c>
      <c r="O1439" s="7">
        <v>56.011394029704498</v>
      </c>
      <c r="P1439" s="7">
        <v>169.18203700000001</v>
      </c>
      <c r="Q1439" s="7">
        <v>93.805235999999994</v>
      </c>
      <c r="R1439" s="7">
        <v>89.340292000000005</v>
      </c>
      <c r="S1439" s="7">
        <v>131.41295700000001</v>
      </c>
      <c r="T1439" s="7">
        <v>136.36348100000001</v>
      </c>
      <c r="U1439" s="7">
        <v>258.69323400000002</v>
      </c>
      <c r="V1439" s="7">
        <v>118.854921</v>
      </c>
      <c r="W1439" s="7">
        <v>59.122860000000003</v>
      </c>
      <c r="X1439" s="7">
        <v>24.297504</v>
      </c>
      <c r="Y1439" s="7">
        <v>70.089605000000006</v>
      </c>
      <c r="Z1439" s="7">
        <v>19.560669999999998</v>
      </c>
      <c r="AA1439" s="1" t="s">
        <v>30</v>
      </c>
      <c r="AB1439" s="1" t="str">
        <f t="shared" si="69"/>
        <v>Extremadura</v>
      </c>
      <c r="AC1439" s="1" t="str">
        <f t="shared" si="67"/>
        <v>Cáceres-Extremadura-Badajoz-R3</v>
      </c>
      <c r="AD1439" s="1" t="str">
        <f t="shared" si="68"/>
        <v xml:space="preserve">DA - Industria Agroalimentaria </v>
      </c>
    </row>
    <row r="1440" spans="1:30" ht="14.4">
      <c r="A1440" s="7" t="s">
        <v>104</v>
      </c>
      <c r="B1440" s="7" t="s">
        <v>103</v>
      </c>
      <c r="C1440" s="7" t="s">
        <v>20</v>
      </c>
      <c r="D1440" s="7" t="s">
        <v>32</v>
      </c>
      <c r="E1440" s="7">
        <v>0.73584169074552896</v>
      </c>
      <c r="F1440" s="7">
        <v>0</v>
      </c>
      <c r="G1440" s="7">
        <v>0</v>
      </c>
      <c r="H1440" s="7">
        <v>0</v>
      </c>
      <c r="I1440" s="7">
        <v>0</v>
      </c>
      <c r="J1440" s="7">
        <v>0</v>
      </c>
      <c r="K1440" s="7">
        <v>0.27540581750411303</v>
      </c>
      <c r="L1440" s="7">
        <v>0</v>
      </c>
      <c r="M1440" s="7">
        <v>0</v>
      </c>
      <c r="N1440" s="7">
        <v>0</v>
      </c>
      <c r="O1440" s="7">
        <v>0</v>
      </c>
      <c r="P1440" s="7">
        <v>1.6112150000000001</v>
      </c>
      <c r="Q1440" s="7">
        <v>0</v>
      </c>
      <c r="R1440" s="7">
        <v>0</v>
      </c>
      <c r="S1440" s="7">
        <v>0</v>
      </c>
      <c r="T1440" s="7">
        <v>0</v>
      </c>
      <c r="U1440" s="7">
        <v>0</v>
      </c>
      <c r="V1440" s="7">
        <v>1.030119</v>
      </c>
      <c r="W1440" s="7">
        <v>0</v>
      </c>
      <c r="X1440" s="7">
        <v>0</v>
      </c>
      <c r="Y1440" s="7">
        <v>0</v>
      </c>
      <c r="Z1440" s="7">
        <v>0</v>
      </c>
      <c r="AA1440" s="1" t="s">
        <v>33</v>
      </c>
      <c r="AB1440" s="1" t="str">
        <f t="shared" si="69"/>
        <v>Extremadura</v>
      </c>
      <c r="AC1440" s="1" t="str">
        <f t="shared" si="67"/>
        <v>Cáceres-Extremadura-Badajoz-R4</v>
      </c>
      <c r="AD1440" s="1" t="str">
        <f t="shared" si="68"/>
        <v xml:space="preserve">DB - Industria textil y de la confección </v>
      </c>
    </row>
    <row r="1441" spans="1:30" ht="14.4">
      <c r="A1441" s="7" t="s">
        <v>104</v>
      </c>
      <c r="B1441" s="7" t="s">
        <v>103</v>
      </c>
      <c r="C1441" s="7" t="s">
        <v>20</v>
      </c>
      <c r="D1441" s="7" t="s">
        <v>35</v>
      </c>
      <c r="E1441" s="7">
        <v>0</v>
      </c>
      <c r="F1441" s="7">
        <v>0</v>
      </c>
      <c r="G1441" s="7">
        <v>0</v>
      </c>
      <c r="H1441" s="7">
        <v>0</v>
      </c>
      <c r="I1441" s="7">
        <v>0</v>
      </c>
      <c r="J1441" s="7">
        <v>0</v>
      </c>
      <c r="K1441" s="7">
        <v>0</v>
      </c>
      <c r="L1441" s="7">
        <v>0</v>
      </c>
      <c r="M1441" s="7">
        <v>0</v>
      </c>
      <c r="N1441" s="7">
        <v>2.5451689379579898</v>
      </c>
      <c r="O1441" s="7">
        <v>0</v>
      </c>
      <c r="P1441" s="7">
        <v>0</v>
      </c>
      <c r="Q1441" s="7">
        <v>0</v>
      </c>
      <c r="R1441" s="7">
        <v>0</v>
      </c>
      <c r="S1441" s="7">
        <v>0</v>
      </c>
      <c r="T1441" s="7">
        <v>0</v>
      </c>
      <c r="U1441" s="7">
        <v>0</v>
      </c>
      <c r="V1441" s="7">
        <v>0</v>
      </c>
      <c r="W1441" s="7">
        <v>0</v>
      </c>
      <c r="X1441" s="7">
        <v>0</v>
      </c>
      <c r="Y1441" s="7">
        <v>0.25581999999999999</v>
      </c>
      <c r="Z1441" s="7">
        <v>0</v>
      </c>
      <c r="AA1441" s="1" t="s">
        <v>36</v>
      </c>
      <c r="AB1441" s="1" t="str">
        <f t="shared" si="69"/>
        <v>Extremadura</v>
      </c>
      <c r="AC1441" s="1" t="str">
        <f t="shared" si="67"/>
        <v>Cáceres-Extremadura-Badajoz-R5</v>
      </c>
      <c r="AD1441" s="1" t="str">
        <f t="shared" si="68"/>
        <v xml:space="preserve">DC - Industria del cuero y calzado </v>
      </c>
    </row>
    <row r="1442" spans="1:30" ht="14.4">
      <c r="A1442" s="7" t="s">
        <v>104</v>
      </c>
      <c r="B1442" s="7" t="s">
        <v>103</v>
      </c>
      <c r="C1442" s="7" t="s">
        <v>20</v>
      </c>
      <c r="D1442" s="7" t="s">
        <v>37</v>
      </c>
      <c r="E1442" s="7">
        <v>13.751971387253001</v>
      </c>
      <c r="F1442" s="7">
        <v>0</v>
      </c>
      <c r="G1442" s="7">
        <v>2.8084612165533902</v>
      </c>
      <c r="H1442" s="7">
        <v>0</v>
      </c>
      <c r="I1442" s="7">
        <v>9.8477690222723009</v>
      </c>
      <c r="J1442" s="7">
        <v>2.2412310593054201</v>
      </c>
      <c r="K1442" s="7">
        <v>0.88814775681292302</v>
      </c>
      <c r="L1442" s="7">
        <v>4.2248169978282002</v>
      </c>
      <c r="M1442" s="7">
        <v>0</v>
      </c>
      <c r="N1442" s="7">
        <v>2.6743271135675899</v>
      </c>
      <c r="O1442" s="7">
        <v>1.90092561794649</v>
      </c>
      <c r="P1442" s="7">
        <v>8.6022970000000001</v>
      </c>
      <c r="Q1442" s="7">
        <v>0</v>
      </c>
      <c r="R1442" s="7">
        <v>10.787829</v>
      </c>
      <c r="S1442" s="7">
        <v>0</v>
      </c>
      <c r="T1442" s="7">
        <v>63.962587999999997</v>
      </c>
      <c r="U1442" s="7">
        <v>5.7701279999999997</v>
      </c>
      <c r="V1442" s="7">
        <v>4.3541129999999999</v>
      </c>
      <c r="W1442" s="7">
        <v>41.676710999999997</v>
      </c>
      <c r="X1442" s="7">
        <v>0</v>
      </c>
      <c r="Y1442" s="7">
        <v>6.7880580000000004</v>
      </c>
      <c r="Z1442" s="7">
        <v>13.650551999999999</v>
      </c>
      <c r="AA1442" s="1" t="s">
        <v>38</v>
      </c>
      <c r="AB1442" s="1" t="str">
        <f t="shared" si="69"/>
        <v>Extremadura</v>
      </c>
      <c r="AC1442" s="1" t="str">
        <f t="shared" si="67"/>
        <v>Cáceres-Extremadura-Badajoz-R6</v>
      </c>
      <c r="AD1442" s="1" t="str">
        <f t="shared" si="68"/>
        <v xml:space="preserve">DD - Industria de la madera y el corcho </v>
      </c>
    </row>
    <row r="1443" spans="1:30" ht="14.4">
      <c r="A1443" s="7" t="s">
        <v>104</v>
      </c>
      <c r="B1443" s="7" t="s">
        <v>103</v>
      </c>
      <c r="C1443" s="7" t="s">
        <v>20</v>
      </c>
      <c r="D1443" s="7" t="s">
        <v>39</v>
      </c>
      <c r="E1443" s="7">
        <v>18.890858076714199</v>
      </c>
      <c r="F1443" s="7">
        <v>0</v>
      </c>
      <c r="G1443" s="7">
        <v>8.8309901513274909</v>
      </c>
      <c r="H1443" s="7">
        <v>0</v>
      </c>
      <c r="I1443" s="7">
        <v>3.3987222692875401</v>
      </c>
      <c r="J1443" s="7">
        <v>13.947770026986699</v>
      </c>
      <c r="K1443" s="7">
        <v>0</v>
      </c>
      <c r="L1443" s="7">
        <v>0</v>
      </c>
      <c r="M1443" s="7">
        <v>11.5548785215731</v>
      </c>
      <c r="N1443" s="7">
        <v>0</v>
      </c>
      <c r="O1443" s="7">
        <v>0</v>
      </c>
      <c r="P1443" s="7">
        <v>3.692904</v>
      </c>
      <c r="Q1443" s="7">
        <v>0</v>
      </c>
      <c r="R1443" s="7">
        <v>13.263966</v>
      </c>
      <c r="S1443" s="7">
        <v>0</v>
      </c>
      <c r="T1443" s="7">
        <v>6.1848099999999997</v>
      </c>
      <c r="U1443" s="7">
        <v>2.5649519999999999</v>
      </c>
      <c r="V1443" s="7">
        <v>0</v>
      </c>
      <c r="W1443" s="7">
        <v>0</v>
      </c>
      <c r="X1443" s="7">
        <v>3.0445730000000002</v>
      </c>
      <c r="Y1443" s="7">
        <v>0</v>
      </c>
      <c r="Z1443" s="7">
        <v>0</v>
      </c>
      <c r="AA1443" s="1" t="s">
        <v>40</v>
      </c>
      <c r="AB1443" s="1" t="str">
        <f t="shared" si="69"/>
        <v>Extremadura</v>
      </c>
      <c r="AC1443" s="1" t="str">
        <f t="shared" si="67"/>
        <v>Cáceres-Extremadura-Badajoz-R7</v>
      </c>
      <c r="AD1443" s="1" t="str">
        <f t="shared" si="68"/>
        <v xml:space="preserve">DE - Industria del papel, edición y artes gráficas </v>
      </c>
    </row>
    <row r="1444" spans="1:30" ht="14.4">
      <c r="A1444" s="7" t="s">
        <v>104</v>
      </c>
      <c r="B1444" s="7" t="s">
        <v>103</v>
      </c>
      <c r="C1444" s="7" t="s">
        <v>20</v>
      </c>
      <c r="D1444" s="7" t="s">
        <v>41</v>
      </c>
      <c r="E1444" s="7">
        <v>2.2853414025083598</v>
      </c>
      <c r="F1444" s="7">
        <v>3.0017741604744699</v>
      </c>
      <c r="G1444" s="7">
        <v>5.0959296706402499</v>
      </c>
      <c r="H1444" s="7">
        <v>0</v>
      </c>
      <c r="I1444" s="7">
        <v>1.3965075422542099</v>
      </c>
      <c r="J1444" s="7">
        <v>0.81680642296287997</v>
      </c>
      <c r="K1444" s="7">
        <v>0.13623456422473301</v>
      </c>
      <c r="L1444" s="7">
        <v>0.37487717910403201</v>
      </c>
      <c r="M1444" s="7">
        <v>0.85591899910659697</v>
      </c>
      <c r="N1444" s="7">
        <v>1.9329316816261</v>
      </c>
      <c r="O1444" s="7">
        <v>1.37410989303637</v>
      </c>
      <c r="P1444" s="7">
        <v>6.593216</v>
      </c>
      <c r="Q1444" s="7">
        <v>28.224865999999999</v>
      </c>
      <c r="R1444" s="7">
        <v>24.242477999999998</v>
      </c>
      <c r="S1444" s="7">
        <v>0</v>
      </c>
      <c r="T1444" s="7">
        <v>10.015145</v>
      </c>
      <c r="U1444" s="7">
        <v>29.709042</v>
      </c>
      <c r="V1444" s="7">
        <v>6.2053219999999998</v>
      </c>
      <c r="W1444" s="7">
        <v>25.783643999999999</v>
      </c>
      <c r="X1444" s="7">
        <v>12.902085</v>
      </c>
      <c r="Y1444" s="7">
        <v>12.384175000000001</v>
      </c>
      <c r="Z1444" s="7">
        <v>28.875609000000001</v>
      </c>
      <c r="AA1444" s="1" t="s">
        <v>42</v>
      </c>
      <c r="AB1444" s="1" t="str">
        <f t="shared" si="69"/>
        <v>Extremadura</v>
      </c>
      <c r="AC1444" s="1" t="str">
        <f t="shared" si="67"/>
        <v>Cáceres-Extremadura-Badajoz-R8</v>
      </c>
      <c r="AD1444" s="1" t="str">
        <f t="shared" si="68"/>
        <v xml:space="preserve">DG - Industria Química </v>
      </c>
    </row>
    <row r="1445" spans="1:30" ht="14.4">
      <c r="A1445" s="7" t="s">
        <v>104</v>
      </c>
      <c r="B1445" s="7" t="s">
        <v>103</v>
      </c>
      <c r="C1445" s="7" t="s">
        <v>20</v>
      </c>
      <c r="D1445" s="7" t="s">
        <v>43</v>
      </c>
      <c r="E1445" s="7">
        <v>0</v>
      </c>
      <c r="F1445" s="7">
        <v>0</v>
      </c>
      <c r="G1445" s="7">
        <v>0</v>
      </c>
      <c r="H1445" s="7">
        <v>0.93566999244697602</v>
      </c>
      <c r="I1445" s="7">
        <v>1.4139691287337</v>
      </c>
      <c r="J1445" s="7">
        <v>2.10274435789221</v>
      </c>
      <c r="K1445" s="7">
        <v>0</v>
      </c>
      <c r="L1445" s="7">
        <v>2.9119924618704198</v>
      </c>
      <c r="M1445" s="7">
        <v>0</v>
      </c>
      <c r="N1445" s="7">
        <v>0.28936416755517902</v>
      </c>
      <c r="O1445" s="7">
        <v>0.63924006579773796</v>
      </c>
      <c r="P1445" s="7">
        <v>0</v>
      </c>
      <c r="Q1445" s="7">
        <v>0</v>
      </c>
      <c r="R1445" s="7">
        <v>0</v>
      </c>
      <c r="S1445" s="7">
        <v>2.6663009999999998</v>
      </c>
      <c r="T1445" s="7">
        <v>6.6148740000000004</v>
      </c>
      <c r="U1445" s="7">
        <v>3.7207720000000002</v>
      </c>
      <c r="V1445" s="7">
        <v>0</v>
      </c>
      <c r="W1445" s="7">
        <v>14.894899000000001</v>
      </c>
      <c r="X1445" s="7">
        <v>0</v>
      </c>
      <c r="Y1445" s="7">
        <v>1.8602460000000001</v>
      </c>
      <c r="Z1445" s="7">
        <v>1.484861</v>
      </c>
      <c r="AA1445" s="1" t="s">
        <v>44</v>
      </c>
      <c r="AB1445" s="1" t="str">
        <f t="shared" si="69"/>
        <v>Extremadura</v>
      </c>
      <c r="AC1445" s="1" t="str">
        <f t="shared" si="67"/>
        <v>Cáceres-Extremadura-Badajoz-R9</v>
      </c>
      <c r="AD1445" s="1" t="str">
        <f t="shared" si="68"/>
        <v xml:space="preserve">DH - Industria del caucho y materias plásticas </v>
      </c>
    </row>
    <row r="1446" spans="1:30" ht="14.4">
      <c r="A1446" s="7" t="s">
        <v>104</v>
      </c>
      <c r="B1446" s="7" t="s">
        <v>103</v>
      </c>
      <c r="C1446" s="7" t="s">
        <v>20</v>
      </c>
      <c r="D1446" s="7" t="s">
        <v>45</v>
      </c>
      <c r="E1446" s="7">
        <v>3.49784713881425</v>
      </c>
      <c r="F1446" s="7">
        <v>7.29128179168658</v>
      </c>
      <c r="G1446" s="7">
        <v>1.90165381147206</v>
      </c>
      <c r="H1446" s="7">
        <v>12.8371521743597</v>
      </c>
      <c r="I1446" s="7">
        <v>3.5377800833542201</v>
      </c>
      <c r="J1446" s="7">
        <v>3.31559755213285</v>
      </c>
      <c r="K1446" s="7">
        <v>2.9999104911211298</v>
      </c>
      <c r="L1446" s="7">
        <v>5.3746295371955997</v>
      </c>
      <c r="M1446" s="7">
        <v>1.5342432000561099</v>
      </c>
      <c r="N1446" s="7">
        <v>3.51845988158707</v>
      </c>
      <c r="O1446" s="7">
        <v>6.4763178601620499</v>
      </c>
      <c r="P1446" s="7">
        <v>70.558020999999997</v>
      </c>
      <c r="Q1446" s="7">
        <v>44.375048</v>
      </c>
      <c r="R1446" s="7">
        <v>74.022864999999996</v>
      </c>
      <c r="S1446" s="7">
        <v>175.51470499999999</v>
      </c>
      <c r="T1446" s="7">
        <v>45.824599999999997</v>
      </c>
      <c r="U1446" s="7">
        <v>62.692019000000002</v>
      </c>
      <c r="V1446" s="7">
        <v>44.324595000000002</v>
      </c>
      <c r="W1446" s="7">
        <v>41.537776999999998</v>
      </c>
      <c r="X1446" s="7">
        <v>9.7886140000000008</v>
      </c>
      <c r="Y1446" s="7">
        <v>56.318109</v>
      </c>
      <c r="Z1446" s="7">
        <v>24.371293000000001</v>
      </c>
      <c r="AA1446" s="1" t="s">
        <v>46</v>
      </c>
      <c r="AB1446" s="1" t="str">
        <f t="shared" si="69"/>
        <v>Extremadura</v>
      </c>
      <c r="AC1446" s="1" t="str">
        <f t="shared" si="67"/>
        <v>Cáceres-Extremadura-Badajoz-R10</v>
      </c>
      <c r="AD1446" s="1" t="str">
        <f t="shared" si="68"/>
        <v xml:space="preserve">DI - Industria de productos minerales no metálicos </v>
      </c>
    </row>
    <row r="1447" spans="1:30" ht="14.4">
      <c r="A1447" s="7" t="s">
        <v>104</v>
      </c>
      <c r="B1447" s="7" t="s">
        <v>103</v>
      </c>
      <c r="C1447" s="7" t="s">
        <v>20</v>
      </c>
      <c r="D1447" s="7" t="s">
        <v>47</v>
      </c>
      <c r="E1447" s="7">
        <v>20.213246887588799</v>
      </c>
      <c r="F1447" s="7">
        <v>49.356363846899001</v>
      </c>
      <c r="G1447" s="7">
        <v>19.9409846659035</v>
      </c>
      <c r="H1447" s="7">
        <v>6.9710655967180601</v>
      </c>
      <c r="I1447" s="7">
        <v>12.429719943089101</v>
      </c>
      <c r="J1447" s="7">
        <v>11.2287964953601</v>
      </c>
      <c r="K1447" s="7">
        <v>2.2628738624836302</v>
      </c>
      <c r="L1447" s="7">
        <v>9.4801711208881603</v>
      </c>
      <c r="M1447" s="7">
        <v>27.0436998018628</v>
      </c>
      <c r="N1447" s="7">
        <v>3.02894933357361</v>
      </c>
      <c r="O1447" s="7">
        <v>7.5670863899469802</v>
      </c>
      <c r="P1447" s="7">
        <v>19.451191999999999</v>
      </c>
      <c r="Q1447" s="7">
        <v>20.844473000000001</v>
      </c>
      <c r="R1447" s="7">
        <v>59.074513000000003</v>
      </c>
      <c r="S1447" s="7">
        <v>19.045735000000001</v>
      </c>
      <c r="T1447" s="7">
        <v>49.417878999999999</v>
      </c>
      <c r="U1447" s="7">
        <v>9.5603890000000007</v>
      </c>
      <c r="V1447" s="7">
        <v>8.9427339999999997</v>
      </c>
      <c r="W1447" s="7">
        <v>42.844163000000002</v>
      </c>
      <c r="X1447" s="7">
        <v>130.00095300000001</v>
      </c>
      <c r="Y1447" s="7">
        <v>6.4106959999999997</v>
      </c>
      <c r="Z1447" s="7">
        <v>4.809272</v>
      </c>
      <c r="AA1447" s="1" t="s">
        <v>48</v>
      </c>
      <c r="AB1447" s="1" t="str">
        <f t="shared" si="69"/>
        <v>Extremadura</v>
      </c>
      <c r="AC1447" s="1" t="str">
        <f t="shared" si="67"/>
        <v>Cáceres-Extremadura-Badajoz-R11</v>
      </c>
      <c r="AD1447" s="1" t="str">
        <f t="shared" si="68"/>
        <v xml:space="preserve">DJ - Metalurgia y fabricación de productos metálicos </v>
      </c>
    </row>
    <row r="1448" spans="1:30" ht="14.4">
      <c r="A1448" s="7" t="s">
        <v>104</v>
      </c>
      <c r="B1448" s="7" t="s">
        <v>103</v>
      </c>
      <c r="C1448" s="7" t="s">
        <v>20</v>
      </c>
      <c r="D1448" s="7" t="s">
        <v>49</v>
      </c>
      <c r="E1448" s="7">
        <v>33.286648672396801</v>
      </c>
      <c r="F1448" s="7">
        <v>0</v>
      </c>
      <c r="G1448" s="7">
        <v>0</v>
      </c>
      <c r="H1448" s="7">
        <v>22.9937983991653</v>
      </c>
      <c r="I1448" s="7">
        <v>22.841472768475501</v>
      </c>
      <c r="J1448" s="7">
        <v>0</v>
      </c>
      <c r="K1448" s="7">
        <v>1.20953244539698</v>
      </c>
      <c r="L1448" s="7">
        <v>0</v>
      </c>
      <c r="M1448" s="7">
        <v>6.9929455155490903</v>
      </c>
      <c r="N1448" s="7">
        <v>0.47496385001055202</v>
      </c>
      <c r="O1448" s="7">
        <v>0</v>
      </c>
      <c r="P1448" s="7">
        <v>10.737590000000001</v>
      </c>
      <c r="Q1448" s="7">
        <v>0</v>
      </c>
      <c r="R1448" s="7">
        <v>0</v>
      </c>
      <c r="S1448" s="7">
        <v>13.416191</v>
      </c>
      <c r="T1448" s="7">
        <v>18.294374999999999</v>
      </c>
      <c r="U1448" s="7">
        <v>0</v>
      </c>
      <c r="V1448" s="7">
        <v>1.5179279999999999</v>
      </c>
      <c r="W1448" s="7">
        <v>0</v>
      </c>
      <c r="X1448" s="7">
        <v>9.4571400000000008</v>
      </c>
      <c r="Y1448" s="7">
        <v>1.0265759999999999</v>
      </c>
      <c r="Z1448" s="7">
        <v>0</v>
      </c>
      <c r="AA1448" s="1" t="s">
        <v>50</v>
      </c>
      <c r="AB1448" s="1" t="str">
        <f t="shared" si="69"/>
        <v>Extremadura</v>
      </c>
      <c r="AC1448" s="1" t="str">
        <f t="shared" si="67"/>
        <v>Cáceres-Extremadura-Badajoz-R12</v>
      </c>
      <c r="AD1448" s="1" t="str">
        <f t="shared" si="68"/>
        <v xml:space="preserve">DK - Fabricación de maquinaria y equipo mecánico </v>
      </c>
    </row>
    <row r="1449" spans="1:30" ht="14.4">
      <c r="A1449" s="7" t="s">
        <v>104</v>
      </c>
      <c r="B1449" s="7" t="s">
        <v>103</v>
      </c>
      <c r="C1449" s="7" t="s">
        <v>20</v>
      </c>
      <c r="D1449" s="7" t="s">
        <v>51</v>
      </c>
      <c r="E1449" s="7">
        <v>6.7858752413406904</v>
      </c>
      <c r="F1449" s="7">
        <v>4.5024278600242598</v>
      </c>
      <c r="G1449" s="7">
        <v>0.15986879236057699</v>
      </c>
      <c r="H1449" s="7">
        <v>0</v>
      </c>
      <c r="I1449" s="7">
        <v>0</v>
      </c>
      <c r="J1449" s="7">
        <v>3.5248657469158902</v>
      </c>
      <c r="K1449" s="7">
        <v>0</v>
      </c>
      <c r="L1449" s="7">
        <v>3.7016770287010998</v>
      </c>
      <c r="M1449" s="7">
        <v>10.283954334776499</v>
      </c>
      <c r="N1449" s="7">
        <v>0</v>
      </c>
      <c r="O1449" s="7">
        <v>3.4545870234029401</v>
      </c>
      <c r="P1449" s="7">
        <v>11.927821</v>
      </c>
      <c r="Q1449" s="7">
        <v>2.0738479999999999</v>
      </c>
      <c r="R1449" s="7">
        <v>0.17271</v>
      </c>
      <c r="S1449" s="7">
        <v>0</v>
      </c>
      <c r="T1449" s="7">
        <v>0</v>
      </c>
      <c r="U1449" s="7">
        <v>2.6514700000000002</v>
      </c>
      <c r="V1449" s="7">
        <v>0</v>
      </c>
      <c r="W1449" s="7">
        <v>1.94784</v>
      </c>
      <c r="X1449" s="7">
        <v>5.3393199999999998</v>
      </c>
      <c r="Y1449" s="7">
        <v>0</v>
      </c>
      <c r="Z1449" s="7">
        <v>1.4386110000000001</v>
      </c>
      <c r="AA1449" s="1" t="s">
        <v>52</v>
      </c>
      <c r="AB1449" s="1" t="str">
        <f t="shared" si="69"/>
        <v>Extremadura</v>
      </c>
      <c r="AC1449" s="1" t="str">
        <f t="shared" si="67"/>
        <v>Cáceres-Extremadura-Badajoz-R13</v>
      </c>
      <c r="AD1449" s="1" t="str">
        <f t="shared" si="68"/>
        <v xml:space="preserve">DL - Material y equipo eléctrico, electrónico y óptico </v>
      </c>
    </row>
    <row r="1450" spans="1:30" ht="14.4">
      <c r="A1450" s="7" t="s">
        <v>104</v>
      </c>
      <c r="B1450" s="7" t="s">
        <v>103</v>
      </c>
      <c r="C1450" s="7" t="s">
        <v>20</v>
      </c>
      <c r="D1450" s="7" t="s">
        <v>53</v>
      </c>
      <c r="E1450" s="7">
        <v>0</v>
      </c>
      <c r="F1450" s="7">
        <v>0.70064139683683002</v>
      </c>
      <c r="G1450" s="7">
        <v>0</v>
      </c>
      <c r="H1450" s="7">
        <v>1.3202177908549699</v>
      </c>
      <c r="I1450" s="7">
        <v>0.13980128292254701</v>
      </c>
      <c r="J1450" s="7">
        <v>1.2894912850662399</v>
      </c>
      <c r="K1450" s="7">
        <v>0.23285838524609401</v>
      </c>
      <c r="L1450" s="7">
        <v>7.57007340679344E-2</v>
      </c>
      <c r="M1450" s="7">
        <v>1.0926969553482699</v>
      </c>
      <c r="N1450" s="7">
        <v>0</v>
      </c>
      <c r="O1450" s="7">
        <v>0</v>
      </c>
      <c r="P1450" s="7">
        <v>0</v>
      </c>
      <c r="Q1450" s="7">
        <v>30.712872999999998</v>
      </c>
      <c r="R1450" s="7">
        <v>0</v>
      </c>
      <c r="S1450" s="7">
        <v>19.527839</v>
      </c>
      <c r="T1450" s="7">
        <v>0.83850000000000002</v>
      </c>
      <c r="U1450" s="7">
        <v>34.750703999999999</v>
      </c>
      <c r="V1450" s="7">
        <v>1.8721110000000001</v>
      </c>
      <c r="W1450" s="7">
        <v>0.89598500000000003</v>
      </c>
      <c r="X1450" s="7">
        <v>19.156210999999999</v>
      </c>
      <c r="Y1450" s="7">
        <v>0</v>
      </c>
      <c r="Z1450" s="7">
        <v>0</v>
      </c>
      <c r="AA1450" s="1" t="s">
        <v>54</v>
      </c>
      <c r="AB1450" s="1" t="str">
        <f t="shared" si="69"/>
        <v>Extremadura</v>
      </c>
      <c r="AC1450" s="1" t="str">
        <f t="shared" si="67"/>
        <v>Cáceres-Extremadura-Badajoz-R14</v>
      </c>
      <c r="AD1450" s="1" t="str">
        <f t="shared" si="68"/>
        <v xml:space="preserve">DM - Fabricación de material de transporte </v>
      </c>
    </row>
    <row r="1451" spans="1:30" ht="14.4">
      <c r="A1451" s="7" t="s">
        <v>104</v>
      </c>
      <c r="B1451" s="7" t="s">
        <v>103</v>
      </c>
      <c r="C1451" s="7" t="s">
        <v>20</v>
      </c>
      <c r="D1451" s="7" t="s">
        <v>55</v>
      </c>
      <c r="E1451" s="7">
        <v>7.4928716411827798</v>
      </c>
      <c r="F1451" s="7">
        <v>0</v>
      </c>
      <c r="G1451" s="7">
        <v>0.40340375986697002</v>
      </c>
      <c r="H1451" s="7">
        <v>0</v>
      </c>
      <c r="I1451" s="7">
        <v>0</v>
      </c>
      <c r="J1451" s="7">
        <v>0.54058736218595305</v>
      </c>
      <c r="K1451" s="7">
        <v>0</v>
      </c>
      <c r="L1451" s="7">
        <v>0</v>
      </c>
      <c r="M1451" s="7">
        <v>2.31005205794825</v>
      </c>
      <c r="N1451" s="7">
        <v>0</v>
      </c>
      <c r="O1451" s="7">
        <v>0</v>
      </c>
      <c r="P1451" s="7">
        <v>4.3848399999999996</v>
      </c>
      <c r="Q1451" s="7">
        <v>0</v>
      </c>
      <c r="R1451" s="7">
        <v>0.72262199999999999</v>
      </c>
      <c r="S1451" s="7">
        <v>0</v>
      </c>
      <c r="T1451" s="7">
        <v>0</v>
      </c>
      <c r="U1451" s="7">
        <v>2.2176900000000002</v>
      </c>
      <c r="V1451" s="7">
        <v>0</v>
      </c>
      <c r="W1451" s="7">
        <v>0</v>
      </c>
      <c r="X1451" s="7">
        <v>2.1070099999999998</v>
      </c>
      <c r="Y1451" s="7">
        <v>0</v>
      </c>
      <c r="Z1451" s="7">
        <v>0</v>
      </c>
      <c r="AA1451" s="1" t="s">
        <v>56</v>
      </c>
      <c r="AB1451" s="1" t="str">
        <f t="shared" si="69"/>
        <v>Extremadura</v>
      </c>
      <c r="AC1451" s="1" t="str">
        <f t="shared" si="67"/>
        <v>Cáceres-Extremadura-Badajoz-R15</v>
      </c>
      <c r="AD1451" s="1" t="str">
        <f t="shared" si="68"/>
        <v xml:space="preserve">DN - Industrias diversas </v>
      </c>
    </row>
    <row r="1452" spans="1:30" ht="14.4">
      <c r="A1452" s="7" t="s">
        <v>104</v>
      </c>
      <c r="B1452" s="7" t="s">
        <v>103</v>
      </c>
      <c r="C1452" s="7" t="s">
        <v>20</v>
      </c>
      <c r="D1452" s="7" t="s">
        <v>57</v>
      </c>
      <c r="E1452" s="7">
        <v>0</v>
      </c>
      <c r="F1452" s="7">
        <v>0</v>
      </c>
      <c r="G1452" s="7">
        <v>0</v>
      </c>
      <c r="H1452" s="7">
        <v>0</v>
      </c>
      <c r="I1452" s="7">
        <v>70.932546336704704</v>
      </c>
      <c r="J1452" s="7">
        <v>116.13087120708001</v>
      </c>
      <c r="K1452" s="7">
        <v>75.042588131501702</v>
      </c>
      <c r="L1452" s="7">
        <v>49.667568702018102</v>
      </c>
      <c r="M1452" s="7">
        <v>32.234101251952403</v>
      </c>
      <c r="N1452" s="7">
        <v>37.152762669393901</v>
      </c>
      <c r="O1452" s="7">
        <v>49.896059567375502</v>
      </c>
      <c r="P1452" s="7">
        <v>0</v>
      </c>
      <c r="Q1452" s="7">
        <v>0</v>
      </c>
      <c r="R1452" s="7">
        <v>0</v>
      </c>
      <c r="S1452" s="7">
        <v>0</v>
      </c>
      <c r="T1452" s="7">
        <v>0</v>
      </c>
      <c r="U1452" s="7">
        <v>0</v>
      </c>
      <c r="V1452" s="7">
        <v>0</v>
      </c>
      <c r="W1452" s="7">
        <v>0</v>
      </c>
      <c r="X1452" s="7">
        <v>0</v>
      </c>
      <c r="Y1452" s="7">
        <v>0</v>
      </c>
      <c r="Z1452" s="7">
        <v>0</v>
      </c>
      <c r="AA1452" s="1" t="s">
        <v>58</v>
      </c>
      <c r="AB1452" s="1" t="str">
        <f t="shared" si="69"/>
        <v>Extremadura</v>
      </c>
      <c r="AC1452" s="1" t="str">
        <f t="shared" si="67"/>
        <v>Cáceres-Extremadura-Badajoz-R16</v>
      </c>
      <c r="AD1452" s="1" t="str">
        <f t="shared" si="68"/>
        <v xml:space="preserve">EE - Industria energética, distribución de energía, gas y agua </v>
      </c>
    </row>
    <row r="1453" spans="1:30" ht="14.4">
      <c r="A1453" s="7" t="s">
        <v>104</v>
      </c>
      <c r="B1453" s="7" t="s">
        <v>103</v>
      </c>
      <c r="C1453" s="7" t="s">
        <v>104</v>
      </c>
      <c r="D1453" s="7" t="s">
        <v>23</v>
      </c>
      <c r="E1453" s="7">
        <v>324.516383578015</v>
      </c>
      <c r="F1453" s="7">
        <v>239.337159796115</v>
      </c>
      <c r="G1453" s="7">
        <v>307.66465123968698</v>
      </c>
      <c r="H1453" s="7">
        <v>469.993341205006</v>
      </c>
      <c r="I1453" s="7">
        <v>170.30857585416601</v>
      </c>
      <c r="J1453" s="7">
        <v>225.73585833227699</v>
      </c>
      <c r="K1453" s="7">
        <v>161.23676284181499</v>
      </c>
      <c r="L1453" s="7">
        <v>181.15482748968901</v>
      </c>
      <c r="M1453" s="7">
        <v>220.03353945399101</v>
      </c>
      <c r="N1453" s="7">
        <v>269.18369600656803</v>
      </c>
      <c r="O1453" s="7">
        <v>214.67327957751601</v>
      </c>
      <c r="P1453" s="7">
        <v>648.65826700000002</v>
      </c>
      <c r="Q1453" s="7">
        <v>352.723615</v>
      </c>
      <c r="R1453" s="7">
        <v>350.15397899999999</v>
      </c>
      <c r="S1453" s="7">
        <v>1099.225105</v>
      </c>
      <c r="T1453" s="7">
        <v>282.13898799999998</v>
      </c>
      <c r="U1453" s="7">
        <v>372.71945799999997</v>
      </c>
      <c r="V1453" s="7">
        <v>247.694142</v>
      </c>
      <c r="W1453" s="7">
        <v>326.08969200000001</v>
      </c>
      <c r="X1453" s="7">
        <v>479.727082</v>
      </c>
      <c r="Y1453" s="7">
        <v>601.56468099999995</v>
      </c>
      <c r="Z1453" s="7">
        <v>383.30519299999997</v>
      </c>
      <c r="AA1453" s="1" t="s">
        <v>24</v>
      </c>
      <c r="AB1453" s="1" t="str">
        <f t="shared" si="69"/>
        <v>Extremadura</v>
      </c>
      <c r="AC1453" s="1" t="str">
        <f t="shared" si="67"/>
        <v>Cáceres-Extremadura-Cáceres-R1</v>
      </c>
      <c r="AD1453" s="1" t="str">
        <f t="shared" si="68"/>
        <v xml:space="preserve">AA,BB - Agricultura, silvicultura y pesca </v>
      </c>
    </row>
    <row r="1454" spans="1:30" ht="14.4">
      <c r="A1454" s="7" t="s">
        <v>104</v>
      </c>
      <c r="B1454" s="7" t="s">
        <v>103</v>
      </c>
      <c r="C1454" s="7" t="s">
        <v>104</v>
      </c>
      <c r="D1454" s="7" t="s">
        <v>26</v>
      </c>
      <c r="E1454" s="7">
        <v>182.85021666595699</v>
      </c>
      <c r="F1454" s="7">
        <v>181.550614303749</v>
      </c>
      <c r="G1454" s="7">
        <v>203.768509281463</v>
      </c>
      <c r="H1454" s="7">
        <v>77.589991300679699</v>
      </c>
      <c r="I1454" s="7">
        <v>254.955910176901</v>
      </c>
      <c r="J1454" s="7">
        <v>246.322165309415</v>
      </c>
      <c r="K1454" s="7">
        <v>169.54869488103299</v>
      </c>
      <c r="L1454" s="7">
        <v>148.438522708525</v>
      </c>
      <c r="M1454" s="7">
        <v>95.346227899898594</v>
      </c>
      <c r="N1454" s="7">
        <v>104.034119604895</v>
      </c>
      <c r="O1454" s="7">
        <v>103.45313179613601</v>
      </c>
      <c r="P1454" s="7">
        <v>5510.7263400000002</v>
      </c>
      <c r="Q1454" s="7">
        <v>1784.8900619999999</v>
      </c>
      <c r="R1454" s="7">
        <v>1926.970456</v>
      </c>
      <c r="S1454" s="7">
        <v>1799.715786</v>
      </c>
      <c r="T1454" s="7">
        <v>1663.3146200000001</v>
      </c>
      <c r="U1454" s="7">
        <v>834.15690099999995</v>
      </c>
      <c r="V1454" s="7">
        <v>1409.155708</v>
      </c>
      <c r="W1454" s="7">
        <v>1263.9498880000001</v>
      </c>
      <c r="X1454" s="7">
        <v>2849.8002240000001</v>
      </c>
      <c r="Y1454" s="7">
        <v>2807.7231489999999</v>
      </c>
      <c r="Z1454" s="7">
        <v>2528.875681</v>
      </c>
      <c r="AA1454" s="1" t="s">
        <v>27</v>
      </c>
      <c r="AB1454" s="1" t="str">
        <f t="shared" si="69"/>
        <v>Extremadura</v>
      </c>
      <c r="AC1454" s="1" t="str">
        <f t="shared" si="67"/>
        <v>Cáceres-Extremadura-Cáceres-R2</v>
      </c>
      <c r="AD1454" s="1" t="str">
        <f t="shared" si="68"/>
        <v xml:space="preserve">CA,CB, DF - I. extractivas, coquerías, refino y combustibles nucleares </v>
      </c>
    </row>
    <row r="1455" spans="1:30" ht="14.4">
      <c r="A1455" s="7" t="s">
        <v>104</v>
      </c>
      <c r="B1455" s="7" t="s">
        <v>103</v>
      </c>
      <c r="C1455" s="7" t="s">
        <v>104</v>
      </c>
      <c r="D1455" s="7" t="s">
        <v>29</v>
      </c>
      <c r="E1455" s="7">
        <v>365.02142783215498</v>
      </c>
      <c r="F1455" s="7">
        <v>371.32035116420201</v>
      </c>
      <c r="G1455" s="7">
        <v>323.52472190352802</v>
      </c>
      <c r="H1455" s="7">
        <v>295.37593746387699</v>
      </c>
      <c r="I1455" s="7">
        <v>294.91177474216602</v>
      </c>
      <c r="J1455" s="7">
        <v>308.08192844822997</v>
      </c>
      <c r="K1455" s="7">
        <v>270.87308014430897</v>
      </c>
      <c r="L1455" s="7">
        <v>373.59371591652899</v>
      </c>
      <c r="M1455" s="7">
        <v>336.96941245749099</v>
      </c>
      <c r="N1455" s="7">
        <v>219.43980771995501</v>
      </c>
      <c r="O1455" s="7">
        <v>106.625637484763</v>
      </c>
      <c r="P1455" s="7">
        <v>517.07067700000005</v>
      </c>
      <c r="Q1455" s="7">
        <v>654.54162699999995</v>
      </c>
      <c r="R1455" s="7">
        <v>410.379549</v>
      </c>
      <c r="S1455" s="7">
        <v>535.33600000000001</v>
      </c>
      <c r="T1455" s="7">
        <v>446.21910800000001</v>
      </c>
      <c r="U1455" s="7">
        <v>731.90709700000002</v>
      </c>
      <c r="V1455" s="7">
        <v>376.57863900000001</v>
      </c>
      <c r="W1455" s="7">
        <v>463.099266</v>
      </c>
      <c r="X1455" s="7">
        <v>239.89969500000001</v>
      </c>
      <c r="Y1455" s="7">
        <v>603.68747299999995</v>
      </c>
      <c r="Z1455" s="7">
        <v>137.92363</v>
      </c>
      <c r="AA1455" s="1" t="s">
        <v>30</v>
      </c>
      <c r="AB1455" s="1" t="str">
        <f t="shared" si="69"/>
        <v>Extremadura</v>
      </c>
      <c r="AC1455" s="1" t="str">
        <f t="shared" si="67"/>
        <v>Cáceres-Extremadura-Cáceres-R3</v>
      </c>
      <c r="AD1455" s="1" t="str">
        <f t="shared" si="68"/>
        <v xml:space="preserve">DA - Industria Agroalimentaria </v>
      </c>
    </row>
    <row r="1456" spans="1:30" ht="14.4">
      <c r="A1456" s="7" t="s">
        <v>104</v>
      </c>
      <c r="B1456" s="7" t="s">
        <v>103</v>
      </c>
      <c r="C1456" s="7" t="s">
        <v>104</v>
      </c>
      <c r="D1456" s="7" t="s">
        <v>32</v>
      </c>
      <c r="E1456" s="7">
        <v>3.46474386060888E-8</v>
      </c>
      <c r="F1456" s="7">
        <v>5.4346533802161496E-3</v>
      </c>
      <c r="G1456" s="7">
        <v>0.16392341446356501</v>
      </c>
      <c r="H1456" s="7">
        <v>2.58788929278236E-2</v>
      </c>
      <c r="I1456" s="7">
        <v>0.66292221682175001</v>
      </c>
      <c r="J1456" s="7">
        <v>9.1288059775814306E-2</v>
      </c>
      <c r="K1456" s="7">
        <v>2.1832297721348E-8</v>
      </c>
      <c r="L1456" s="7">
        <v>0.101211008864158</v>
      </c>
      <c r="M1456" s="7">
        <v>0.23935321853483199</v>
      </c>
      <c r="N1456" s="7">
        <v>7.8746091019076397E-3</v>
      </c>
      <c r="O1456" s="7">
        <v>0.203297068029824</v>
      </c>
      <c r="P1456" s="7">
        <v>0</v>
      </c>
      <c r="Q1456" s="7">
        <v>0</v>
      </c>
      <c r="R1456" s="7">
        <v>0</v>
      </c>
      <c r="S1456" s="7">
        <v>0</v>
      </c>
      <c r="T1456" s="7">
        <v>0</v>
      </c>
      <c r="U1456" s="7">
        <v>0</v>
      </c>
      <c r="V1456" s="7">
        <v>0</v>
      </c>
      <c r="W1456" s="7">
        <v>0</v>
      </c>
      <c r="X1456" s="7">
        <v>0</v>
      </c>
      <c r="Y1456" s="7">
        <v>0</v>
      </c>
      <c r="Z1456" s="7">
        <v>0</v>
      </c>
      <c r="AA1456" s="1" t="s">
        <v>33</v>
      </c>
      <c r="AB1456" s="1" t="str">
        <f t="shared" si="69"/>
        <v>Extremadura</v>
      </c>
      <c r="AC1456" s="1" t="str">
        <f t="shared" si="67"/>
        <v>Cáceres-Extremadura-Cáceres-R4</v>
      </c>
      <c r="AD1456" s="1" t="str">
        <f t="shared" si="68"/>
        <v xml:space="preserve">DB - Industria textil y de la confección </v>
      </c>
    </row>
    <row r="1457" spans="1:30" ht="14.4">
      <c r="A1457" s="7" t="s">
        <v>104</v>
      </c>
      <c r="B1457" s="7" t="s">
        <v>103</v>
      </c>
      <c r="C1457" s="7" t="s">
        <v>104</v>
      </c>
      <c r="D1457" s="7" t="s">
        <v>35</v>
      </c>
      <c r="E1457" s="7">
        <v>2.1549678668439801E-3</v>
      </c>
      <c r="F1457" s="7">
        <v>4.5443527955624903E-2</v>
      </c>
      <c r="G1457" s="7">
        <v>9.6632614794806904E-4</v>
      </c>
      <c r="H1457" s="7">
        <v>0.23877392346913401</v>
      </c>
      <c r="I1457" s="7">
        <v>1.00389514073575E-3</v>
      </c>
      <c r="J1457" s="7">
        <v>0.75951271699252199</v>
      </c>
      <c r="K1457" s="7">
        <v>0.60039203470292901</v>
      </c>
      <c r="L1457" s="7">
        <v>0.55277885564153695</v>
      </c>
      <c r="M1457" s="7">
        <v>1.6784170969853001</v>
      </c>
      <c r="N1457" s="7">
        <v>1.4518447359630999E-6</v>
      </c>
      <c r="O1457" s="7">
        <v>1.65331037821614</v>
      </c>
      <c r="P1457" s="7">
        <v>0</v>
      </c>
      <c r="Q1457" s="7">
        <v>0</v>
      </c>
      <c r="R1457" s="7">
        <v>0</v>
      </c>
      <c r="S1457" s="7">
        <v>0</v>
      </c>
      <c r="T1457" s="7">
        <v>0</v>
      </c>
      <c r="U1457" s="7">
        <v>0</v>
      </c>
      <c r="V1457" s="7">
        <v>0</v>
      </c>
      <c r="W1457" s="7">
        <v>0</v>
      </c>
      <c r="X1457" s="7">
        <v>0</v>
      </c>
      <c r="Y1457" s="7">
        <v>0</v>
      </c>
      <c r="Z1457" s="7">
        <v>0</v>
      </c>
      <c r="AA1457" s="1" t="s">
        <v>36</v>
      </c>
      <c r="AB1457" s="1" t="str">
        <f t="shared" si="69"/>
        <v>Extremadura</v>
      </c>
      <c r="AC1457" s="1" t="str">
        <f t="shared" si="67"/>
        <v>Cáceres-Extremadura-Cáceres-R5</v>
      </c>
      <c r="AD1457" s="1" t="str">
        <f t="shared" si="68"/>
        <v xml:space="preserve">DC - Industria del cuero y calzado </v>
      </c>
    </row>
    <row r="1458" spans="1:30" ht="14.4">
      <c r="A1458" s="7" t="s">
        <v>104</v>
      </c>
      <c r="B1458" s="7" t="s">
        <v>103</v>
      </c>
      <c r="C1458" s="7" t="s">
        <v>104</v>
      </c>
      <c r="D1458" s="7" t="s">
        <v>37</v>
      </c>
      <c r="E1458" s="7">
        <v>1.724784897043</v>
      </c>
      <c r="F1458" s="7">
        <v>13.9930708184902</v>
      </c>
      <c r="G1458" s="7">
        <v>9.1312393976491109</v>
      </c>
      <c r="H1458" s="7">
        <v>12.331981272168001</v>
      </c>
      <c r="I1458" s="7">
        <v>0.34517912926536298</v>
      </c>
      <c r="J1458" s="7">
        <v>10.7739844530736</v>
      </c>
      <c r="K1458" s="7">
        <v>6.4583957514728896</v>
      </c>
      <c r="L1458" s="7">
        <v>6.2928327801065898</v>
      </c>
      <c r="M1458" s="7">
        <v>6.39980251469379</v>
      </c>
      <c r="N1458" s="7">
        <v>2.5073986016132301</v>
      </c>
      <c r="O1458" s="7">
        <v>5.6171279513855596</v>
      </c>
      <c r="P1458" s="7">
        <v>1.078908</v>
      </c>
      <c r="Q1458" s="7">
        <v>0.49523699999999998</v>
      </c>
      <c r="R1458" s="7">
        <v>35.074812000000001</v>
      </c>
      <c r="S1458" s="7">
        <v>2.4121790000000001</v>
      </c>
      <c r="T1458" s="7">
        <v>2.2419850000000001</v>
      </c>
      <c r="U1458" s="7">
        <v>27.738001000000001</v>
      </c>
      <c r="V1458" s="7">
        <v>31.662057000000001</v>
      </c>
      <c r="W1458" s="7">
        <v>62.077143999999997</v>
      </c>
      <c r="X1458" s="7">
        <v>12.670798</v>
      </c>
      <c r="Y1458" s="7">
        <v>6.3643549999999998</v>
      </c>
      <c r="Z1458" s="7">
        <v>40.336610999999998</v>
      </c>
      <c r="AA1458" s="1" t="s">
        <v>38</v>
      </c>
      <c r="AB1458" s="1" t="str">
        <f t="shared" si="69"/>
        <v>Extremadura</v>
      </c>
      <c r="AC1458" s="1" t="str">
        <f t="shared" si="67"/>
        <v>Cáceres-Extremadura-Cáceres-R6</v>
      </c>
      <c r="AD1458" s="1" t="str">
        <f t="shared" si="68"/>
        <v xml:space="preserve">DD - Industria de la madera y el corcho </v>
      </c>
    </row>
    <row r="1459" spans="1:30" ht="14.4">
      <c r="A1459" s="7" t="s">
        <v>104</v>
      </c>
      <c r="B1459" s="7" t="s">
        <v>103</v>
      </c>
      <c r="C1459" s="7" t="s">
        <v>104</v>
      </c>
      <c r="D1459" s="7" t="s">
        <v>39</v>
      </c>
      <c r="E1459" s="7">
        <v>9.2950196501101205E-7</v>
      </c>
      <c r="F1459" s="7">
        <v>14.559656358678801</v>
      </c>
      <c r="G1459" s="7">
        <v>6.3920603943888601</v>
      </c>
      <c r="H1459" s="7">
        <v>9.4269110347577492</v>
      </c>
      <c r="I1459" s="7">
        <v>9.5425441825455799</v>
      </c>
      <c r="J1459" s="7">
        <v>2.3574697430503501E-6</v>
      </c>
      <c r="K1459" s="7">
        <v>12.598541967026801</v>
      </c>
      <c r="L1459" s="7">
        <v>11.330802508115401</v>
      </c>
      <c r="M1459" s="7">
        <v>2.10766882944223E-6</v>
      </c>
      <c r="N1459" s="7">
        <v>12.321720960383001</v>
      </c>
      <c r="O1459" s="7">
        <v>7.0323079240737298</v>
      </c>
      <c r="P1459" s="7">
        <v>0</v>
      </c>
      <c r="Q1459" s="7">
        <v>10.77797</v>
      </c>
      <c r="R1459" s="7">
        <v>19.022349999999999</v>
      </c>
      <c r="S1459" s="7">
        <v>18.715968</v>
      </c>
      <c r="T1459" s="7">
        <v>7.9868589999999999</v>
      </c>
      <c r="U1459" s="7">
        <v>0</v>
      </c>
      <c r="V1459" s="7">
        <v>5.4157739999999999</v>
      </c>
      <c r="W1459" s="7">
        <v>15.476913</v>
      </c>
      <c r="X1459" s="7">
        <v>0</v>
      </c>
      <c r="Y1459" s="7">
        <v>18.597683</v>
      </c>
      <c r="Z1459" s="7">
        <v>0</v>
      </c>
      <c r="AA1459" s="1" t="s">
        <v>40</v>
      </c>
      <c r="AB1459" s="1" t="str">
        <f t="shared" si="69"/>
        <v>Extremadura</v>
      </c>
      <c r="AC1459" s="1" t="str">
        <f t="shared" si="67"/>
        <v>Cáceres-Extremadura-Cáceres-R7</v>
      </c>
      <c r="AD1459" s="1" t="str">
        <f t="shared" si="68"/>
        <v xml:space="preserve">DE - Industria del papel, edición y artes gráficas </v>
      </c>
    </row>
    <row r="1460" spans="1:30" ht="14.4">
      <c r="A1460" s="7" t="s">
        <v>104</v>
      </c>
      <c r="B1460" s="7" t="s">
        <v>103</v>
      </c>
      <c r="C1460" s="7" t="s">
        <v>104</v>
      </c>
      <c r="D1460" s="7" t="s">
        <v>41</v>
      </c>
      <c r="E1460" s="7">
        <v>4.0144634156977403</v>
      </c>
      <c r="F1460" s="7">
        <v>3.5428977497365501</v>
      </c>
      <c r="G1460" s="7">
        <v>0.31761078977084201</v>
      </c>
      <c r="H1460" s="7">
        <v>5.1598112188762304</v>
      </c>
      <c r="I1460" s="7">
        <v>3.3341600499633599</v>
      </c>
      <c r="J1460" s="7">
        <v>2.95217309461975</v>
      </c>
      <c r="K1460" s="7">
        <v>1.3637697710310599</v>
      </c>
      <c r="L1460" s="7">
        <v>2.6976879875096702</v>
      </c>
      <c r="M1460" s="7">
        <v>3.16857778166144</v>
      </c>
      <c r="N1460" s="7">
        <v>2.6201826625588298</v>
      </c>
      <c r="O1460" s="7">
        <v>1.78500995915155</v>
      </c>
      <c r="P1460" s="7">
        <v>9.4250450000000008</v>
      </c>
      <c r="Q1460" s="7">
        <v>55.572437999999998</v>
      </c>
      <c r="R1460" s="7">
        <v>7.7580359999999997</v>
      </c>
      <c r="S1460" s="7">
        <v>71.052999999999997</v>
      </c>
      <c r="T1460" s="7">
        <v>25.781556999999999</v>
      </c>
      <c r="U1460" s="7">
        <v>54.703834000000001</v>
      </c>
      <c r="V1460" s="7">
        <v>49.511029999999998</v>
      </c>
      <c r="W1460" s="7">
        <v>172.29917900000001</v>
      </c>
      <c r="X1460" s="7">
        <v>19.306118000000001</v>
      </c>
      <c r="Y1460" s="7">
        <v>8.1955139999999993</v>
      </c>
      <c r="Z1460" s="7">
        <v>42.467412000000003</v>
      </c>
      <c r="AA1460" s="1" t="s">
        <v>42</v>
      </c>
      <c r="AB1460" s="1" t="str">
        <f t="shared" si="69"/>
        <v>Extremadura</v>
      </c>
      <c r="AC1460" s="1" t="str">
        <f t="shared" si="67"/>
        <v>Cáceres-Extremadura-Cáceres-R8</v>
      </c>
      <c r="AD1460" s="1" t="str">
        <f t="shared" si="68"/>
        <v xml:space="preserve">DG - Industria Química </v>
      </c>
    </row>
    <row r="1461" spans="1:30" ht="14.4">
      <c r="A1461" s="7" t="s">
        <v>104</v>
      </c>
      <c r="B1461" s="7" t="s">
        <v>103</v>
      </c>
      <c r="C1461" s="7" t="s">
        <v>104</v>
      </c>
      <c r="D1461" s="7" t="s">
        <v>43</v>
      </c>
      <c r="E1461" s="7">
        <v>2.6940804024451399</v>
      </c>
      <c r="F1461" s="7">
        <v>3.9499267541964098</v>
      </c>
      <c r="G1461" s="7">
        <v>2.5303942223468998</v>
      </c>
      <c r="H1461" s="7">
        <v>0.82417919537248796</v>
      </c>
      <c r="I1461" s="7">
        <v>0.53364275506384296</v>
      </c>
      <c r="J1461" s="7">
        <v>7.7021804052598605E-8</v>
      </c>
      <c r="K1461" s="7">
        <v>1.33972714799903</v>
      </c>
      <c r="L1461" s="7">
        <v>2.7181703239848602E-8</v>
      </c>
      <c r="M1461" s="7">
        <v>2.85490969750151</v>
      </c>
      <c r="N1461" s="7">
        <v>2.07066581404565</v>
      </c>
      <c r="O1461" s="7">
        <v>5.12491343860119E-8</v>
      </c>
      <c r="P1461" s="7">
        <v>0</v>
      </c>
      <c r="Q1461" s="7">
        <v>2.8054000000000001</v>
      </c>
      <c r="R1461" s="7">
        <v>10.320285</v>
      </c>
      <c r="S1461" s="7">
        <v>2.43424</v>
      </c>
      <c r="T1461" s="7">
        <v>2.4965039999999998</v>
      </c>
      <c r="U1461" s="7">
        <v>0</v>
      </c>
      <c r="V1461" s="7">
        <v>10.308979000000001</v>
      </c>
      <c r="W1461" s="7">
        <v>0</v>
      </c>
      <c r="X1461" s="7">
        <v>1.762475</v>
      </c>
      <c r="Y1461" s="7">
        <v>13.311764999999999</v>
      </c>
      <c r="Z1461" s="7">
        <v>0</v>
      </c>
      <c r="AA1461" s="1" t="s">
        <v>44</v>
      </c>
      <c r="AB1461" s="1" t="str">
        <f t="shared" si="69"/>
        <v>Extremadura</v>
      </c>
      <c r="AC1461" s="1" t="str">
        <f t="shared" si="67"/>
        <v>Cáceres-Extremadura-Cáceres-R9</v>
      </c>
      <c r="AD1461" s="1" t="str">
        <f t="shared" si="68"/>
        <v xml:space="preserve">DH - Industria del caucho y materias plásticas </v>
      </c>
    </row>
    <row r="1462" spans="1:30" ht="14.4">
      <c r="A1462" s="7" t="s">
        <v>104</v>
      </c>
      <c r="B1462" s="7" t="s">
        <v>103</v>
      </c>
      <c r="C1462" s="7" t="s">
        <v>104</v>
      </c>
      <c r="D1462" s="7" t="s">
        <v>45</v>
      </c>
      <c r="E1462" s="7">
        <v>43.898453225972702</v>
      </c>
      <c r="F1462" s="7">
        <v>56.938802202644702</v>
      </c>
      <c r="G1462" s="7">
        <v>29.092088701295399</v>
      </c>
      <c r="H1462" s="7">
        <v>26.226852206421</v>
      </c>
      <c r="I1462" s="7">
        <v>40.035062126412498</v>
      </c>
      <c r="J1462" s="7">
        <v>33.169054913034799</v>
      </c>
      <c r="K1462" s="7">
        <v>41.934220721059397</v>
      </c>
      <c r="L1462" s="7">
        <v>21.525605367077201</v>
      </c>
      <c r="M1462" s="7">
        <v>28.905188793697501</v>
      </c>
      <c r="N1462" s="7">
        <v>20.094357028726801</v>
      </c>
      <c r="O1462" s="7">
        <v>23.460774278876201</v>
      </c>
      <c r="P1462" s="7">
        <v>892.35524299999997</v>
      </c>
      <c r="Q1462" s="7">
        <v>624.16712500000006</v>
      </c>
      <c r="R1462" s="7">
        <v>609.71491400000002</v>
      </c>
      <c r="S1462" s="7">
        <v>597.30178899999999</v>
      </c>
      <c r="T1462" s="7">
        <v>937.41968099999997</v>
      </c>
      <c r="U1462" s="7">
        <v>544.25863800000002</v>
      </c>
      <c r="V1462" s="7">
        <v>573.83127899999999</v>
      </c>
      <c r="W1462" s="7">
        <v>598.44910400000003</v>
      </c>
      <c r="X1462" s="7">
        <v>495.50217500000002</v>
      </c>
      <c r="Y1462" s="7">
        <v>384.97328700000003</v>
      </c>
      <c r="Z1462" s="7">
        <v>864.64905799999997</v>
      </c>
      <c r="AA1462" s="1" t="s">
        <v>46</v>
      </c>
      <c r="AB1462" s="1" t="str">
        <f t="shared" si="69"/>
        <v>Extremadura</v>
      </c>
      <c r="AC1462" s="1" t="str">
        <f t="shared" si="67"/>
        <v>Cáceres-Extremadura-Cáceres-R10</v>
      </c>
      <c r="AD1462" s="1" t="str">
        <f t="shared" si="68"/>
        <v xml:space="preserve">DI - Industria de productos minerales no metálicos </v>
      </c>
    </row>
    <row r="1463" spans="1:30" ht="14.4">
      <c r="A1463" s="7" t="s">
        <v>104</v>
      </c>
      <c r="B1463" s="7" t="s">
        <v>103</v>
      </c>
      <c r="C1463" s="7" t="s">
        <v>104</v>
      </c>
      <c r="D1463" s="7" t="s">
        <v>47</v>
      </c>
      <c r="E1463" s="7">
        <v>61.952519957381398</v>
      </c>
      <c r="F1463" s="7">
        <v>49.528180639472303</v>
      </c>
      <c r="G1463" s="7">
        <v>48.481636491127396</v>
      </c>
      <c r="H1463" s="7">
        <v>46.872280822208303</v>
      </c>
      <c r="I1463" s="7">
        <v>37.887943502576803</v>
      </c>
      <c r="J1463" s="7">
        <v>38.228115317443098</v>
      </c>
      <c r="K1463" s="7">
        <v>51.398687299351501</v>
      </c>
      <c r="L1463" s="7">
        <v>26.495235219459801</v>
      </c>
      <c r="M1463" s="7">
        <v>9.5528759569557504</v>
      </c>
      <c r="N1463" s="7">
        <v>34.867005701103601</v>
      </c>
      <c r="O1463" s="7">
        <v>60.289057463756201</v>
      </c>
      <c r="P1463" s="7">
        <v>54.584617999999999</v>
      </c>
      <c r="Q1463" s="7">
        <v>36.907356</v>
      </c>
      <c r="R1463" s="7">
        <v>192.17540099999999</v>
      </c>
      <c r="S1463" s="7">
        <v>74.471745999999996</v>
      </c>
      <c r="T1463" s="7">
        <v>40.566180000000003</v>
      </c>
      <c r="U1463" s="7">
        <v>26.614269</v>
      </c>
      <c r="V1463" s="7">
        <v>214.27575899999999</v>
      </c>
      <c r="W1463" s="7">
        <v>61.955919999999999</v>
      </c>
      <c r="X1463" s="7">
        <v>26.859293999999998</v>
      </c>
      <c r="Y1463" s="7">
        <v>68.753491999999994</v>
      </c>
      <c r="Z1463" s="7">
        <v>43.119774999999997</v>
      </c>
      <c r="AA1463" s="1" t="s">
        <v>48</v>
      </c>
      <c r="AB1463" s="1" t="str">
        <f t="shared" si="69"/>
        <v>Extremadura</v>
      </c>
      <c r="AC1463" s="1" t="str">
        <f t="shared" si="67"/>
        <v>Cáceres-Extremadura-Cáceres-R11</v>
      </c>
      <c r="AD1463" s="1" t="str">
        <f t="shared" si="68"/>
        <v xml:space="preserve">DJ - Metalurgia y fabricación de productos metálicos </v>
      </c>
    </row>
    <row r="1464" spans="1:30" ht="14.4">
      <c r="A1464" s="7" t="s">
        <v>104</v>
      </c>
      <c r="B1464" s="7" t="s">
        <v>103</v>
      </c>
      <c r="C1464" s="7" t="s">
        <v>104</v>
      </c>
      <c r="D1464" s="7" t="s">
        <v>49</v>
      </c>
      <c r="E1464" s="7">
        <v>48.561724853521099</v>
      </c>
      <c r="F1464" s="7">
        <v>48.164038255292098</v>
      </c>
      <c r="G1464" s="7">
        <v>31.970704854999902</v>
      </c>
      <c r="H1464" s="7">
        <v>10.5597522205969</v>
      </c>
      <c r="I1464" s="7">
        <v>10.688607897352099</v>
      </c>
      <c r="J1464" s="7">
        <v>47.757439642901801</v>
      </c>
      <c r="K1464" s="7">
        <v>16.1155180973421</v>
      </c>
      <c r="L1464" s="7">
        <v>11.4052823766669</v>
      </c>
      <c r="M1464" s="7">
        <v>3.5820661198430401</v>
      </c>
      <c r="N1464" s="7">
        <v>11.000063280930799</v>
      </c>
      <c r="O1464" s="7">
        <v>8.0626996937036992</v>
      </c>
      <c r="P1464" s="7">
        <v>21.680482999999999</v>
      </c>
      <c r="Q1464" s="7">
        <v>7.6699390000000003</v>
      </c>
      <c r="R1464" s="7">
        <v>0.294908</v>
      </c>
      <c r="S1464" s="7">
        <v>6.3286870000000004</v>
      </c>
      <c r="T1464" s="7">
        <v>10.132080999999999</v>
      </c>
      <c r="U1464" s="7">
        <v>5.6405700000000003</v>
      </c>
      <c r="V1464" s="7">
        <v>26.035612</v>
      </c>
      <c r="W1464" s="7">
        <v>18.508182999999999</v>
      </c>
      <c r="X1464" s="7">
        <v>4.8443250000000004</v>
      </c>
      <c r="Y1464" s="7">
        <v>25.221838999999999</v>
      </c>
      <c r="Z1464" s="7">
        <v>0.74734999999999996</v>
      </c>
      <c r="AA1464" s="1" t="s">
        <v>50</v>
      </c>
      <c r="AB1464" s="1" t="str">
        <f t="shared" si="69"/>
        <v>Extremadura</v>
      </c>
      <c r="AC1464" s="1" t="str">
        <f t="shared" si="67"/>
        <v>Cáceres-Extremadura-Cáceres-R12</v>
      </c>
      <c r="AD1464" s="1" t="str">
        <f t="shared" si="68"/>
        <v xml:space="preserve">DK - Fabricación de maquinaria y equipo mecánico </v>
      </c>
    </row>
    <row r="1465" spans="1:30" ht="14.4">
      <c r="A1465" s="7" t="s">
        <v>104</v>
      </c>
      <c r="B1465" s="7" t="s">
        <v>103</v>
      </c>
      <c r="C1465" s="7" t="s">
        <v>104</v>
      </c>
      <c r="D1465" s="7" t="s">
        <v>51</v>
      </c>
      <c r="E1465" s="7">
        <v>25.602905530765501</v>
      </c>
      <c r="F1465" s="7">
        <v>16.539081196858898</v>
      </c>
      <c r="G1465" s="7">
        <v>12.468388438812999</v>
      </c>
      <c r="H1465" s="7">
        <v>12.554077504032101</v>
      </c>
      <c r="I1465" s="7">
        <v>5.6443168199203297</v>
      </c>
      <c r="J1465" s="7">
        <v>2.5982682274028099</v>
      </c>
      <c r="K1465" s="7">
        <v>3.9677894411948502</v>
      </c>
      <c r="L1465" s="7">
        <v>3.5748822758697898</v>
      </c>
      <c r="M1465" s="7">
        <v>1.57823332368627</v>
      </c>
      <c r="N1465" s="7">
        <v>15.8224415901771</v>
      </c>
      <c r="O1465" s="7">
        <v>1.17595413033553E-7</v>
      </c>
      <c r="P1465" s="7">
        <v>45.003314000000003</v>
      </c>
      <c r="Q1465" s="7">
        <v>7.6180099999999999</v>
      </c>
      <c r="R1465" s="7">
        <v>13.469892</v>
      </c>
      <c r="S1465" s="7">
        <v>1.8257159999999999</v>
      </c>
      <c r="T1465" s="7">
        <v>1.2051700000000001</v>
      </c>
      <c r="U1465" s="7">
        <v>1.954466</v>
      </c>
      <c r="V1465" s="7">
        <v>3.6041979999999998</v>
      </c>
      <c r="W1465" s="7">
        <v>1.8811199999999999</v>
      </c>
      <c r="X1465" s="7">
        <v>0.81940199999999996</v>
      </c>
      <c r="Y1465" s="7">
        <v>0</v>
      </c>
      <c r="Z1465" s="7">
        <v>0</v>
      </c>
      <c r="AA1465" s="1" t="s">
        <v>52</v>
      </c>
      <c r="AB1465" s="1" t="str">
        <f t="shared" si="69"/>
        <v>Extremadura</v>
      </c>
      <c r="AC1465" s="1" t="str">
        <f t="shared" si="67"/>
        <v>Cáceres-Extremadura-Cáceres-R13</v>
      </c>
      <c r="AD1465" s="1" t="str">
        <f t="shared" si="68"/>
        <v xml:space="preserve">DL - Material y equipo eléctrico, electrónico y óptico </v>
      </c>
    </row>
    <row r="1466" spans="1:30" ht="14.4">
      <c r="A1466" s="7" t="s">
        <v>104</v>
      </c>
      <c r="B1466" s="7" t="s">
        <v>103</v>
      </c>
      <c r="C1466" s="7" t="s">
        <v>104</v>
      </c>
      <c r="D1466" s="7" t="s">
        <v>53</v>
      </c>
      <c r="E1466" s="7">
        <v>4.7238168530494997</v>
      </c>
      <c r="F1466" s="7">
        <v>0.57537695093594698</v>
      </c>
      <c r="G1466" s="7">
        <v>2.3571269615286599</v>
      </c>
      <c r="H1466" s="7">
        <v>2.1778317941550802</v>
      </c>
      <c r="I1466" s="7">
        <v>2.42952604973443</v>
      </c>
      <c r="J1466" s="7">
        <v>0.28848905354334797</v>
      </c>
      <c r="K1466" s="7">
        <v>1.18155750100462</v>
      </c>
      <c r="L1466" s="7">
        <v>1.2818364740855299</v>
      </c>
      <c r="M1466" s="7">
        <v>0</v>
      </c>
      <c r="N1466" s="7">
        <v>0.94186419779213104</v>
      </c>
      <c r="O1466" s="7">
        <v>0</v>
      </c>
      <c r="P1466" s="7">
        <v>13.624292000000001</v>
      </c>
      <c r="Q1466" s="7">
        <v>25.22186</v>
      </c>
      <c r="R1466" s="7">
        <v>23.172601</v>
      </c>
      <c r="S1466" s="7">
        <v>32.213130999999997</v>
      </c>
      <c r="T1466" s="7">
        <v>14.571809</v>
      </c>
      <c r="U1466" s="7">
        <v>7.7745369999999996</v>
      </c>
      <c r="V1466" s="7">
        <v>9.4993649999999992</v>
      </c>
      <c r="W1466" s="7">
        <v>15.171666</v>
      </c>
      <c r="X1466" s="7">
        <v>0</v>
      </c>
      <c r="Y1466" s="7">
        <v>2.0862949999999998</v>
      </c>
      <c r="Z1466" s="7">
        <v>0</v>
      </c>
      <c r="AA1466" s="1" t="s">
        <v>54</v>
      </c>
      <c r="AB1466" s="1" t="str">
        <f t="shared" si="69"/>
        <v>Extremadura</v>
      </c>
      <c r="AC1466" s="1" t="str">
        <f t="shared" si="67"/>
        <v>Cáceres-Extremadura-Cáceres-R14</v>
      </c>
      <c r="AD1466" s="1" t="str">
        <f t="shared" si="68"/>
        <v xml:space="preserve">DM - Fabricación de material de transporte </v>
      </c>
    </row>
    <row r="1467" spans="1:30" ht="14.4">
      <c r="A1467" s="7" t="s">
        <v>104</v>
      </c>
      <c r="B1467" s="7" t="s">
        <v>103</v>
      </c>
      <c r="C1467" s="7" t="s">
        <v>104</v>
      </c>
      <c r="D1467" s="7" t="s">
        <v>55</v>
      </c>
      <c r="E1467" s="7">
        <v>5.4422634746671599E-8</v>
      </c>
      <c r="F1467" s="7">
        <v>6.0191700504538597</v>
      </c>
      <c r="G1467" s="7">
        <v>1.1661785189263201</v>
      </c>
      <c r="H1467" s="7">
        <v>6.0489846551962101</v>
      </c>
      <c r="I1467" s="7">
        <v>1.88384781172486</v>
      </c>
      <c r="J1467" s="7">
        <v>0</v>
      </c>
      <c r="K1467" s="7">
        <v>5.3453611986934702</v>
      </c>
      <c r="L1467" s="7">
        <v>6.9613649299031897</v>
      </c>
      <c r="M1467" s="7">
        <v>4.0595738892892301E-8</v>
      </c>
      <c r="N1467" s="7">
        <v>3.3058709997079001</v>
      </c>
      <c r="O1467" s="7">
        <v>4.3268980759126201</v>
      </c>
      <c r="P1467" s="7">
        <v>0</v>
      </c>
      <c r="Q1467" s="7">
        <v>1.4085570000000001</v>
      </c>
      <c r="R1467" s="7">
        <v>2.2444999999999999</v>
      </c>
      <c r="S1467" s="7">
        <v>0</v>
      </c>
      <c r="T1467" s="7">
        <v>0</v>
      </c>
      <c r="U1467" s="7">
        <v>0</v>
      </c>
      <c r="V1467" s="7">
        <v>1.5479909999999999</v>
      </c>
      <c r="W1467" s="7">
        <v>0</v>
      </c>
      <c r="X1467" s="7">
        <v>0</v>
      </c>
      <c r="Y1467" s="7">
        <v>0</v>
      </c>
      <c r="Z1467" s="7">
        <v>0</v>
      </c>
      <c r="AA1467" s="1" t="s">
        <v>56</v>
      </c>
      <c r="AB1467" s="1" t="str">
        <f t="shared" si="69"/>
        <v>Extremadura</v>
      </c>
      <c r="AC1467" s="1" t="str">
        <f t="shared" si="67"/>
        <v>Cáceres-Extremadura-Cáceres-R15</v>
      </c>
      <c r="AD1467" s="1" t="str">
        <f t="shared" si="68"/>
        <v xml:space="preserve">DN - Industrias diversas </v>
      </c>
    </row>
    <row r="1468" spans="1:30" ht="14.4">
      <c r="A1468" s="7" t="s">
        <v>104</v>
      </c>
      <c r="B1468" s="7" t="s">
        <v>103</v>
      </c>
      <c r="C1468" s="7" t="s">
        <v>104</v>
      </c>
      <c r="D1468" s="7" t="s">
        <v>57</v>
      </c>
      <c r="E1468" s="7">
        <v>476.489286941898</v>
      </c>
      <c r="F1468" s="7">
        <v>569.889991891416</v>
      </c>
      <c r="G1468" s="7">
        <v>328.22309808304499</v>
      </c>
      <c r="H1468" s="7">
        <v>229.42675800377299</v>
      </c>
      <c r="I1468" s="7">
        <v>234.19429646283999</v>
      </c>
      <c r="J1468" s="7">
        <v>241.10595555845799</v>
      </c>
      <c r="K1468" s="7">
        <v>218.45577584982701</v>
      </c>
      <c r="L1468" s="7">
        <v>196.452702838612</v>
      </c>
      <c r="M1468" s="7">
        <v>127.497207534184</v>
      </c>
      <c r="N1468" s="7">
        <v>149.24521436004099</v>
      </c>
      <c r="O1468" s="7">
        <v>155.559502644465</v>
      </c>
      <c r="P1468" s="7">
        <v>0</v>
      </c>
      <c r="Q1468" s="7">
        <v>0</v>
      </c>
      <c r="R1468" s="7">
        <v>0</v>
      </c>
      <c r="S1468" s="7">
        <v>0</v>
      </c>
      <c r="T1468" s="7">
        <v>0</v>
      </c>
      <c r="U1468" s="7">
        <v>0</v>
      </c>
      <c r="V1468" s="7">
        <v>0</v>
      </c>
      <c r="W1468" s="7">
        <v>0</v>
      </c>
      <c r="X1468" s="7">
        <v>0</v>
      </c>
      <c r="Y1468" s="7">
        <v>0</v>
      </c>
      <c r="Z1468" s="7">
        <v>0</v>
      </c>
      <c r="AA1468" s="1" t="s">
        <v>58</v>
      </c>
      <c r="AB1468" s="1" t="str">
        <f t="shared" si="69"/>
        <v>Extremadura</v>
      </c>
      <c r="AC1468" s="1" t="str">
        <f t="shared" si="67"/>
        <v>Cáceres-Extremadura-Cáceres-R16</v>
      </c>
      <c r="AD1468" s="1" t="str">
        <f t="shared" si="68"/>
        <v xml:space="preserve">EE - Industria energética, distribución de energía, gas y agua </v>
      </c>
    </row>
    <row r="1469" spans="1:30" ht="14.4">
      <c r="A1469" s="7" t="s">
        <v>104</v>
      </c>
      <c r="B1469" s="7" t="s">
        <v>105</v>
      </c>
      <c r="C1469" s="7" t="s">
        <v>106</v>
      </c>
      <c r="D1469" s="7" t="s">
        <v>23</v>
      </c>
      <c r="E1469" s="7">
        <v>0</v>
      </c>
      <c r="F1469" s="7">
        <v>0</v>
      </c>
      <c r="G1469" s="7">
        <v>0</v>
      </c>
      <c r="H1469" s="7">
        <v>0</v>
      </c>
      <c r="I1469" s="7">
        <v>0</v>
      </c>
      <c r="J1469" s="7">
        <v>0</v>
      </c>
      <c r="K1469" s="7">
        <v>0</v>
      </c>
      <c r="L1469" s="7">
        <v>5.4427032777942896</v>
      </c>
      <c r="M1469" s="7">
        <v>0</v>
      </c>
      <c r="N1469" s="7">
        <v>0</v>
      </c>
      <c r="O1469" s="7">
        <v>13.743194313510401</v>
      </c>
      <c r="P1469" s="7">
        <v>0</v>
      </c>
      <c r="Q1469" s="7">
        <v>0</v>
      </c>
      <c r="R1469" s="7">
        <v>0</v>
      </c>
      <c r="S1469" s="7">
        <v>0</v>
      </c>
      <c r="T1469" s="7">
        <v>0</v>
      </c>
      <c r="U1469" s="7">
        <v>0</v>
      </c>
      <c r="V1469" s="7">
        <v>0</v>
      </c>
      <c r="W1469" s="7">
        <v>8.5982850000000006</v>
      </c>
      <c r="X1469" s="7">
        <v>0</v>
      </c>
      <c r="Y1469" s="7">
        <v>0</v>
      </c>
      <c r="Z1469" s="7">
        <v>11.217192000000001</v>
      </c>
      <c r="AA1469" s="1" t="s">
        <v>24</v>
      </c>
      <c r="AB1469" s="1" t="str">
        <f t="shared" si="69"/>
        <v>Galicia</v>
      </c>
      <c r="AC1469" s="1" t="str">
        <f t="shared" si="67"/>
        <v>Cáceres-Galicia-A Coruña-R1</v>
      </c>
      <c r="AD1469" s="1" t="str">
        <f t="shared" si="68"/>
        <v xml:space="preserve">AA,BB - Agricultura, silvicultura y pesca </v>
      </c>
    </row>
    <row r="1470" spans="1:30" ht="14.4">
      <c r="A1470" s="7" t="s">
        <v>104</v>
      </c>
      <c r="B1470" s="7" t="s">
        <v>105</v>
      </c>
      <c r="C1470" s="7" t="s">
        <v>106</v>
      </c>
      <c r="D1470" s="7" t="s">
        <v>26</v>
      </c>
      <c r="E1470" s="7">
        <v>0</v>
      </c>
      <c r="F1470" s="7">
        <v>0</v>
      </c>
      <c r="G1470" s="7">
        <v>0</v>
      </c>
      <c r="H1470" s="7">
        <v>0</v>
      </c>
      <c r="I1470" s="7">
        <v>0</v>
      </c>
      <c r="J1470" s="7">
        <v>0</v>
      </c>
      <c r="K1470" s="7">
        <v>0</v>
      </c>
      <c r="L1470" s="7">
        <v>0</v>
      </c>
      <c r="M1470" s="7">
        <v>0</v>
      </c>
      <c r="N1470" s="7">
        <v>0</v>
      </c>
      <c r="O1470" s="7">
        <v>0</v>
      </c>
      <c r="P1470" s="7">
        <v>0</v>
      </c>
      <c r="Q1470" s="7">
        <v>0</v>
      </c>
      <c r="R1470" s="7">
        <v>0</v>
      </c>
      <c r="S1470" s="7">
        <v>0</v>
      </c>
      <c r="T1470" s="7">
        <v>0</v>
      </c>
      <c r="U1470" s="7">
        <v>0</v>
      </c>
      <c r="V1470" s="7">
        <v>0</v>
      </c>
      <c r="W1470" s="7">
        <v>0</v>
      </c>
      <c r="X1470" s="7">
        <v>0</v>
      </c>
      <c r="Y1470" s="7">
        <v>0</v>
      </c>
      <c r="Z1470" s="7">
        <v>0</v>
      </c>
      <c r="AA1470" s="1" t="s">
        <v>27</v>
      </c>
      <c r="AB1470" s="1" t="str">
        <f t="shared" si="69"/>
        <v>Galicia</v>
      </c>
      <c r="AC1470" s="1" t="str">
        <f t="shared" si="67"/>
        <v>Cáceres-Galicia-A Coruña-R2</v>
      </c>
      <c r="AD1470" s="1" t="str">
        <f t="shared" si="68"/>
        <v xml:space="preserve">CA,CB, DF - I. extractivas, coquerías, refino y combustibles nucleares </v>
      </c>
    </row>
    <row r="1471" spans="1:30" ht="14.4">
      <c r="A1471" s="7" t="s">
        <v>104</v>
      </c>
      <c r="B1471" s="7" t="s">
        <v>105</v>
      </c>
      <c r="C1471" s="7" t="s">
        <v>106</v>
      </c>
      <c r="D1471" s="7" t="s">
        <v>29</v>
      </c>
      <c r="E1471" s="7">
        <v>0</v>
      </c>
      <c r="F1471" s="7">
        <v>0</v>
      </c>
      <c r="G1471" s="7">
        <v>0</v>
      </c>
      <c r="H1471" s="7">
        <v>0</v>
      </c>
      <c r="I1471" s="7">
        <v>0</v>
      </c>
      <c r="J1471" s="7">
        <v>0</v>
      </c>
      <c r="K1471" s="7">
        <v>0</v>
      </c>
      <c r="L1471" s="7">
        <v>0</v>
      </c>
      <c r="M1471" s="7">
        <v>0</v>
      </c>
      <c r="N1471" s="7">
        <v>0</v>
      </c>
      <c r="O1471" s="7">
        <v>0</v>
      </c>
      <c r="P1471" s="7">
        <v>0</v>
      </c>
      <c r="Q1471" s="7">
        <v>0</v>
      </c>
      <c r="R1471" s="7">
        <v>0</v>
      </c>
      <c r="S1471" s="7">
        <v>0</v>
      </c>
      <c r="T1471" s="7">
        <v>0</v>
      </c>
      <c r="U1471" s="7">
        <v>0</v>
      </c>
      <c r="V1471" s="7">
        <v>0</v>
      </c>
      <c r="W1471" s="7">
        <v>0</v>
      </c>
      <c r="X1471" s="7">
        <v>0</v>
      </c>
      <c r="Y1471" s="7">
        <v>0</v>
      </c>
      <c r="Z1471" s="7">
        <v>0</v>
      </c>
      <c r="AA1471" s="1" t="s">
        <v>30</v>
      </c>
      <c r="AB1471" s="1" t="str">
        <f t="shared" si="69"/>
        <v>Galicia</v>
      </c>
      <c r="AC1471" s="1" t="str">
        <f t="shared" si="67"/>
        <v>Cáceres-Galicia-A Coruña-R3</v>
      </c>
      <c r="AD1471" s="1" t="str">
        <f t="shared" si="68"/>
        <v xml:space="preserve">DA - Industria Agroalimentaria </v>
      </c>
    </row>
    <row r="1472" spans="1:30" ht="14.4">
      <c r="A1472" s="7" t="s">
        <v>104</v>
      </c>
      <c r="B1472" s="7" t="s">
        <v>105</v>
      </c>
      <c r="C1472" s="7" t="s">
        <v>106</v>
      </c>
      <c r="D1472" s="7" t="s">
        <v>32</v>
      </c>
      <c r="E1472" s="7">
        <v>0</v>
      </c>
      <c r="F1472" s="7">
        <v>0</v>
      </c>
      <c r="G1472" s="7">
        <v>0</v>
      </c>
      <c r="H1472" s="7">
        <v>0</v>
      </c>
      <c r="I1472" s="7">
        <v>0</v>
      </c>
      <c r="J1472" s="7">
        <v>0</v>
      </c>
      <c r="K1472" s="7">
        <v>0</v>
      </c>
      <c r="L1472" s="7">
        <v>0</v>
      </c>
      <c r="M1472" s="7">
        <v>0</v>
      </c>
      <c r="N1472" s="7">
        <v>0</v>
      </c>
      <c r="O1472" s="7">
        <v>0</v>
      </c>
      <c r="P1472" s="7">
        <v>0</v>
      </c>
      <c r="Q1472" s="7">
        <v>0</v>
      </c>
      <c r="R1472" s="7">
        <v>0</v>
      </c>
      <c r="S1472" s="7">
        <v>0</v>
      </c>
      <c r="T1472" s="7">
        <v>0</v>
      </c>
      <c r="U1472" s="7">
        <v>0</v>
      </c>
      <c r="V1472" s="7">
        <v>0</v>
      </c>
      <c r="W1472" s="7">
        <v>0</v>
      </c>
      <c r="X1472" s="7">
        <v>0</v>
      </c>
      <c r="Y1472" s="7">
        <v>0</v>
      </c>
      <c r="Z1472" s="7">
        <v>0</v>
      </c>
      <c r="AA1472" s="1" t="s">
        <v>33</v>
      </c>
      <c r="AB1472" s="1" t="str">
        <f t="shared" si="69"/>
        <v>Galicia</v>
      </c>
      <c r="AC1472" s="1" t="str">
        <f t="shared" si="67"/>
        <v>Cáceres-Galicia-A Coruña-R4</v>
      </c>
      <c r="AD1472" s="1" t="str">
        <f t="shared" si="68"/>
        <v xml:space="preserve">DB - Industria textil y de la confección </v>
      </c>
    </row>
    <row r="1473" spans="1:30" ht="14.4">
      <c r="A1473" s="7" t="s">
        <v>104</v>
      </c>
      <c r="B1473" s="7" t="s">
        <v>105</v>
      </c>
      <c r="C1473" s="7" t="s">
        <v>106</v>
      </c>
      <c r="D1473" s="7" t="s">
        <v>35</v>
      </c>
      <c r="E1473" s="7">
        <v>0</v>
      </c>
      <c r="F1473" s="7">
        <v>0</v>
      </c>
      <c r="G1473" s="7">
        <v>0</v>
      </c>
      <c r="H1473" s="7">
        <v>0</v>
      </c>
      <c r="I1473" s="7">
        <v>0</v>
      </c>
      <c r="J1473" s="7">
        <v>0</v>
      </c>
      <c r="K1473" s="7">
        <v>0</v>
      </c>
      <c r="L1473" s="7">
        <v>0</v>
      </c>
      <c r="M1473" s="7">
        <v>0</v>
      </c>
      <c r="N1473" s="7">
        <v>0</v>
      </c>
      <c r="O1473" s="7">
        <v>0</v>
      </c>
      <c r="P1473" s="7">
        <v>0</v>
      </c>
      <c r="Q1473" s="7">
        <v>0</v>
      </c>
      <c r="R1473" s="7">
        <v>0</v>
      </c>
      <c r="S1473" s="7">
        <v>0</v>
      </c>
      <c r="T1473" s="7">
        <v>0</v>
      </c>
      <c r="U1473" s="7">
        <v>0</v>
      </c>
      <c r="V1473" s="7">
        <v>0</v>
      </c>
      <c r="W1473" s="7">
        <v>0</v>
      </c>
      <c r="X1473" s="7">
        <v>0</v>
      </c>
      <c r="Y1473" s="7">
        <v>0</v>
      </c>
      <c r="Z1473" s="7">
        <v>0</v>
      </c>
      <c r="AA1473" s="1" t="s">
        <v>36</v>
      </c>
      <c r="AB1473" s="1" t="str">
        <f t="shared" si="69"/>
        <v>Galicia</v>
      </c>
      <c r="AC1473" s="1" t="str">
        <f t="shared" si="67"/>
        <v>Cáceres-Galicia-A Coruña-R5</v>
      </c>
      <c r="AD1473" s="1" t="str">
        <f t="shared" si="68"/>
        <v xml:space="preserve">DC - Industria del cuero y calzado </v>
      </c>
    </row>
    <row r="1474" spans="1:30" ht="14.4">
      <c r="A1474" s="7" t="s">
        <v>104</v>
      </c>
      <c r="B1474" s="7" t="s">
        <v>105</v>
      </c>
      <c r="C1474" s="7" t="s">
        <v>106</v>
      </c>
      <c r="D1474" s="7" t="s">
        <v>37</v>
      </c>
      <c r="E1474" s="7">
        <v>0</v>
      </c>
      <c r="F1474" s="7">
        <v>0</v>
      </c>
      <c r="G1474" s="7">
        <v>0</v>
      </c>
      <c r="H1474" s="7">
        <v>0</v>
      </c>
      <c r="I1474" s="7">
        <v>0</v>
      </c>
      <c r="J1474" s="7">
        <v>0</v>
      </c>
      <c r="K1474" s="7">
        <v>0.23836567689261401</v>
      </c>
      <c r="L1474" s="7">
        <v>0</v>
      </c>
      <c r="M1474" s="7">
        <v>0</v>
      </c>
      <c r="N1474" s="7">
        <v>0</v>
      </c>
      <c r="O1474" s="7">
        <v>0</v>
      </c>
      <c r="P1474" s="7">
        <v>0</v>
      </c>
      <c r="Q1474" s="7">
        <v>0</v>
      </c>
      <c r="R1474" s="7">
        <v>0</v>
      </c>
      <c r="S1474" s="7">
        <v>0</v>
      </c>
      <c r="T1474" s="7">
        <v>0</v>
      </c>
      <c r="U1474" s="7">
        <v>0</v>
      </c>
      <c r="V1474" s="7">
        <v>1.7737799999999999</v>
      </c>
      <c r="W1474" s="7">
        <v>0</v>
      </c>
      <c r="X1474" s="7">
        <v>0</v>
      </c>
      <c r="Y1474" s="7">
        <v>0</v>
      </c>
      <c r="Z1474" s="7">
        <v>0</v>
      </c>
      <c r="AA1474" s="1" t="s">
        <v>38</v>
      </c>
      <c r="AB1474" s="1" t="str">
        <f t="shared" si="69"/>
        <v>Galicia</v>
      </c>
      <c r="AC1474" s="1" t="str">
        <f t="shared" si="67"/>
        <v>Cáceres-Galicia-A Coruña-R6</v>
      </c>
      <c r="AD1474" s="1" t="str">
        <f t="shared" si="68"/>
        <v xml:space="preserve">DD - Industria de la madera y el corcho </v>
      </c>
    </row>
    <row r="1475" spans="1:30" ht="14.4">
      <c r="A1475" s="7" t="s">
        <v>104</v>
      </c>
      <c r="B1475" s="7" t="s">
        <v>105</v>
      </c>
      <c r="C1475" s="7" t="s">
        <v>106</v>
      </c>
      <c r="D1475" s="7" t="s">
        <v>39</v>
      </c>
      <c r="E1475" s="7">
        <v>0</v>
      </c>
      <c r="F1475" s="7">
        <v>0</v>
      </c>
      <c r="G1475" s="7">
        <v>0</v>
      </c>
      <c r="H1475" s="7">
        <v>0</v>
      </c>
      <c r="I1475" s="7">
        <v>0</v>
      </c>
      <c r="J1475" s="7">
        <v>0</v>
      </c>
      <c r="K1475" s="7">
        <v>0</v>
      </c>
      <c r="L1475" s="7">
        <v>0</v>
      </c>
      <c r="M1475" s="7">
        <v>0</v>
      </c>
      <c r="N1475" s="7">
        <v>0</v>
      </c>
      <c r="O1475" s="7">
        <v>0</v>
      </c>
      <c r="P1475" s="7">
        <v>0</v>
      </c>
      <c r="Q1475" s="7">
        <v>0</v>
      </c>
      <c r="R1475" s="7">
        <v>0</v>
      </c>
      <c r="S1475" s="7">
        <v>0</v>
      </c>
      <c r="T1475" s="7">
        <v>0</v>
      </c>
      <c r="U1475" s="7">
        <v>0</v>
      </c>
      <c r="V1475" s="7">
        <v>0</v>
      </c>
      <c r="W1475" s="7">
        <v>0</v>
      </c>
      <c r="X1475" s="7">
        <v>0</v>
      </c>
      <c r="Y1475" s="7">
        <v>0</v>
      </c>
      <c r="Z1475" s="7">
        <v>0</v>
      </c>
      <c r="AA1475" s="1" t="s">
        <v>40</v>
      </c>
      <c r="AB1475" s="1" t="str">
        <f t="shared" si="69"/>
        <v>Galicia</v>
      </c>
      <c r="AC1475" s="1" t="str">
        <f t="shared" si="67"/>
        <v>Cáceres-Galicia-A Coruña-R7</v>
      </c>
      <c r="AD1475" s="1" t="str">
        <f t="shared" si="68"/>
        <v xml:space="preserve">DE - Industria del papel, edición y artes gráficas </v>
      </c>
    </row>
    <row r="1476" spans="1:30" ht="14.4">
      <c r="A1476" s="7" t="s">
        <v>104</v>
      </c>
      <c r="B1476" s="7" t="s">
        <v>105</v>
      </c>
      <c r="C1476" s="7" t="s">
        <v>106</v>
      </c>
      <c r="D1476" s="7" t="s">
        <v>41</v>
      </c>
      <c r="E1476" s="7">
        <v>0</v>
      </c>
      <c r="F1476" s="7">
        <v>0</v>
      </c>
      <c r="G1476" s="7">
        <v>0</v>
      </c>
      <c r="H1476" s="7">
        <v>0</v>
      </c>
      <c r="I1476" s="7">
        <v>0</v>
      </c>
      <c r="J1476" s="7">
        <v>0</v>
      </c>
      <c r="K1476" s="7">
        <v>0</v>
      </c>
      <c r="L1476" s="7">
        <v>0</v>
      </c>
      <c r="M1476" s="7">
        <v>0</v>
      </c>
      <c r="N1476" s="7">
        <v>0</v>
      </c>
      <c r="O1476" s="7">
        <v>0</v>
      </c>
      <c r="P1476" s="7">
        <v>0</v>
      </c>
      <c r="Q1476" s="7">
        <v>0</v>
      </c>
      <c r="R1476" s="7">
        <v>0</v>
      </c>
      <c r="S1476" s="7">
        <v>0</v>
      </c>
      <c r="T1476" s="7">
        <v>0</v>
      </c>
      <c r="U1476" s="7">
        <v>0</v>
      </c>
      <c r="V1476" s="7">
        <v>0</v>
      </c>
      <c r="W1476" s="7">
        <v>0</v>
      </c>
      <c r="X1476" s="7">
        <v>0</v>
      </c>
      <c r="Y1476" s="7">
        <v>0</v>
      </c>
      <c r="Z1476" s="7">
        <v>0</v>
      </c>
      <c r="AA1476" s="1" t="s">
        <v>42</v>
      </c>
      <c r="AB1476" s="1" t="str">
        <f t="shared" si="69"/>
        <v>Galicia</v>
      </c>
      <c r="AC1476" s="1" t="str">
        <f t="shared" si="67"/>
        <v>Cáceres-Galicia-A Coruña-R8</v>
      </c>
      <c r="AD1476" s="1" t="str">
        <f t="shared" si="68"/>
        <v xml:space="preserve">DG - Industria Química </v>
      </c>
    </row>
    <row r="1477" spans="1:30" ht="14.4">
      <c r="A1477" s="7" t="s">
        <v>104</v>
      </c>
      <c r="B1477" s="7" t="s">
        <v>105</v>
      </c>
      <c r="C1477" s="7" t="s">
        <v>106</v>
      </c>
      <c r="D1477" s="7" t="s">
        <v>43</v>
      </c>
      <c r="E1477" s="7">
        <v>0</v>
      </c>
      <c r="F1477" s="7">
        <v>0</v>
      </c>
      <c r="G1477" s="7">
        <v>0</v>
      </c>
      <c r="H1477" s="7">
        <v>0</v>
      </c>
      <c r="I1477" s="7">
        <v>0</v>
      </c>
      <c r="J1477" s="7">
        <v>0</v>
      </c>
      <c r="K1477" s="7">
        <v>0</v>
      </c>
      <c r="L1477" s="7">
        <v>0</v>
      </c>
      <c r="M1477" s="7">
        <v>0</v>
      </c>
      <c r="N1477" s="7">
        <v>0</v>
      </c>
      <c r="O1477" s="7">
        <v>0</v>
      </c>
      <c r="P1477" s="7">
        <v>0</v>
      </c>
      <c r="Q1477" s="7">
        <v>0</v>
      </c>
      <c r="R1477" s="7">
        <v>0</v>
      </c>
      <c r="S1477" s="7">
        <v>0</v>
      </c>
      <c r="T1477" s="7">
        <v>0</v>
      </c>
      <c r="U1477" s="7">
        <v>0</v>
      </c>
      <c r="V1477" s="7">
        <v>0</v>
      </c>
      <c r="W1477" s="7">
        <v>0</v>
      </c>
      <c r="X1477" s="7">
        <v>0</v>
      </c>
      <c r="Y1477" s="7">
        <v>0</v>
      </c>
      <c r="Z1477" s="7">
        <v>0</v>
      </c>
      <c r="AA1477" s="1" t="s">
        <v>44</v>
      </c>
      <c r="AB1477" s="1" t="str">
        <f t="shared" si="69"/>
        <v>Galicia</v>
      </c>
      <c r="AC1477" s="1" t="str">
        <f t="shared" si="67"/>
        <v>Cáceres-Galicia-A Coruña-R9</v>
      </c>
      <c r="AD1477" s="1" t="str">
        <f t="shared" si="68"/>
        <v xml:space="preserve">DH - Industria del caucho y materias plásticas </v>
      </c>
    </row>
    <row r="1478" spans="1:30" ht="14.4">
      <c r="A1478" s="7" t="s">
        <v>104</v>
      </c>
      <c r="B1478" s="7" t="s">
        <v>105</v>
      </c>
      <c r="C1478" s="7" t="s">
        <v>106</v>
      </c>
      <c r="D1478" s="7" t="s">
        <v>45</v>
      </c>
      <c r="E1478" s="7">
        <v>0</v>
      </c>
      <c r="F1478" s="7">
        <v>0</v>
      </c>
      <c r="G1478" s="7">
        <v>0</v>
      </c>
      <c r="H1478" s="7">
        <v>0</v>
      </c>
      <c r="I1478" s="7">
        <v>0</v>
      </c>
      <c r="J1478" s="7">
        <v>0</v>
      </c>
      <c r="K1478" s="7">
        <v>0</v>
      </c>
      <c r="L1478" s="7">
        <v>0</v>
      </c>
      <c r="M1478" s="7">
        <v>0</v>
      </c>
      <c r="N1478" s="7">
        <v>0</v>
      </c>
      <c r="O1478" s="7">
        <v>0</v>
      </c>
      <c r="P1478" s="7">
        <v>0</v>
      </c>
      <c r="Q1478" s="7">
        <v>0</v>
      </c>
      <c r="R1478" s="7">
        <v>0</v>
      </c>
      <c r="S1478" s="7">
        <v>0</v>
      </c>
      <c r="T1478" s="7">
        <v>0</v>
      </c>
      <c r="U1478" s="7">
        <v>0</v>
      </c>
      <c r="V1478" s="7">
        <v>0</v>
      </c>
      <c r="W1478" s="7">
        <v>0</v>
      </c>
      <c r="X1478" s="7">
        <v>0</v>
      </c>
      <c r="Y1478" s="7">
        <v>0</v>
      </c>
      <c r="Z1478" s="7">
        <v>0</v>
      </c>
      <c r="AA1478" s="1" t="s">
        <v>46</v>
      </c>
      <c r="AB1478" s="1" t="str">
        <f t="shared" si="69"/>
        <v>Galicia</v>
      </c>
      <c r="AC1478" s="1" t="str">
        <f t="shared" si="67"/>
        <v>Cáceres-Galicia-A Coruña-R10</v>
      </c>
      <c r="AD1478" s="1" t="str">
        <f t="shared" si="68"/>
        <v xml:space="preserve">DI - Industria de productos minerales no metálicos </v>
      </c>
    </row>
    <row r="1479" spans="1:30" ht="14.4">
      <c r="A1479" s="7" t="s">
        <v>104</v>
      </c>
      <c r="B1479" s="7" t="s">
        <v>105</v>
      </c>
      <c r="C1479" s="7" t="s">
        <v>106</v>
      </c>
      <c r="D1479" s="7" t="s">
        <v>47</v>
      </c>
      <c r="E1479" s="7">
        <v>0</v>
      </c>
      <c r="F1479" s="7">
        <v>0</v>
      </c>
      <c r="G1479" s="7">
        <v>0</v>
      </c>
      <c r="H1479" s="7">
        <v>0</v>
      </c>
      <c r="I1479" s="7">
        <v>0</v>
      </c>
      <c r="J1479" s="7">
        <v>4.99037770016999</v>
      </c>
      <c r="K1479" s="7">
        <v>0</v>
      </c>
      <c r="L1479" s="7">
        <v>0</v>
      </c>
      <c r="M1479" s="7">
        <v>0</v>
      </c>
      <c r="N1479" s="7">
        <v>0</v>
      </c>
      <c r="O1479" s="7">
        <v>0</v>
      </c>
      <c r="P1479" s="7">
        <v>0</v>
      </c>
      <c r="Q1479" s="7">
        <v>0</v>
      </c>
      <c r="R1479" s="7">
        <v>0</v>
      </c>
      <c r="S1479" s="7">
        <v>0</v>
      </c>
      <c r="T1479" s="7">
        <v>0</v>
      </c>
      <c r="U1479" s="7">
        <v>15.059568000000001</v>
      </c>
      <c r="V1479" s="7">
        <v>0</v>
      </c>
      <c r="W1479" s="7">
        <v>0</v>
      </c>
      <c r="X1479" s="7">
        <v>0</v>
      </c>
      <c r="Y1479" s="7">
        <v>0</v>
      </c>
      <c r="Z1479" s="7">
        <v>0</v>
      </c>
      <c r="AA1479" s="1" t="s">
        <v>48</v>
      </c>
      <c r="AB1479" s="1" t="str">
        <f t="shared" si="69"/>
        <v>Galicia</v>
      </c>
      <c r="AC1479" s="1" t="str">
        <f t="shared" si="67"/>
        <v>Cáceres-Galicia-A Coruña-R11</v>
      </c>
      <c r="AD1479" s="1" t="str">
        <f t="shared" si="68"/>
        <v xml:space="preserve">DJ - Metalurgia y fabricación de productos metálicos </v>
      </c>
    </row>
    <row r="1480" spans="1:30" ht="14.4">
      <c r="A1480" s="7" t="s">
        <v>104</v>
      </c>
      <c r="B1480" s="7" t="s">
        <v>105</v>
      </c>
      <c r="C1480" s="7" t="s">
        <v>106</v>
      </c>
      <c r="D1480" s="7" t="s">
        <v>49</v>
      </c>
      <c r="E1480" s="7">
        <v>0</v>
      </c>
      <c r="F1480" s="7">
        <v>0</v>
      </c>
      <c r="G1480" s="7">
        <v>0</v>
      </c>
      <c r="H1480" s="7">
        <v>0</v>
      </c>
      <c r="I1480" s="7">
        <v>0</v>
      </c>
      <c r="J1480" s="7">
        <v>0</v>
      </c>
      <c r="K1480" s="7">
        <v>0</v>
      </c>
      <c r="L1480" s="7">
        <v>0</v>
      </c>
      <c r="M1480" s="7">
        <v>0</v>
      </c>
      <c r="N1480" s="7">
        <v>0</v>
      </c>
      <c r="O1480" s="7">
        <v>0</v>
      </c>
      <c r="P1480" s="7">
        <v>0</v>
      </c>
      <c r="Q1480" s="7">
        <v>0</v>
      </c>
      <c r="R1480" s="7">
        <v>0</v>
      </c>
      <c r="S1480" s="7">
        <v>0</v>
      </c>
      <c r="T1480" s="7">
        <v>0</v>
      </c>
      <c r="U1480" s="7">
        <v>0</v>
      </c>
      <c r="V1480" s="7">
        <v>0</v>
      </c>
      <c r="W1480" s="7">
        <v>0</v>
      </c>
      <c r="X1480" s="7">
        <v>0</v>
      </c>
      <c r="Y1480" s="7">
        <v>0</v>
      </c>
      <c r="Z1480" s="7">
        <v>0</v>
      </c>
      <c r="AA1480" s="1" t="s">
        <v>50</v>
      </c>
      <c r="AB1480" s="1" t="str">
        <f t="shared" si="69"/>
        <v>Galicia</v>
      </c>
      <c r="AC1480" s="1" t="str">
        <f t="shared" si="67"/>
        <v>Cáceres-Galicia-A Coruña-R12</v>
      </c>
      <c r="AD1480" s="1" t="str">
        <f t="shared" si="68"/>
        <v xml:space="preserve">DK - Fabricación de maquinaria y equipo mecánico </v>
      </c>
    </row>
    <row r="1481" spans="1:30" ht="14.4">
      <c r="A1481" s="7" t="s">
        <v>104</v>
      </c>
      <c r="B1481" s="7" t="s">
        <v>105</v>
      </c>
      <c r="C1481" s="7" t="s">
        <v>106</v>
      </c>
      <c r="D1481" s="7" t="s">
        <v>51</v>
      </c>
      <c r="E1481" s="7">
        <v>0</v>
      </c>
      <c r="F1481" s="7">
        <v>0</v>
      </c>
      <c r="G1481" s="7">
        <v>0</v>
      </c>
      <c r="H1481" s="7">
        <v>0</v>
      </c>
      <c r="I1481" s="7">
        <v>0</v>
      </c>
      <c r="J1481" s="7">
        <v>0</v>
      </c>
      <c r="K1481" s="7">
        <v>0</v>
      </c>
      <c r="L1481" s="7">
        <v>0</v>
      </c>
      <c r="M1481" s="7">
        <v>0</v>
      </c>
      <c r="N1481" s="7">
        <v>0</v>
      </c>
      <c r="O1481" s="7">
        <v>0</v>
      </c>
      <c r="P1481" s="7">
        <v>0</v>
      </c>
      <c r="Q1481" s="7">
        <v>0</v>
      </c>
      <c r="R1481" s="7">
        <v>0</v>
      </c>
      <c r="S1481" s="7">
        <v>0</v>
      </c>
      <c r="T1481" s="7">
        <v>0</v>
      </c>
      <c r="U1481" s="7">
        <v>0</v>
      </c>
      <c r="V1481" s="7">
        <v>0</v>
      </c>
      <c r="W1481" s="7">
        <v>0</v>
      </c>
      <c r="X1481" s="7">
        <v>0</v>
      </c>
      <c r="Y1481" s="7">
        <v>0</v>
      </c>
      <c r="Z1481" s="7">
        <v>0</v>
      </c>
      <c r="AA1481" s="1" t="s">
        <v>52</v>
      </c>
      <c r="AB1481" s="1" t="str">
        <f t="shared" si="69"/>
        <v>Galicia</v>
      </c>
      <c r="AC1481" s="1" t="str">
        <f t="shared" si="67"/>
        <v>Cáceres-Galicia-A Coruña-R13</v>
      </c>
      <c r="AD1481" s="1" t="str">
        <f t="shared" si="68"/>
        <v xml:space="preserve">DL - Material y equipo eléctrico, electrónico y óptico </v>
      </c>
    </row>
    <row r="1482" spans="1:30" ht="14.4">
      <c r="A1482" s="7" t="s">
        <v>104</v>
      </c>
      <c r="B1482" s="7" t="s">
        <v>105</v>
      </c>
      <c r="C1482" s="7" t="s">
        <v>106</v>
      </c>
      <c r="D1482" s="7" t="s">
        <v>53</v>
      </c>
      <c r="E1482" s="7">
        <v>0</v>
      </c>
      <c r="F1482" s="7">
        <v>0</v>
      </c>
      <c r="G1482" s="7">
        <v>0</v>
      </c>
      <c r="H1482" s="7">
        <v>0</v>
      </c>
      <c r="I1482" s="7">
        <v>0</v>
      </c>
      <c r="J1482" s="7">
        <v>0</v>
      </c>
      <c r="K1482" s="7">
        <v>0</v>
      </c>
      <c r="L1482" s="7">
        <v>0</v>
      </c>
      <c r="M1482" s="7">
        <v>0</v>
      </c>
      <c r="N1482" s="7">
        <v>0</v>
      </c>
      <c r="O1482" s="7">
        <v>0</v>
      </c>
      <c r="P1482" s="7">
        <v>0</v>
      </c>
      <c r="Q1482" s="7">
        <v>0</v>
      </c>
      <c r="R1482" s="7">
        <v>0</v>
      </c>
      <c r="S1482" s="7">
        <v>0</v>
      </c>
      <c r="T1482" s="7">
        <v>0</v>
      </c>
      <c r="U1482" s="7">
        <v>0</v>
      </c>
      <c r="V1482" s="7">
        <v>0</v>
      </c>
      <c r="W1482" s="7">
        <v>0</v>
      </c>
      <c r="X1482" s="7">
        <v>0</v>
      </c>
      <c r="Y1482" s="7">
        <v>0</v>
      </c>
      <c r="Z1482" s="7">
        <v>0</v>
      </c>
      <c r="AA1482" s="1" t="s">
        <v>54</v>
      </c>
      <c r="AB1482" s="1" t="str">
        <f t="shared" si="69"/>
        <v>Galicia</v>
      </c>
      <c r="AC1482" s="1" t="str">
        <f t="shared" si="67"/>
        <v>Cáceres-Galicia-A Coruña-R14</v>
      </c>
      <c r="AD1482" s="1" t="str">
        <f t="shared" si="68"/>
        <v xml:space="preserve">DM - Fabricación de material de transporte </v>
      </c>
    </row>
    <row r="1483" spans="1:30" ht="14.4">
      <c r="A1483" s="7" t="s">
        <v>104</v>
      </c>
      <c r="B1483" s="7" t="s">
        <v>105</v>
      </c>
      <c r="C1483" s="7" t="s">
        <v>106</v>
      </c>
      <c r="D1483" s="7" t="s">
        <v>55</v>
      </c>
      <c r="E1483" s="7">
        <v>0</v>
      </c>
      <c r="F1483" s="7">
        <v>0</v>
      </c>
      <c r="G1483" s="7">
        <v>0</v>
      </c>
      <c r="H1483" s="7">
        <v>0</v>
      </c>
      <c r="I1483" s="7">
        <v>0</v>
      </c>
      <c r="J1483" s="7">
        <v>0</v>
      </c>
      <c r="K1483" s="7">
        <v>0</v>
      </c>
      <c r="L1483" s="7">
        <v>0</v>
      </c>
      <c r="M1483" s="7">
        <v>0</v>
      </c>
      <c r="N1483" s="7">
        <v>0</v>
      </c>
      <c r="O1483" s="7">
        <v>0</v>
      </c>
      <c r="P1483" s="7">
        <v>0</v>
      </c>
      <c r="Q1483" s="7">
        <v>0</v>
      </c>
      <c r="R1483" s="7">
        <v>0</v>
      </c>
      <c r="S1483" s="7">
        <v>0</v>
      </c>
      <c r="T1483" s="7">
        <v>0</v>
      </c>
      <c r="U1483" s="7">
        <v>0</v>
      </c>
      <c r="V1483" s="7">
        <v>0</v>
      </c>
      <c r="W1483" s="7">
        <v>0</v>
      </c>
      <c r="X1483" s="7">
        <v>0</v>
      </c>
      <c r="Y1483" s="7">
        <v>0</v>
      </c>
      <c r="Z1483" s="7">
        <v>0</v>
      </c>
      <c r="AA1483" s="1" t="s">
        <v>56</v>
      </c>
      <c r="AB1483" s="1" t="str">
        <f t="shared" si="69"/>
        <v>Galicia</v>
      </c>
      <c r="AC1483" s="1" t="str">
        <f t="shared" si="67"/>
        <v>Cáceres-Galicia-A Coruña-R15</v>
      </c>
      <c r="AD1483" s="1" t="str">
        <f t="shared" si="68"/>
        <v xml:space="preserve">DN - Industrias diversas </v>
      </c>
    </row>
    <row r="1484" spans="1:30" ht="14.4">
      <c r="A1484" s="7" t="s">
        <v>104</v>
      </c>
      <c r="B1484" s="7" t="s">
        <v>105</v>
      </c>
      <c r="C1484" s="7" t="s">
        <v>106</v>
      </c>
      <c r="D1484" s="7" t="s">
        <v>57</v>
      </c>
      <c r="E1484" s="7">
        <v>0</v>
      </c>
      <c r="F1484" s="7">
        <v>0</v>
      </c>
      <c r="G1484" s="7">
        <v>0</v>
      </c>
      <c r="H1484" s="7">
        <v>0</v>
      </c>
      <c r="I1484" s="7">
        <v>0</v>
      </c>
      <c r="J1484" s="7">
        <v>0</v>
      </c>
      <c r="K1484" s="7">
        <v>0</v>
      </c>
      <c r="L1484" s="7">
        <v>0</v>
      </c>
      <c r="M1484" s="7">
        <v>0</v>
      </c>
      <c r="N1484" s="7">
        <v>0</v>
      </c>
      <c r="O1484" s="7">
        <v>0</v>
      </c>
      <c r="P1484" s="7">
        <v>0</v>
      </c>
      <c r="Q1484" s="7">
        <v>0</v>
      </c>
      <c r="R1484" s="7">
        <v>0</v>
      </c>
      <c r="S1484" s="7">
        <v>0</v>
      </c>
      <c r="T1484" s="7">
        <v>0</v>
      </c>
      <c r="U1484" s="7">
        <v>0</v>
      </c>
      <c r="V1484" s="7">
        <v>0</v>
      </c>
      <c r="W1484" s="7">
        <v>0</v>
      </c>
      <c r="X1484" s="7">
        <v>0</v>
      </c>
      <c r="Y1484" s="7">
        <v>0</v>
      </c>
      <c r="Z1484" s="7">
        <v>0</v>
      </c>
      <c r="AA1484" s="1" t="s">
        <v>58</v>
      </c>
      <c r="AB1484" s="1" t="str">
        <f t="shared" si="69"/>
        <v>Galicia</v>
      </c>
      <c r="AC1484" s="1" t="str">
        <f t="shared" si="67"/>
        <v>Cáceres-Galicia-A Coruña-R16</v>
      </c>
      <c r="AD1484" s="1" t="str">
        <f t="shared" si="68"/>
        <v xml:space="preserve">EE - Industria energética, distribución de energía, gas y agua </v>
      </c>
    </row>
    <row r="1485" spans="1:30" ht="14.4">
      <c r="A1485" s="7" t="s">
        <v>104</v>
      </c>
      <c r="B1485" s="7" t="s">
        <v>105</v>
      </c>
      <c r="C1485" s="7" t="s">
        <v>107</v>
      </c>
      <c r="D1485" s="7" t="s">
        <v>23</v>
      </c>
      <c r="E1485" s="7">
        <v>0</v>
      </c>
      <c r="F1485" s="7">
        <v>0</v>
      </c>
      <c r="G1485" s="7">
        <v>0</v>
      </c>
      <c r="H1485" s="7">
        <v>15.9426889143654</v>
      </c>
      <c r="I1485" s="7">
        <v>0</v>
      </c>
      <c r="J1485" s="7">
        <v>7.8241123080021104</v>
      </c>
      <c r="K1485" s="7">
        <v>0</v>
      </c>
      <c r="L1485" s="7">
        <v>0</v>
      </c>
      <c r="M1485" s="7">
        <v>0</v>
      </c>
      <c r="N1485" s="7">
        <v>0</v>
      </c>
      <c r="O1485" s="7">
        <v>0</v>
      </c>
      <c r="P1485" s="7">
        <v>0</v>
      </c>
      <c r="Q1485" s="7">
        <v>0</v>
      </c>
      <c r="R1485" s="7">
        <v>0</v>
      </c>
      <c r="S1485" s="7">
        <v>13.489319999999999</v>
      </c>
      <c r="T1485" s="7">
        <v>0</v>
      </c>
      <c r="U1485" s="7">
        <v>6.3286600000000002</v>
      </c>
      <c r="V1485" s="7">
        <v>0</v>
      </c>
      <c r="W1485" s="7">
        <v>0</v>
      </c>
      <c r="X1485" s="7">
        <v>0</v>
      </c>
      <c r="Y1485" s="7">
        <v>0</v>
      </c>
      <c r="Z1485" s="7">
        <v>0</v>
      </c>
      <c r="AA1485" s="1" t="s">
        <v>24</v>
      </c>
      <c r="AB1485" s="1" t="str">
        <f t="shared" si="69"/>
        <v>Galicia</v>
      </c>
      <c r="AC1485" s="1" t="str">
        <f t="shared" si="67"/>
        <v>Cáceres-Galicia-Lugo-R1</v>
      </c>
      <c r="AD1485" s="1" t="str">
        <f t="shared" si="68"/>
        <v xml:space="preserve">AA,BB - Agricultura, silvicultura y pesca </v>
      </c>
    </row>
    <row r="1486" spans="1:30" ht="14.4">
      <c r="A1486" s="7" t="s">
        <v>104</v>
      </c>
      <c r="B1486" s="7" t="s">
        <v>105</v>
      </c>
      <c r="C1486" s="7" t="s">
        <v>107</v>
      </c>
      <c r="D1486" s="7" t="s">
        <v>26</v>
      </c>
      <c r="E1486" s="7">
        <v>0</v>
      </c>
      <c r="F1486" s="7">
        <v>0</v>
      </c>
      <c r="G1486" s="7">
        <v>0</v>
      </c>
      <c r="H1486" s="7">
        <v>0</v>
      </c>
      <c r="I1486" s="7">
        <v>0</v>
      </c>
      <c r="J1486" s="7">
        <v>0</v>
      </c>
      <c r="K1486" s="7">
        <v>0</v>
      </c>
      <c r="L1486" s="7">
        <v>0</v>
      </c>
      <c r="M1486" s="7">
        <v>0</v>
      </c>
      <c r="N1486" s="7">
        <v>0</v>
      </c>
      <c r="O1486" s="7">
        <v>0</v>
      </c>
      <c r="P1486" s="7">
        <v>0</v>
      </c>
      <c r="Q1486" s="7">
        <v>0</v>
      </c>
      <c r="R1486" s="7">
        <v>0</v>
      </c>
      <c r="S1486" s="7">
        <v>0</v>
      </c>
      <c r="T1486" s="7">
        <v>0</v>
      </c>
      <c r="U1486" s="7">
        <v>0</v>
      </c>
      <c r="V1486" s="7">
        <v>0</v>
      </c>
      <c r="W1486" s="7">
        <v>0</v>
      </c>
      <c r="X1486" s="7">
        <v>0</v>
      </c>
      <c r="Y1486" s="7">
        <v>0</v>
      </c>
      <c r="Z1486" s="7">
        <v>0</v>
      </c>
      <c r="AA1486" s="1" t="s">
        <v>27</v>
      </c>
      <c r="AB1486" s="1" t="str">
        <f t="shared" si="69"/>
        <v>Galicia</v>
      </c>
      <c r="AC1486" s="1" t="str">
        <f t="shared" ref="AC1486:AC1549" si="70">+A1486&amp;"-"&amp;AB1486&amp;"-"&amp;C1486&amp;"-"&amp;AA1486</f>
        <v>Cáceres-Galicia-Lugo-R2</v>
      </c>
      <c r="AD1486" s="1" t="str">
        <f t="shared" ref="AD1486:AD1549" si="71">+IF(D1486=$D$13,$AI$1,IF(D1486=$D$14,$AI$2,IF(D1486=$D$15,$AI$3,IF(D1486=$D$16,$AI$4,IF(D1486=$D$17,$AI$5,IF(D1486=$D$18,$AI$6,IF(D1486=$D$19,$AI$7,IF(D1486=$D$20,$AI$8,IF(D1486=$D$21,$AI$9,IF(D1486=$D$22,$AI$10,IF(D1486=$D$23,$AI$11,IF(D1486=$D$24,$AI$12,IF(D1486=$D$25,$AI$13,IF(D1486=$D$26,$AI$14,IF(D1486=$D$27,$AI$15,$AI$16)))))))))))))))</f>
        <v xml:space="preserve">CA,CB, DF - I. extractivas, coquerías, refino y combustibles nucleares </v>
      </c>
    </row>
    <row r="1487" spans="1:30" ht="14.4">
      <c r="A1487" s="7" t="s">
        <v>104</v>
      </c>
      <c r="B1487" s="7" t="s">
        <v>105</v>
      </c>
      <c r="C1487" s="7" t="s">
        <v>107</v>
      </c>
      <c r="D1487" s="7" t="s">
        <v>29</v>
      </c>
      <c r="E1487" s="7">
        <v>0</v>
      </c>
      <c r="F1487" s="7">
        <v>0</v>
      </c>
      <c r="G1487" s="7">
        <v>0</v>
      </c>
      <c r="H1487" s="7">
        <v>0</v>
      </c>
      <c r="I1487" s="7">
        <v>0</v>
      </c>
      <c r="J1487" s="7">
        <v>0</v>
      </c>
      <c r="K1487" s="7">
        <v>0</v>
      </c>
      <c r="L1487" s="7">
        <v>0</v>
      </c>
      <c r="M1487" s="7">
        <v>0</v>
      </c>
      <c r="N1487" s="7">
        <v>0</v>
      </c>
      <c r="O1487" s="7">
        <v>0</v>
      </c>
      <c r="P1487" s="7">
        <v>0</v>
      </c>
      <c r="Q1487" s="7">
        <v>0</v>
      </c>
      <c r="R1487" s="7">
        <v>0</v>
      </c>
      <c r="S1487" s="7">
        <v>0</v>
      </c>
      <c r="T1487" s="7">
        <v>0</v>
      </c>
      <c r="U1487" s="7">
        <v>0</v>
      </c>
      <c r="V1487" s="7">
        <v>0</v>
      </c>
      <c r="W1487" s="7">
        <v>0</v>
      </c>
      <c r="X1487" s="7">
        <v>0</v>
      </c>
      <c r="Y1487" s="7">
        <v>0</v>
      </c>
      <c r="Z1487" s="7">
        <v>0</v>
      </c>
      <c r="AA1487" s="1" t="s">
        <v>30</v>
      </c>
      <c r="AB1487" s="1" t="str">
        <f t="shared" si="69"/>
        <v>Galicia</v>
      </c>
      <c r="AC1487" s="1" t="str">
        <f t="shared" si="70"/>
        <v>Cáceres-Galicia-Lugo-R3</v>
      </c>
      <c r="AD1487" s="1" t="str">
        <f t="shared" si="71"/>
        <v xml:space="preserve">DA - Industria Agroalimentaria </v>
      </c>
    </row>
    <row r="1488" spans="1:30" ht="14.4">
      <c r="A1488" s="7" t="s">
        <v>104</v>
      </c>
      <c r="B1488" s="7" t="s">
        <v>105</v>
      </c>
      <c r="C1488" s="7" t="s">
        <v>107</v>
      </c>
      <c r="D1488" s="7" t="s">
        <v>32</v>
      </c>
      <c r="E1488" s="7">
        <v>0</v>
      </c>
      <c r="F1488" s="7">
        <v>0</v>
      </c>
      <c r="G1488" s="7">
        <v>0</v>
      </c>
      <c r="H1488" s="7">
        <v>0</v>
      </c>
      <c r="I1488" s="7">
        <v>0</v>
      </c>
      <c r="J1488" s="7">
        <v>0</v>
      </c>
      <c r="K1488" s="7">
        <v>0</v>
      </c>
      <c r="L1488" s="7">
        <v>0</v>
      </c>
      <c r="M1488" s="7">
        <v>0</v>
      </c>
      <c r="N1488" s="7">
        <v>0</v>
      </c>
      <c r="O1488" s="7">
        <v>0</v>
      </c>
      <c r="P1488" s="7">
        <v>0</v>
      </c>
      <c r="Q1488" s="7">
        <v>0</v>
      </c>
      <c r="R1488" s="7">
        <v>0</v>
      </c>
      <c r="S1488" s="7">
        <v>0</v>
      </c>
      <c r="T1488" s="7">
        <v>0</v>
      </c>
      <c r="U1488" s="7">
        <v>0</v>
      </c>
      <c r="V1488" s="7">
        <v>0</v>
      </c>
      <c r="W1488" s="7">
        <v>0</v>
      </c>
      <c r="X1488" s="7">
        <v>0</v>
      </c>
      <c r="Y1488" s="7">
        <v>0</v>
      </c>
      <c r="Z1488" s="7">
        <v>0</v>
      </c>
      <c r="AA1488" s="1" t="s">
        <v>33</v>
      </c>
      <c r="AB1488" s="1" t="str">
        <f t="shared" si="69"/>
        <v>Galicia</v>
      </c>
      <c r="AC1488" s="1" t="str">
        <f t="shared" si="70"/>
        <v>Cáceres-Galicia-Lugo-R4</v>
      </c>
      <c r="AD1488" s="1" t="str">
        <f t="shared" si="71"/>
        <v xml:space="preserve">DB - Industria textil y de la confección </v>
      </c>
    </row>
    <row r="1489" spans="1:30" ht="14.4">
      <c r="A1489" s="7" t="s">
        <v>104</v>
      </c>
      <c r="B1489" s="7" t="s">
        <v>105</v>
      </c>
      <c r="C1489" s="7" t="s">
        <v>107</v>
      </c>
      <c r="D1489" s="7" t="s">
        <v>35</v>
      </c>
      <c r="E1489" s="7">
        <v>0</v>
      </c>
      <c r="F1489" s="7">
        <v>0</v>
      </c>
      <c r="G1489" s="7">
        <v>0</v>
      </c>
      <c r="H1489" s="7">
        <v>0</v>
      </c>
      <c r="I1489" s="7">
        <v>0</v>
      </c>
      <c r="J1489" s="7">
        <v>0</v>
      </c>
      <c r="K1489" s="7">
        <v>0</v>
      </c>
      <c r="L1489" s="7">
        <v>0</v>
      </c>
      <c r="M1489" s="7">
        <v>0</v>
      </c>
      <c r="N1489" s="7">
        <v>0</v>
      </c>
      <c r="O1489" s="7">
        <v>0</v>
      </c>
      <c r="P1489" s="7">
        <v>0</v>
      </c>
      <c r="Q1489" s="7">
        <v>0</v>
      </c>
      <c r="R1489" s="7">
        <v>0</v>
      </c>
      <c r="S1489" s="7">
        <v>0</v>
      </c>
      <c r="T1489" s="7">
        <v>0</v>
      </c>
      <c r="U1489" s="7">
        <v>0</v>
      </c>
      <c r="V1489" s="7">
        <v>0</v>
      </c>
      <c r="W1489" s="7">
        <v>0</v>
      </c>
      <c r="X1489" s="7">
        <v>0</v>
      </c>
      <c r="Y1489" s="7">
        <v>0</v>
      </c>
      <c r="Z1489" s="7">
        <v>0</v>
      </c>
      <c r="AA1489" s="1" t="s">
        <v>36</v>
      </c>
      <c r="AB1489" s="1" t="str">
        <f t="shared" si="69"/>
        <v>Galicia</v>
      </c>
      <c r="AC1489" s="1" t="str">
        <f t="shared" si="70"/>
        <v>Cáceres-Galicia-Lugo-R5</v>
      </c>
      <c r="AD1489" s="1" t="str">
        <f t="shared" si="71"/>
        <v xml:space="preserve">DC - Industria del cuero y calzado </v>
      </c>
    </row>
    <row r="1490" spans="1:30" ht="14.4">
      <c r="A1490" s="7" t="s">
        <v>104</v>
      </c>
      <c r="B1490" s="7" t="s">
        <v>105</v>
      </c>
      <c r="C1490" s="7" t="s">
        <v>107</v>
      </c>
      <c r="D1490" s="7" t="s">
        <v>37</v>
      </c>
      <c r="E1490" s="7">
        <v>0</v>
      </c>
      <c r="F1490" s="7">
        <v>0</v>
      </c>
      <c r="G1490" s="7">
        <v>0</v>
      </c>
      <c r="H1490" s="7">
        <v>0</v>
      </c>
      <c r="I1490" s="7">
        <v>0</v>
      </c>
      <c r="J1490" s="7">
        <v>0</v>
      </c>
      <c r="K1490" s="7">
        <v>0</v>
      </c>
      <c r="L1490" s="7">
        <v>0</v>
      </c>
      <c r="M1490" s="7">
        <v>0</v>
      </c>
      <c r="N1490" s="7">
        <v>0</v>
      </c>
      <c r="O1490" s="7">
        <v>0</v>
      </c>
      <c r="P1490" s="7">
        <v>0</v>
      </c>
      <c r="Q1490" s="7">
        <v>0</v>
      </c>
      <c r="R1490" s="7">
        <v>0</v>
      </c>
      <c r="S1490" s="7">
        <v>0</v>
      </c>
      <c r="T1490" s="7">
        <v>0</v>
      </c>
      <c r="U1490" s="7">
        <v>0</v>
      </c>
      <c r="V1490" s="7">
        <v>0</v>
      </c>
      <c r="W1490" s="7">
        <v>0</v>
      </c>
      <c r="X1490" s="7">
        <v>0</v>
      </c>
      <c r="Y1490" s="7">
        <v>0</v>
      </c>
      <c r="Z1490" s="7">
        <v>0</v>
      </c>
      <c r="AA1490" s="1" t="s">
        <v>38</v>
      </c>
      <c r="AB1490" s="1" t="str">
        <f t="shared" si="69"/>
        <v>Galicia</v>
      </c>
      <c r="AC1490" s="1" t="str">
        <f t="shared" si="70"/>
        <v>Cáceres-Galicia-Lugo-R6</v>
      </c>
      <c r="AD1490" s="1" t="str">
        <f t="shared" si="71"/>
        <v xml:space="preserve">DD - Industria de la madera y el corcho </v>
      </c>
    </row>
    <row r="1491" spans="1:30" ht="14.4">
      <c r="A1491" s="7" t="s">
        <v>104</v>
      </c>
      <c r="B1491" s="7" t="s">
        <v>105</v>
      </c>
      <c r="C1491" s="7" t="s">
        <v>107</v>
      </c>
      <c r="D1491" s="7" t="s">
        <v>39</v>
      </c>
      <c r="E1491" s="7">
        <v>0</v>
      </c>
      <c r="F1491" s="7">
        <v>0</v>
      </c>
      <c r="G1491" s="7">
        <v>0</v>
      </c>
      <c r="H1491" s="7">
        <v>0</v>
      </c>
      <c r="I1491" s="7">
        <v>0</v>
      </c>
      <c r="J1491" s="7">
        <v>0</v>
      </c>
      <c r="K1491" s="7">
        <v>0</v>
      </c>
      <c r="L1491" s="7">
        <v>0</v>
      </c>
      <c r="M1491" s="7">
        <v>0</v>
      </c>
      <c r="N1491" s="7">
        <v>0</v>
      </c>
      <c r="O1491" s="7">
        <v>0</v>
      </c>
      <c r="P1491" s="7">
        <v>0</v>
      </c>
      <c r="Q1491" s="7">
        <v>0</v>
      </c>
      <c r="R1491" s="7">
        <v>0</v>
      </c>
      <c r="S1491" s="7">
        <v>0</v>
      </c>
      <c r="T1491" s="7">
        <v>0</v>
      </c>
      <c r="U1491" s="7">
        <v>0</v>
      </c>
      <c r="V1491" s="7">
        <v>0</v>
      </c>
      <c r="W1491" s="7">
        <v>0</v>
      </c>
      <c r="X1491" s="7">
        <v>0</v>
      </c>
      <c r="Y1491" s="7">
        <v>0</v>
      </c>
      <c r="Z1491" s="7">
        <v>0</v>
      </c>
      <c r="AA1491" s="1" t="s">
        <v>40</v>
      </c>
      <c r="AB1491" s="1" t="str">
        <f t="shared" si="69"/>
        <v>Galicia</v>
      </c>
      <c r="AC1491" s="1" t="str">
        <f t="shared" si="70"/>
        <v>Cáceres-Galicia-Lugo-R7</v>
      </c>
      <c r="AD1491" s="1" t="str">
        <f t="shared" si="71"/>
        <v xml:space="preserve">DE - Industria del papel, edición y artes gráficas </v>
      </c>
    </row>
    <row r="1492" spans="1:30" ht="14.4">
      <c r="A1492" s="7" t="s">
        <v>104</v>
      </c>
      <c r="B1492" s="7" t="s">
        <v>105</v>
      </c>
      <c r="C1492" s="7" t="s">
        <v>107</v>
      </c>
      <c r="D1492" s="7" t="s">
        <v>41</v>
      </c>
      <c r="E1492" s="7">
        <v>0</v>
      </c>
      <c r="F1492" s="7">
        <v>0</v>
      </c>
      <c r="G1492" s="7">
        <v>0</v>
      </c>
      <c r="H1492" s="7">
        <v>0</v>
      </c>
      <c r="I1492" s="7">
        <v>0</v>
      </c>
      <c r="J1492" s="7">
        <v>0</v>
      </c>
      <c r="K1492" s="7">
        <v>0</v>
      </c>
      <c r="L1492" s="7">
        <v>0</v>
      </c>
      <c r="M1492" s="7">
        <v>0</v>
      </c>
      <c r="N1492" s="7">
        <v>0</v>
      </c>
      <c r="O1492" s="7">
        <v>0</v>
      </c>
      <c r="P1492" s="7">
        <v>0</v>
      </c>
      <c r="Q1492" s="7">
        <v>0</v>
      </c>
      <c r="R1492" s="7">
        <v>0</v>
      </c>
      <c r="S1492" s="7">
        <v>0</v>
      </c>
      <c r="T1492" s="7">
        <v>0</v>
      </c>
      <c r="U1492" s="7">
        <v>0</v>
      </c>
      <c r="V1492" s="7">
        <v>0</v>
      </c>
      <c r="W1492" s="7">
        <v>0</v>
      </c>
      <c r="X1492" s="7">
        <v>0</v>
      </c>
      <c r="Y1492" s="7">
        <v>0</v>
      </c>
      <c r="Z1492" s="7">
        <v>0</v>
      </c>
      <c r="AA1492" s="1" t="s">
        <v>42</v>
      </c>
      <c r="AB1492" s="1" t="str">
        <f t="shared" si="69"/>
        <v>Galicia</v>
      </c>
      <c r="AC1492" s="1" t="str">
        <f t="shared" si="70"/>
        <v>Cáceres-Galicia-Lugo-R8</v>
      </c>
      <c r="AD1492" s="1" t="str">
        <f t="shared" si="71"/>
        <v xml:space="preserve">DG - Industria Química </v>
      </c>
    </row>
    <row r="1493" spans="1:30" ht="14.4">
      <c r="A1493" s="7" t="s">
        <v>104</v>
      </c>
      <c r="B1493" s="7" t="s">
        <v>105</v>
      </c>
      <c r="C1493" s="7" t="s">
        <v>107</v>
      </c>
      <c r="D1493" s="7" t="s">
        <v>43</v>
      </c>
      <c r="E1493" s="7">
        <v>0</v>
      </c>
      <c r="F1493" s="7">
        <v>0</v>
      </c>
      <c r="G1493" s="7">
        <v>0</v>
      </c>
      <c r="H1493" s="7">
        <v>0</v>
      </c>
      <c r="I1493" s="7">
        <v>0</v>
      </c>
      <c r="J1493" s="7">
        <v>0</v>
      </c>
      <c r="K1493" s="7">
        <v>0</v>
      </c>
      <c r="L1493" s="7">
        <v>0</v>
      </c>
      <c r="M1493" s="7">
        <v>0</v>
      </c>
      <c r="N1493" s="7">
        <v>0</v>
      </c>
      <c r="O1493" s="7">
        <v>0</v>
      </c>
      <c r="P1493" s="7">
        <v>0</v>
      </c>
      <c r="Q1493" s="7">
        <v>0</v>
      </c>
      <c r="R1493" s="7">
        <v>0</v>
      </c>
      <c r="S1493" s="7">
        <v>0</v>
      </c>
      <c r="T1493" s="7">
        <v>0</v>
      </c>
      <c r="U1493" s="7">
        <v>0</v>
      </c>
      <c r="V1493" s="7">
        <v>0</v>
      </c>
      <c r="W1493" s="7">
        <v>0</v>
      </c>
      <c r="X1493" s="7">
        <v>0</v>
      </c>
      <c r="Y1493" s="7">
        <v>0</v>
      </c>
      <c r="Z1493" s="7">
        <v>0</v>
      </c>
      <c r="AA1493" s="1" t="s">
        <v>44</v>
      </c>
      <c r="AB1493" s="1" t="str">
        <f t="shared" si="69"/>
        <v>Galicia</v>
      </c>
      <c r="AC1493" s="1" t="str">
        <f t="shared" si="70"/>
        <v>Cáceres-Galicia-Lugo-R9</v>
      </c>
      <c r="AD1493" s="1" t="str">
        <f t="shared" si="71"/>
        <v xml:space="preserve">DH - Industria del caucho y materias plásticas </v>
      </c>
    </row>
    <row r="1494" spans="1:30" ht="14.4">
      <c r="A1494" s="7" t="s">
        <v>104</v>
      </c>
      <c r="B1494" s="7" t="s">
        <v>105</v>
      </c>
      <c r="C1494" s="7" t="s">
        <v>107</v>
      </c>
      <c r="D1494" s="7" t="s">
        <v>45</v>
      </c>
      <c r="E1494" s="7">
        <v>0</v>
      </c>
      <c r="F1494" s="7">
        <v>0</v>
      </c>
      <c r="G1494" s="7">
        <v>0</v>
      </c>
      <c r="H1494" s="7">
        <v>0</v>
      </c>
      <c r="I1494" s="7">
        <v>0</v>
      </c>
      <c r="J1494" s="7">
        <v>0</v>
      </c>
      <c r="K1494" s="7">
        <v>0</v>
      </c>
      <c r="L1494" s="7">
        <v>0</v>
      </c>
      <c r="M1494" s="7">
        <v>0</v>
      </c>
      <c r="N1494" s="7">
        <v>0</v>
      </c>
      <c r="O1494" s="7">
        <v>0</v>
      </c>
      <c r="P1494" s="7">
        <v>0</v>
      </c>
      <c r="Q1494" s="7">
        <v>0</v>
      </c>
      <c r="R1494" s="7">
        <v>0</v>
      </c>
      <c r="S1494" s="7">
        <v>0</v>
      </c>
      <c r="T1494" s="7">
        <v>0</v>
      </c>
      <c r="U1494" s="7">
        <v>0</v>
      </c>
      <c r="V1494" s="7">
        <v>0</v>
      </c>
      <c r="W1494" s="7">
        <v>0</v>
      </c>
      <c r="X1494" s="7">
        <v>0</v>
      </c>
      <c r="Y1494" s="7">
        <v>0</v>
      </c>
      <c r="Z1494" s="7">
        <v>0</v>
      </c>
      <c r="AA1494" s="1" t="s">
        <v>46</v>
      </c>
      <c r="AB1494" s="1" t="str">
        <f t="shared" si="69"/>
        <v>Galicia</v>
      </c>
      <c r="AC1494" s="1" t="str">
        <f t="shared" si="70"/>
        <v>Cáceres-Galicia-Lugo-R10</v>
      </c>
      <c r="AD1494" s="1" t="str">
        <f t="shared" si="71"/>
        <v xml:space="preserve">DI - Industria de productos minerales no metálicos </v>
      </c>
    </row>
    <row r="1495" spans="1:30" ht="14.4">
      <c r="A1495" s="7" t="s">
        <v>104</v>
      </c>
      <c r="B1495" s="7" t="s">
        <v>105</v>
      </c>
      <c r="C1495" s="7" t="s">
        <v>107</v>
      </c>
      <c r="D1495" s="7" t="s">
        <v>47</v>
      </c>
      <c r="E1495" s="7">
        <v>0</v>
      </c>
      <c r="F1495" s="7">
        <v>0</v>
      </c>
      <c r="G1495" s="7">
        <v>0</v>
      </c>
      <c r="H1495" s="7">
        <v>0</v>
      </c>
      <c r="I1495" s="7">
        <v>0</v>
      </c>
      <c r="J1495" s="7">
        <v>8.8570895775517506</v>
      </c>
      <c r="K1495" s="7">
        <v>0</v>
      </c>
      <c r="L1495" s="7">
        <v>0</v>
      </c>
      <c r="M1495" s="7">
        <v>0</v>
      </c>
      <c r="N1495" s="7">
        <v>0</v>
      </c>
      <c r="O1495" s="7">
        <v>0</v>
      </c>
      <c r="P1495" s="7">
        <v>0</v>
      </c>
      <c r="Q1495" s="7">
        <v>0</v>
      </c>
      <c r="R1495" s="7">
        <v>0</v>
      </c>
      <c r="S1495" s="7">
        <v>0</v>
      </c>
      <c r="T1495" s="7">
        <v>0</v>
      </c>
      <c r="U1495" s="7">
        <v>14.419608</v>
      </c>
      <c r="V1495" s="7">
        <v>0</v>
      </c>
      <c r="W1495" s="7">
        <v>0</v>
      </c>
      <c r="X1495" s="7">
        <v>0</v>
      </c>
      <c r="Y1495" s="7">
        <v>0</v>
      </c>
      <c r="Z1495" s="7">
        <v>0</v>
      </c>
      <c r="AA1495" s="1" t="s">
        <v>48</v>
      </c>
      <c r="AB1495" s="1" t="str">
        <f t="shared" si="69"/>
        <v>Galicia</v>
      </c>
      <c r="AC1495" s="1" t="str">
        <f t="shared" si="70"/>
        <v>Cáceres-Galicia-Lugo-R11</v>
      </c>
      <c r="AD1495" s="1" t="str">
        <f t="shared" si="71"/>
        <v xml:space="preserve">DJ - Metalurgia y fabricación de productos metálicos </v>
      </c>
    </row>
    <row r="1496" spans="1:30" ht="14.4">
      <c r="A1496" s="7" t="s">
        <v>104</v>
      </c>
      <c r="B1496" s="7" t="s">
        <v>105</v>
      </c>
      <c r="C1496" s="7" t="s">
        <v>107</v>
      </c>
      <c r="D1496" s="7" t="s">
        <v>49</v>
      </c>
      <c r="E1496" s="7">
        <v>0</v>
      </c>
      <c r="F1496" s="7">
        <v>0</v>
      </c>
      <c r="G1496" s="7">
        <v>0</v>
      </c>
      <c r="H1496" s="7">
        <v>0</v>
      </c>
      <c r="I1496" s="7">
        <v>0</v>
      </c>
      <c r="J1496" s="7">
        <v>0</v>
      </c>
      <c r="K1496" s="7">
        <v>0</v>
      </c>
      <c r="L1496" s="7">
        <v>0</v>
      </c>
      <c r="M1496" s="7">
        <v>0</v>
      </c>
      <c r="N1496" s="7">
        <v>0</v>
      </c>
      <c r="O1496" s="7">
        <v>0</v>
      </c>
      <c r="P1496" s="7">
        <v>0</v>
      </c>
      <c r="Q1496" s="7">
        <v>0</v>
      </c>
      <c r="R1496" s="7">
        <v>0</v>
      </c>
      <c r="S1496" s="7">
        <v>0</v>
      </c>
      <c r="T1496" s="7">
        <v>0</v>
      </c>
      <c r="U1496" s="7">
        <v>0</v>
      </c>
      <c r="V1496" s="7">
        <v>0</v>
      </c>
      <c r="W1496" s="7">
        <v>0</v>
      </c>
      <c r="X1496" s="7">
        <v>0</v>
      </c>
      <c r="Y1496" s="7">
        <v>0</v>
      </c>
      <c r="Z1496" s="7">
        <v>0</v>
      </c>
      <c r="AA1496" s="1" t="s">
        <v>50</v>
      </c>
      <c r="AB1496" s="1" t="str">
        <f t="shared" si="69"/>
        <v>Galicia</v>
      </c>
      <c r="AC1496" s="1" t="str">
        <f t="shared" si="70"/>
        <v>Cáceres-Galicia-Lugo-R12</v>
      </c>
      <c r="AD1496" s="1" t="str">
        <f t="shared" si="71"/>
        <v xml:space="preserve">DK - Fabricación de maquinaria y equipo mecánico </v>
      </c>
    </row>
    <row r="1497" spans="1:30" ht="14.4">
      <c r="A1497" s="7" t="s">
        <v>104</v>
      </c>
      <c r="B1497" s="7" t="s">
        <v>105</v>
      </c>
      <c r="C1497" s="7" t="s">
        <v>107</v>
      </c>
      <c r="D1497" s="7" t="s">
        <v>51</v>
      </c>
      <c r="E1497" s="7">
        <v>0</v>
      </c>
      <c r="F1497" s="7">
        <v>0</v>
      </c>
      <c r="G1497" s="7">
        <v>0</v>
      </c>
      <c r="H1497" s="7">
        <v>0</v>
      </c>
      <c r="I1497" s="7">
        <v>0</v>
      </c>
      <c r="J1497" s="7">
        <v>0</v>
      </c>
      <c r="K1497" s="7">
        <v>0</v>
      </c>
      <c r="L1497" s="7">
        <v>0</v>
      </c>
      <c r="M1497" s="7">
        <v>0</v>
      </c>
      <c r="N1497" s="7">
        <v>0</v>
      </c>
      <c r="O1497" s="7">
        <v>0</v>
      </c>
      <c r="P1497" s="7">
        <v>0</v>
      </c>
      <c r="Q1497" s="7">
        <v>0</v>
      </c>
      <c r="R1497" s="7">
        <v>0</v>
      </c>
      <c r="S1497" s="7">
        <v>0</v>
      </c>
      <c r="T1497" s="7">
        <v>0</v>
      </c>
      <c r="U1497" s="7">
        <v>0</v>
      </c>
      <c r="V1497" s="7">
        <v>0</v>
      </c>
      <c r="W1497" s="7">
        <v>0</v>
      </c>
      <c r="X1497" s="7">
        <v>0</v>
      </c>
      <c r="Y1497" s="7">
        <v>0</v>
      </c>
      <c r="Z1497" s="7">
        <v>0</v>
      </c>
      <c r="AA1497" s="1" t="s">
        <v>52</v>
      </c>
      <c r="AB1497" s="1" t="str">
        <f t="shared" si="69"/>
        <v>Galicia</v>
      </c>
      <c r="AC1497" s="1" t="str">
        <f t="shared" si="70"/>
        <v>Cáceres-Galicia-Lugo-R13</v>
      </c>
      <c r="AD1497" s="1" t="str">
        <f t="shared" si="71"/>
        <v xml:space="preserve">DL - Material y equipo eléctrico, electrónico y óptico </v>
      </c>
    </row>
    <row r="1498" spans="1:30" ht="14.4">
      <c r="A1498" s="7" t="s">
        <v>104</v>
      </c>
      <c r="B1498" s="7" t="s">
        <v>105</v>
      </c>
      <c r="C1498" s="7" t="s">
        <v>107</v>
      </c>
      <c r="D1498" s="7" t="s">
        <v>53</v>
      </c>
      <c r="E1498" s="7">
        <v>0</v>
      </c>
      <c r="F1498" s="7">
        <v>0</v>
      </c>
      <c r="G1498" s="7">
        <v>0</v>
      </c>
      <c r="H1498" s="7">
        <v>0</v>
      </c>
      <c r="I1498" s="7">
        <v>0</v>
      </c>
      <c r="J1498" s="7">
        <v>0</v>
      </c>
      <c r="K1498" s="7">
        <v>0</v>
      </c>
      <c r="L1498" s="7">
        <v>0</v>
      </c>
      <c r="M1498" s="7">
        <v>0</v>
      </c>
      <c r="N1498" s="7">
        <v>0</v>
      </c>
      <c r="O1498" s="7">
        <v>0</v>
      </c>
      <c r="P1498" s="7">
        <v>0</v>
      </c>
      <c r="Q1498" s="7">
        <v>0</v>
      </c>
      <c r="R1498" s="7">
        <v>0</v>
      </c>
      <c r="S1498" s="7">
        <v>0</v>
      </c>
      <c r="T1498" s="7">
        <v>0</v>
      </c>
      <c r="U1498" s="7">
        <v>0</v>
      </c>
      <c r="V1498" s="7">
        <v>0</v>
      </c>
      <c r="W1498" s="7">
        <v>0</v>
      </c>
      <c r="X1498" s="7">
        <v>0</v>
      </c>
      <c r="Y1498" s="7">
        <v>0</v>
      </c>
      <c r="Z1498" s="7">
        <v>0</v>
      </c>
      <c r="AA1498" s="1" t="s">
        <v>54</v>
      </c>
      <c r="AB1498" s="1" t="str">
        <f t="shared" si="69"/>
        <v>Galicia</v>
      </c>
      <c r="AC1498" s="1" t="str">
        <f t="shared" si="70"/>
        <v>Cáceres-Galicia-Lugo-R14</v>
      </c>
      <c r="AD1498" s="1" t="str">
        <f t="shared" si="71"/>
        <v xml:space="preserve">DM - Fabricación de material de transporte </v>
      </c>
    </row>
    <row r="1499" spans="1:30" ht="14.4">
      <c r="A1499" s="7" t="s">
        <v>104</v>
      </c>
      <c r="B1499" s="7" t="s">
        <v>105</v>
      </c>
      <c r="C1499" s="7" t="s">
        <v>107</v>
      </c>
      <c r="D1499" s="7" t="s">
        <v>55</v>
      </c>
      <c r="E1499" s="7">
        <v>0</v>
      </c>
      <c r="F1499" s="7">
        <v>0</v>
      </c>
      <c r="G1499" s="7">
        <v>0</v>
      </c>
      <c r="H1499" s="7">
        <v>0</v>
      </c>
      <c r="I1499" s="7">
        <v>0</v>
      </c>
      <c r="J1499" s="7">
        <v>0</v>
      </c>
      <c r="K1499" s="7">
        <v>0</v>
      </c>
      <c r="L1499" s="7">
        <v>0</v>
      </c>
      <c r="M1499" s="7">
        <v>0</v>
      </c>
      <c r="N1499" s="7">
        <v>0</v>
      </c>
      <c r="O1499" s="7">
        <v>0</v>
      </c>
      <c r="P1499" s="7">
        <v>0</v>
      </c>
      <c r="Q1499" s="7">
        <v>0</v>
      </c>
      <c r="R1499" s="7">
        <v>0</v>
      </c>
      <c r="S1499" s="7">
        <v>0</v>
      </c>
      <c r="T1499" s="7">
        <v>0</v>
      </c>
      <c r="U1499" s="7">
        <v>0</v>
      </c>
      <c r="V1499" s="7">
        <v>0</v>
      </c>
      <c r="W1499" s="7">
        <v>0</v>
      </c>
      <c r="X1499" s="7">
        <v>0</v>
      </c>
      <c r="Y1499" s="7">
        <v>0</v>
      </c>
      <c r="Z1499" s="7">
        <v>0</v>
      </c>
      <c r="AA1499" s="1" t="s">
        <v>56</v>
      </c>
      <c r="AB1499" s="1" t="str">
        <f t="shared" si="69"/>
        <v>Galicia</v>
      </c>
      <c r="AC1499" s="1" t="str">
        <f t="shared" si="70"/>
        <v>Cáceres-Galicia-Lugo-R15</v>
      </c>
      <c r="AD1499" s="1" t="str">
        <f t="shared" si="71"/>
        <v xml:space="preserve">DN - Industrias diversas </v>
      </c>
    </row>
    <row r="1500" spans="1:30" ht="14.4">
      <c r="A1500" s="7" t="s">
        <v>104</v>
      </c>
      <c r="B1500" s="7" t="s">
        <v>105</v>
      </c>
      <c r="C1500" s="7" t="s">
        <v>107</v>
      </c>
      <c r="D1500" s="7" t="s">
        <v>57</v>
      </c>
      <c r="E1500" s="7">
        <v>0</v>
      </c>
      <c r="F1500" s="7">
        <v>0</v>
      </c>
      <c r="G1500" s="7">
        <v>0</v>
      </c>
      <c r="H1500" s="7">
        <v>0</v>
      </c>
      <c r="I1500" s="7">
        <v>0</v>
      </c>
      <c r="J1500" s="7">
        <v>0</v>
      </c>
      <c r="K1500" s="7">
        <v>0</v>
      </c>
      <c r="L1500" s="7">
        <v>0</v>
      </c>
      <c r="M1500" s="7">
        <v>0</v>
      </c>
      <c r="N1500" s="7">
        <v>0</v>
      </c>
      <c r="O1500" s="7">
        <v>0</v>
      </c>
      <c r="P1500" s="7">
        <v>0</v>
      </c>
      <c r="Q1500" s="7">
        <v>0</v>
      </c>
      <c r="R1500" s="7">
        <v>0</v>
      </c>
      <c r="S1500" s="7">
        <v>0</v>
      </c>
      <c r="T1500" s="7">
        <v>0</v>
      </c>
      <c r="U1500" s="7">
        <v>0</v>
      </c>
      <c r="V1500" s="7">
        <v>0</v>
      </c>
      <c r="W1500" s="7">
        <v>0</v>
      </c>
      <c r="X1500" s="7">
        <v>0</v>
      </c>
      <c r="Y1500" s="7">
        <v>0</v>
      </c>
      <c r="Z1500" s="7">
        <v>0</v>
      </c>
      <c r="AA1500" s="1" t="s">
        <v>58</v>
      </c>
      <c r="AB1500" s="1" t="str">
        <f t="shared" si="69"/>
        <v>Galicia</v>
      </c>
      <c r="AC1500" s="1" t="str">
        <f t="shared" si="70"/>
        <v>Cáceres-Galicia-Lugo-R16</v>
      </c>
      <c r="AD1500" s="1" t="str">
        <f t="shared" si="71"/>
        <v xml:space="preserve">EE - Industria energética, distribución de energía, gas y agua </v>
      </c>
    </row>
    <row r="1501" spans="1:30" ht="14.4">
      <c r="A1501" s="7" t="s">
        <v>104</v>
      </c>
      <c r="B1501" s="7" t="s">
        <v>105</v>
      </c>
      <c r="C1501" s="7" t="s">
        <v>108</v>
      </c>
      <c r="D1501" s="7" t="s">
        <v>23</v>
      </c>
      <c r="E1501" s="7">
        <v>0</v>
      </c>
      <c r="F1501" s="7">
        <v>0</v>
      </c>
      <c r="G1501" s="7">
        <v>0</v>
      </c>
      <c r="H1501" s="7">
        <v>0</v>
      </c>
      <c r="I1501" s="7">
        <v>0</v>
      </c>
      <c r="J1501" s="7">
        <v>0</v>
      </c>
      <c r="K1501" s="7">
        <v>0</v>
      </c>
      <c r="L1501" s="7">
        <v>0</v>
      </c>
      <c r="M1501" s="7">
        <v>0</v>
      </c>
      <c r="N1501" s="7">
        <v>0</v>
      </c>
      <c r="O1501" s="7">
        <v>0</v>
      </c>
      <c r="P1501" s="7">
        <v>0</v>
      </c>
      <c r="Q1501" s="7">
        <v>0</v>
      </c>
      <c r="R1501" s="7">
        <v>0</v>
      </c>
      <c r="S1501" s="7">
        <v>0</v>
      </c>
      <c r="T1501" s="7">
        <v>0</v>
      </c>
      <c r="U1501" s="7">
        <v>0</v>
      </c>
      <c r="V1501" s="7">
        <v>0</v>
      </c>
      <c r="W1501" s="7">
        <v>0</v>
      </c>
      <c r="X1501" s="7">
        <v>0</v>
      </c>
      <c r="Y1501" s="7">
        <v>0</v>
      </c>
      <c r="Z1501" s="7">
        <v>0</v>
      </c>
      <c r="AA1501" s="1" t="s">
        <v>24</v>
      </c>
      <c r="AB1501" s="1" t="str">
        <f t="shared" si="69"/>
        <v>Galicia</v>
      </c>
      <c r="AC1501" s="1" t="str">
        <f t="shared" si="70"/>
        <v>Cáceres-Galicia-Ourense-R1</v>
      </c>
      <c r="AD1501" s="1" t="str">
        <f t="shared" si="71"/>
        <v xml:space="preserve">AA,BB - Agricultura, silvicultura y pesca </v>
      </c>
    </row>
    <row r="1502" spans="1:30" ht="14.4">
      <c r="A1502" s="7" t="s">
        <v>104</v>
      </c>
      <c r="B1502" s="7" t="s">
        <v>105</v>
      </c>
      <c r="C1502" s="7" t="s">
        <v>108</v>
      </c>
      <c r="D1502" s="7" t="s">
        <v>26</v>
      </c>
      <c r="E1502" s="7">
        <v>0</v>
      </c>
      <c r="F1502" s="7">
        <v>0</v>
      </c>
      <c r="G1502" s="7">
        <v>0</v>
      </c>
      <c r="H1502" s="7">
        <v>0</v>
      </c>
      <c r="I1502" s="7">
        <v>0</v>
      </c>
      <c r="J1502" s="7">
        <v>0</v>
      </c>
      <c r="K1502" s="7">
        <v>0</v>
      </c>
      <c r="L1502" s="7">
        <v>0</v>
      </c>
      <c r="M1502" s="7">
        <v>0</v>
      </c>
      <c r="N1502" s="7">
        <v>0</v>
      </c>
      <c r="O1502" s="7">
        <v>0</v>
      </c>
      <c r="P1502" s="7">
        <v>0</v>
      </c>
      <c r="Q1502" s="7">
        <v>0</v>
      </c>
      <c r="R1502" s="7">
        <v>0</v>
      </c>
      <c r="S1502" s="7">
        <v>0</v>
      </c>
      <c r="T1502" s="7">
        <v>0</v>
      </c>
      <c r="U1502" s="7">
        <v>0</v>
      </c>
      <c r="V1502" s="7">
        <v>0</v>
      </c>
      <c r="W1502" s="7">
        <v>0</v>
      </c>
      <c r="X1502" s="7">
        <v>0</v>
      </c>
      <c r="Y1502" s="7">
        <v>0</v>
      </c>
      <c r="Z1502" s="7">
        <v>0</v>
      </c>
      <c r="AA1502" s="1" t="s">
        <v>27</v>
      </c>
      <c r="AB1502" s="1" t="str">
        <f t="shared" ref="AB1502:AB1565" si="72">IF(B1502="Castilla-La Mancha","Castilla La Mancha",B1502)</f>
        <v>Galicia</v>
      </c>
      <c r="AC1502" s="1" t="str">
        <f t="shared" si="70"/>
        <v>Cáceres-Galicia-Ourense-R2</v>
      </c>
      <c r="AD1502" s="1" t="str">
        <f t="shared" si="71"/>
        <v xml:space="preserve">CA,CB, DF - I. extractivas, coquerías, refino y combustibles nucleares </v>
      </c>
    </row>
    <row r="1503" spans="1:30" ht="14.4">
      <c r="A1503" s="7" t="s">
        <v>104</v>
      </c>
      <c r="B1503" s="7" t="s">
        <v>105</v>
      </c>
      <c r="C1503" s="7" t="s">
        <v>108</v>
      </c>
      <c r="D1503" s="7" t="s">
        <v>29</v>
      </c>
      <c r="E1503" s="7">
        <v>0</v>
      </c>
      <c r="F1503" s="7">
        <v>0</v>
      </c>
      <c r="G1503" s="7">
        <v>0</v>
      </c>
      <c r="H1503" s="7">
        <v>0</v>
      </c>
      <c r="I1503" s="7">
        <v>1.77493535856178</v>
      </c>
      <c r="J1503" s="7">
        <v>0</v>
      </c>
      <c r="K1503" s="7">
        <v>0</v>
      </c>
      <c r="L1503" s="7">
        <v>0</v>
      </c>
      <c r="M1503" s="7">
        <v>0</v>
      </c>
      <c r="N1503" s="7">
        <v>0</v>
      </c>
      <c r="O1503" s="7">
        <v>0</v>
      </c>
      <c r="P1503" s="7">
        <v>0</v>
      </c>
      <c r="Q1503" s="7">
        <v>0</v>
      </c>
      <c r="R1503" s="7">
        <v>0</v>
      </c>
      <c r="S1503" s="7">
        <v>0</v>
      </c>
      <c r="T1503" s="7">
        <v>6.5512800000000002</v>
      </c>
      <c r="U1503" s="7">
        <v>0</v>
      </c>
      <c r="V1503" s="7">
        <v>0</v>
      </c>
      <c r="W1503" s="7">
        <v>0</v>
      </c>
      <c r="X1503" s="7">
        <v>0</v>
      </c>
      <c r="Y1503" s="7">
        <v>0</v>
      </c>
      <c r="Z1503" s="7">
        <v>0</v>
      </c>
      <c r="AA1503" s="1" t="s">
        <v>30</v>
      </c>
      <c r="AB1503" s="1" t="str">
        <f t="shared" si="72"/>
        <v>Galicia</v>
      </c>
      <c r="AC1503" s="1" t="str">
        <f t="shared" si="70"/>
        <v>Cáceres-Galicia-Ourense-R3</v>
      </c>
      <c r="AD1503" s="1" t="str">
        <f t="shared" si="71"/>
        <v xml:space="preserve">DA - Industria Agroalimentaria </v>
      </c>
    </row>
    <row r="1504" spans="1:30" ht="14.4">
      <c r="A1504" s="7" t="s">
        <v>104</v>
      </c>
      <c r="B1504" s="7" t="s">
        <v>105</v>
      </c>
      <c r="C1504" s="7" t="s">
        <v>108</v>
      </c>
      <c r="D1504" s="7" t="s">
        <v>32</v>
      </c>
      <c r="E1504" s="7">
        <v>0</v>
      </c>
      <c r="F1504" s="7">
        <v>0</v>
      </c>
      <c r="G1504" s="7">
        <v>0</v>
      </c>
      <c r="H1504" s="7">
        <v>0</v>
      </c>
      <c r="I1504" s="7">
        <v>0</v>
      </c>
      <c r="J1504" s="7">
        <v>0</v>
      </c>
      <c r="K1504" s="7">
        <v>0</v>
      </c>
      <c r="L1504" s="7">
        <v>0</v>
      </c>
      <c r="M1504" s="7">
        <v>0</v>
      </c>
      <c r="N1504" s="7">
        <v>0</v>
      </c>
      <c r="O1504" s="7">
        <v>0</v>
      </c>
      <c r="P1504" s="7">
        <v>0</v>
      </c>
      <c r="Q1504" s="7">
        <v>0</v>
      </c>
      <c r="R1504" s="7">
        <v>0</v>
      </c>
      <c r="S1504" s="7">
        <v>0</v>
      </c>
      <c r="T1504" s="7">
        <v>0</v>
      </c>
      <c r="U1504" s="7">
        <v>0</v>
      </c>
      <c r="V1504" s="7">
        <v>0</v>
      </c>
      <c r="W1504" s="7">
        <v>0</v>
      </c>
      <c r="X1504" s="7">
        <v>0</v>
      </c>
      <c r="Y1504" s="7">
        <v>0</v>
      </c>
      <c r="Z1504" s="7">
        <v>0</v>
      </c>
      <c r="AA1504" s="1" t="s">
        <v>33</v>
      </c>
      <c r="AB1504" s="1" t="str">
        <f t="shared" si="72"/>
        <v>Galicia</v>
      </c>
      <c r="AC1504" s="1" t="str">
        <f t="shared" si="70"/>
        <v>Cáceres-Galicia-Ourense-R4</v>
      </c>
      <c r="AD1504" s="1" t="str">
        <f t="shared" si="71"/>
        <v xml:space="preserve">DB - Industria textil y de la confección </v>
      </c>
    </row>
    <row r="1505" spans="1:30" ht="14.4">
      <c r="A1505" s="7" t="s">
        <v>104</v>
      </c>
      <c r="B1505" s="7" t="s">
        <v>105</v>
      </c>
      <c r="C1505" s="7" t="s">
        <v>108</v>
      </c>
      <c r="D1505" s="7" t="s">
        <v>35</v>
      </c>
      <c r="E1505" s="7">
        <v>0</v>
      </c>
      <c r="F1505" s="7">
        <v>0</v>
      </c>
      <c r="G1505" s="7">
        <v>0</v>
      </c>
      <c r="H1505" s="7">
        <v>0</v>
      </c>
      <c r="I1505" s="7">
        <v>0</v>
      </c>
      <c r="J1505" s="7">
        <v>0</v>
      </c>
      <c r="K1505" s="7">
        <v>0</v>
      </c>
      <c r="L1505" s="7">
        <v>0</v>
      </c>
      <c r="M1505" s="7">
        <v>0</v>
      </c>
      <c r="N1505" s="7">
        <v>0</v>
      </c>
      <c r="O1505" s="7">
        <v>0</v>
      </c>
      <c r="P1505" s="7">
        <v>0</v>
      </c>
      <c r="Q1505" s="7">
        <v>0</v>
      </c>
      <c r="R1505" s="7">
        <v>0</v>
      </c>
      <c r="S1505" s="7">
        <v>0</v>
      </c>
      <c r="T1505" s="7">
        <v>0</v>
      </c>
      <c r="U1505" s="7">
        <v>0</v>
      </c>
      <c r="V1505" s="7">
        <v>0</v>
      </c>
      <c r="W1505" s="7">
        <v>0</v>
      </c>
      <c r="X1505" s="7">
        <v>0</v>
      </c>
      <c r="Y1505" s="7">
        <v>0</v>
      </c>
      <c r="Z1505" s="7">
        <v>0</v>
      </c>
      <c r="AA1505" s="1" t="s">
        <v>36</v>
      </c>
      <c r="AB1505" s="1" t="str">
        <f t="shared" si="72"/>
        <v>Galicia</v>
      </c>
      <c r="AC1505" s="1" t="str">
        <f t="shared" si="70"/>
        <v>Cáceres-Galicia-Ourense-R5</v>
      </c>
      <c r="AD1505" s="1" t="str">
        <f t="shared" si="71"/>
        <v xml:space="preserve">DC - Industria del cuero y calzado </v>
      </c>
    </row>
    <row r="1506" spans="1:30" ht="14.4">
      <c r="A1506" s="7" t="s">
        <v>104</v>
      </c>
      <c r="B1506" s="7" t="s">
        <v>105</v>
      </c>
      <c r="C1506" s="7" t="s">
        <v>108</v>
      </c>
      <c r="D1506" s="7" t="s">
        <v>37</v>
      </c>
      <c r="E1506" s="7">
        <v>5.6730823021747003</v>
      </c>
      <c r="F1506" s="7">
        <v>0</v>
      </c>
      <c r="G1506" s="7">
        <v>0</v>
      </c>
      <c r="H1506" s="7">
        <v>0</v>
      </c>
      <c r="I1506" s="7">
        <v>0</v>
      </c>
      <c r="J1506" s="7">
        <v>0</v>
      </c>
      <c r="K1506" s="7">
        <v>0</v>
      </c>
      <c r="L1506" s="7">
        <v>0</v>
      </c>
      <c r="M1506" s="7">
        <v>0</v>
      </c>
      <c r="N1506" s="7">
        <v>0</v>
      </c>
      <c r="O1506" s="7">
        <v>0</v>
      </c>
      <c r="P1506" s="7">
        <v>20.676760000000002</v>
      </c>
      <c r="Q1506" s="7">
        <v>0</v>
      </c>
      <c r="R1506" s="7">
        <v>0</v>
      </c>
      <c r="S1506" s="7">
        <v>0</v>
      </c>
      <c r="T1506" s="7">
        <v>0</v>
      </c>
      <c r="U1506" s="7">
        <v>0</v>
      </c>
      <c r="V1506" s="7">
        <v>0</v>
      </c>
      <c r="W1506" s="7">
        <v>0</v>
      </c>
      <c r="X1506" s="7">
        <v>0</v>
      </c>
      <c r="Y1506" s="7">
        <v>0</v>
      </c>
      <c r="Z1506" s="7">
        <v>0</v>
      </c>
      <c r="AA1506" s="1" t="s">
        <v>38</v>
      </c>
      <c r="AB1506" s="1" t="str">
        <f t="shared" si="72"/>
        <v>Galicia</v>
      </c>
      <c r="AC1506" s="1" t="str">
        <f t="shared" si="70"/>
        <v>Cáceres-Galicia-Ourense-R6</v>
      </c>
      <c r="AD1506" s="1" t="str">
        <f t="shared" si="71"/>
        <v xml:space="preserve">DD - Industria de la madera y el corcho </v>
      </c>
    </row>
    <row r="1507" spans="1:30" ht="14.4">
      <c r="A1507" s="7" t="s">
        <v>104</v>
      </c>
      <c r="B1507" s="7" t="s">
        <v>105</v>
      </c>
      <c r="C1507" s="7" t="s">
        <v>108</v>
      </c>
      <c r="D1507" s="7" t="s">
        <v>39</v>
      </c>
      <c r="E1507" s="7">
        <v>0</v>
      </c>
      <c r="F1507" s="7">
        <v>0</v>
      </c>
      <c r="G1507" s="7">
        <v>0</v>
      </c>
      <c r="H1507" s="7">
        <v>0</v>
      </c>
      <c r="I1507" s="7">
        <v>0</v>
      </c>
      <c r="J1507" s="7">
        <v>0</v>
      </c>
      <c r="K1507" s="7">
        <v>0</v>
      </c>
      <c r="L1507" s="7">
        <v>0</v>
      </c>
      <c r="M1507" s="7">
        <v>0</v>
      </c>
      <c r="N1507" s="7">
        <v>0</v>
      </c>
      <c r="O1507" s="7">
        <v>0</v>
      </c>
      <c r="P1507" s="7">
        <v>0</v>
      </c>
      <c r="Q1507" s="7">
        <v>0</v>
      </c>
      <c r="R1507" s="7">
        <v>0</v>
      </c>
      <c r="S1507" s="7">
        <v>0</v>
      </c>
      <c r="T1507" s="7">
        <v>0</v>
      </c>
      <c r="U1507" s="7">
        <v>0</v>
      </c>
      <c r="V1507" s="7">
        <v>0</v>
      </c>
      <c r="W1507" s="7">
        <v>0</v>
      </c>
      <c r="X1507" s="7">
        <v>0</v>
      </c>
      <c r="Y1507" s="7">
        <v>0</v>
      </c>
      <c r="Z1507" s="7">
        <v>0</v>
      </c>
      <c r="AA1507" s="1" t="s">
        <v>40</v>
      </c>
      <c r="AB1507" s="1" t="str">
        <f t="shared" si="72"/>
        <v>Galicia</v>
      </c>
      <c r="AC1507" s="1" t="str">
        <f t="shared" si="70"/>
        <v>Cáceres-Galicia-Ourense-R7</v>
      </c>
      <c r="AD1507" s="1" t="str">
        <f t="shared" si="71"/>
        <v xml:space="preserve">DE - Industria del papel, edición y artes gráficas </v>
      </c>
    </row>
    <row r="1508" spans="1:30" ht="14.4">
      <c r="A1508" s="7" t="s">
        <v>104</v>
      </c>
      <c r="B1508" s="7" t="s">
        <v>105</v>
      </c>
      <c r="C1508" s="7" t="s">
        <v>108</v>
      </c>
      <c r="D1508" s="7" t="s">
        <v>41</v>
      </c>
      <c r="E1508" s="7">
        <v>0</v>
      </c>
      <c r="F1508" s="7">
        <v>0</v>
      </c>
      <c r="G1508" s="7">
        <v>0</v>
      </c>
      <c r="H1508" s="7">
        <v>0</v>
      </c>
      <c r="I1508" s="7">
        <v>0</v>
      </c>
      <c r="J1508" s="7">
        <v>0</v>
      </c>
      <c r="K1508" s="7">
        <v>0</v>
      </c>
      <c r="L1508" s="7">
        <v>0</v>
      </c>
      <c r="M1508" s="7">
        <v>0</v>
      </c>
      <c r="N1508" s="7">
        <v>0</v>
      </c>
      <c r="O1508" s="7">
        <v>0</v>
      </c>
      <c r="P1508" s="7">
        <v>0</v>
      </c>
      <c r="Q1508" s="7">
        <v>0</v>
      </c>
      <c r="R1508" s="7">
        <v>0</v>
      </c>
      <c r="S1508" s="7">
        <v>0</v>
      </c>
      <c r="T1508" s="7">
        <v>0</v>
      </c>
      <c r="U1508" s="7">
        <v>0</v>
      </c>
      <c r="V1508" s="7">
        <v>0</v>
      </c>
      <c r="W1508" s="7">
        <v>0</v>
      </c>
      <c r="X1508" s="7">
        <v>0</v>
      </c>
      <c r="Y1508" s="7">
        <v>0</v>
      </c>
      <c r="Z1508" s="7">
        <v>0</v>
      </c>
      <c r="AA1508" s="1" t="s">
        <v>42</v>
      </c>
      <c r="AB1508" s="1" t="str">
        <f t="shared" si="72"/>
        <v>Galicia</v>
      </c>
      <c r="AC1508" s="1" t="str">
        <f t="shared" si="70"/>
        <v>Cáceres-Galicia-Ourense-R8</v>
      </c>
      <c r="AD1508" s="1" t="str">
        <f t="shared" si="71"/>
        <v xml:space="preserve">DG - Industria Química </v>
      </c>
    </row>
    <row r="1509" spans="1:30" ht="14.4">
      <c r="A1509" s="7" t="s">
        <v>104</v>
      </c>
      <c r="B1509" s="7" t="s">
        <v>105</v>
      </c>
      <c r="C1509" s="7" t="s">
        <v>108</v>
      </c>
      <c r="D1509" s="7" t="s">
        <v>43</v>
      </c>
      <c r="E1509" s="7">
        <v>0</v>
      </c>
      <c r="F1509" s="7">
        <v>0</v>
      </c>
      <c r="G1509" s="7">
        <v>0</v>
      </c>
      <c r="H1509" s="7">
        <v>0</v>
      </c>
      <c r="I1509" s="7">
        <v>0</v>
      </c>
      <c r="J1509" s="7">
        <v>0</v>
      </c>
      <c r="K1509" s="7">
        <v>0</v>
      </c>
      <c r="L1509" s="7">
        <v>0</v>
      </c>
      <c r="M1509" s="7">
        <v>0</v>
      </c>
      <c r="N1509" s="7">
        <v>0</v>
      </c>
      <c r="O1509" s="7">
        <v>0</v>
      </c>
      <c r="P1509" s="7">
        <v>0</v>
      </c>
      <c r="Q1509" s="7">
        <v>0</v>
      </c>
      <c r="R1509" s="7">
        <v>0</v>
      </c>
      <c r="S1509" s="7">
        <v>0</v>
      </c>
      <c r="T1509" s="7">
        <v>0</v>
      </c>
      <c r="U1509" s="7">
        <v>0</v>
      </c>
      <c r="V1509" s="7">
        <v>0</v>
      </c>
      <c r="W1509" s="7">
        <v>0</v>
      </c>
      <c r="X1509" s="7">
        <v>0</v>
      </c>
      <c r="Y1509" s="7">
        <v>0</v>
      </c>
      <c r="Z1509" s="7">
        <v>0</v>
      </c>
      <c r="AA1509" s="1" t="s">
        <v>44</v>
      </c>
      <c r="AB1509" s="1" t="str">
        <f t="shared" si="72"/>
        <v>Galicia</v>
      </c>
      <c r="AC1509" s="1" t="str">
        <f t="shared" si="70"/>
        <v>Cáceres-Galicia-Ourense-R9</v>
      </c>
      <c r="AD1509" s="1" t="str">
        <f t="shared" si="71"/>
        <v xml:space="preserve">DH - Industria del caucho y materias plásticas </v>
      </c>
    </row>
    <row r="1510" spans="1:30" ht="14.4">
      <c r="A1510" s="7" t="s">
        <v>104</v>
      </c>
      <c r="B1510" s="7" t="s">
        <v>105</v>
      </c>
      <c r="C1510" s="7" t="s">
        <v>108</v>
      </c>
      <c r="D1510" s="7" t="s">
        <v>45</v>
      </c>
      <c r="E1510" s="7">
        <v>0</v>
      </c>
      <c r="F1510" s="7">
        <v>0</v>
      </c>
      <c r="G1510" s="7">
        <v>0</v>
      </c>
      <c r="H1510" s="7">
        <v>0</v>
      </c>
      <c r="I1510" s="7">
        <v>0</v>
      </c>
      <c r="J1510" s="7">
        <v>0</v>
      </c>
      <c r="K1510" s="7">
        <v>0</v>
      </c>
      <c r="L1510" s="7">
        <v>0</v>
      </c>
      <c r="M1510" s="7">
        <v>0</v>
      </c>
      <c r="N1510" s="7">
        <v>0</v>
      </c>
      <c r="O1510" s="7">
        <v>0</v>
      </c>
      <c r="P1510" s="7">
        <v>0</v>
      </c>
      <c r="Q1510" s="7">
        <v>0</v>
      </c>
      <c r="R1510" s="7">
        <v>0</v>
      </c>
      <c r="S1510" s="7">
        <v>0</v>
      </c>
      <c r="T1510" s="7">
        <v>0</v>
      </c>
      <c r="U1510" s="7">
        <v>0</v>
      </c>
      <c r="V1510" s="7">
        <v>0</v>
      </c>
      <c r="W1510" s="7">
        <v>0</v>
      </c>
      <c r="X1510" s="7">
        <v>0</v>
      </c>
      <c r="Y1510" s="7">
        <v>0</v>
      </c>
      <c r="Z1510" s="7">
        <v>0</v>
      </c>
      <c r="AA1510" s="1" t="s">
        <v>46</v>
      </c>
      <c r="AB1510" s="1" t="str">
        <f t="shared" si="72"/>
        <v>Galicia</v>
      </c>
      <c r="AC1510" s="1" t="str">
        <f t="shared" si="70"/>
        <v>Cáceres-Galicia-Ourense-R10</v>
      </c>
      <c r="AD1510" s="1" t="str">
        <f t="shared" si="71"/>
        <v xml:space="preserve">DI - Industria de productos minerales no metálicos </v>
      </c>
    </row>
    <row r="1511" spans="1:30" ht="14.4">
      <c r="A1511" s="7" t="s">
        <v>104</v>
      </c>
      <c r="B1511" s="7" t="s">
        <v>105</v>
      </c>
      <c r="C1511" s="7" t="s">
        <v>108</v>
      </c>
      <c r="D1511" s="7" t="s">
        <v>47</v>
      </c>
      <c r="E1511" s="7">
        <v>0</v>
      </c>
      <c r="F1511" s="7">
        <v>0</v>
      </c>
      <c r="G1511" s="7">
        <v>0</v>
      </c>
      <c r="H1511" s="7">
        <v>0</v>
      </c>
      <c r="I1511" s="7">
        <v>0</v>
      </c>
      <c r="J1511" s="7">
        <v>0</v>
      </c>
      <c r="K1511" s="7">
        <v>0</v>
      </c>
      <c r="L1511" s="7">
        <v>0</v>
      </c>
      <c r="M1511" s="7">
        <v>0</v>
      </c>
      <c r="N1511" s="7">
        <v>0</v>
      </c>
      <c r="O1511" s="7">
        <v>0</v>
      </c>
      <c r="P1511" s="7">
        <v>0</v>
      </c>
      <c r="Q1511" s="7">
        <v>0</v>
      </c>
      <c r="R1511" s="7">
        <v>0</v>
      </c>
      <c r="S1511" s="7">
        <v>0</v>
      </c>
      <c r="T1511" s="7">
        <v>0</v>
      </c>
      <c r="U1511" s="7">
        <v>0</v>
      </c>
      <c r="V1511" s="7">
        <v>0</v>
      </c>
      <c r="W1511" s="7">
        <v>0</v>
      </c>
      <c r="X1511" s="7">
        <v>0</v>
      </c>
      <c r="Y1511" s="7">
        <v>0</v>
      </c>
      <c r="Z1511" s="7">
        <v>0</v>
      </c>
      <c r="AA1511" s="1" t="s">
        <v>48</v>
      </c>
      <c r="AB1511" s="1" t="str">
        <f t="shared" si="72"/>
        <v>Galicia</v>
      </c>
      <c r="AC1511" s="1" t="str">
        <f t="shared" si="70"/>
        <v>Cáceres-Galicia-Ourense-R11</v>
      </c>
      <c r="AD1511" s="1" t="str">
        <f t="shared" si="71"/>
        <v xml:space="preserve">DJ - Metalurgia y fabricación de productos metálicos </v>
      </c>
    </row>
    <row r="1512" spans="1:30" ht="14.4">
      <c r="A1512" s="7" t="s">
        <v>104</v>
      </c>
      <c r="B1512" s="7" t="s">
        <v>105</v>
      </c>
      <c r="C1512" s="7" t="s">
        <v>108</v>
      </c>
      <c r="D1512" s="7" t="s">
        <v>49</v>
      </c>
      <c r="E1512" s="7">
        <v>0</v>
      </c>
      <c r="F1512" s="7">
        <v>0</v>
      </c>
      <c r="G1512" s="7">
        <v>0</v>
      </c>
      <c r="H1512" s="7">
        <v>0</v>
      </c>
      <c r="I1512" s="7">
        <v>0</v>
      </c>
      <c r="J1512" s="7">
        <v>0</v>
      </c>
      <c r="K1512" s="7">
        <v>0</v>
      </c>
      <c r="L1512" s="7">
        <v>0</v>
      </c>
      <c r="M1512" s="7">
        <v>0</v>
      </c>
      <c r="N1512" s="7">
        <v>0</v>
      </c>
      <c r="O1512" s="7">
        <v>0</v>
      </c>
      <c r="P1512" s="7">
        <v>0</v>
      </c>
      <c r="Q1512" s="7">
        <v>0</v>
      </c>
      <c r="R1512" s="7">
        <v>0</v>
      </c>
      <c r="S1512" s="7">
        <v>0</v>
      </c>
      <c r="T1512" s="7">
        <v>0</v>
      </c>
      <c r="U1512" s="7">
        <v>0</v>
      </c>
      <c r="V1512" s="7">
        <v>0</v>
      </c>
      <c r="W1512" s="7">
        <v>0</v>
      </c>
      <c r="X1512" s="7">
        <v>0</v>
      </c>
      <c r="Y1512" s="7">
        <v>0</v>
      </c>
      <c r="Z1512" s="7">
        <v>0</v>
      </c>
      <c r="AA1512" s="1" t="s">
        <v>50</v>
      </c>
      <c r="AB1512" s="1" t="str">
        <f t="shared" si="72"/>
        <v>Galicia</v>
      </c>
      <c r="AC1512" s="1" t="str">
        <f t="shared" si="70"/>
        <v>Cáceres-Galicia-Ourense-R12</v>
      </c>
      <c r="AD1512" s="1" t="str">
        <f t="shared" si="71"/>
        <v xml:space="preserve">DK - Fabricación de maquinaria y equipo mecánico </v>
      </c>
    </row>
    <row r="1513" spans="1:30" ht="14.4">
      <c r="A1513" s="7" t="s">
        <v>104</v>
      </c>
      <c r="B1513" s="7" t="s">
        <v>105</v>
      </c>
      <c r="C1513" s="7" t="s">
        <v>108</v>
      </c>
      <c r="D1513" s="7" t="s">
        <v>51</v>
      </c>
      <c r="E1513" s="7">
        <v>0</v>
      </c>
      <c r="F1513" s="7">
        <v>0</v>
      </c>
      <c r="G1513" s="7">
        <v>0</v>
      </c>
      <c r="H1513" s="7">
        <v>0</v>
      </c>
      <c r="I1513" s="7">
        <v>0</v>
      </c>
      <c r="J1513" s="7">
        <v>0</v>
      </c>
      <c r="K1513" s="7">
        <v>0</v>
      </c>
      <c r="L1513" s="7">
        <v>0</v>
      </c>
      <c r="M1513" s="7">
        <v>0</v>
      </c>
      <c r="N1513" s="7">
        <v>0</v>
      </c>
      <c r="O1513" s="7">
        <v>0</v>
      </c>
      <c r="P1513" s="7">
        <v>0</v>
      </c>
      <c r="Q1513" s="7">
        <v>0</v>
      </c>
      <c r="R1513" s="7">
        <v>0</v>
      </c>
      <c r="S1513" s="7">
        <v>0</v>
      </c>
      <c r="T1513" s="7">
        <v>0</v>
      </c>
      <c r="U1513" s="7">
        <v>0</v>
      </c>
      <c r="V1513" s="7">
        <v>0</v>
      </c>
      <c r="W1513" s="7">
        <v>0</v>
      </c>
      <c r="X1513" s="7">
        <v>0</v>
      </c>
      <c r="Y1513" s="7">
        <v>0</v>
      </c>
      <c r="Z1513" s="7">
        <v>0</v>
      </c>
      <c r="AA1513" s="1" t="s">
        <v>52</v>
      </c>
      <c r="AB1513" s="1" t="str">
        <f t="shared" si="72"/>
        <v>Galicia</v>
      </c>
      <c r="AC1513" s="1" t="str">
        <f t="shared" si="70"/>
        <v>Cáceres-Galicia-Ourense-R13</v>
      </c>
      <c r="AD1513" s="1" t="str">
        <f t="shared" si="71"/>
        <v xml:space="preserve">DL - Material y equipo eléctrico, electrónico y óptico </v>
      </c>
    </row>
    <row r="1514" spans="1:30" ht="14.4">
      <c r="A1514" s="7" t="s">
        <v>104</v>
      </c>
      <c r="B1514" s="7" t="s">
        <v>105</v>
      </c>
      <c r="C1514" s="7" t="s">
        <v>108</v>
      </c>
      <c r="D1514" s="7" t="s">
        <v>53</v>
      </c>
      <c r="E1514" s="7">
        <v>0</v>
      </c>
      <c r="F1514" s="7">
        <v>0</v>
      </c>
      <c r="G1514" s="7">
        <v>0</v>
      </c>
      <c r="H1514" s="7">
        <v>0</v>
      </c>
      <c r="I1514" s="7">
        <v>0</v>
      </c>
      <c r="J1514" s="7">
        <v>0</v>
      </c>
      <c r="K1514" s="7">
        <v>0</v>
      </c>
      <c r="L1514" s="7">
        <v>0</v>
      </c>
      <c r="M1514" s="7">
        <v>0</v>
      </c>
      <c r="N1514" s="7">
        <v>0</v>
      </c>
      <c r="O1514" s="7">
        <v>0</v>
      </c>
      <c r="P1514" s="7">
        <v>0</v>
      </c>
      <c r="Q1514" s="7">
        <v>0</v>
      </c>
      <c r="R1514" s="7">
        <v>0</v>
      </c>
      <c r="S1514" s="7">
        <v>0</v>
      </c>
      <c r="T1514" s="7">
        <v>0</v>
      </c>
      <c r="U1514" s="7">
        <v>0</v>
      </c>
      <c r="V1514" s="7">
        <v>0</v>
      </c>
      <c r="W1514" s="7">
        <v>0</v>
      </c>
      <c r="X1514" s="7">
        <v>0</v>
      </c>
      <c r="Y1514" s="7">
        <v>0</v>
      </c>
      <c r="Z1514" s="7">
        <v>0</v>
      </c>
      <c r="AA1514" s="1" t="s">
        <v>54</v>
      </c>
      <c r="AB1514" s="1" t="str">
        <f t="shared" si="72"/>
        <v>Galicia</v>
      </c>
      <c r="AC1514" s="1" t="str">
        <f t="shared" si="70"/>
        <v>Cáceres-Galicia-Ourense-R14</v>
      </c>
      <c r="AD1514" s="1" t="str">
        <f t="shared" si="71"/>
        <v xml:space="preserve">DM - Fabricación de material de transporte </v>
      </c>
    </row>
    <row r="1515" spans="1:30" ht="14.4">
      <c r="A1515" s="7" t="s">
        <v>104</v>
      </c>
      <c r="B1515" s="7" t="s">
        <v>105</v>
      </c>
      <c r="C1515" s="7" t="s">
        <v>108</v>
      </c>
      <c r="D1515" s="7" t="s">
        <v>55</v>
      </c>
      <c r="E1515" s="7">
        <v>0</v>
      </c>
      <c r="F1515" s="7">
        <v>0</v>
      </c>
      <c r="G1515" s="7">
        <v>3.3473223686571803E-2</v>
      </c>
      <c r="H1515" s="7">
        <v>0</v>
      </c>
      <c r="I1515" s="7">
        <v>0</v>
      </c>
      <c r="J1515" s="7">
        <v>0</v>
      </c>
      <c r="K1515" s="7">
        <v>0</v>
      </c>
      <c r="L1515" s="7">
        <v>0</v>
      </c>
      <c r="M1515" s="7">
        <v>0</v>
      </c>
      <c r="N1515" s="7">
        <v>0</v>
      </c>
      <c r="O1515" s="7">
        <v>0</v>
      </c>
      <c r="P1515" s="7">
        <v>0</v>
      </c>
      <c r="Q1515" s="7">
        <v>0</v>
      </c>
      <c r="R1515" s="7">
        <v>0.57414900000000002</v>
      </c>
      <c r="S1515" s="7">
        <v>0</v>
      </c>
      <c r="T1515" s="7">
        <v>0</v>
      </c>
      <c r="U1515" s="7">
        <v>0</v>
      </c>
      <c r="V1515" s="7">
        <v>0</v>
      </c>
      <c r="W1515" s="7">
        <v>0</v>
      </c>
      <c r="X1515" s="7">
        <v>0</v>
      </c>
      <c r="Y1515" s="7">
        <v>0</v>
      </c>
      <c r="Z1515" s="7">
        <v>0</v>
      </c>
      <c r="AA1515" s="1" t="s">
        <v>56</v>
      </c>
      <c r="AB1515" s="1" t="str">
        <f t="shared" si="72"/>
        <v>Galicia</v>
      </c>
      <c r="AC1515" s="1" t="str">
        <f t="shared" si="70"/>
        <v>Cáceres-Galicia-Ourense-R15</v>
      </c>
      <c r="AD1515" s="1" t="str">
        <f t="shared" si="71"/>
        <v xml:space="preserve">DN - Industrias diversas </v>
      </c>
    </row>
    <row r="1516" spans="1:30" ht="14.4">
      <c r="A1516" s="7" t="s">
        <v>104</v>
      </c>
      <c r="B1516" s="7" t="s">
        <v>105</v>
      </c>
      <c r="C1516" s="7" t="s">
        <v>108</v>
      </c>
      <c r="D1516" s="7" t="s">
        <v>57</v>
      </c>
      <c r="E1516" s="7">
        <v>0</v>
      </c>
      <c r="F1516" s="7">
        <v>0</v>
      </c>
      <c r="G1516" s="7">
        <v>0</v>
      </c>
      <c r="H1516" s="7">
        <v>0</v>
      </c>
      <c r="I1516" s="7">
        <v>0</v>
      </c>
      <c r="J1516" s="7">
        <v>0</v>
      </c>
      <c r="K1516" s="7">
        <v>0</v>
      </c>
      <c r="L1516" s="7">
        <v>0</v>
      </c>
      <c r="M1516" s="7">
        <v>0</v>
      </c>
      <c r="N1516" s="7">
        <v>0</v>
      </c>
      <c r="O1516" s="7">
        <v>0</v>
      </c>
      <c r="P1516" s="7">
        <v>0</v>
      </c>
      <c r="Q1516" s="7">
        <v>0</v>
      </c>
      <c r="R1516" s="7">
        <v>0</v>
      </c>
      <c r="S1516" s="7">
        <v>0</v>
      </c>
      <c r="T1516" s="7">
        <v>0</v>
      </c>
      <c r="U1516" s="7">
        <v>0</v>
      </c>
      <c r="V1516" s="7">
        <v>0</v>
      </c>
      <c r="W1516" s="7">
        <v>0</v>
      </c>
      <c r="X1516" s="7">
        <v>0</v>
      </c>
      <c r="Y1516" s="7">
        <v>0</v>
      </c>
      <c r="Z1516" s="7">
        <v>0</v>
      </c>
      <c r="AA1516" s="1" t="s">
        <v>58</v>
      </c>
      <c r="AB1516" s="1" t="str">
        <f t="shared" si="72"/>
        <v>Galicia</v>
      </c>
      <c r="AC1516" s="1" t="str">
        <f t="shared" si="70"/>
        <v>Cáceres-Galicia-Ourense-R16</v>
      </c>
      <c r="AD1516" s="1" t="str">
        <f t="shared" si="71"/>
        <v xml:space="preserve">EE - Industria energética, distribución de energía, gas y agua </v>
      </c>
    </row>
    <row r="1517" spans="1:30" ht="14.4">
      <c r="A1517" s="7" t="s">
        <v>104</v>
      </c>
      <c r="B1517" s="7" t="s">
        <v>105</v>
      </c>
      <c r="C1517" s="7" t="s">
        <v>109</v>
      </c>
      <c r="D1517" s="7" t="s">
        <v>23</v>
      </c>
      <c r="E1517" s="7">
        <v>0</v>
      </c>
      <c r="F1517" s="7">
        <v>0</v>
      </c>
      <c r="G1517" s="7">
        <v>0</v>
      </c>
      <c r="H1517" s="7">
        <v>0</v>
      </c>
      <c r="I1517" s="7">
        <v>0</v>
      </c>
      <c r="J1517" s="7">
        <v>0</v>
      </c>
      <c r="K1517" s="7">
        <v>0</v>
      </c>
      <c r="L1517" s="7">
        <v>0</v>
      </c>
      <c r="M1517" s="7">
        <v>6.4527179788900098</v>
      </c>
      <c r="N1517" s="7">
        <v>0</v>
      </c>
      <c r="O1517" s="7">
        <v>0</v>
      </c>
      <c r="P1517" s="7">
        <v>0</v>
      </c>
      <c r="Q1517" s="7">
        <v>0</v>
      </c>
      <c r="R1517" s="7">
        <v>0</v>
      </c>
      <c r="S1517" s="7">
        <v>0</v>
      </c>
      <c r="T1517" s="7">
        <v>0</v>
      </c>
      <c r="U1517" s="7">
        <v>0</v>
      </c>
      <c r="V1517" s="7">
        <v>0</v>
      </c>
      <c r="W1517" s="7">
        <v>0</v>
      </c>
      <c r="X1517" s="7">
        <v>10.155519</v>
      </c>
      <c r="Y1517" s="7">
        <v>0</v>
      </c>
      <c r="Z1517" s="7">
        <v>0</v>
      </c>
      <c r="AA1517" s="1" t="s">
        <v>24</v>
      </c>
      <c r="AB1517" s="1" t="str">
        <f t="shared" si="72"/>
        <v>Galicia</v>
      </c>
      <c r="AC1517" s="1" t="str">
        <f t="shared" si="70"/>
        <v>Cáceres-Galicia-Pontevedra-R1</v>
      </c>
      <c r="AD1517" s="1" t="str">
        <f t="shared" si="71"/>
        <v xml:space="preserve">AA,BB - Agricultura, silvicultura y pesca </v>
      </c>
    </row>
    <row r="1518" spans="1:30" ht="14.4">
      <c r="A1518" s="7" t="s">
        <v>104</v>
      </c>
      <c r="B1518" s="7" t="s">
        <v>105</v>
      </c>
      <c r="C1518" s="7" t="s">
        <v>109</v>
      </c>
      <c r="D1518" s="7" t="s">
        <v>26</v>
      </c>
      <c r="E1518" s="7">
        <v>30.164611216127302</v>
      </c>
      <c r="F1518" s="7">
        <v>0</v>
      </c>
      <c r="G1518" s="7">
        <v>0</v>
      </c>
      <c r="H1518" s="7">
        <v>0</v>
      </c>
      <c r="I1518" s="7">
        <v>21.1127923644577</v>
      </c>
      <c r="J1518" s="7">
        <v>10.6799449026866</v>
      </c>
      <c r="K1518" s="7">
        <v>13.2055759409727</v>
      </c>
      <c r="L1518" s="7">
        <v>25.985483346419599</v>
      </c>
      <c r="M1518" s="7">
        <v>0</v>
      </c>
      <c r="N1518" s="7">
        <v>14.633488334263101</v>
      </c>
      <c r="O1518" s="7">
        <v>10.5683010764087</v>
      </c>
      <c r="P1518" s="7">
        <v>19.160207</v>
      </c>
      <c r="Q1518" s="7">
        <v>0</v>
      </c>
      <c r="R1518" s="7">
        <v>0</v>
      </c>
      <c r="S1518" s="7">
        <v>0</v>
      </c>
      <c r="T1518" s="7">
        <v>28.543475999999998</v>
      </c>
      <c r="U1518" s="7">
        <v>14.639808</v>
      </c>
      <c r="V1518" s="7">
        <v>11.085696</v>
      </c>
      <c r="W1518" s="7">
        <v>39.103546000000001</v>
      </c>
      <c r="X1518" s="7">
        <v>0</v>
      </c>
      <c r="Y1518" s="7">
        <v>13.01328</v>
      </c>
      <c r="Z1518" s="7">
        <v>38.675401000000001</v>
      </c>
      <c r="AA1518" s="1" t="s">
        <v>27</v>
      </c>
      <c r="AB1518" s="1" t="str">
        <f t="shared" si="72"/>
        <v>Galicia</v>
      </c>
      <c r="AC1518" s="1" t="str">
        <f t="shared" si="70"/>
        <v>Cáceres-Galicia-Pontevedra-R2</v>
      </c>
      <c r="AD1518" s="1" t="str">
        <f t="shared" si="71"/>
        <v xml:space="preserve">CA,CB, DF - I. extractivas, coquerías, refino y combustibles nucleares </v>
      </c>
    </row>
    <row r="1519" spans="1:30" ht="14.4">
      <c r="A1519" s="7" t="s">
        <v>104</v>
      </c>
      <c r="B1519" s="7" t="s">
        <v>105</v>
      </c>
      <c r="C1519" s="7" t="s">
        <v>109</v>
      </c>
      <c r="D1519" s="7" t="s">
        <v>29</v>
      </c>
      <c r="E1519" s="7">
        <v>0</v>
      </c>
      <c r="F1519" s="7">
        <v>0</v>
      </c>
      <c r="G1519" s="7">
        <v>0</v>
      </c>
      <c r="H1519" s="7">
        <v>1.85919675048336</v>
      </c>
      <c r="I1519" s="7">
        <v>0</v>
      </c>
      <c r="J1519" s="7">
        <v>0</v>
      </c>
      <c r="K1519" s="7">
        <v>0</v>
      </c>
      <c r="L1519" s="7">
        <v>0</v>
      </c>
      <c r="M1519" s="7">
        <v>9.9823855098637804</v>
      </c>
      <c r="N1519" s="7">
        <v>0</v>
      </c>
      <c r="O1519" s="7">
        <v>0</v>
      </c>
      <c r="P1519" s="7">
        <v>0</v>
      </c>
      <c r="Q1519" s="7">
        <v>0</v>
      </c>
      <c r="R1519" s="7">
        <v>0</v>
      </c>
      <c r="S1519" s="7">
        <v>6.7541000000000002</v>
      </c>
      <c r="T1519" s="7">
        <v>0</v>
      </c>
      <c r="U1519" s="7">
        <v>0</v>
      </c>
      <c r="V1519" s="7">
        <v>0</v>
      </c>
      <c r="W1519" s="7">
        <v>0</v>
      </c>
      <c r="X1519" s="7">
        <v>11.593238400000001</v>
      </c>
      <c r="Y1519" s="7">
        <v>0</v>
      </c>
      <c r="Z1519" s="7">
        <v>0</v>
      </c>
      <c r="AA1519" s="1" t="s">
        <v>30</v>
      </c>
      <c r="AB1519" s="1" t="str">
        <f t="shared" si="72"/>
        <v>Galicia</v>
      </c>
      <c r="AC1519" s="1" t="str">
        <f t="shared" si="70"/>
        <v>Cáceres-Galicia-Pontevedra-R3</v>
      </c>
      <c r="AD1519" s="1" t="str">
        <f t="shared" si="71"/>
        <v xml:space="preserve">DA - Industria Agroalimentaria </v>
      </c>
    </row>
    <row r="1520" spans="1:30" ht="14.4">
      <c r="A1520" s="7" t="s">
        <v>104</v>
      </c>
      <c r="B1520" s="7" t="s">
        <v>105</v>
      </c>
      <c r="C1520" s="7" t="s">
        <v>109</v>
      </c>
      <c r="D1520" s="7" t="s">
        <v>32</v>
      </c>
      <c r="E1520" s="7">
        <v>0</v>
      </c>
      <c r="F1520" s="7">
        <v>0</v>
      </c>
      <c r="G1520" s="7">
        <v>0</v>
      </c>
      <c r="H1520" s="7">
        <v>0</v>
      </c>
      <c r="I1520" s="7">
        <v>0</v>
      </c>
      <c r="J1520" s="7">
        <v>0</v>
      </c>
      <c r="K1520" s="7">
        <v>0</v>
      </c>
      <c r="L1520" s="7">
        <v>0</v>
      </c>
      <c r="M1520" s="7">
        <v>0</v>
      </c>
      <c r="N1520" s="7">
        <v>0</v>
      </c>
      <c r="O1520" s="7">
        <v>0</v>
      </c>
      <c r="P1520" s="7">
        <v>0</v>
      </c>
      <c r="Q1520" s="7">
        <v>0</v>
      </c>
      <c r="R1520" s="7">
        <v>0</v>
      </c>
      <c r="S1520" s="7">
        <v>0</v>
      </c>
      <c r="T1520" s="7">
        <v>0</v>
      </c>
      <c r="U1520" s="7">
        <v>0</v>
      </c>
      <c r="V1520" s="7">
        <v>0</v>
      </c>
      <c r="W1520" s="7">
        <v>0</v>
      </c>
      <c r="X1520" s="7">
        <v>0</v>
      </c>
      <c r="Y1520" s="7">
        <v>0</v>
      </c>
      <c r="Z1520" s="7">
        <v>0</v>
      </c>
      <c r="AA1520" s="1" t="s">
        <v>33</v>
      </c>
      <c r="AB1520" s="1" t="str">
        <f t="shared" si="72"/>
        <v>Galicia</v>
      </c>
      <c r="AC1520" s="1" t="str">
        <f t="shared" si="70"/>
        <v>Cáceres-Galicia-Pontevedra-R4</v>
      </c>
      <c r="AD1520" s="1" t="str">
        <f t="shared" si="71"/>
        <v xml:space="preserve">DB - Industria textil y de la confección </v>
      </c>
    </row>
    <row r="1521" spans="1:30" ht="14.4">
      <c r="A1521" s="7" t="s">
        <v>104</v>
      </c>
      <c r="B1521" s="7" t="s">
        <v>105</v>
      </c>
      <c r="C1521" s="7" t="s">
        <v>109</v>
      </c>
      <c r="D1521" s="7" t="s">
        <v>35</v>
      </c>
      <c r="E1521" s="7">
        <v>0</v>
      </c>
      <c r="F1521" s="7">
        <v>0</v>
      </c>
      <c r="G1521" s="7">
        <v>0</v>
      </c>
      <c r="H1521" s="7">
        <v>0</v>
      </c>
      <c r="I1521" s="7">
        <v>0</v>
      </c>
      <c r="J1521" s="7">
        <v>0</v>
      </c>
      <c r="K1521" s="7">
        <v>0</v>
      </c>
      <c r="L1521" s="7">
        <v>0</v>
      </c>
      <c r="M1521" s="7">
        <v>0</v>
      </c>
      <c r="N1521" s="7">
        <v>0</v>
      </c>
      <c r="O1521" s="7">
        <v>0</v>
      </c>
      <c r="P1521" s="7">
        <v>0</v>
      </c>
      <c r="Q1521" s="7">
        <v>0</v>
      </c>
      <c r="R1521" s="7">
        <v>0</v>
      </c>
      <c r="S1521" s="7">
        <v>0</v>
      </c>
      <c r="T1521" s="7">
        <v>0</v>
      </c>
      <c r="U1521" s="7">
        <v>0</v>
      </c>
      <c r="V1521" s="7">
        <v>0</v>
      </c>
      <c r="W1521" s="7">
        <v>0</v>
      </c>
      <c r="X1521" s="7">
        <v>0</v>
      </c>
      <c r="Y1521" s="7">
        <v>0</v>
      </c>
      <c r="Z1521" s="7">
        <v>0</v>
      </c>
      <c r="AA1521" s="1" t="s">
        <v>36</v>
      </c>
      <c r="AB1521" s="1" t="str">
        <f t="shared" si="72"/>
        <v>Galicia</v>
      </c>
      <c r="AC1521" s="1" t="str">
        <f t="shared" si="70"/>
        <v>Cáceres-Galicia-Pontevedra-R5</v>
      </c>
      <c r="AD1521" s="1" t="str">
        <f t="shared" si="71"/>
        <v xml:space="preserve">DC - Industria del cuero y calzado </v>
      </c>
    </row>
    <row r="1522" spans="1:30" ht="14.4">
      <c r="A1522" s="7" t="s">
        <v>104</v>
      </c>
      <c r="B1522" s="7" t="s">
        <v>105</v>
      </c>
      <c r="C1522" s="7" t="s">
        <v>109</v>
      </c>
      <c r="D1522" s="7" t="s">
        <v>37</v>
      </c>
      <c r="E1522" s="7">
        <v>0</v>
      </c>
      <c r="F1522" s="7">
        <v>0</v>
      </c>
      <c r="G1522" s="7">
        <v>0</v>
      </c>
      <c r="H1522" s="7">
        <v>0</v>
      </c>
      <c r="I1522" s="7">
        <v>0</v>
      </c>
      <c r="J1522" s="7">
        <v>0</v>
      </c>
      <c r="K1522" s="7">
        <v>0</v>
      </c>
      <c r="L1522" s="7">
        <v>0</v>
      </c>
      <c r="M1522" s="7">
        <v>0</v>
      </c>
      <c r="N1522" s="7">
        <v>0</v>
      </c>
      <c r="O1522" s="7">
        <v>0</v>
      </c>
      <c r="P1522" s="7">
        <v>0</v>
      </c>
      <c r="Q1522" s="7">
        <v>0</v>
      </c>
      <c r="R1522" s="7">
        <v>0</v>
      </c>
      <c r="S1522" s="7">
        <v>0</v>
      </c>
      <c r="T1522" s="7">
        <v>0</v>
      </c>
      <c r="U1522" s="7">
        <v>0</v>
      </c>
      <c r="V1522" s="7">
        <v>0</v>
      </c>
      <c r="W1522" s="7">
        <v>0</v>
      </c>
      <c r="X1522" s="7">
        <v>0</v>
      </c>
      <c r="Y1522" s="7">
        <v>0</v>
      </c>
      <c r="Z1522" s="7">
        <v>0</v>
      </c>
      <c r="AA1522" s="1" t="s">
        <v>38</v>
      </c>
      <c r="AB1522" s="1" t="str">
        <f t="shared" si="72"/>
        <v>Galicia</v>
      </c>
      <c r="AC1522" s="1" t="str">
        <f t="shared" si="70"/>
        <v>Cáceres-Galicia-Pontevedra-R6</v>
      </c>
      <c r="AD1522" s="1" t="str">
        <f t="shared" si="71"/>
        <v xml:space="preserve">DD - Industria de la madera y el corcho </v>
      </c>
    </row>
    <row r="1523" spans="1:30" ht="14.4">
      <c r="A1523" s="7" t="s">
        <v>104</v>
      </c>
      <c r="B1523" s="7" t="s">
        <v>105</v>
      </c>
      <c r="C1523" s="7" t="s">
        <v>109</v>
      </c>
      <c r="D1523" s="7" t="s">
        <v>39</v>
      </c>
      <c r="E1523" s="7">
        <v>0</v>
      </c>
      <c r="F1523" s="7">
        <v>0</v>
      </c>
      <c r="G1523" s="7">
        <v>0</v>
      </c>
      <c r="H1523" s="7">
        <v>0</v>
      </c>
      <c r="I1523" s="7">
        <v>0</v>
      </c>
      <c r="J1523" s="7">
        <v>0</v>
      </c>
      <c r="K1523" s="7">
        <v>0</v>
      </c>
      <c r="L1523" s="7">
        <v>0</v>
      </c>
      <c r="M1523" s="7">
        <v>0</v>
      </c>
      <c r="N1523" s="7">
        <v>0</v>
      </c>
      <c r="O1523" s="7">
        <v>0</v>
      </c>
      <c r="P1523" s="7">
        <v>0</v>
      </c>
      <c r="Q1523" s="7">
        <v>0</v>
      </c>
      <c r="R1523" s="7">
        <v>0</v>
      </c>
      <c r="S1523" s="7">
        <v>0</v>
      </c>
      <c r="T1523" s="7">
        <v>0</v>
      </c>
      <c r="U1523" s="7">
        <v>0</v>
      </c>
      <c r="V1523" s="7">
        <v>0</v>
      </c>
      <c r="W1523" s="7">
        <v>0</v>
      </c>
      <c r="X1523" s="7">
        <v>0</v>
      </c>
      <c r="Y1523" s="7">
        <v>0</v>
      </c>
      <c r="Z1523" s="7">
        <v>0</v>
      </c>
      <c r="AA1523" s="1" t="s">
        <v>40</v>
      </c>
      <c r="AB1523" s="1" t="str">
        <f t="shared" si="72"/>
        <v>Galicia</v>
      </c>
      <c r="AC1523" s="1" t="str">
        <f t="shared" si="70"/>
        <v>Cáceres-Galicia-Pontevedra-R7</v>
      </c>
      <c r="AD1523" s="1" t="str">
        <f t="shared" si="71"/>
        <v xml:space="preserve">DE - Industria del papel, edición y artes gráficas </v>
      </c>
    </row>
    <row r="1524" spans="1:30" ht="14.4">
      <c r="A1524" s="7" t="s">
        <v>104</v>
      </c>
      <c r="B1524" s="7" t="s">
        <v>105</v>
      </c>
      <c r="C1524" s="7" t="s">
        <v>109</v>
      </c>
      <c r="D1524" s="7" t="s">
        <v>41</v>
      </c>
      <c r="E1524" s="7">
        <v>0</v>
      </c>
      <c r="F1524" s="7">
        <v>0</v>
      </c>
      <c r="G1524" s="7">
        <v>0</v>
      </c>
      <c r="H1524" s="7">
        <v>0</v>
      </c>
      <c r="I1524" s="7">
        <v>0</v>
      </c>
      <c r="J1524" s="7">
        <v>0</v>
      </c>
      <c r="K1524" s="7">
        <v>0</v>
      </c>
      <c r="L1524" s="7">
        <v>0</v>
      </c>
      <c r="M1524" s="7">
        <v>0</v>
      </c>
      <c r="N1524" s="7">
        <v>0</v>
      </c>
      <c r="O1524" s="7">
        <v>0</v>
      </c>
      <c r="P1524" s="7">
        <v>0</v>
      </c>
      <c r="Q1524" s="7">
        <v>0</v>
      </c>
      <c r="R1524" s="7">
        <v>0</v>
      </c>
      <c r="S1524" s="7">
        <v>0</v>
      </c>
      <c r="T1524" s="7">
        <v>0</v>
      </c>
      <c r="U1524" s="7">
        <v>0</v>
      </c>
      <c r="V1524" s="7">
        <v>0</v>
      </c>
      <c r="W1524" s="7">
        <v>0</v>
      </c>
      <c r="X1524" s="7">
        <v>0</v>
      </c>
      <c r="Y1524" s="7">
        <v>0</v>
      </c>
      <c r="Z1524" s="7">
        <v>0</v>
      </c>
      <c r="AA1524" s="1" t="s">
        <v>42</v>
      </c>
      <c r="AB1524" s="1" t="str">
        <f t="shared" si="72"/>
        <v>Galicia</v>
      </c>
      <c r="AC1524" s="1" t="str">
        <f t="shared" si="70"/>
        <v>Cáceres-Galicia-Pontevedra-R8</v>
      </c>
      <c r="AD1524" s="1" t="str">
        <f t="shared" si="71"/>
        <v xml:space="preserve">DG - Industria Química </v>
      </c>
    </row>
    <row r="1525" spans="1:30" ht="14.4">
      <c r="A1525" s="7" t="s">
        <v>104</v>
      </c>
      <c r="B1525" s="7" t="s">
        <v>105</v>
      </c>
      <c r="C1525" s="7" t="s">
        <v>109</v>
      </c>
      <c r="D1525" s="7" t="s">
        <v>43</v>
      </c>
      <c r="E1525" s="7">
        <v>0</v>
      </c>
      <c r="F1525" s="7">
        <v>0</v>
      </c>
      <c r="G1525" s="7">
        <v>0</v>
      </c>
      <c r="H1525" s="7">
        <v>0</v>
      </c>
      <c r="I1525" s="7">
        <v>0</v>
      </c>
      <c r="J1525" s="7">
        <v>0</v>
      </c>
      <c r="K1525" s="7">
        <v>0</v>
      </c>
      <c r="L1525" s="7">
        <v>0</v>
      </c>
      <c r="M1525" s="7">
        <v>0</v>
      </c>
      <c r="N1525" s="7">
        <v>0</v>
      </c>
      <c r="O1525" s="7">
        <v>0</v>
      </c>
      <c r="P1525" s="7">
        <v>0</v>
      </c>
      <c r="Q1525" s="7">
        <v>0</v>
      </c>
      <c r="R1525" s="7">
        <v>0</v>
      </c>
      <c r="S1525" s="7">
        <v>0</v>
      </c>
      <c r="T1525" s="7">
        <v>0</v>
      </c>
      <c r="U1525" s="7">
        <v>0</v>
      </c>
      <c r="V1525" s="7">
        <v>0</v>
      </c>
      <c r="W1525" s="7">
        <v>0</v>
      </c>
      <c r="X1525" s="7">
        <v>0</v>
      </c>
      <c r="Y1525" s="7">
        <v>0</v>
      </c>
      <c r="Z1525" s="7">
        <v>0</v>
      </c>
      <c r="AA1525" s="1" t="s">
        <v>44</v>
      </c>
      <c r="AB1525" s="1" t="str">
        <f t="shared" si="72"/>
        <v>Galicia</v>
      </c>
      <c r="AC1525" s="1" t="str">
        <f t="shared" si="70"/>
        <v>Cáceres-Galicia-Pontevedra-R9</v>
      </c>
      <c r="AD1525" s="1" t="str">
        <f t="shared" si="71"/>
        <v xml:space="preserve">DH - Industria del caucho y materias plásticas </v>
      </c>
    </row>
    <row r="1526" spans="1:30" ht="14.4">
      <c r="A1526" s="7" t="s">
        <v>104</v>
      </c>
      <c r="B1526" s="7" t="s">
        <v>105</v>
      </c>
      <c r="C1526" s="7" t="s">
        <v>109</v>
      </c>
      <c r="D1526" s="7" t="s">
        <v>45</v>
      </c>
      <c r="E1526" s="7">
        <v>0</v>
      </c>
      <c r="F1526" s="7">
        <v>0</v>
      </c>
      <c r="G1526" s="7">
        <v>0</v>
      </c>
      <c r="H1526" s="7">
        <v>0</v>
      </c>
      <c r="I1526" s="7">
        <v>0</v>
      </c>
      <c r="J1526" s="7">
        <v>0</v>
      </c>
      <c r="K1526" s="7">
        <v>0</v>
      </c>
      <c r="L1526" s="7">
        <v>0</v>
      </c>
      <c r="M1526" s="7">
        <v>0</v>
      </c>
      <c r="N1526" s="7">
        <v>0</v>
      </c>
      <c r="O1526" s="7">
        <v>1.6744833551787399</v>
      </c>
      <c r="P1526" s="7">
        <v>0</v>
      </c>
      <c r="Q1526" s="7">
        <v>0</v>
      </c>
      <c r="R1526" s="7">
        <v>0</v>
      </c>
      <c r="S1526" s="7">
        <v>0</v>
      </c>
      <c r="T1526" s="7">
        <v>0</v>
      </c>
      <c r="U1526" s="7">
        <v>0</v>
      </c>
      <c r="V1526" s="7">
        <v>0</v>
      </c>
      <c r="W1526" s="7">
        <v>0</v>
      </c>
      <c r="X1526" s="7">
        <v>0</v>
      </c>
      <c r="Y1526" s="7">
        <v>0</v>
      </c>
      <c r="Z1526" s="7">
        <v>12.047879999999999</v>
      </c>
      <c r="AA1526" s="1" t="s">
        <v>46</v>
      </c>
      <c r="AB1526" s="1" t="str">
        <f t="shared" si="72"/>
        <v>Galicia</v>
      </c>
      <c r="AC1526" s="1" t="str">
        <f t="shared" si="70"/>
        <v>Cáceres-Galicia-Pontevedra-R10</v>
      </c>
      <c r="AD1526" s="1" t="str">
        <f t="shared" si="71"/>
        <v xml:space="preserve">DI - Industria de productos minerales no metálicos </v>
      </c>
    </row>
    <row r="1527" spans="1:30" ht="14.4">
      <c r="A1527" s="7" t="s">
        <v>104</v>
      </c>
      <c r="B1527" s="7" t="s">
        <v>105</v>
      </c>
      <c r="C1527" s="7" t="s">
        <v>109</v>
      </c>
      <c r="D1527" s="7" t="s">
        <v>47</v>
      </c>
      <c r="E1527" s="7">
        <v>0</v>
      </c>
      <c r="F1527" s="7">
        <v>0</v>
      </c>
      <c r="G1527" s="7">
        <v>0</v>
      </c>
      <c r="H1527" s="7">
        <v>0</v>
      </c>
      <c r="I1527" s="7">
        <v>0</v>
      </c>
      <c r="J1527" s="7">
        <v>0</v>
      </c>
      <c r="K1527" s="7">
        <v>0</v>
      </c>
      <c r="L1527" s="7">
        <v>0</v>
      </c>
      <c r="M1527" s="7">
        <v>0</v>
      </c>
      <c r="N1527" s="7">
        <v>0</v>
      </c>
      <c r="O1527" s="7">
        <v>0</v>
      </c>
      <c r="P1527" s="7">
        <v>0</v>
      </c>
      <c r="Q1527" s="7">
        <v>0</v>
      </c>
      <c r="R1527" s="7">
        <v>0</v>
      </c>
      <c r="S1527" s="7">
        <v>0</v>
      </c>
      <c r="T1527" s="7">
        <v>0</v>
      </c>
      <c r="U1527" s="7">
        <v>0</v>
      </c>
      <c r="V1527" s="7">
        <v>0</v>
      </c>
      <c r="W1527" s="7">
        <v>0</v>
      </c>
      <c r="X1527" s="7">
        <v>0</v>
      </c>
      <c r="Y1527" s="7">
        <v>0</v>
      </c>
      <c r="Z1527" s="7">
        <v>0</v>
      </c>
      <c r="AA1527" s="1" t="s">
        <v>48</v>
      </c>
      <c r="AB1527" s="1" t="str">
        <f t="shared" si="72"/>
        <v>Galicia</v>
      </c>
      <c r="AC1527" s="1" t="str">
        <f t="shared" si="70"/>
        <v>Cáceres-Galicia-Pontevedra-R11</v>
      </c>
      <c r="AD1527" s="1" t="str">
        <f t="shared" si="71"/>
        <v xml:space="preserve">DJ - Metalurgia y fabricación de productos metálicos </v>
      </c>
    </row>
    <row r="1528" spans="1:30" ht="14.4">
      <c r="A1528" s="7" t="s">
        <v>104</v>
      </c>
      <c r="B1528" s="7" t="s">
        <v>105</v>
      </c>
      <c r="C1528" s="7" t="s">
        <v>109</v>
      </c>
      <c r="D1528" s="7" t="s">
        <v>49</v>
      </c>
      <c r="E1528" s="7">
        <v>0</v>
      </c>
      <c r="F1528" s="7">
        <v>0</v>
      </c>
      <c r="G1528" s="7">
        <v>0</v>
      </c>
      <c r="H1528" s="7">
        <v>0</v>
      </c>
      <c r="I1528" s="7">
        <v>0</v>
      </c>
      <c r="J1528" s="7">
        <v>0</v>
      </c>
      <c r="K1528" s="7">
        <v>0</v>
      </c>
      <c r="L1528" s="7">
        <v>0</v>
      </c>
      <c r="M1528" s="7">
        <v>0</v>
      </c>
      <c r="N1528" s="7">
        <v>0</v>
      </c>
      <c r="O1528" s="7">
        <v>0</v>
      </c>
      <c r="P1528" s="7">
        <v>0</v>
      </c>
      <c r="Q1528" s="7">
        <v>0</v>
      </c>
      <c r="R1528" s="7">
        <v>0</v>
      </c>
      <c r="S1528" s="7">
        <v>0</v>
      </c>
      <c r="T1528" s="7">
        <v>0</v>
      </c>
      <c r="U1528" s="7">
        <v>0</v>
      </c>
      <c r="V1528" s="7">
        <v>0</v>
      </c>
      <c r="W1528" s="7">
        <v>0</v>
      </c>
      <c r="X1528" s="7">
        <v>0</v>
      </c>
      <c r="Y1528" s="7">
        <v>0</v>
      </c>
      <c r="Z1528" s="7">
        <v>0</v>
      </c>
      <c r="AA1528" s="1" t="s">
        <v>50</v>
      </c>
      <c r="AB1528" s="1" t="str">
        <f t="shared" si="72"/>
        <v>Galicia</v>
      </c>
      <c r="AC1528" s="1" t="str">
        <f t="shared" si="70"/>
        <v>Cáceres-Galicia-Pontevedra-R12</v>
      </c>
      <c r="AD1528" s="1" t="str">
        <f t="shared" si="71"/>
        <v xml:space="preserve">DK - Fabricación de maquinaria y equipo mecánico </v>
      </c>
    </row>
    <row r="1529" spans="1:30" ht="14.4">
      <c r="A1529" s="7" t="s">
        <v>104</v>
      </c>
      <c r="B1529" s="7" t="s">
        <v>105</v>
      </c>
      <c r="C1529" s="7" t="s">
        <v>109</v>
      </c>
      <c r="D1529" s="7" t="s">
        <v>51</v>
      </c>
      <c r="E1529" s="7">
        <v>0</v>
      </c>
      <c r="F1529" s="7">
        <v>0</v>
      </c>
      <c r="G1529" s="7">
        <v>0</v>
      </c>
      <c r="H1529" s="7">
        <v>0</v>
      </c>
      <c r="I1529" s="7">
        <v>0</v>
      </c>
      <c r="J1529" s="7">
        <v>0</v>
      </c>
      <c r="K1529" s="7">
        <v>0</v>
      </c>
      <c r="L1529" s="7">
        <v>0</v>
      </c>
      <c r="M1529" s="7">
        <v>0</v>
      </c>
      <c r="N1529" s="7">
        <v>0</v>
      </c>
      <c r="O1529" s="7">
        <v>0</v>
      </c>
      <c r="P1529" s="7">
        <v>0</v>
      </c>
      <c r="Q1529" s="7">
        <v>0</v>
      </c>
      <c r="R1529" s="7">
        <v>0</v>
      </c>
      <c r="S1529" s="7">
        <v>0</v>
      </c>
      <c r="T1529" s="7">
        <v>0</v>
      </c>
      <c r="U1529" s="7">
        <v>0</v>
      </c>
      <c r="V1529" s="7">
        <v>0</v>
      </c>
      <c r="W1529" s="7">
        <v>0</v>
      </c>
      <c r="X1529" s="7">
        <v>0</v>
      </c>
      <c r="Y1529" s="7">
        <v>0</v>
      </c>
      <c r="Z1529" s="7">
        <v>0</v>
      </c>
      <c r="AA1529" s="1" t="s">
        <v>52</v>
      </c>
      <c r="AB1529" s="1" t="str">
        <f t="shared" si="72"/>
        <v>Galicia</v>
      </c>
      <c r="AC1529" s="1" t="str">
        <f t="shared" si="70"/>
        <v>Cáceres-Galicia-Pontevedra-R13</v>
      </c>
      <c r="AD1529" s="1" t="str">
        <f t="shared" si="71"/>
        <v xml:space="preserve">DL - Material y equipo eléctrico, electrónico y óptico </v>
      </c>
    </row>
    <row r="1530" spans="1:30" ht="14.4">
      <c r="A1530" s="7" t="s">
        <v>104</v>
      </c>
      <c r="B1530" s="7" t="s">
        <v>105</v>
      </c>
      <c r="C1530" s="7" t="s">
        <v>109</v>
      </c>
      <c r="D1530" s="7" t="s">
        <v>53</v>
      </c>
      <c r="E1530" s="7">
        <v>0</v>
      </c>
      <c r="F1530" s="7">
        <v>0</v>
      </c>
      <c r="G1530" s="7">
        <v>0</v>
      </c>
      <c r="H1530" s="7">
        <v>0</v>
      </c>
      <c r="I1530" s="7">
        <v>0</v>
      </c>
      <c r="J1530" s="7">
        <v>0</v>
      </c>
      <c r="K1530" s="7">
        <v>0</v>
      </c>
      <c r="L1530" s="7">
        <v>0</v>
      </c>
      <c r="M1530" s="7">
        <v>0</v>
      </c>
      <c r="N1530" s="7">
        <v>0</v>
      </c>
      <c r="O1530" s="7">
        <v>0</v>
      </c>
      <c r="P1530" s="7">
        <v>0</v>
      </c>
      <c r="Q1530" s="7">
        <v>0</v>
      </c>
      <c r="R1530" s="7">
        <v>0</v>
      </c>
      <c r="S1530" s="7">
        <v>0</v>
      </c>
      <c r="T1530" s="7">
        <v>0</v>
      </c>
      <c r="U1530" s="7">
        <v>0</v>
      </c>
      <c r="V1530" s="7">
        <v>0</v>
      </c>
      <c r="W1530" s="7">
        <v>0</v>
      </c>
      <c r="X1530" s="7">
        <v>0</v>
      </c>
      <c r="Y1530" s="7">
        <v>0</v>
      </c>
      <c r="Z1530" s="7">
        <v>0</v>
      </c>
      <c r="AA1530" s="1" t="s">
        <v>54</v>
      </c>
      <c r="AB1530" s="1" t="str">
        <f t="shared" si="72"/>
        <v>Galicia</v>
      </c>
      <c r="AC1530" s="1" t="str">
        <f t="shared" si="70"/>
        <v>Cáceres-Galicia-Pontevedra-R14</v>
      </c>
      <c r="AD1530" s="1" t="str">
        <f t="shared" si="71"/>
        <v xml:space="preserve">DM - Fabricación de material de transporte </v>
      </c>
    </row>
    <row r="1531" spans="1:30" ht="14.4">
      <c r="A1531" s="7" t="s">
        <v>104</v>
      </c>
      <c r="B1531" s="7" t="s">
        <v>105</v>
      </c>
      <c r="C1531" s="7" t="s">
        <v>109</v>
      </c>
      <c r="D1531" s="7" t="s">
        <v>55</v>
      </c>
      <c r="E1531" s="7">
        <v>0</v>
      </c>
      <c r="F1531" s="7">
        <v>0</v>
      </c>
      <c r="G1531" s="7">
        <v>0</v>
      </c>
      <c r="H1531" s="7">
        <v>0</v>
      </c>
      <c r="I1531" s="7">
        <v>0</v>
      </c>
      <c r="J1531" s="7">
        <v>0</v>
      </c>
      <c r="K1531" s="7">
        <v>0</v>
      </c>
      <c r="L1531" s="7">
        <v>0</v>
      </c>
      <c r="M1531" s="7">
        <v>0</v>
      </c>
      <c r="N1531" s="7">
        <v>0</v>
      </c>
      <c r="O1531" s="7">
        <v>0</v>
      </c>
      <c r="P1531" s="7">
        <v>0</v>
      </c>
      <c r="Q1531" s="7">
        <v>0</v>
      </c>
      <c r="R1531" s="7">
        <v>0</v>
      </c>
      <c r="S1531" s="7">
        <v>0</v>
      </c>
      <c r="T1531" s="7">
        <v>0</v>
      </c>
      <c r="U1531" s="7">
        <v>0</v>
      </c>
      <c r="V1531" s="7">
        <v>0</v>
      </c>
      <c r="W1531" s="7">
        <v>0</v>
      </c>
      <c r="X1531" s="7">
        <v>0</v>
      </c>
      <c r="Y1531" s="7">
        <v>0</v>
      </c>
      <c r="Z1531" s="7">
        <v>0</v>
      </c>
      <c r="AA1531" s="1" t="s">
        <v>56</v>
      </c>
      <c r="AB1531" s="1" t="str">
        <f t="shared" si="72"/>
        <v>Galicia</v>
      </c>
      <c r="AC1531" s="1" t="str">
        <f t="shared" si="70"/>
        <v>Cáceres-Galicia-Pontevedra-R15</v>
      </c>
      <c r="AD1531" s="1" t="str">
        <f t="shared" si="71"/>
        <v xml:space="preserve">DN - Industrias diversas </v>
      </c>
    </row>
    <row r="1532" spans="1:30" ht="14.4">
      <c r="A1532" s="7" t="s">
        <v>104</v>
      </c>
      <c r="B1532" s="7" t="s">
        <v>105</v>
      </c>
      <c r="C1532" s="7" t="s">
        <v>109</v>
      </c>
      <c r="D1532" s="7" t="s">
        <v>57</v>
      </c>
      <c r="E1532" s="7">
        <v>0</v>
      </c>
      <c r="F1532" s="7">
        <v>0</v>
      </c>
      <c r="G1532" s="7">
        <v>0</v>
      </c>
      <c r="H1532" s="7">
        <v>0</v>
      </c>
      <c r="I1532" s="7">
        <v>0</v>
      </c>
      <c r="J1532" s="7">
        <v>0</v>
      </c>
      <c r="K1532" s="7">
        <v>0</v>
      </c>
      <c r="L1532" s="7">
        <v>0</v>
      </c>
      <c r="M1532" s="7">
        <v>0</v>
      </c>
      <c r="N1532" s="7">
        <v>0</v>
      </c>
      <c r="O1532" s="7">
        <v>0</v>
      </c>
      <c r="P1532" s="7">
        <v>0</v>
      </c>
      <c r="Q1532" s="7">
        <v>0</v>
      </c>
      <c r="R1532" s="7">
        <v>0</v>
      </c>
      <c r="S1532" s="7">
        <v>0</v>
      </c>
      <c r="T1532" s="7">
        <v>0</v>
      </c>
      <c r="U1532" s="7">
        <v>0</v>
      </c>
      <c r="V1532" s="7">
        <v>0</v>
      </c>
      <c r="W1532" s="7">
        <v>0</v>
      </c>
      <c r="X1532" s="7">
        <v>0</v>
      </c>
      <c r="Y1532" s="7">
        <v>0</v>
      </c>
      <c r="Z1532" s="7">
        <v>0</v>
      </c>
      <c r="AA1532" s="1" t="s">
        <v>58</v>
      </c>
      <c r="AB1532" s="1" t="str">
        <f t="shared" si="72"/>
        <v>Galicia</v>
      </c>
      <c r="AC1532" s="1" t="str">
        <f t="shared" si="70"/>
        <v>Cáceres-Galicia-Pontevedra-R16</v>
      </c>
      <c r="AD1532" s="1" t="str">
        <f t="shared" si="71"/>
        <v xml:space="preserve">EE - Industria energética, distribución de energía, gas y agua </v>
      </c>
    </row>
    <row r="1533" spans="1:30" ht="14.4">
      <c r="A1533" s="7" t="s">
        <v>104</v>
      </c>
      <c r="B1533" s="7" t="s">
        <v>110</v>
      </c>
      <c r="C1533" s="7" t="s">
        <v>111</v>
      </c>
      <c r="D1533" s="7" t="s">
        <v>23</v>
      </c>
      <c r="E1533" s="7">
        <v>22.480657323084198</v>
      </c>
      <c r="F1533" s="7">
        <v>141.50441479489601</v>
      </c>
      <c r="G1533" s="7">
        <v>42.308895426092903</v>
      </c>
      <c r="H1533" s="7">
        <v>35.8072479490422</v>
      </c>
      <c r="I1533" s="7">
        <v>13.733679431088101</v>
      </c>
      <c r="J1533" s="7">
        <v>97.014126484769093</v>
      </c>
      <c r="K1533" s="7">
        <v>98.604065612595505</v>
      </c>
      <c r="L1533" s="7">
        <v>132.38384139753899</v>
      </c>
      <c r="M1533" s="7">
        <v>52.278357074899503</v>
      </c>
      <c r="N1533" s="7">
        <v>105.97255203325901</v>
      </c>
      <c r="O1533" s="7">
        <v>46.471597739688498</v>
      </c>
      <c r="P1533" s="7">
        <v>26.437342000000001</v>
      </c>
      <c r="Q1533" s="7">
        <v>179.59892199999999</v>
      </c>
      <c r="R1533" s="7">
        <v>45.083621000000001</v>
      </c>
      <c r="S1533" s="7">
        <v>38.546413999999999</v>
      </c>
      <c r="T1533" s="7">
        <v>11.9581</v>
      </c>
      <c r="U1533" s="7">
        <v>111.363058</v>
      </c>
      <c r="V1533" s="7">
        <v>142.02695600000001</v>
      </c>
      <c r="W1533" s="7">
        <v>165.82873499999999</v>
      </c>
      <c r="X1533" s="7">
        <v>89.767764999999997</v>
      </c>
      <c r="Y1533" s="7">
        <v>112.494608</v>
      </c>
      <c r="Z1533" s="7">
        <v>46.627169000000002</v>
      </c>
      <c r="AA1533" s="1" t="s">
        <v>24</v>
      </c>
      <c r="AB1533" s="1" t="str">
        <f t="shared" si="72"/>
        <v>Comunidad de Madrid</v>
      </c>
      <c r="AC1533" s="1" t="str">
        <f t="shared" si="70"/>
        <v>Cáceres-Comunidad de Madrid-Madrid-R1</v>
      </c>
      <c r="AD1533" s="1" t="str">
        <f t="shared" si="71"/>
        <v xml:space="preserve">AA,BB - Agricultura, silvicultura y pesca </v>
      </c>
    </row>
    <row r="1534" spans="1:30" ht="14.4">
      <c r="A1534" s="7" t="s">
        <v>104</v>
      </c>
      <c r="B1534" s="7" t="s">
        <v>110</v>
      </c>
      <c r="C1534" s="7" t="s">
        <v>111</v>
      </c>
      <c r="D1534" s="7" t="s">
        <v>26</v>
      </c>
      <c r="E1534" s="7">
        <v>0.59673848588881295</v>
      </c>
      <c r="F1534" s="7">
        <v>0</v>
      </c>
      <c r="G1534" s="7">
        <v>0</v>
      </c>
      <c r="H1534" s="7">
        <v>37.499151672381501</v>
      </c>
      <c r="I1534" s="7">
        <v>39.609253847623599</v>
      </c>
      <c r="J1534" s="7">
        <v>23.5410399420999</v>
      </c>
      <c r="K1534" s="7">
        <v>0</v>
      </c>
      <c r="L1534" s="7">
        <v>1.24786324099519</v>
      </c>
      <c r="M1534" s="7">
        <v>0</v>
      </c>
      <c r="N1534" s="7">
        <v>5.3538505537478001</v>
      </c>
      <c r="O1534" s="7">
        <v>2.9423659513795801</v>
      </c>
      <c r="P1534" s="7">
        <v>4.3117080000000003</v>
      </c>
      <c r="Q1534" s="7">
        <v>0</v>
      </c>
      <c r="R1534" s="7">
        <v>0</v>
      </c>
      <c r="S1534" s="7">
        <v>52.494464000000001</v>
      </c>
      <c r="T1534" s="7">
        <v>65.161308000000005</v>
      </c>
      <c r="U1534" s="7">
        <v>86.861025999999995</v>
      </c>
      <c r="V1534" s="7">
        <v>0</v>
      </c>
      <c r="W1534" s="7">
        <v>3.2383899999999999</v>
      </c>
      <c r="X1534" s="7">
        <v>0</v>
      </c>
      <c r="Y1534" s="7">
        <v>3.8925879999999999</v>
      </c>
      <c r="Z1534" s="7">
        <v>13.142424999999999</v>
      </c>
      <c r="AA1534" s="1" t="s">
        <v>27</v>
      </c>
      <c r="AB1534" s="1" t="str">
        <f t="shared" si="72"/>
        <v>Comunidad de Madrid</v>
      </c>
      <c r="AC1534" s="1" t="str">
        <f t="shared" si="70"/>
        <v>Cáceres-Comunidad de Madrid-Madrid-R2</v>
      </c>
      <c r="AD1534" s="1" t="str">
        <f t="shared" si="71"/>
        <v xml:space="preserve">CA,CB, DF - I. extractivas, coquerías, refino y combustibles nucleares </v>
      </c>
    </row>
    <row r="1535" spans="1:30" ht="14.4">
      <c r="A1535" s="7" t="s">
        <v>104</v>
      </c>
      <c r="B1535" s="7" t="s">
        <v>110</v>
      </c>
      <c r="C1535" s="7" t="s">
        <v>111</v>
      </c>
      <c r="D1535" s="7" t="s">
        <v>29</v>
      </c>
      <c r="E1535" s="7">
        <v>502.677184935779</v>
      </c>
      <c r="F1535" s="7">
        <v>54.7272959956112</v>
      </c>
      <c r="G1535" s="7">
        <v>84.121594540739594</v>
      </c>
      <c r="H1535" s="7">
        <v>79.160893678468597</v>
      </c>
      <c r="I1535" s="7">
        <v>38.6201411652426</v>
      </c>
      <c r="J1535" s="7">
        <v>86.863842953225898</v>
      </c>
      <c r="K1535" s="7">
        <v>284.24927430140201</v>
      </c>
      <c r="L1535" s="7">
        <v>88.169994697039897</v>
      </c>
      <c r="M1535" s="7">
        <v>136.92858776634699</v>
      </c>
      <c r="N1535" s="7">
        <v>60.2707215103976</v>
      </c>
      <c r="O1535" s="7">
        <v>171.33156622198001</v>
      </c>
      <c r="P1535" s="7">
        <v>293.64241199999998</v>
      </c>
      <c r="Q1535" s="7">
        <v>60.461295</v>
      </c>
      <c r="R1535" s="7">
        <v>77.955129999999997</v>
      </c>
      <c r="S1535" s="7">
        <v>192.856201</v>
      </c>
      <c r="T1535" s="7">
        <v>121.881135</v>
      </c>
      <c r="U1535" s="7">
        <v>83.902428</v>
      </c>
      <c r="V1535" s="7">
        <v>255.17253700000001</v>
      </c>
      <c r="W1535" s="7">
        <v>180.679788</v>
      </c>
      <c r="X1535" s="7">
        <v>63.184221999999998</v>
      </c>
      <c r="Y1535" s="7">
        <v>99.806927999999999</v>
      </c>
      <c r="Z1535" s="7">
        <v>194.979513</v>
      </c>
      <c r="AA1535" s="1" t="s">
        <v>30</v>
      </c>
      <c r="AB1535" s="1" t="str">
        <f t="shared" si="72"/>
        <v>Comunidad de Madrid</v>
      </c>
      <c r="AC1535" s="1" t="str">
        <f t="shared" si="70"/>
        <v>Cáceres-Comunidad de Madrid-Madrid-R3</v>
      </c>
      <c r="AD1535" s="1" t="str">
        <f t="shared" si="71"/>
        <v xml:space="preserve">DA - Industria Agroalimentaria </v>
      </c>
    </row>
    <row r="1536" spans="1:30" ht="14.4">
      <c r="A1536" s="7" t="s">
        <v>104</v>
      </c>
      <c r="B1536" s="7" t="s">
        <v>110</v>
      </c>
      <c r="C1536" s="7" t="s">
        <v>111</v>
      </c>
      <c r="D1536" s="7" t="s">
        <v>32</v>
      </c>
      <c r="E1536" s="7">
        <v>0</v>
      </c>
      <c r="F1536" s="7">
        <v>0</v>
      </c>
      <c r="G1536" s="7">
        <v>0</v>
      </c>
      <c r="H1536" s="7">
        <v>0</v>
      </c>
      <c r="I1536" s="7">
        <v>0</v>
      </c>
      <c r="J1536" s="7">
        <v>0</v>
      </c>
      <c r="K1536" s="7">
        <v>0</v>
      </c>
      <c r="L1536" s="7">
        <v>0</v>
      </c>
      <c r="M1536" s="7">
        <v>0</v>
      </c>
      <c r="N1536" s="7">
        <v>0</v>
      </c>
      <c r="O1536" s="7">
        <v>0</v>
      </c>
      <c r="P1536" s="7">
        <v>0</v>
      </c>
      <c r="Q1536" s="7">
        <v>0</v>
      </c>
      <c r="R1536" s="7">
        <v>0</v>
      </c>
      <c r="S1536" s="7">
        <v>0</v>
      </c>
      <c r="T1536" s="7">
        <v>0</v>
      </c>
      <c r="U1536" s="7">
        <v>0</v>
      </c>
      <c r="V1536" s="7">
        <v>0</v>
      </c>
      <c r="W1536" s="7">
        <v>0</v>
      </c>
      <c r="X1536" s="7">
        <v>0</v>
      </c>
      <c r="Y1536" s="7">
        <v>0</v>
      </c>
      <c r="Z1536" s="7">
        <v>0</v>
      </c>
      <c r="AA1536" s="1" t="s">
        <v>33</v>
      </c>
      <c r="AB1536" s="1" t="str">
        <f t="shared" si="72"/>
        <v>Comunidad de Madrid</v>
      </c>
      <c r="AC1536" s="1" t="str">
        <f t="shared" si="70"/>
        <v>Cáceres-Comunidad de Madrid-Madrid-R4</v>
      </c>
      <c r="AD1536" s="1" t="str">
        <f t="shared" si="71"/>
        <v xml:space="preserve">DB - Industria textil y de la confección </v>
      </c>
    </row>
    <row r="1537" spans="1:30" ht="14.4">
      <c r="A1537" s="7" t="s">
        <v>104</v>
      </c>
      <c r="B1537" s="7" t="s">
        <v>110</v>
      </c>
      <c r="C1537" s="7" t="s">
        <v>111</v>
      </c>
      <c r="D1537" s="7" t="s">
        <v>35</v>
      </c>
      <c r="E1537" s="7">
        <v>0</v>
      </c>
      <c r="F1537" s="7">
        <v>0</v>
      </c>
      <c r="G1537" s="7">
        <v>0</v>
      </c>
      <c r="H1537" s="7">
        <v>0</v>
      </c>
      <c r="I1537" s="7">
        <v>0</v>
      </c>
      <c r="J1537" s="7">
        <v>0</v>
      </c>
      <c r="K1537" s="7">
        <v>0</v>
      </c>
      <c r="L1537" s="7">
        <v>0</v>
      </c>
      <c r="M1537" s="7">
        <v>0</v>
      </c>
      <c r="N1537" s="7">
        <v>0</v>
      </c>
      <c r="O1537" s="7">
        <v>0</v>
      </c>
      <c r="P1537" s="7">
        <v>0</v>
      </c>
      <c r="Q1537" s="7">
        <v>0</v>
      </c>
      <c r="R1537" s="7">
        <v>0</v>
      </c>
      <c r="S1537" s="7">
        <v>0</v>
      </c>
      <c r="T1537" s="7">
        <v>0</v>
      </c>
      <c r="U1537" s="7">
        <v>0</v>
      </c>
      <c r="V1537" s="7">
        <v>0</v>
      </c>
      <c r="W1537" s="7">
        <v>0</v>
      </c>
      <c r="X1537" s="7">
        <v>0</v>
      </c>
      <c r="Y1537" s="7">
        <v>0</v>
      </c>
      <c r="Z1537" s="7">
        <v>0</v>
      </c>
      <c r="AA1537" s="1" t="s">
        <v>36</v>
      </c>
      <c r="AB1537" s="1" t="str">
        <f t="shared" si="72"/>
        <v>Comunidad de Madrid</v>
      </c>
      <c r="AC1537" s="1" t="str">
        <f t="shared" si="70"/>
        <v>Cáceres-Comunidad de Madrid-Madrid-R5</v>
      </c>
      <c r="AD1537" s="1" t="str">
        <f t="shared" si="71"/>
        <v xml:space="preserve">DC - Industria del cuero y calzado </v>
      </c>
    </row>
    <row r="1538" spans="1:30" ht="14.4">
      <c r="A1538" s="7" t="s">
        <v>104</v>
      </c>
      <c r="B1538" s="7" t="s">
        <v>110</v>
      </c>
      <c r="C1538" s="7" t="s">
        <v>111</v>
      </c>
      <c r="D1538" s="7" t="s">
        <v>37</v>
      </c>
      <c r="E1538" s="7">
        <v>0</v>
      </c>
      <c r="F1538" s="7">
        <v>2.6580690038167898</v>
      </c>
      <c r="G1538" s="7">
        <v>4.3053704006165496</v>
      </c>
      <c r="H1538" s="7">
        <v>0</v>
      </c>
      <c r="I1538" s="7">
        <v>0</v>
      </c>
      <c r="J1538" s="7">
        <v>1.1087367961894701</v>
      </c>
      <c r="K1538" s="7">
        <v>0.20967009278356999</v>
      </c>
      <c r="L1538" s="7">
        <v>0</v>
      </c>
      <c r="M1538" s="7">
        <v>0</v>
      </c>
      <c r="N1538" s="7">
        <v>0</v>
      </c>
      <c r="O1538" s="7">
        <v>0</v>
      </c>
      <c r="P1538" s="7">
        <v>0</v>
      </c>
      <c r="Q1538" s="7">
        <v>14.63836</v>
      </c>
      <c r="R1538" s="7">
        <v>21.806850000000001</v>
      </c>
      <c r="S1538" s="7">
        <v>0</v>
      </c>
      <c r="T1538" s="7">
        <v>0</v>
      </c>
      <c r="U1538" s="7">
        <v>9.3958949999999994</v>
      </c>
      <c r="V1538" s="7">
        <v>1.560244</v>
      </c>
      <c r="W1538" s="7">
        <v>0</v>
      </c>
      <c r="X1538" s="7">
        <v>0</v>
      </c>
      <c r="Y1538" s="7">
        <v>0</v>
      </c>
      <c r="Z1538" s="7">
        <v>0</v>
      </c>
      <c r="AA1538" s="1" t="s">
        <v>38</v>
      </c>
      <c r="AB1538" s="1" t="str">
        <f t="shared" si="72"/>
        <v>Comunidad de Madrid</v>
      </c>
      <c r="AC1538" s="1" t="str">
        <f t="shared" si="70"/>
        <v>Cáceres-Comunidad de Madrid-Madrid-R6</v>
      </c>
      <c r="AD1538" s="1" t="str">
        <f t="shared" si="71"/>
        <v xml:space="preserve">DD - Industria de la madera y el corcho </v>
      </c>
    </row>
    <row r="1539" spans="1:30" ht="14.4">
      <c r="A1539" s="7" t="s">
        <v>104</v>
      </c>
      <c r="B1539" s="7" t="s">
        <v>110</v>
      </c>
      <c r="C1539" s="7" t="s">
        <v>111</v>
      </c>
      <c r="D1539" s="7" t="s">
        <v>39</v>
      </c>
      <c r="E1539" s="7">
        <v>2.82395217210534</v>
      </c>
      <c r="F1539" s="7">
        <v>0</v>
      </c>
      <c r="G1539" s="7">
        <v>0</v>
      </c>
      <c r="H1539" s="7">
        <v>0</v>
      </c>
      <c r="I1539" s="7">
        <v>1.0296040463870999</v>
      </c>
      <c r="J1539" s="7">
        <v>1.8915452536345201</v>
      </c>
      <c r="K1539" s="7">
        <v>0.47662918256562897</v>
      </c>
      <c r="L1539" s="7">
        <v>0.70145677833384301</v>
      </c>
      <c r="M1539" s="7">
        <v>0.70678952113972504</v>
      </c>
      <c r="N1539" s="7">
        <v>0</v>
      </c>
      <c r="O1539" s="7">
        <v>0</v>
      </c>
      <c r="P1539" s="7">
        <v>4.1545170000000002</v>
      </c>
      <c r="Q1539" s="7">
        <v>0</v>
      </c>
      <c r="R1539" s="7">
        <v>0</v>
      </c>
      <c r="S1539" s="7">
        <v>0</v>
      </c>
      <c r="T1539" s="7">
        <v>9.9155200000000008</v>
      </c>
      <c r="U1539" s="7">
        <v>18.906995999999999</v>
      </c>
      <c r="V1539" s="7">
        <v>3.3125049999999998</v>
      </c>
      <c r="W1539" s="7">
        <v>1.1316919999999999</v>
      </c>
      <c r="X1539" s="7">
        <v>3.0445730000000002</v>
      </c>
      <c r="Y1539" s="7">
        <v>0</v>
      </c>
      <c r="Z1539" s="7">
        <v>0</v>
      </c>
      <c r="AA1539" s="1" t="s">
        <v>40</v>
      </c>
      <c r="AB1539" s="1" t="str">
        <f t="shared" si="72"/>
        <v>Comunidad de Madrid</v>
      </c>
      <c r="AC1539" s="1" t="str">
        <f t="shared" si="70"/>
        <v>Cáceres-Comunidad de Madrid-Madrid-R7</v>
      </c>
      <c r="AD1539" s="1" t="str">
        <f t="shared" si="71"/>
        <v xml:space="preserve">DE - Industria del papel, edición y artes gráficas </v>
      </c>
    </row>
    <row r="1540" spans="1:30" ht="14.4">
      <c r="A1540" s="7" t="s">
        <v>104</v>
      </c>
      <c r="B1540" s="7" t="s">
        <v>110</v>
      </c>
      <c r="C1540" s="7" t="s">
        <v>111</v>
      </c>
      <c r="D1540" s="7" t="s">
        <v>41</v>
      </c>
      <c r="E1540" s="7">
        <v>6.5938467500421503</v>
      </c>
      <c r="F1540" s="7">
        <v>0</v>
      </c>
      <c r="G1540" s="7">
        <v>0</v>
      </c>
      <c r="H1540" s="7">
        <v>0</v>
      </c>
      <c r="I1540" s="7">
        <v>11.740323169076801</v>
      </c>
      <c r="J1540" s="7">
        <v>0</v>
      </c>
      <c r="K1540" s="7">
        <v>0</v>
      </c>
      <c r="L1540" s="7">
        <v>0</v>
      </c>
      <c r="M1540" s="7">
        <v>0</v>
      </c>
      <c r="N1540" s="7">
        <v>0</v>
      </c>
      <c r="O1540" s="7">
        <v>0.70640976931611299</v>
      </c>
      <c r="P1540" s="7">
        <v>15.218159999999999</v>
      </c>
      <c r="Q1540" s="7">
        <v>0</v>
      </c>
      <c r="R1540" s="7">
        <v>0</v>
      </c>
      <c r="S1540" s="7">
        <v>0</v>
      </c>
      <c r="T1540" s="7">
        <v>31.446144</v>
      </c>
      <c r="U1540" s="7">
        <v>0</v>
      </c>
      <c r="V1540" s="7">
        <v>0</v>
      </c>
      <c r="W1540" s="7">
        <v>0</v>
      </c>
      <c r="X1540" s="7">
        <v>0</v>
      </c>
      <c r="Y1540" s="7">
        <v>0</v>
      </c>
      <c r="Z1540" s="7">
        <v>6.8142399999999999</v>
      </c>
      <c r="AA1540" s="1" t="s">
        <v>42</v>
      </c>
      <c r="AB1540" s="1" t="str">
        <f t="shared" si="72"/>
        <v>Comunidad de Madrid</v>
      </c>
      <c r="AC1540" s="1" t="str">
        <f t="shared" si="70"/>
        <v>Cáceres-Comunidad de Madrid-Madrid-R8</v>
      </c>
      <c r="AD1540" s="1" t="str">
        <f t="shared" si="71"/>
        <v xml:space="preserve">DG - Industria Química </v>
      </c>
    </row>
    <row r="1541" spans="1:30" ht="14.4">
      <c r="A1541" s="7" t="s">
        <v>104</v>
      </c>
      <c r="B1541" s="7" t="s">
        <v>110</v>
      </c>
      <c r="C1541" s="7" t="s">
        <v>111</v>
      </c>
      <c r="D1541" s="7" t="s">
        <v>43</v>
      </c>
      <c r="E1541" s="7">
        <v>0</v>
      </c>
      <c r="F1541" s="7">
        <v>0</v>
      </c>
      <c r="G1541" s="7">
        <v>0</v>
      </c>
      <c r="H1541" s="7">
        <v>0</v>
      </c>
      <c r="I1541" s="7">
        <v>9.0756134349956294</v>
      </c>
      <c r="J1541" s="7">
        <v>0</v>
      </c>
      <c r="K1541" s="7">
        <v>0</v>
      </c>
      <c r="L1541" s="7">
        <v>0</v>
      </c>
      <c r="M1541" s="7">
        <v>0</v>
      </c>
      <c r="N1541" s="7">
        <v>0</v>
      </c>
      <c r="O1541" s="7">
        <v>4.6630417450105401</v>
      </c>
      <c r="P1541" s="7">
        <v>0</v>
      </c>
      <c r="Q1541" s="7">
        <v>0</v>
      </c>
      <c r="R1541" s="7">
        <v>0</v>
      </c>
      <c r="S1541" s="7">
        <v>0</v>
      </c>
      <c r="T1541" s="7">
        <v>1.175187</v>
      </c>
      <c r="U1541" s="7">
        <v>0</v>
      </c>
      <c r="V1541" s="7">
        <v>0</v>
      </c>
      <c r="W1541" s="7">
        <v>0</v>
      </c>
      <c r="X1541" s="7">
        <v>0</v>
      </c>
      <c r="Y1541" s="7">
        <v>0</v>
      </c>
      <c r="Z1541" s="7">
        <v>5.4742490000000004</v>
      </c>
      <c r="AA1541" s="1" t="s">
        <v>44</v>
      </c>
      <c r="AB1541" s="1" t="str">
        <f t="shared" si="72"/>
        <v>Comunidad de Madrid</v>
      </c>
      <c r="AC1541" s="1" t="str">
        <f t="shared" si="70"/>
        <v>Cáceres-Comunidad de Madrid-Madrid-R9</v>
      </c>
      <c r="AD1541" s="1" t="str">
        <f t="shared" si="71"/>
        <v xml:space="preserve">DH - Industria del caucho y materias plásticas </v>
      </c>
    </row>
    <row r="1542" spans="1:30" ht="14.4">
      <c r="A1542" s="7" t="s">
        <v>104</v>
      </c>
      <c r="B1542" s="7" t="s">
        <v>110</v>
      </c>
      <c r="C1542" s="7" t="s">
        <v>111</v>
      </c>
      <c r="D1542" s="7" t="s">
        <v>45</v>
      </c>
      <c r="E1542" s="7">
        <v>10.025536130529501</v>
      </c>
      <c r="F1542" s="7">
        <v>0.37919526513895702</v>
      </c>
      <c r="G1542" s="7">
        <v>0.79193787247710801</v>
      </c>
      <c r="H1542" s="7">
        <v>0</v>
      </c>
      <c r="I1542" s="7">
        <v>0</v>
      </c>
      <c r="J1542" s="7">
        <v>0</v>
      </c>
      <c r="K1542" s="7">
        <v>0.494076960260522</v>
      </c>
      <c r="L1542" s="7">
        <v>0.48190919498621299</v>
      </c>
      <c r="M1542" s="7">
        <v>0</v>
      </c>
      <c r="N1542" s="7">
        <v>0</v>
      </c>
      <c r="O1542" s="7">
        <v>0.51174377732579102</v>
      </c>
      <c r="P1542" s="7">
        <v>18.573556</v>
      </c>
      <c r="Q1542" s="7">
        <v>18.607431999999999</v>
      </c>
      <c r="R1542" s="7">
        <v>17.202719999999999</v>
      </c>
      <c r="S1542" s="7">
        <v>0</v>
      </c>
      <c r="T1542" s="7">
        <v>0</v>
      </c>
      <c r="U1542" s="7">
        <v>0</v>
      </c>
      <c r="V1542" s="7">
        <v>6.4889989999999997</v>
      </c>
      <c r="W1542" s="7">
        <v>5.5333680000000003</v>
      </c>
      <c r="X1542" s="7">
        <v>0</v>
      </c>
      <c r="Y1542" s="7">
        <v>0</v>
      </c>
      <c r="Z1542" s="7">
        <v>3.681988</v>
      </c>
      <c r="AA1542" s="1" t="s">
        <v>46</v>
      </c>
      <c r="AB1542" s="1" t="str">
        <f t="shared" si="72"/>
        <v>Comunidad de Madrid</v>
      </c>
      <c r="AC1542" s="1" t="str">
        <f t="shared" si="70"/>
        <v>Cáceres-Comunidad de Madrid-Madrid-R10</v>
      </c>
      <c r="AD1542" s="1" t="str">
        <f t="shared" si="71"/>
        <v xml:space="preserve">DI - Industria de productos minerales no metálicos </v>
      </c>
    </row>
    <row r="1543" spans="1:30" ht="14.4">
      <c r="A1543" s="7" t="s">
        <v>104</v>
      </c>
      <c r="B1543" s="7" t="s">
        <v>110</v>
      </c>
      <c r="C1543" s="7" t="s">
        <v>111</v>
      </c>
      <c r="D1543" s="7" t="s">
        <v>47</v>
      </c>
      <c r="E1543" s="7">
        <v>0.81390716483346803</v>
      </c>
      <c r="F1543" s="7">
        <v>1.5893669900158001</v>
      </c>
      <c r="G1543" s="7">
        <v>15.1999361900002</v>
      </c>
      <c r="H1543" s="7">
        <v>12.5543614239891</v>
      </c>
      <c r="I1543" s="7">
        <v>4.37890444044662</v>
      </c>
      <c r="J1543" s="7">
        <v>1.9911126376536401</v>
      </c>
      <c r="K1543" s="7">
        <v>4.0846691261669301</v>
      </c>
      <c r="L1543" s="7">
        <v>14.9405379561023</v>
      </c>
      <c r="M1543" s="7">
        <v>1.1261801672341401</v>
      </c>
      <c r="N1543" s="7">
        <v>2.0365003689156098</v>
      </c>
      <c r="O1543" s="7">
        <v>13.641232909284</v>
      </c>
      <c r="P1543" s="7">
        <v>2.390612</v>
      </c>
      <c r="Q1543" s="7">
        <v>3.3768539999999998</v>
      </c>
      <c r="R1543" s="7">
        <v>33.627516</v>
      </c>
      <c r="S1543" s="7">
        <v>18.174377</v>
      </c>
      <c r="T1543" s="7">
        <v>21.234565</v>
      </c>
      <c r="U1543" s="7">
        <v>6.0461650000000002</v>
      </c>
      <c r="V1543" s="7">
        <v>15.178331999999999</v>
      </c>
      <c r="W1543" s="7">
        <v>44.862105999999997</v>
      </c>
      <c r="X1543" s="7">
        <v>2.6131389999999999</v>
      </c>
      <c r="Y1543" s="7">
        <v>6.6235809999999997</v>
      </c>
      <c r="Z1543" s="7">
        <v>13.446777000000001</v>
      </c>
      <c r="AA1543" s="1" t="s">
        <v>48</v>
      </c>
      <c r="AB1543" s="1" t="str">
        <f t="shared" si="72"/>
        <v>Comunidad de Madrid</v>
      </c>
      <c r="AC1543" s="1" t="str">
        <f t="shared" si="70"/>
        <v>Cáceres-Comunidad de Madrid-Madrid-R11</v>
      </c>
      <c r="AD1543" s="1" t="str">
        <f t="shared" si="71"/>
        <v xml:space="preserve">DJ - Metalurgia y fabricación de productos metálicos </v>
      </c>
    </row>
    <row r="1544" spans="1:30" ht="14.4">
      <c r="A1544" s="7" t="s">
        <v>104</v>
      </c>
      <c r="B1544" s="7" t="s">
        <v>110</v>
      </c>
      <c r="C1544" s="7" t="s">
        <v>111</v>
      </c>
      <c r="D1544" s="7" t="s">
        <v>49</v>
      </c>
      <c r="E1544" s="7">
        <v>0</v>
      </c>
      <c r="F1544" s="7">
        <v>0</v>
      </c>
      <c r="G1544" s="7">
        <v>0</v>
      </c>
      <c r="H1544" s="7">
        <v>0</v>
      </c>
      <c r="I1544" s="7">
        <v>0</v>
      </c>
      <c r="J1544" s="7">
        <v>0</v>
      </c>
      <c r="K1544" s="7">
        <v>0</v>
      </c>
      <c r="L1544" s="7">
        <v>0</v>
      </c>
      <c r="M1544" s="7">
        <v>0</v>
      </c>
      <c r="N1544" s="7">
        <v>0</v>
      </c>
      <c r="O1544" s="7">
        <v>0</v>
      </c>
      <c r="P1544" s="7">
        <v>0</v>
      </c>
      <c r="Q1544" s="7">
        <v>0</v>
      </c>
      <c r="R1544" s="7">
        <v>0</v>
      </c>
      <c r="S1544" s="7">
        <v>0</v>
      </c>
      <c r="T1544" s="7">
        <v>0</v>
      </c>
      <c r="U1544" s="7">
        <v>0</v>
      </c>
      <c r="V1544" s="7">
        <v>0</v>
      </c>
      <c r="W1544" s="7">
        <v>0</v>
      </c>
      <c r="X1544" s="7">
        <v>0</v>
      </c>
      <c r="Y1544" s="7">
        <v>0</v>
      </c>
      <c r="Z1544" s="7">
        <v>0</v>
      </c>
      <c r="AA1544" s="1" t="s">
        <v>50</v>
      </c>
      <c r="AB1544" s="1" t="str">
        <f t="shared" si="72"/>
        <v>Comunidad de Madrid</v>
      </c>
      <c r="AC1544" s="1" t="str">
        <f t="shared" si="70"/>
        <v>Cáceres-Comunidad de Madrid-Madrid-R12</v>
      </c>
      <c r="AD1544" s="1" t="str">
        <f t="shared" si="71"/>
        <v xml:space="preserve">DK - Fabricación de maquinaria y equipo mecánico </v>
      </c>
    </row>
    <row r="1545" spans="1:30" ht="14.4">
      <c r="A1545" s="7" t="s">
        <v>104</v>
      </c>
      <c r="B1545" s="7" t="s">
        <v>110</v>
      </c>
      <c r="C1545" s="7" t="s">
        <v>111</v>
      </c>
      <c r="D1545" s="7" t="s">
        <v>51</v>
      </c>
      <c r="E1545" s="7">
        <v>62.410861804835299</v>
      </c>
      <c r="F1545" s="7">
        <v>0</v>
      </c>
      <c r="G1545" s="7">
        <v>28.666712900798998</v>
      </c>
      <c r="H1545" s="7">
        <v>0</v>
      </c>
      <c r="I1545" s="7">
        <v>0</v>
      </c>
      <c r="J1545" s="7">
        <v>0</v>
      </c>
      <c r="K1545" s="7">
        <v>0</v>
      </c>
      <c r="L1545" s="7">
        <v>19.9289238544076</v>
      </c>
      <c r="M1545" s="7">
        <v>0</v>
      </c>
      <c r="N1545" s="7">
        <v>0</v>
      </c>
      <c r="O1545" s="7">
        <v>0</v>
      </c>
      <c r="P1545" s="7">
        <v>16.702916999999999</v>
      </c>
      <c r="Q1545" s="7">
        <v>0</v>
      </c>
      <c r="R1545" s="7">
        <v>8.7227399999999999</v>
      </c>
      <c r="S1545" s="7">
        <v>0</v>
      </c>
      <c r="T1545" s="7">
        <v>0</v>
      </c>
      <c r="U1545" s="7">
        <v>0</v>
      </c>
      <c r="V1545" s="7">
        <v>0</v>
      </c>
      <c r="W1545" s="7">
        <v>1.2478340000000001</v>
      </c>
      <c r="X1545" s="7">
        <v>0</v>
      </c>
      <c r="Y1545" s="7">
        <v>0</v>
      </c>
      <c r="Z1545" s="7">
        <v>0</v>
      </c>
      <c r="AA1545" s="1" t="s">
        <v>52</v>
      </c>
      <c r="AB1545" s="1" t="str">
        <f t="shared" si="72"/>
        <v>Comunidad de Madrid</v>
      </c>
      <c r="AC1545" s="1" t="str">
        <f t="shared" si="70"/>
        <v>Cáceres-Comunidad de Madrid-Madrid-R13</v>
      </c>
      <c r="AD1545" s="1" t="str">
        <f t="shared" si="71"/>
        <v xml:space="preserve">DL - Material y equipo eléctrico, electrónico y óptico </v>
      </c>
    </row>
    <row r="1546" spans="1:30" ht="14.4">
      <c r="A1546" s="7" t="s">
        <v>104</v>
      </c>
      <c r="B1546" s="7" t="s">
        <v>110</v>
      </c>
      <c r="C1546" s="7" t="s">
        <v>111</v>
      </c>
      <c r="D1546" s="7" t="s">
        <v>53</v>
      </c>
      <c r="E1546" s="7">
        <v>0.52529319901688498</v>
      </c>
      <c r="F1546" s="7">
        <v>0.107767094386597</v>
      </c>
      <c r="G1546" s="7">
        <v>0.71352844627227396</v>
      </c>
      <c r="H1546" s="7">
        <v>0.43327455095619999</v>
      </c>
      <c r="I1546" s="7">
        <v>0.19332385404101299</v>
      </c>
      <c r="J1546" s="7">
        <v>0.20529575684506501</v>
      </c>
      <c r="K1546" s="7">
        <v>3.2400205492386702E-2</v>
      </c>
      <c r="L1546" s="7">
        <v>0</v>
      </c>
      <c r="M1546" s="7">
        <v>0.27036676015986599</v>
      </c>
      <c r="N1546" s="7">
        <v>0.12566094814204601</v>
      </c>
      <c r="O1546" s="7">
        <v>0</v>
      </c>
      <c r="P1546" s="7">
        <v>22.625284000000001</v>
      </c>
      <c r="Q1546" s="7">
        <v>1.2046479999999999</v>
      </c>
      <c r="R1546" s="7">
        <v>56.242168999999997</v>
      </c>
      <c r="S1546" s="7">
        <v>7.6576930000000001</v>
      </c>
      <c r="T1546" s="7">
        <v>11.951320000000001</v>
      </c>
      <c r="U1546" s="7">
        <v>3.77948</v>
      </c>
      <c r="V1546" s="7">
        <v>2.7322700000000002</v>
      </c>
      <c r="W1546" s="7">
        <v>0</v>
      </c>
      <c r="X1546" s="7">
        <v>7.1644959999999998</v>
      </c>
      <c r="Y1546" s="7">
        <v>2.8184260000000001</v>
      </c>
      <c r="Z1546" s="7">
        <v>0</v>
      </c>
      <c r="AA1546" s="1" t="s">
        <v>54</v>
      </c>
      <c r="AB1546" s="1" t="str">
        <f t="shared" si="72"/>
        <v>Comunidad de Madrid</v>
      </c>
      <c r="AC1546" s="1" t="str">
        <f t="shared" si="70"/>
        <v>Cáceres-Comunidad de Madrid-Madrid-R14</v>
      </c>
      <c r="AD1546" s="1" t="str">
        <f t="shared" si="71"/>
        <v xml:space="preserve">DM - Fabricación de material de transporte </v>
      </c>
    </row>
    <row r="1547" spans="1:30" ht="14.4">
      <c r="A1547" s="7" t="s">
        <v>104</v>
      </c>
      <c r="B1547" s="7" t="s">
        <v>110</v>
      </c>
      <c r="C1547" s="7" t="s">
        <v>111</v>
      </c>
      <c r="D1547" s="7" t="s">
        <v>55</v>
      </c>
      <c r="E1547" s="7">
        <v>0</v>
      </c>
      <c r="F1547" s="7">
        <v>0</v>
      </c>
      <c r="G1547" s="7">
        <v>0</v>
      </c>
      <c r="H1547" s="7">
        <v>0</v>
      </c>
      <c r="I1547" s="7">
        <v>0.46596580004336002</v>
      </c>
      <c r="J1547" s="7">
        <v>0</v>
      </c>
      <c r="K1547" s="7">
        <v>6.1592315614733604</v>
      </c>
      <c r="L1547" s="7">
        <v>3.8775891395919801</v>
      </c>
      <c r="M1547" s="7">
        <v>0</v>
      </c>
      <c r="N1547" s="7">
        <v>0</v>
      </c>
      <c r="O1547" s="7">
        <v>0</v>
      </c>
      <c r="P1547" s="7">
        <v>0</v>
      </c>
      <c r="Q1547" s="7">
        <v>0</v>
      </c>
      <c r="R1547" s="7">
        <v>0</v>
      </c>
      <c r="S1547" s="7">
        <v>0</v>
      </c>
      <c r="T1547" s="7">
        <v>2.1320359999999998</v>
      </c>
      <c r="U1547" s="7">
        <v>0</v>
      </c>
      <c r="V1547" s="7">
        <v>6.0593899999999996</v>
      </c>
      <c r="W1547" s="7">
        <v>5.0679460000000001</v>
      </c>
      <c r="X1547" s="7">
        <v>0</v>
      </c>
      <c r="Y1547" s="7">
        <v>0</v>
      </c>
      <c r="Z1547" s="7">
        <v>0</v>
      </c>
      <c r="AA1547" s="1" t="s">
        <v>56</v>
      </c>
      <c r="AB1547" s="1" t="str">
        <f t="shared" si="72"/>
        <v>Comunidad de Madrid</v>
      </c>
      <c r="AC1547" s="1" t="str">
        <f t="shared" si="70"/>
        <v>Cáceres-Comunidad de Madrid-Madrid-R15</v>
      </c>
      <c r="AD1547" s="1" t="str">
        <f t="shared" si="71"/>
        <v xml:space="preserve">DN - Industrias diversas </v>
      </c>
    </row>
    <row r="1548" spans="1:30" ht="14.4">
      <c r="A1548" s="7" t="s">
        <v>104</v>
      </c>
      <c r="B1548" s="7" t="s">
        <v>110</v>
      </c>
      <c r="C1548" s="7" t="s">
        <v>111</v>
      </c>
      <c r="D1548" s="7" t="s">
        <v>57</v>
      </c>
      <c r="E1548" s="7">
        <v>2426.7605593793601</v>
      </c>
      <c r="F1548" s="7">
        <v>2717.44789954209</v>
      </c>
      <c r="G1548" s="7">
        <v>1726.99857033386</v>
      </c>
      <c r="H1548" s="7">
        <v>1292.0743588109101</v>
      </c>
      <c r="I1548" s="7">
        <v>1278.7583146808499</v>
      </c>
      <c r="J1548" s="7">
        <v>1286.10848795277</v>
      </c>
      <c r="K1548" s="7">
        <v>1172.3975505748599</v>
      </c>
      <c r="L1548" s="7">
        <v>1005.97397967534</v>
      </c>
      <c r="M1548" s="7">
        <v>652.87405776249898</v>
      </c>
      <c r="N1548" s="7">
        <v>783.28764027130796</v>
      </c>
      <c r="O1548" s="7">
        <v>769.00502639960405</v>
      </c>
      <c r="P1548" s="7">
        <v>0</v>
      </c>
      <c r="Q1548" s="7">
        <v>0</v>
      </c>
      <c r="R1548" s="7">
        <v>0</v>
      </c>
      <c r="S1548" s="7">
        <v>0</v>
      </c>
      <c r="T1548" s="7">
        <v>0</v>
      </c>
      <c r="U1548" s="7">
        <v>0</v>
      </c>
      <c r="V1548" s="7">
        <v>0</v>
      </c>
      <c r="W1548" s="7">
        <v>0</v>
      </c>
      <c r="X1548" s="7">
        <v>0</v>
      </c>
      <c r="Y1548" s="7">
        <v>0</v>
      </c>
      <c r="Z1548" s="7">
        <v>0</v>
      </c>
      <c r="AA1548" s="1" t="s">
        <v>58</v>
      </c>
      <c r="AB1548" s="1" t="str">
        <f t="shared" si="72"/>
        <v>Comunidad de Madrid</v>
      </c>
      <c r="AC1548" s="1" t="str">
        <f t="shared" si="70"/>
        <v>Cáceres-Comunidad de Madrid-Madrid-R16</v>
      </c>
      <c r="AD1548" s="1" t="str">
        <f t="shared" si="71"/>
        <v xml:space="preserve">EE - Industria energética, distribución de energía, gas y agua </v>
      </c>
    </row>
    <row r="1549" spans="1:30" ht="14.4">
      <c r="A1549" s="7" t="s">
        <v>104</v>
      </c>
      <c r="B1549" s="7" t="s">
        <v>112</v>
      </c>
      <c r="C1549" s="7" t="s">
        <v>113</v>
      </c>
      <c r="D1549" s="7" t="s">
        <v>23</v>
      </c>
      <c r="E1549" s="7">
        <v>20.386410875166799</v>
      </c>
      <c r="F1549" s="7">
        <v>0</v>
      </c>
      <c r="G1549" s="7">
        <v>28.442416752027501</v>
      </c>
      <c r="H1549" s="7">
        <v>0</v>
      </c>
      <c r="I1549" s="7">
        <v>0</v>
      </c>
      <c r="J1549" s="7">
        <v>5.36891209625536</v>
      </c>
      <c r="K1549" s="7">
        <v>13.013478370158399</v>
      </c>
      <c r="L1549" s="7">
        <v>6.7729437986135803</v>
      </c>
      <c r="M1549" s="7">
        <v>7.845851181834</v>
      </c>
      <c r="N1549" s="7">
        <v>8.9058666758399703</v>
      </c>
      <c r="O1549" s="7">
        <v>8.4372898355229609</v>
      </c>
      <c r="P1549" s="7">
        <v>15.065486</v>
      </c>
      <c r="Q1549" s="7">
        <v>0</v>
      </c>
      <c r="R1549" s="7">
        <v>26.665655000000001</v>
      </c>
      <c r="S1549" s="7">
        <v>0</v>
      </c>
      <c r="T1549" s="7">
        <v>0</v>
      </c>
      <c r="U1549" s="7">
        <v>4.911016</v>
      </c>
      <c r="V1549" s="7">
        <v>29.078399999999998</v>
      </c>
      <c r="W1549" s="7">
        <v>8.5723050000000001</v>
      </c>
      <c r="X1549" s="7">
        <v>7.6495709999999999</v>
      </c>
      <c r="Y1549" s="7">
        <v>24.216315999999999</v>
      </c>
      <c r="Z1549" s="7">
        <v>6.886514</v>
      </c>
      <c r="AA1549" s="1" t="s">
        <v>24</v>
      </c>
      <c r="AB1549" s="1" t="str">
        <f t="shared" si="72"/>
        <v>Región de Murcia</v>
      </c>
      <c r="AC1549" s="1" t="str">
        <f t="shared" si="70"/>
        <v>Cáceres-Región de Murcia-Murcia-R1</v>
      </c>
      <c r="AD1549" s="1" t="str">
        <f t="shared" si="71"/>
        <v xml:space="preserve">AA,BB - Agricultura, silvicultura y pesca </v>
      </c>
    </row>
    <row r="1550" spans="1:30" ht="14.4">
      <c r="A1550" s="7" t="s">
        <v>104</v>
      </c>
      <c r="B1550" s="7" t="s">
        <v>112</v>
      </c>
      <c r="C1550" s="7" t="s">
        <v>113</v>
      </c>
      <c r="D1550" s="7" t="s">
        <v>26</v>
      </c>
      <c r="E1550" s="7">
        <v>0</v>
      </c>
      <c r="F1550" s="7">
        <v>0</v>
      </c>
      <c r="G1550" s="7">
        <v>0</v>
      </c>
      <c r="H1550" s="7">
        <v>0</v>
      </c>
      <c r="I1550" s="7">
        <v>0</v>
      </c>
      <c r="J1550" s="7">
        <v>0</v>
      </c>
      <c r="K1550" s="7">
        <v>0</v>
      </c>
      <c r="L1550" s="7">
        <v>0</v>
      </c>
      <c r="M1550" s="7">
        <v>0</v>
      </c>
      <c r="N1550" s="7">
        <v>0</v>
      </c>
      <c r="O1550" s="7">
        <v>0</v>
      </c>
      <c r="P1550" s="7">
        <v>0</v>
      </c>
      <c r="Q1550" s="7">
        <v>0</v>
      </c>
      <c r="R1550" s="7">
        <v>0</v>
      </c>
      <c r="S1550" s="7">
        <v>0</v>
      </c>
      <c r="T1550" s="7">
        <v>0</v>
      </c>
      <c r="U1550" s="7">
        <v>0</v>
      </c>
      <c r="V1550" s="7">
        <v>0</v>
      </c>
      <c r="W1550" s="7">
        <v>0</v>
      </c>
      <c r="X1550" s="7">
        <v>0</v>
      </c>
      <c r="Y1550" s="7">
        <v>0</v>
      </c>
      <c r="Z1550" s="7">
        <v>0</v>
      </c>
      <c r="AA1550" s="1" t="s">
        <v>27</v>
      </c>
      <c r="AB1550" s="1" t="str">
        <f t="shared" si="72"/>
        <v>Región de Murcia</v>
      </c>
      <c r="AC1550" s="1" t="str">
        <f t="shared" ref="AC1550:AC1613" si="73">+A1550&amp;"-"&amp;AB1550&amp;"-"&amp;C1550&amp;"-"&amp;AA1550</f>
        <v>Cáceres-Región de Murcia-Murcia-R2</v>
      </c>
      <c r="AD1550" s="1" t="str">
        <f t="shared" ref="AD1550:AD1613" si="74">+IF(D1550=$D$13,$AI$1,IF(D1550=$D$14,$AI$2,IF(D1550=$D$15,$AI$3,IF(D1550=$D$16,$AI$4,IF(D1550=$D$17,$AI$5,IF(D1550=$D$18,$AI$6,IF(D1550=$D$19,$AI$7,IF(D1550=$D$20,$AI$8,IF(D1550=$D$21,$AI$9,IF(D1550=$D$22,$AI$10,IF(D1550=$D$23,$AI$11,IF(D1550=$D$24,$AI$12,IF(D1550=$D$25,$AI$13,IF(D1550=$D$26,$AI$14,IF(D1550=$D$27,$AI$15,$AI$16)))))))))))))))</f>
        <v xml:space="preserve">CA,CB, DF - I. extractivas, coquerías, refino y combustibles nucleares </v>
      </c>
    </row>
    <row r="1551" spans="1:30" ht="14.4">
      <c r="A1551" s="7" t="s">
        <v>104</v>
      </c>
      <c r="B1551" s="7" t="s">
        <v>112</v>
      </c>
      <c r="C1551" s="7" t="s">
        <v>113</v>
      </c>
      <c r="D1551" s="7" t="s">
        <v>29</v>
      </c>
      <c r="E1551" s="7">
        <v>0</v>
      </c>
      <c r="F1551" s="7">
        <v>25.644912179935901</v>
      </c>
      <c r="G1551" s="7">
        <v>0</v>
      </c>
      <c r="H1551" s="7">
        <v>73.487238385625901</v>
      </c>
      <c r="I1551" s="7">
        <v>0</v>
      </c>
      <c r="J1551" s="7">
        <v>7.4378994371898699</v>
      </c>
      <c r="K1551" s="7">
        <v>12.0083021531066</v>
      </c>
      <c r="L1551" s="7">
        <v>0</v>
      </c>
      <c r="M1551" s="7">
        <v>0</v>
      </c>
      <c r="N1551" s="7">
        <v>0</v>
      </c>
      <c r="O1551" s="7">
        <v>3.2908199102594802</v>
      </c>
      <c r="P1551" s="7">
        <v>0</v>
      </c>
      <c r="Q1551" s="7">
        <v>23.057130000000001</v>
      </c>
      <c r="R1551" s="7">
        <v>0</v>
      </c>
      <c r="S1551" s="7">
        <v>15.946992</v>
      </c>
      <c r="T1551" s="7">
        <v>0</v>
      </c>
      <c r="U1551" s="7">
        <v>14.733048</v>
      </c>
      <c r="V1551" s="7">
        <v>15.199704000000001</v>
      </c>
      <c r="W1551" s="7">
        <v>0</v>
      </c>
      <c r="X1551" s="7">
        <v>0</v>
      </c>
      <c r="Y1551" s="7">
        <v>0</v>
      </c>
      <c r="Z1551" s="7">
        <v>5.9488799999999999</v>
      </c>
      <c r="AA1551" s="1" t="s">
        <v>30</v>
      </c>
      <c r="AB1551" s="1" t="str">
        <f t="shared" si="72"/>
        <v>Región de Murcia</v>
      </c>
      <c r="AC1551" s="1" t="str">
        <f t="shared" si="73"/>
        <v>Cáceres-Región de Murcia-Murcia-R3</v>
      </c>
      <c r="AD1551" s="1" t="str">
        <f t="shared" si="74"/>
        <v xml:space="preserve">DA - Industria Agroalimentaria </v>
      </c>
    </row>
    <row r="1552" spans="1:30" ht="14.4">
      <c r="A1552" s="7" t="s">
        <v>104</v>
      </c>
      <c r="B1552" s="7" t="s">
        <v>112</v>
      </c>
      <c r="C1552" s="7" t="s">
        <v>113</v>
      </c>
      <c r="D1552" s="7" t="s">
        <v>32</v>
      </c>
      <c r="E1552" s="7">
        <v>0</v>
      </c>
      <c r="F1552" s="7">
        <v>0</v>
      </c>
      <c r="G1552" s="7">
        <v>0</v>
      </c>
      <c r="H1552" s="7">
        <v>0</v>
      </c>
      <c r="I1552" s="7">
        <v>0</v>
      </c>
      <c r="J1552" s="7">
        <v>0</v>
      </c>
      <c r="K1552" s="7">
        <v>0</v>
      </c>
      <c r="L1552" s="7">
        <v>0</v>
      </c>
      <c r="M1552" s="7">
        <v>0</v>
      </c>
      <c r="N1552" s="7">
        <v>0</v>
      </c>
      <c r="O1552" s="7">
        <v>0</v>
      </c>
      <c r="P1552" s="7">
        <v>0</v>
      </c>
      <c r="Q1552" s="7">
        <v>0</v>
      </c>
      <c r="R1552" s="7">
        <v>0</v>
      </c>
      <c r="S1552" s="7">
        <v>0</v>
      </c>
      <c r="T1552" s="7">
        <v>0</v>
      </c>
      <c r="U1552" s="7">
        <v>0</v>
      </c>
      <c r="V1552" s="7">
        <v>0</v>
      </c>
      <c r="W1552" s="7">
        <v>0</v>
      </c>
      <c r="X1552" s="7">
        <v>0</v>
      </c>
      <c r="Y1552" s="7">
        <v>0</v>
      </c>
      <c r="Z1552" s="7">
        <v>0</v>
      </c>
      <c r="AA1552" s="1" t="s">
        <v>33</v>
      </c>
      <c r="AB1552" s="1" t="str">
        <f t="shared" si="72"/>
        <v>Región de Murcia</v>
      </c>
      <c r="AC1552" s="1" t="str">
        <f t="shared" si="73"/>
        <v>Cáceres-Región de Murcia-Murcia-R4</v>
      </c>
      <c r="AD1552" s="1" t="str">
        <f t="shared" si="74"/>
        <v xml:space="preserve">DB - Industria textil y de la confección </v>
      </c>
    </row>
    <row r="1553" spans="1:30" ht="14.4">
      <c r="A1553" s="7" t="s">
        <v>104</v>
      </c>
      <c r="B1553" s="7" t="s">
        <v>112</v>
      </c>
      <c r="C1553" s="7" t="s">
        <v>113</v>
      </c>
      <c r="D1553" s="7" t="s">
        <v>35</v>
      </c>
      <c r="E1553" s="7">
        <v>0</v>
      </c>
      <c r="F1553" s="7">
        <v>0</v>
      </c>
      <c r="G1553" s="7">
        <v>0</v>
      </c>
      <c r="H1553" s="7">
        <v>0</v>
      </c>
      <c r="I1553" s="7">
        <v>0</v>
      </c>
      <c r="J1553" s="7">
        <v>0</v>
      </c>
      <c r="K1553" s="7">
        <v>0</v>
      </c>
      <c r="L1553" s="7">
        <v>0</v>
      </c>
      <c r="M1553" s="7">
        <v>0</v>
      </c>
      <c r="N1553" s="7">
        <v>0</v>
      </c>
      <c r="O1553" s="7">
        <v>0</v>
      </c>
      <c r="P1553" s="7">
        <v>0</v>
      </c>
      <c r="Q1553" s="7">
        <v>0</v>
      </c>
      <c r="R1553" s="7">
        <v>0</v>
      </c>
      <c r="S1553" s="7">
        <v>0</v>
      </c>
      <c r="T1553" s="7">
        <v>0</v>
      </c>
      <c r="U1553" s="7">
        <v>0</v>
      </c>
      <c r="V1553" s="7">
        <v>0</v>
      </c>
      <c r="W1553" s="7">
        <v>0</v>
      </c>
      <c r="X1553" s="7">
        <v>0</v>
      </c>
      <c r="Y1553" s="7">
        <v>0</v>
      </c>
      <c r="Z1553" s="7">
        <v>0</v>
      </c>
      <c r="AA1553" s="1" t="s">
        <v>36</v>
      </c>
      <c r="AB1553" s="1" t="str">
        <f t="shared" si="72"/>
        <v>Región de Murcia</v>
      </c>
      <c r="AC1553" s="1" t="str">
        <f t="shared" si="73"/>
        <v>Cáceres-Región de Murcia-Murcia-R5</v>
      </c>
      <c r="AD1553" s="1" t="str">
        <f t="shared" si="74"/>
        <v xml:space="preserve">DC - Industria del cuero y calzado </v>
      </c>
    </row>
    <row r="1554" spans="1:30" ht="14.4">
      <c r="A1554" s="7" t="s">
        <v>104</v>
      </c>
      <c r="B1554" s="7" t="s">
        <v>112</v>
      </c>
      <c r="C1554" s="7" t="s">
        <v>113</v>
      </c>
      <c r="D1554" s="7" t="s">
        <v>37</v>
      </c>
      <c r="E1554" s="7">
        <v>0</v>
      </c>
      <c r="F1554" s="7">
        <v>0</v>
      </c>
      <c r="G1554" s="7">
        <v>0</v>
      </c>
      <c r="H1554" s="7">
        <v>0</v>
      </c>
      <c r="I1554" s="7">
        <v>3.3918131907869999</v>
      </c>
      <c r="J1554" s="7">
        <v>0</v>
      </c>
      <c r="K1554" s="7">
        <v>0</v>
      </c>
      <c r="L1554" s="7">
        <v>7.8372049088234998</v>
      </c>
      <c r="M1554" s="7">
        <v>0</v>
      </c>
      <c r="N1554" s="7">
        <v>2.3372115779463698</v>
      </c>
      <c r="O1554" s="7">
        <v>0</v>
      </c>
      <c r="P1554" s="7">
        <v>0</v>
      </c>
      <c r="Q1554" s="7">
        <v>0</v>
      </c>
      <c r="R1554" s="7">
        <v>0</v>
      </c>
      <c r="S1554" s="7">
        <v>0</v>
      </c>
      <c r="T1554" s="7">
        <v>16.825288</v>
      </c>
      <c r="U1554" s="7">
        <v>0</v>
      </c>
      <c r="V1554" s="7">
        <v>0</v>
      </c>
      <c r="W1554" s="7">
        <v>14.359178</v>
      </c>
      <c r="X1554" s="7">
        <v>0</v>
      </c>
      <c r="Y1554" s="7">
        <v>19.378436000000001</v>
      </c>
      <c r="Z1554" s="7">
        <v>0</v>
      </c>
      <c r="AA1554" s="1" t="s">
        <v>38</v>
      </c>
      <c r="AB1554" s="1" t="str">
        <f t="shared" si="72"/>
        <v>Región de Murcia</v>
      </c>
      <c r="AC1554" s="1" t="str">
        <f t="shared" si="73"/>
        <v>Cáceres-Región de Murcia-Murcia-R6</v>
      </c>
      <c r="AD1554" s="1" t="str">
        <f t="shared" si="74"/>
        <v xml:space="preserve">DD - Industria de la madera y el corcho </v>
      </c>
    </row>
    <row r="1555" spans="1:30" ht="14.4">
      <c r="A1555" s="7" t="s">
        <v>104</v>
      </c>
      <c r="B1555" s="7" t="s">
        <v>112</v>
      </c>
      <c r="C1555" s="7" t="s">
        <v>113</v>
      </c>
      <c r="D1555" s="7" t="s">
        <v>39</v>
      </c>
      <c r="E1555" s="7">
        <v>0</v>
      </c>
      <c r="F1555" s="7">
        <v>0</v>
      </c>
      <c r="G1555" s="7">
        <v>0</v>
      </c>
      <c r="H1555" s="7">
        <v>0</v>
      </c>
      <c r="I1555" s="7">
        <v>0</v>
      </c>
      <c r="J1555" s="7">
        <v>0</v>
      </c>
      <c r="K1555" s="7">
        <v>0</v>
      </c>
      <c r="L1555" s="7">
        <v>0</v>
      </c>
      <c r="M1555" s="7">
        <v>0</v>
      </c>
      <c r="N1555" s="7">
        <v>0</v>
      </c>
      <c r="O1555" s="7">
        <v>0</v>
      </c>
      <c r="P1555" s="7">
        <v>0</v>
      </c>
      <c r="Q1555" s="7">
        <v>0</v>
      </c>
      <c r="R1555" s="7">
        <v>0</v>
      </c>
      <c r="S1555" s="7">
        <v>0</v>
      </c>
      <c r="T1555" s="7">
        <v>0</v>
      </c>
      <c r="U1555" s="7">
        <v>0</v>
      </c>
      <c r="V1555" s="7">
        <v>0</v>
      </c>
      <c r="W1555" s="7">
        <v>0</v>
      </c>
      <c r="X1555" s="7">
        <v>0</v>
      </c>
      <c r="Y1555" s="7">
        <v>0</v>
      </c>
      <c r="Z1555" s="7">
        <v>0</v>
      </c>
      <c r="AA1555" s="1" t="s">
        <v>40</v>
      </c>
      <c r="AB1555" s="1" t="str">
        <f t="shared" si="72"/>
        <v>Región de Murcia</v>
      </c>
      <c r="AC1555" s="1" t="str">
        <f t="shared" si="73"/>
        <v>Cáceres-Región de Murcia-Murcia-R7</v>
      </c>
      <c r="AD1555" s="1" t="str">
        <f t="shared" si="74"/>
        <v xml:space="preserve">DE - Industria del papel, edición y artes gráficas </v>
      </c>
    </row>
    <row r="1556" spans="1:30" ht="14.4">
      <c r="A1556" s="7" t="s">
        <v>104</v>
      </c>
      <c r="B1556" s="7" t="s">
        <v>112</v>
      </c>
      <c r="C1556" s="7" t="s">
        <v>113</v>
      </c>
      <c r="D1556" s="7" t="s">
        <v>41</v>
      </c>
      <c r="E1556" s="7">
        <v>0</v>
      </c>
      <c r="F1556" s="7">
        <v>0</v>
      </c>
      <c r="G1556" s="7">
        <v>0</v>
      </c>
      <c r="H1556" s="7">
        <v>0</v>
      </c>
      <c r="I1556" s="7">
        <v>0</v>
      </c>
      <c r="J1556" s="7">
        <v>0</v>
      </c>
      <c r="K1556" s="7">
        <v>0</v>
      </c>
      <c r="L1556" s="7">
        <v>0</v>
      </c>
      <c r="M1556" s="7">
        <v>0</v>
      </c>
      <c r="N1556" s="7">
        <v>0</v>
      </c>
      <c r="O1556" s="7">
        <v>0</v>
      </c>
      <c r="P1556" s="7">
        <v>0</v>
      </c>
      <c r="Q1556" s="7">
        <v>0</v>
      </c>
      <c r="R1556" s="7">
        <v>0</v>
      </c>
      <c r="S1556" s="7">
        <v>0</v>
      </c>
      <c r="T1556" s="7">
        <v>0</v>
      </c>
      <c r="U1556" s="7">
        <v>0</v>
      </c>
      <c r="V1556" s="7">
        <v>0</v>
      </c>
      <c r="W1556" s="7">
        <v>0</v>
      </c>
      <c r="X1556" s="7">
        <v>0</v>
      </c>
      <c r="Y1556" s="7">
        <v>0</v>
      </c>
      <c r="Z1556" s="7">
        <v>0</v>
      </c>
      <c r="AA1556" s="1" t="s">
        <v>42</v>
      </c>
      <c r="AB1556" s="1" t="str">
        <f t="shared" si="72"/>
        <v>Región de Murcia</v>
      </c>
      <c r="AC1556" s="1" t="str">
        <f t="shared" si="73"/>
        <v>Cáceres-Región de Murcia-Murcia-R8</v>
      </c>
      <c r="AD1556" s="1" t="str">
        <f t="shared" si="74"/>
        <v xml:space="preserve">DG - Industria Química </v>
      </c>
    </row>
    <row r="1557" spans="1:30" ht="14.4">
      <c r="A1557" s="7" t="s">
        <v>104</v>
      </c>
      <c r="B1557" s="7" t="s">
        <v>112</v>
      </c>
      <c r="C1557" s="7" t="s">
        <v>113</v>
      </c>
      <c r="D1557" s="7" t="s">
        <v>43</v>
      </c>
      <c r="E1557" s="7">
        <v>0</v>
      </c>
      <c r="F1557" s="7">
        <v>0</v>
      </c>
      <c r="G1557" s="7">
        <v>0</v>
      </c>
      <c r="H1557" s="7">
        <v>0</v>
      </c>
      <c r="I1557" s="7">
        <v>0</v>
      </c>
      <c r="J1557" s="7">
        <v>0</v>
      </c>
      <c r="K1557" s="7">
        <v>0</v>
      </c>
      <c r="L1557" s="7">
        <v>21.624644362182298</v>
      </c>
      <c r="M1557" s="7">
        <v>7.53766475142044</v>
      </c>
      <c r="N1557" s="7">
        <v>0</v>
      </c>
      <c r="O1557" s="7">
        <v>0</v>
      </c>
      <c r="P1557" s="7">
        <v>0</v>
      </c>
      <c r="Q1557" s="7">
        <v>0</v>
      </c>
      <c r="R1557" s="7">
        <v>0</v>
      </c>
      <c r="S1557" s="7">
        <v>0</v>
      </c>
      <c r="T1557" s="7">
        <v>0</v>
      </c>
      <c r="U1557" s="7">
        <v>0</v>
      </c>
      <c r="V1557" s="7">
        <v>0</v>
      </c>
      <c r="W1557" s="7">
        <v>13.514519999999999</v>
      </c>
      <c r="X1557" s="7">
        <v>2.2983539999999998</v>
      </c>
      <c r="Y1557" s="7">
        <v>0</v>
      </c>
      <c r="Z1557" s="7">
        <v>0</v>
      </c>
      <c r="AA1557" s="1" t="s">
        <v>44</v>
      </c>
      <c r="AB1557" s="1" t="str">
        <f t="shared" si="72"/>
        <v>Región de Murcia</v>
      </c>
      <c r="AC1557" s="1" t="str">
        <f t="shared" si="73"/>
        <v>Cáceres-Región de Murcia-Murcia-R9</v>
      </c>
      <c r="AD1557" s="1" t="str">
        <f t="shared" si="74"/>
        <v xml:space="preserve">DH - Industria del caucho y materias plásticas </v>
      </c>
    </row>
    <row r="1558" spans="1:30" ht="14.4">
      <c r="A1558" s="7" t="s">
        <v>104</v>
      </c>
      <c r="B1558" s="7" t="s">
        <v>112</v>
      </c>
      <c r="C1558" s="7" t="s">
        <v>113</v>
      </c>
      <c r="D1558" s="7" t="s">
        <v>45</v>
      </c>
      <c r="E1558" s="7">
        <v>0</v>
      </c>
      <c r="F1558" s="7">
        <v>0</v>
      </c>
      <c r="G1558" s="7">
        <v>0</v>
      </c>
      <c r="H1558" s="7">
        <v>0</v>
      </c>
      <c r="I1558" s="7">
        <v>0</v>
      </c>
      <c r="J1558" s="7">
        <v>0</v>
      </c>
      <c r="K1558" s="7">
        <v>0</v>
      </c>
      <c r="L1558" s="7">
        <v>0</v>
      </c>
      <c r="M1558" s="7">
        <v>0</v>
      </c>
      <c r="N1558" s="7">
        <v>0</v>
      </c>
      <c r="O1558" s="7">
        <v>0</v>
      </c>
      <c r="P1558" s="7">
        <v>0</v>
      </c>
      <c r="Q1558" s="7">
        <v>0</v>
      </c>
      <c r="R1558" s="7">
        <v>0</v>
      </c>
      <c r="S1558" s="7">
        <v>0</v>
      </c>
      <c r="T1558" s="7">
        <v>0</v>
      </c>
      <c r="U1558" s="7">
        <v>0</v>
      </c>
      <c r="V1558" s="7">
        <v>0</v>
      </c>
      <c r="W1558" s="7">
        <v>0</v>
      </c>
      <c r="X1558" s="7">
        <v>0</v>
      </c>
      <c r="Y1558" s="7">
        <v>0</v>
      </c>
      <c r="Z1558" s="7">
        <v>0</v>
      </c>
      <c r="AA1558" s="1" t="s">
        <v>46</v>
      </c>
      <c r="AB1558" s="1" t="str">
        <f t="shared" si="72"/>
        <v>Región de Murcia</v>
      </c>
      <c r="AC1558" s="1" t="str">
        <f t="shared" si="73"/>
        <v>Cáceres-Región de Murcia-Murcia-R10</v>
      </c>
      <c r="AD1558" s="1" t="str">
        <f t="shared" si="74"/>
        <v xml:space="preserve">DI - Industria de productos minerales no metálicos </v>
      </c>
    </row>
    <row r="1559" spans="1:30" ht="14.4">
      <c r="A1559" s="7" t="s">
        <v>104</v>
      </c>
      <c r="B1559" s="7" t="s">
        <v>112</v>
      </c>
      <c r="C1559" s="7" t="s">
        <v>113</v>
      </c>
      <c r="D1559" s="7" t="s">
        <v>47</v>
      </c>
      <c r="E1559" s="7">
        <v>0</v>
      </c>
      <c r="F1559" s="7">
        <v>0</v>
      </c>
      <c r="G1559" s="7">
        <v>0</v>
      </c>
      <c r="H1559" s="7">
        <v>0</v>
      </c>
      <c r="I1559" s="7">
        <v>3.11221268783477</v>
      </c>
      <c r="J1559" s="7">
        <v>0</v>
      </c>
      <c r="K1559" s="7">
        <v>0</v>
      </c>
      <c r="L1559" s="7">
        <v>0</v>
      </c>
      <c r="M1559" s="7">
        <v>0</v>
      </c>
      <c r="N1559" s="7">
        <v>0</v>
      </c>
      <c r="O1559" s="7">
        <v>0</v>
      </c>
      <c r="P1559" s="7">
        <v>0</v>
      </c>
      <c r="Q1559" s="7">
        <v>0</v>
      </c>
      <c r="R1559" s="7">
        <v>0</v>
      </c>
      <c r="S1559" s="7">
        <v>0</v>
      </c>
      <c r="T1559" s="7">
        <v>15.209208</v>
      </c>
      <c r="U1559" s="7">
        <v>0</v>
      </c>
      <c r="V1559" s="7">
        <v>0</v>
      </c>
      <c r="W1559" s="7">
        <v>0</v>
      </c>
      <c r="X1559" s="7">
        <v>0</v>
      </c>
      <c r="Y1559" s="7">
        <v>0</v>
      </c>
      <c r="Z1559" s="7">
        <v>0</v>
      </c>
      <c r="AA1559" s="1" t="s">
        <v>48</v>
      </c>
      <c r="AB1559" s="1" t="str">
        <f t="shared" si="72"/>
        <v>Región de Murcia</v>
      </c>
      <c r="AC1559" s="1" t="str">
        <f t="shared" si="73"/>
        <v>Cáceres-Región de Murcia-Murcia-R11</v>
      </c>
      <c r="AD1559" s="1" t="str">
        <f t="shared" si="74"/>
        <v xml:space="preserve">DJ - Metalurgia y fabricación de productos metálicos </v>
      </c>
    </row>
    <row r="1560" spans="1:30" ht="14.4">
      <c r="A1560" s="7" t="s">
        <v>104</v>
      </c>
      <c r="B1560" s="7" t="s">
        <v>112</v>
      </c>
      <c r="C1560" s="7" t="s">
        <v>113</v>
      </c>
      <c r="D1560" s="7" t="s">
        <v>49</v>
      </c>
      <c r="E1560" s="7">
        <v>0</v>
      </c>
      <c r="F1560" s="7">
        <v>0</v>
      </c>
      <c r="G1560" s="7">
        <v>0</v>
      </c>
      <c r="H1560" s="7">
        <v>0</v>
      </c>
      <c r="I1560" s="7">
        <v>0</v>
      </c>
      <c r="J1560" s="7">
        <v>0</v>
      </c>
      <c r="K1560" s="7">
        <v>0</v>
      </c>
      <c r="L1560" s="7">
        <v>0</v>
      </c>
      <c r="M1560" s="7">
        <v>0</v>
      </c>
      <c r="N1560" s="7">
        <v>0</v>
      </c>
      <c r="O1560" s="7">
        <v>0</v>
      </c>
      <c r="P1560" s="7">
        <v>0</v>
      </c>
      <c r="Q1560" s="7">
        <v>0</v>
      </c>
      <c r="R1560" s="7">
        <v>0</v>
      </c>
      <c r="S1560" s="7">
        <v>0</v>
      </c>
      <c r="T1560" s="7">
        <v>0</v>
      </c>
      <c r="U1560" s="7">
        <v>0</v>
      </c>
      <c r="V1560" s="7">
        <v>0</v>
      </c>
      <c r="W1560" s="7">
        <v>0</v>
      </c>
      <c r="X1560" s="7">
        <v>0</v>
      </c>
      <c r="Y1560" s="7">
        <v>0</v>
      </c>
      <c r="Z1560" s="7">
        <v>0</v>
      </c>
      <c r="AA1560" s="1" t="s">
        <v>50</v>
      </c>
      <c r="AB1560" s="1" t="str">
        <f t="shared" si="72"/>
        <v>Región de Murcia</v>
      </c>
      <c r="AC1560" s="1" t="str">
        <f t="shared" si="73"/>
        <v>Cáceres-Región de Murcia-Murcia-R12</v>
      </c>
      <c r="AD1560" s="1" t="str">
        <f t="shared" si="74"/>
        <v xml:space="preserve">DK - Fabricación de maquinaria y equipo mecánico </v>
      </c>
    </row>
    <row r="1561" spans="1:30" ht="14.4">
      <c r="A1561" s="7" t="s">
        <v>104</v>
      </c>
      <c r="B1561" s="7" t="s">
        <v>112</v>
      </c>
      <c r="C1561" s="7" t="s">
        <v>113</v>
      </c>
      <c r="D1561" s="7" t="s">
        <v>51</v>
      </c>
      <c r="E1561" s="7">
        <v>0</v>
      </c>
      <c r="F1561" s="7">
        <v>0</v>
      </c>
      <c r="G1561" s="7">
        <v>0</v>
      </c>
      <c r="H1561" s="7">
        <v>0</v>
      </c>
      <c r="I1561" s="7">
        <v>0</v>
      </c>
      <c r="J1561" s="7">
        <v>0</v>
      </c>
      <c r="K1561" s="7">
        <v>0</v>
      </c>
      <c r="L1561" s="7">
        <v>0</v>
      </c>
      <c r="M1561" s="7">
        <v>0</v>
      </c>
      <c r="N1561" s="7">
        <v>0</v>
      </c>
      <c r="O1561" s="7">
        <v>0</v>
      </c>
      <c r="P1561" s="7">
        <v>0</v>
      </c>
      <c r="Q1561" s="7">
        <v>0</v>
      </c>
      <c r="R1561" s="7">
        <v>0</v>
      </c>
      <c r="S1561" s="7">
        <v>0</v>
      </c>
      <c r="T1561" s="7">
        <v>0</v>
      </c>
      <c r="U1561" s="7">
        <v>0</v>
      </c>
      <c r="V1561" s="7">
        <v>0</v>
      </c>
      <c r="W1561" s="7">
        <v>0</v>
      </c>
      <c r="X1561" s="7">
        <v>0</v>
      </c>
      <c r="Y1561" s="7">
        <v>0</v>
      </c>
      <c r="Z1561" s="7">
        <v>0</v>
      </c>
      <c r="AA1561" s="1" t="s">
        <v>52</v>
      </c>
      <c r="AB1561" s="1" t="str">
        <f t="shared" si="72"/>
        <v>Región de Murcia</v>
      </c>
      <c r="AC1561" s="1" t="str">
        <f t="shared" si="73"/>
        <v>Cáceres-Región de Murcia-Murcia-R13</v>
      </c>
      <c r="AD1561" s="1" t="str">
        <f t="shared" si="74"/>
        <v xml:space="preserve">DL - Material y equipo eléctrico, electrónico y óptico </v>
      </c>
    </row>
    <row r="1562" spans="1:30" ht="14.4">
      <c r="A1562" s="7" t="s">
        <v>104</v>
      </c>
      <c r="B1562" s="7" t="s">
        <v>112</v>
      </c>
      <c r="C1562" s="7" t="s">
        <v>113</v>
      </c>
      <c r="D1562" s="7" t="s">
        <v>53</v>
      </c>
      <c r="E1562" s="7">
        <v>0</v>
      </c>
      <c r="F1562" s="7">
        <v>0</v>
      </c>
      <c r="G1562" s="7">
        <v>0</v>
      </c>
      <c r="H1562" s="7">
        <v>0</v>
      </c>
      <c r="I1562" s="7">
        <v>0</v>
      </c>
      <c r="J1562" s="7">
        <v>0</v>
      </c>
      <c r="K1562" s="7">
        <v>0.19548730337211601</v>
      </c>
      <c r="L1562" s="7">
        <v>0</v>
      </c>
      <c r="M1562" s="7">
        <v>0</v>
      </c>
      <c r="N1562" s="7">
        <v>0</v>
      </c>
      <c r="O1562" s="7">
        <v>0</v>
      </c>
      <c r="P1562" s="7">
        <v>0</v>
      </c>
      <c r="Q1562" s="7">
        <v>0</v>
      </c>
      <c r="R1562" s="7">
        <v>0</v>
      </c>
      <c r="S1562" s="7">
        <v>0</v>
      </c>
      <c r="T1562" s="7">
        <v>0</v>
      </c>
      <c r="U1562" s="7">
        <v>0</v>
      </c>
      <c r="V1562" s="7">
        <v>16.485206999999999</v>
      </c>
      <c r="W1562" s="7">
        <v>0</v>
      </c>
      <c r="X1562" s="7">
        <v>0</v>
      </c>
      <c r="Y1562" s="7">
        <v>0</v>
      </c>
      <c r="Z1562" s="7">
        <v>0</v>
      </c>
      <c r="AA1562" s="1" t="s">
        <v>54</v>
      </c>
      <c r="AB1562" s="1" t="str">
        <f t="shared" si="72"/>
        <v>Región de Murcia</v>
      </c>
      <c r="AC1562" s="1" t="str">
        <f t="shared" si="73"/>
        <v>Cáceres-Región de Murcia-Murcia-R14</v>
      </c>
      <c r="AD1562" s="1" t="str">
        <f t="shared" si="74"/>
        <v xml:space="preserve">DM - Fabricación de material de transporte </v>
      </c>
    </row>
    <row r="1563" spans="1:30" ht="14.4">
      <c r="A1563" s="7" t="s">
        <v>104</v>
      </c>
      <c r="B1563" s="7" t="s">
        <v>112</v>
      </c>
      <c r="C1563" s="7" t="s">
        <v>113</v>
      </c>
      <c r="D1563" s="7" t="s">
        <v>55</v>
      </c>
      <c r="E1563" s="7">
        <v>0</v>
      </c>
      <c r="F1563" s="7">
        <v>0</v>
      </c>
      <c r="G1563" s="7">
        <v>0</v>
      </c>
      <c r="H1563" s="7">
        <v>0</v>
      </c>
      <c r="I1563" s="7">
        <v>0</v>
      </c>
      <c r="J1563" s="7">
        <v>0</v>
      </c>
      <c r="K1563" s="7">
        <v>0</v>
      </c>
      <c r="L1563" s="7">
        <v>0</v>
      </c>
      <c r="M1563" s="7">
        <v>0</v>
      </c>
      <c r="N1563" s="7">
        <v>0</v>
      </c>
      <c r="O1563" s="7">
        <v>0</v>
      </c>
      <c r="P1563" s="7">
        <v>0</v>
      </c>
      <c r="Q1563" s="7">
        <v>0</v>
      </c>
      <c r="R1563" s="7">
        <v>0</v>
      </c>
      <c r="S1563" s="7">
        <v>0</v>
      </c>
      <c r="T1563" s="7">
        <v>0</v>
      </c>
      <c r="U1563" s="7">
        <v>0</v>
      </c>
      <c r="V1563" s="7">
        <v>0</v>
      </c>
      <c r="W1563" s="7">
        <v>0</v>
      </c>
      <c r="X1563" s="7">
        <v>0</v>
      </c>
      <c r="Y1563" s="7">
        <v>0</v>
      </c>
      <c r="Z1563" s="7">
        <v>0</v>
      </c>
      <c r="AA1563" s="1" t="s">
        <v>56</v>
      </c>
      <c r="AB1563" s="1" t="str">
        <f t="shared" si="72"/>
        <v>Región de Murcia</v>
      </c>
      <c r="AC1563" s="1" t="str">
        <f t="shared" si="73"/>
        <v>Cáceres-Región de Murcia-Murcia-R15</v>
      </c>
      <c r="AD1563" s="1" t="str">
        <f t="shared" si="74"/>
        <v xml:space="preserve">DN - Industrias diversas </v>
      </c>
    </row>
    <row r="1564" spans="1:30" ht="14.4">
      <c r="A1564" s="7" t="s">
        <v>104</v>
      </c>
      <c r="B1564" s="7" t="s">
        <v>112</v>
      </c>
      <c r="C1564" s="7" t="s">
        <v>113</v>
      </c>
      <c r="D1564" s="7" t="s">
        <v>57</v>
      </c>
      <c r="E1564" s="7">
        <v>0</v>
      </c>
      <c r="F1564" s="7">
        <v>0</v>
      </c>
      <c r="G1564" s="7">
        <v>0</v>
      </c>
      <c r="H1564" s="7">
        <v>0</v>
      </c>
      <c r="I1564" s="7">
        <v>0</v>
      </c>
      <c r="J1564" s="7">
        <v>0</v>
      </c>
      <c r="K1564" s="7">
        <v>0</v>
      </c>
      <c r="L1564" s="7">
        <v>0</v>
      </c>
      <c r="M1564" s="7">
        <v>0</v>
      </c>
      <c r="N1564" s="7">
        <v>0</v>
      </c>
      <c r="O1564" s="7">
        <v>0</v>
      </c>
      <c r="P1564" s="7">
        <v>0</v>
      </c>
      <c r="Q1564" s="7">
        <v>0</v>
      </c>
      <c r="R1564" s="7">
        <v>0</v>
      </c>
      <c r="S1564" s="7">
        <v>0</v>
      </c>
      <c r="T1564" s="7">
        <v>0</v>
      </c>
      <c r="U1564" s="7">
        <v>0</v>
      </c>
      <c r="V1564" s="7">
        <v>0</v>
      </c>
      <c r="W1564" s="7">
        <v>0</v>
      </c>
      <c r="X1564" s="7">
        <v>0</v>
      </c>
      <c r="Y1564" s="7">
        <v>0</v>
      </c>
      <c r="Z1564" s="7">
        <v>0</v>
      </c>
      <c r="AA1564" s="1" t="s">
        <v>58</v>
      </c>
      <c r="AB1564" s="1" t="str">
        <f t="shared" si="72"/>
        <v>Región de Murcia</v>
      </c>
      <c r="AC1564" s="1" t="str">
        <f t="shared" si="73"/>
        <v>Cáceres-Región de Murcia-Murcia-R16</v>
      </c>
      <c r="AD1564" s="1" t="str">
        <f t="shared" si="74"/>
        <v xml:space="preserve">EE - Industria energética, distribución de energía, gas y agua </v>
      </c>
    </row>
    <row r="1565" spans="1:30" ht="14.4">
      <c r="A1565" s="7" t="s">
        <v>104</v>
      </c>
      <c r="B1565" s="7" t="s">
        <v>114</v>
      </c>
      <c r="C1565" s="7" t="s">
        <v>115</v>
      </c>
      <c r="D1565" s="7" t="s">
        <v>23</v>
      </c>
      <c r="E1565" s="7">
        <v>1.1813520314036801</v>
      </c>
      <c r="F1565" s="7">
        <v>0</v>
      </c>
      <c r="G1565" s="7">
        <v>0</v>
      </c>
      <c r="H1565" s="7">
        <v>7.9298085161646998</v>
      </c>
      <c r="I1565" s="7">
        <v>0</v>
      </c>
      <c r="J1565" s="7">
        <v>1.49246654356297</v>
      </c>
      <c r="K1565" s="7">
        <v>0</v>
      </c>
      <c r="L1565" s="7">
        <v>0</v>
      </c>
      <c r="M1565" s="7">
        <v>0</v>
      </c>
      <c r="N1565" s="7">
        <v>2.5767487826992901</v>
      </c>
      <c r="O1565" s="7">
        <v>4.9981652253148701</v>
      </c>
      <c r="P1565" s="7">
        <v>0.87301499999999999</v>
      </c>
      <c r="Q1565" s="7">
        <v>0</v>
      </c>
      <c r="R1565" s="7">
        <v>0</v>
      </c>
      <c r="S1565" s="7">
        <v>16.459800000000001</v>
      </c>
      <c r="T1565" s="7">
        <v>0</v>
      </c>
      <c r="U1565" s="7">
        <v>3.4451619999999998</v>
      </c>
      <c r="V1565" s="7">
        <v>0</v>
      </c>
      <c r="W1565" s="7">
        <v>0</v>
      </c>
      <c r="X1565" s="7">
        <v>0</v>
      </c>
      <c r="Y1565" s="7">
        <v>2.2544420000000001</v>
      </c>
      <c r="Z1565" s="7">
        <v>11.542488000000001</v>
      </c>
      <c r="AA1565" s="1" t="s">
        <v>24</v>
      </c>
      <c r="AB1565" s="1" t="str">
        <f t="shared" si="72"/>
        <v>Comunidad Foral De Navarra</v>
      </c>
      <c r="AC1565" s="1" t="str">
        <f t="shared" si="73"/>
        <v>Cáceres-Comunidad Foral De Navarra-Navarra-R1</v>
      </c>
      <c r="AD1565" s="1" t="str">
        <f t="shared" si="74"/>
        <v xml:space="preserve">AA,BB - Agricultura, silvicultura y pesca </v>
      </c>
    </row>
    <row r="1566" spans="1:30" ht="14.4">
      <c r="A1566" s="7" t="s">
        <v>104</v>
      </c>
      <c r="B1566" s="7" t="s">
        <v>114</v>
      </c>
      <c r="C1566" s="7" t="s">
        <v>115</v>
      </c>
      <c r="D1566" s="7" t="s">
        <v>26</v>
      </c>
      <c r="E1566" s="7">
        <v>0</v>
      </c>
      <c r="F1566" s="7">
        <v>0</v>
      </c>
      <c r="G1566" s="7">
        <v>0</v>
      </c>
      <c r="H1566" s="7">
        <v>0</v>
      </c>
      <c r="I1566" s="7">
        <v>0</v>
      </c>
      <c r="J1566" s="7">
        <v>0</v>
      </c>
      <c r="K1566" s="7">
        <v>0</v>
      </c>
      <c r="L1566" s="7">
        <v>0</v>
      </c>
      <c r="M1566" s="7">
        <v>0</v>
      </c>
      <c r="N1566" s="7">
        <v>0</v>
      </c>
      <c r="O1566" s="7">
        <v>0</v>
      </c>
      <c r="P1566" s="7">
        <v>0</v>
      </c>
      <c r="Q1566" s="7">
        <v>0</v>
      </c>
      <c r="R1566" s="7">
        <v>0</v>
      </c>
      <c r="S1566" s="7">
        <v>0</v>
      </c>
      <c r="T1566" s="7">
        <v>0</v>
      </c>
      <c r="U1566" s="7">
        <v>0</v>
      </c>
      <c r="V1566" s="7">
        <v>0</v>
      </c>
      <c r="W1566" s="7">
        <v>0</v>
      </c>
      <c r="X1566" s="7">
        <v>0</v>
      </c>
      <c r="Y1566" s="7">
        <v>0</v>
      </c>
      <c r="Z1566" s="7">
        <v>0</v>
      </c>
      <c r="AA1566" s="1" t="s">
        <v>27</v>
      </c>
      <c r="AB1566" s="1" t="str">
        <f t="shared" ref="AB1566:AB1629" si="75">IF(B1566="Castilla-La Mancha","Castilla La Mancha",B1566)</f>
        <v>Comunidad Foral De Navarra</v>
      </c>
      <c r="AC1566" s="1" t="str">
        <f t="shared" si="73"/>
        <v>Cáceres-Comunidad Foral De Navarra-Navarra-R2</v>
      </c>
      <c r="AD1566" s="1" t="str">
        <f t="shared" si="74"/>
        <v xml:space="preserve">CA,CB, DF - I. extractivas, coquerías, refino y combustibles nucleares </v>
      </c>
    </row>
    <row r="1567" spans="1:30" ht="14.4">
      <c r="A1567" s="7" t="s">
        <v>104</v>
      </c>
      <c r="B1567" s="7" t="s">
        <v>114</v>
      </c>
      <c r="C1567" s="7" t="s">
        <v>115</v>
      </c>
      <c r="D1567" s="7" t="s">
        <v>29</v>
      </c>
      <c r="E1567" s="7">
        <v>0</v>
      </c>
      <c r="F1567" s="7">
        <v>0</v>
      </c>
      <c r="G1567" s="7">
        <v>30.431864887115601</v>
      </c>
      <c r="H1567" s="7">
        <v>3.8191061410654799</v>
      </c>
      <c r="I1567" s="7">
        <v>0</v>
      </c>
      <c r="J1567" s="7">
        <v>8.5297024599195801</v>
      </c>
      <c r="K1567" s="7">
        <v>11.3286004132966</v>
      </c>
      <c r="L1567" s="7">
        <v>0</v>
      </c>
      <c r="M1567" s="7">
        <v>0</v>
      </c>
      <c r="N1567" s="7">
        <v>0</v>
      </c>
      <c r="O1567" s="7">
        <v>6.3851093524043403</v>
      </c>
      <c r="P1567" s="7">
        <v>0</v>
      </c>
      <c r="Q1567" s="7">
        <v>0</v>
      </c>
      <c r="R1567" s="7">
        <v>34.133136</v>
      </c>
      <c r="S1567" s="7">
        <v>12.344849999999999</v>
      </c>
      <c r="T1567" s="7">
        <v>0</v>
      </c>
      <c r="U1567" s="7">
        <v>15.033431999999999</v>
      </c>
      <c r="V1567" s="7">
        <v>12.758856</v>
      </c>
      <c r="W1567" s="7">
        <v>0</v>
      </c>
      <c r="X1567" s="7">
        <v>0</v>
      </c>
      <c r="Y1567" s="7">
        <v>0</v>
      </c>
      <c r="Z1567" s="7">
        <v>11.542488000000001</v>
      </c>
      <c r="AA1567" s="1" t="s">
        <v>30</v>
      </c>
      <c r="AB1567" s="1" t="str">
        <f t="shared" si="75"/>
        <v>Comunidad Foral De Navarra</v>
      </c>
      <c r="AC1567" s="1" t="str">
        <f t="shared" si="73"/>
        <v>Cáceres-Comunidad Foral De Navarra-Navarra-R3</v>
      </c>
      <c r="AD1567" s="1" t="str">
        <f t="shared" si="74"/>
        <v xml:space="preserve">DA - Industria Agroalimentaria </v>
      </c>
    </row>
    <row r="1568" spans="1:30" ht="14.4">
      <c r="A1568" s="7" t="s">
        <v>104</v>
      </c>
      <c r="B1568" s="7" t="s">
        <v>114</v>
      </c>
      <c r="C1568" s="7" t="s">
        <v>115</v>
      </c>
      <c r="D1568" s="7" t="s">
        <v>32</v>
      </c>
      <c r="E1568" s="7">
        <v>0</v>
      </c>
      <c r="F1568" s="7">
        <v>0</v>
      </c>
      <c r="G1568" s="7">
        <v>0</v>
      </c>
      <c r="H1568" s="7">
        <v>0</v>
      </c>
      <c r="I1568" s="7">
        <v>0</v>
      </c>
      <c r="J1568" s="7">
        <v>0</v>
      </c>
      <c r="K1568" s="7">
        <v>0</v>
      </c>
      <c r="L1568" s="7">
        <v>0</v>
      </c>
      <c r="M1568" s="7">
        <v>0</v>
      </c>
      <c r="N1568" s="7">
        <v>0</v>
      </c>
      <c r="O1568" s="7">
        <v>0</v>
      </c>
      <c r="P1568" s="7">
        <v>0</v>
      </c>
      <c r="Q1568" s="7">
        <v>0</v>
      </c>
      <c r="R1568" s="7">
        <v>0</v>
      </c>
      <c r="S1568" s="7">
        <v>0</v>
      </c>
      <c r="T1568" s="7">
        <v>0</v>
      </c>
      <c r="U1568" s="7">
        <v>0</v>
      </c>
      <c r="V1568" s="7">
        <v>0</v>
      </c>
      <c r="W1568" s="7">
        <v>0</v>
      </c>
      <c r="X1568" s="7">
        <v>0</v>
      </c>
      <c r="Y1568" s="7">
        <v>0</v>
      </c>
      <c r="Z1568" s="7">
        <v>0</v>
      </c>
      <c r="AA1568" s="1" t="s">
        <v>33</v>
      </c>
      <c r="AB1568" s="1" t="str">
        <f t="shared" si="75"/>
        <v>Comunidad Foral De Navarra</v>
      </c>
      <c r="AC1568" s="1" t="str">
        <f t="shared" si="73"/>
        <v>Cáceres-Comunidad Foral De Navarra-Navarra-R4</v>
      </c>
      <c r="AD1568" s="1" t="str">
        <f t="shared" si="74"/>
        <v xml:space="preserve">DB - Industria textil y de la confección </v>
      </c>
    </row>
    <row r="1569" spans="1:30" ht="14.4">
      <c r="A1569" s="7" t="s">
        <v>104</v>
      </c>
      <c r="B1569" s="7" t="s">
        <v>114</v>
      </c>
      <c r="C1569" s="7" t="s">
        <v>115</v>
      </c>
      <c r="D1569" s="7" t="s">
        <v>35</v>
      </c>
      <c r="E1569" s="7">
        <v>0</v>
      </c>
      <c r="F1569" s="7">
        <v>0</v>
      </c>
      <c r="G1569" s="7">
        <v>0</v>
      </c>
      <c r="H1569" s="7">
        <v>0</v>
      </c>
      <c r="I1569" s="7">
        <v>0</v>
      </c>
      <c r="J1569" s="7">
        <v>0</v>
      </c>
      <c r="K1569" s="7">
        <v>0</v>
      </c>
      <c r="L1569" s="7">
        <v>0</v>
      </c>
      <c r="M1569" s="7">
        <v>0</v>
      </c>
      <c r="N1569" s="7">
        <v>0</v>
      </c>
      <c r="O1569" s="7">
        <v>0</v>
      </c>
      <c r="P1569" s="7">
        <v>0</v>
      </c>
      <c r="Q1569" s="7">
        <v>0</v>
      </c>
      <c r="R1569" s="7">
        <v>0</v>
      </c>
      <c r="S1569" s="7">
        <v>0</v>
      </c>
      <c r="T1569" s="7">
        <v>0</v>
      </c>
      <c r="U1569" s="7">
        <v>0</v>
      </c>
      <c r="V1569" s="7">
        <v>0</v>
      </c>
      <c r="W1569" s="7">
        <v>0</v>
      </c>
      <c r="X1569" s="7">
        <v>0</v>
      </c>
      <c r="Y1569" s="7">
        <v>0</v>
      </c>
      <c r="Z1569" s="7">
        <v>0</v>
      </c>
      <c r="AA1569" s="1" t="s">
        <v>36</v>
      </c>
      <c r="AB1569" s="1" t="str">
        <f t="shared" si="75"/>
        <v>Comunidad Foral De Navarra</v>
      </c>
      <c r="AC1569" s="1" t="str">
        <f t="shared" si="73"/>
        <v>Cáceres-Comunidad Foral De Navarra-Navarra-R5</v>
      </c>
      <c r="AD1569" s="1" t="str">
        <f t="shared" si="74"/>
        <v xml:space="preserve">DC - Industria del cuero y calzado </v>
      </c>
    </row>
    <row r="1570" spans="1:30" ht="14.4">
      <c r="A1570" s="7" t="s">
        <v>104</v>
      </c>
      <c r="B1570" s="7" t="s">
        <v>114</v>
      </c>
      <c r="C1570" s="7" t="s">
        <v>115</v>
      </c>
      <c r="D1570" s="7" t="s">
        <v>37</v>
      </c>
      <c r="E1570" s="7">
        <v>0</v>
      </c>
      <c r="F1570" s="7">
        <v>0</v>
      </c>
      <c r="G1570" s="7">
        <v>0</v>
      </c>
      <c r="H1570" s="7">
        <v>0</v>
      </c>
      <c r="I1570" s="7">
        <v>0</v>
      </c>
      <c r="J1570" s="7">
        <v>0</v>
      </c>
      <c r="K1570" s="7">
        <v>0</v>
      </c>
      <c r="L1570" s="7">
        <v>0</v>
      </c>
      <c r="M1570" s="7">
        <v>0</v>
      </c>
      <c r="N1570" s="7">
        <v>0</v>
      </c>
      <c r="O1570" s="7">
        <v>0</v>
      </c>
      <c r="P1570" s="7">
        <v>0</v>
      </c>
      <c r="Q1570" s="7">
        <v>0</v>
      </c>
      <c r="R1570" s="7">
        <v>0</v>
      </c>
      <c r="S1570" s="7">
        <v>0</v>
      </c>
      <c r="T1570" s="7">
        <v>0</v>
      </c>
      <c r="U1570" s="7">
        <v>0</v>
      </c>
      <c r="V1570" s="7">
        <v>0</v>
      </c>
      <c r="W1570" s="7">
        <v>0</v>
      </c>
      <c r="X1570" s="7">
        <v>0</v>
      </c>
      <c r="Y1570" s="7">
        <v>0</v>
      </c>
      <c r="Z1570" s="7">
        <v>0</v>
      </c>
      <c r="AA1570" s="1" t="s">
        <v>38</v>
      </c>
      <c r="AB1570" s="1" t="str">
        <f t="shared" si="75"/>
        <v>Comunidad Foral De Navarra</v>
      </c>
      <c r="AC1570" s="1" t="str">
        <f t="shared" si="73"/>
        <v>Cáceres-Comunidad Foral De Navarra-Navarra-R6</v>
      </c>
      <c r="AD1570" s="1" t="str">
        <f t="shared" si="74"/>
        <v xml:space="preserve">DD - Industria de la madera y el corcho </v>
      </c>
    </row>
    <row r="1571" spans="1:30" ht="14.4">
      <c r="A1571" s="7" t="s">
        <v>104</v>
      </c>
      <c r="B1571" s="7" t="s">
        <v>114</v>
      </c>
      <c r="C1571" s="7" t="s">
        <v>115</v>
      </c>
      <c r="D1571" s="7" t="s">
        <v>39</v>
      </c>
      <c r="E1571" s="7">
        <v>0</v>
      </c>
      <c r="F1571" s="7">
        <v>0</v>
      </c>
      <c r="G1571" s="7">
        <v>0</v>
      </c>
      <c r="H1571" s="7">
        <v>0</v>
      </c>
      <c r="I1571" s="7">
        <v>0</v>
      </c>
      <c r="J1571" s="7">
        <v>0</v>
      </c>
      <c r="K1571" s="7">
        <v>0</v>
      </c>
      <c r="L1571" s="7">
        <v>0</v>
      </c>
      <c r="M1571" s="7">
        <v>0</v>
      </c>
      <c r="N1571" s="7">
        <v>0</v>
      </c>
      <c r="O1571" s="7">
        <v>0.86203080177195301</v>
      </c>
      <c r="P1571" s="7">
        <v>0</v>
      </c>
      <c r="Q1571" s="7">
        <v>0</v>
      </c>
      <c r="R1571" s="7">
        <v>0</v>
      </c>
      <c r="S1571" s="7">
        <v>0</v>
      </c>
      <c r="T1571" s="7">
        <v>0</v>
      </c>
      <c r="U1571" s="7">
        <v>0</v>
      </c>
      <c r="V1571" s="7">
        <v>0</v>
      </c>
      <c r="W1571" s="7">
        <v>0</v>
      </c>
      <c r="X1571" s="7">
        <v>0</v>
      </c>
      <c r="Y1571" s="7">
        <v>0</v>
      </c>
      <c r="Z1571" s="7">
        <v>12.616728</v>
      </c>
      <c r="AA1571" s="1" t="s">
        <v>40</v>
      </c>
      <c r="AB1571" s="1" t="str">
        <f t="shared" si="75"/>
        <v>Comunidad Foral De Navarra</v>
      </c>
      <c r="AC1571" s="1" t="str">
        <f t="shared" si="73"/>
        <v>Cáceres-Comunidad Foral De Navarra-Navarra-R7</v>
      </c>
      <c r="AD1571" s="1" t="str">
        <f t="shared" si="74"/>
        <v xml:space="preserve">DE - Industria del papel, edición y artes gráficas </v>
      </c>
    </row>
    <row r="1572" spans="1:30" ht="14.4">
      <c r="A1572" s="7" t="s">
        <v>104</v>
      </c>
      <c r="B1572" s="7" t="s">
        <v>114</v>
      </c>
      <c r="C1572" s="7" t="s">
        <v>115</v>
      </c>
      <c r="D1572" s="7" t="s">
        <v>41</v>
      </c>
      <c r="E1572" s="7">
        <v>0</v>
      </c>
      <c r="F1572" s="7">
        <v>0</v>
      </c>
      <c r="G1572" s="7">
        <v>0</v>
      </c>
      <c r="H1572" s="7">
        <v>0</v>
      </c>
      <c r="I1572" s="7">
        <v>0</v>
      </c>
      <c r="J1572" s="7">
        <v>0</v>
      </c>
      <c r="K1572" s="7">
        <v>0.71844763544904899</v>
      </c>
      <c r="L1572" s="7">
        <v>0</v>
      </c>
      <c r="M1572" s="7">
        <v>3.9308780948655802</v>
      </c>
      <c r="N1572" s="7">
        <v>0</v>
      </c>
      <c r="O1572" s="7">
        <v>0</v>
      </c>
      <c r="P1572" s="7">
        <v>0</v>
      </c>
      <c r="Q1572" s="7">
        <v>0</v>
      </c>
      <c r="R1572" s="7">
        <v>0</v>
      </c>
      <c r="S1572" s="7">
        <v>0</v>
      </c>
      <c r="T1572" s="7">
        <v>0</v>
      </c>
      <c r="U1572" s="7">
        <v>0</v>
      </c>
      <c r="V1572" s="7">
        <v>14.190239999999999</v>
      </c>
      <c r="W1572" s="7">
        <v>0</v>
      </c>
      <c r="X1572" s="7">
        <v>12.91356</v>
      </c>
      <c r="Y1572" s="7">
        <v>0</v>
      </c>
      <c r="Z1572" s="7">
        <v>0</v>
      </c>
      <c r="AA1572" s="1" t="s">
        <v>42</v>
      </c>
      <c r="AB1572" s="1" t="str">
        <f t="shared" si="75"/>
        <v>Comunidad Foral De Navarra</v>
      </c>
      <c r="AC1572" s="1" t="str">
        <f t="shared" si="73"/>
        <v>Cáceres-Comunidad Foral De Navarra-Navarra-R8</v>
      </c>
      <c r="AD1572" s="1" t="str">
        <f t="shared" si="74"/>
        <v xml:space="preserve">DG - Industria Química </v>
      </c>
    </row>
    <row r="1573" spans="1:30" ht="14.4">
      <c r="A1573" s="7" t="s">
        <v>104</v>
      </c>
      <c r="B1573" s="7" t="s">
        <v>114</v>
      </c>
      <c r="C1573" s="7" t="s">
        <v>115</v>
      </c>
      <c r="D1573" s="7" t="s">
        <v>43</v>
      </c>
      <c r="E1573" s="7">
        <v>0</v>
      </c>
      <c r="F1573" s="7">
        <v>0</v>
      </c>
      <c r="G1573" s="7">
        <v>0</v>
      </c>
      <c r="H1573" s="7">
        <v>0</v>
      </c>
      <c r="I1573" s="7">
        <v>0</v>
      </c>
      <c r="J1573" s="7">
        <v>0</v>
      </c>
      <c r="K1573" s="7">
        <v>0</v>
      </c>
      <c r="L1573" s="7">
        <v>0</v>
      </c>
      <c r="M1573" s="7">
        <v>0</v>
      </c>
      <c r="N1573" s="7">
        <v>0</v>
      </c>
      <c r="O1573" s="7">
        <v>0</v>
      </c>
      <c r="P1573" s="7">
        <v>0</v>
      </c>
      <c r="Q1573" s="7">
        <v>0</v>
      </c>
      <c r="R1573" s="7">
        <v>0</v>
      </c>
      <c r="S1573" s="7">
        <v>0</v>
      </c>
      <c r="T1573" s="7">
        <v>0</v>
      </c>
      <c r="U1573" s="7">
        <v>0</v>
      </c>
      <c r="V1573" s="7">
        <v>0</v>
      </c>
      <c r="W1573" s="7">
        <v>0</v>
      </c>
      <c r="X1573" s="7">
        <v>0</v>
      </c>
      <c r="Y1573" s="7">
        <v>0</v>
      </c>
      <c r="Z1573" s="7">
        <v>0</v>
      </c>
      <c r="AA1573" s="1" t="s">
        <v>44</v>
      </c>
      <c r="AB1573" s="1" t="str">
        <f t="shared" si="75"/>
        <v>Comunidad Foral De Navarra</v>
      </c>
      <c r="AC1573" s="1" t="str">
        <f t="shared" si="73"/>
        <v>Cáceres-Comunidad Foral De Navarra-Navarra-R9</v>
      </c>
      <c r="AD1573" s="1" t="str">
        <f t="shared" si="74"/>
        <v xml:space="preserve">DH - Industria del caucho y materias plásticas </v>
      </c>
    </row>
    <row r="1574" spans="1:30" ht="14.4">
      <c r="A1574" s="7" t="s">
        <v>104</v>
      </c>
      <c r="B1574" s="7" t="s">
        <v>114</v>
      </c>
      <c r="C1574" s="7" t="s">
        <v>115</v>
      </c>
      <c r="D1574" s="7" t="s">
        <v>45</v>
      </c>
      <c r="E1574" s="7">
        <v>0</v>
      </c>
      <c r="F1574" s="7">
        <v>0</v>
      </c>
      <c r="G1574" s="7">
        <v>0</v>
      </c>
      <c r="H1574" s="7">
        <v>0</v>
      </c>
      <c r="I1574" s="7">
        <v>0</v>
      </c>
      <c r="J1574" s="7">
        <v>0</v>
      </c>
      <c r="K1574" s="7">
        <v>0</v>
      </c>
      <c r="L1574" s="7">
        <v>0</v>
      </c>
      <c r="M1574" s="7">
        <v>0</v>
      </c>
      <c r="N1574" s="7">
        <v>0</v>
      </c>
      <c r="O1574" s="7">
        <v>0</v>
      </c>
      <c r="P1574" s="7">
        <v>0</v>
      </c>
      <c r="Q1574" s="7">
        <v>0</v>
      </c>
      <c r="R1574" s="7">
        <v>0</v>
      </c>
      <c r="S1574" s="7">
        <v>0</v>
      </c>
      <c r="T1574" s="7">
        <v>0</v>
      </c>
      <c r="U1574" s="7">
        <v>0</v>
      </c>
      <c r="V1574" s="7">
        <v>0</v>
      </c>
      <c r="W1574" s="7">
        <v>0</v>
      </c>
      <c r="X1574" s="7">
        <v>0</v>
      </c>
      <c r="Y1574" s="7">
        <v>0</v>
      </c>
      <c r="Z1574" s="7">
        <v>0</v>
      </c>
      <c r="AA1574" s="1" t="s">
        <v>46</v>
      </c>
      <c r="AB1574" s="1" t="str">
        <f t="shared" si="75"/>
        <v>Comunidad Foral De Navarra</v>
      </c>
      <c r="AC1574" s="1" t="str">
        <f t="shared" si="73"/>
        <v>Cáceres-Comunidad Foral De Navarra-Navarra-R10</v>
      </c>
      <c r="AD1574" s="1" t="str">
        <f t="shared" si="74"/>
        <v xml:space="preserve">DI - Industria de productos minerales no metálicos </v>
      </c>
    </row>
    <row r="1575" spans="1:30" ht="14.4">
      <c r="A1575" s="7" t="s">
        <v>104</v>
      </c>
      <c r="B1575" s="7" t="s">
        <v>114</v>
      </c>
      <c r="C1575" s="7" t="s">
        <v>115</v>
      </c>
      <c r="D1575" s="7" t="s">
        <v>47</v>
      </c>
      <c r="E1575" s="7">
        <v>0</v>
      </c>
      <c r="F1575" s="7">
        <v>0</v>
      </c>
      <c r="G1575" s="7">
        <v>0</v>
      </c>
      <c r="H1575" s="7">
        <v>0</v>
      </c>
      <c r="I1575" s="7">
        <v>0</v>
      </c>
      <c r="J1575" s="7">
        <v>0</v>
      </c>
      <c r="K1575" s="7">
        <v>0</v>
      </c>
      <c r="L1575" s="7">
        <v>0</v>
      </c>
      <c r="M1575" s="7">
        <v>0</v>
      </c>
      <c r="N1575" s="7">
        <v>0</v>
      </c>
      <c r="O1575" s="7">
        <v>0</v>
      </c>
      <c r="P1575" s="7">
        <v>0</v>
      </c>
      <c r="Q1575" s="7">
        <v>0</v>
      </c>
      <c r="R1575" s="7">
        <v>0</v>
      </c>
      <c r="S1575" s="7">
        <v>0</v>
      </c>
      <c r="T1575" s="7">
        <v>0</v>
      </c>
      <c r="U1575" s="7">
        <v>0</v>
      </c>
      <c r="V1575" s="7">
        <v>0</v>
      </c>
      <c r="W1575" s="7">
        <v>0</v>
      </c>
      <c r="X1575" s="7">
        <v>0</v>
      </c>
      <c r="Y1575" s="7">
        <v>0</v>
      </c>
      <c r="Z1575" s="7">
        <v>0</v>
      </c>
      <c r="AA1575" s="1" t="s">
        <v>48</v>
      </c>
      <c r="AB1575" s="1" t="str">
        <f t="shared" si="75"/>
        <v>Comunidad Foral De Navarra</v>
      </c>
      <c r="AC1575" s="1" t="str">
        <f t="shared" si="73"/>
        <v>Cáceres-Comunidad Foral De Navarra-Navarra-R11</v>
      </c>
      <c r="AD1575" s="1" t="str">
        <f t="shared" si="74"/>
        <v xml:space="preserve">DJ - Metalurgia y fabricación de productos metálicos </v>
      </c>
    </row>
    <row r="1576" spans="1:30" ht="14.4">
      <c r="A1576" s="7" t="s">
        <v>104</v>
      </c>
      <c r="B1576" s="7" t="s">
        <v>114</v>
      </c>
      <c r="C1576" s="7" t="s">
        <v>115</v>
      </c>
      <c r="D1576" s="7" t="s">
        <v>49</v>
      </c>
      <c r="E1576" s="7">
        <v>0</v>
      </c>
      <c r="F1576" s="7">
        <v>0</v>
      </c>
      <c r="G1576" s="7">
        <v>0</v>
      </c>
      <c r="H1576" s="7">
        <v>0</v>
      </c>
      <c r="I1576" s="7">
        <v>0</v>
      </c>
      <c r="J1576" s="7">
        <v>0</v>
      </c>
      <c r="K1576" s="7">
        <v>0</v>
      </c>
      <c r="L1576" s="7">
        <v>0</v>
      </c>
      <c r="M1576" s="7">
        <v>0</v>
      </c>
      <c r="N1576" s="7">
        <v>0</v>
      </c>
      <c r="O1576" s="7">
        <v>0</v>
      </c>
      <c r="P1576" s="7">
        <v>0</v>
      </c>
      <c r="Q1576" s="7">
        <v>0</v>
      </c>
      <c r="R1576" s="7">
        <v>0</v>
      </c>
      <c r="S1576" s="7">
        <v>0</v>
      </c>
      <c r="T1576" s="7">
        <v>0</v>
      </c>
      <c r="U1576" s="7">
        <v>0</v>
      </c>
      <c r="V1576" s="7">
        <v>0</v>
      </c>
      <c r="W1576" s="7">
        <v>0</v>
      </c>
      <c r="X1576" s="7">
        <v>0</v>
      </c>
      <c r="Y1576" s="7">
        <v>0</v>
      </c>
      <c r="Z1576" s="7">
        <v>0</v>
      </c>
      <c r="AA1576" s="1" t="s">
        <v>50</v>
      </c>
      <c r="AB1576" s="1" t="str">
        <f t="shared" si="75"/>
        <v>Comunidad Foral De Navarra</v>
      </c>
      <c r="AC1576" s="1" t="str">
        <f t="shared" si="73"/>
        <v>Cáceres-Comunidad Foral De Navarra-Navarra-R12</v>
      </c>
      <c r="AD1576" s="1" t="str">
        <f t="shared" si="74"/>
        <v xml:space="preserve">DK - Fabricación de maquinaria y equipo mecánico </v>
      </c>
    </row>
    <row r="1577" spans="1:30" ht="14.4">
      <c r="A1577" s="7" t="s">
        <v>104</v>
      </c>
      <c r="B1577" s="7" t="s">
        <v>114</v>
      </c>
      <c r="C1577" s="7" t="s">
        <v>115</v>
      </c>
      <c r="D1577" s="7" t="s">
        <v>51</v>
      </c>
      <c r="E1577" s="7">
        <v>0</v>
      </c>
      <c r="F1577" s="7">
        <v>0</v>
      </c>
      <c r="G1577" s="7">
        <v>0</v>
      </c>
      <c r="H1577" s="7">
        <v>0</v>
      </c>
      <c r="I1577" s="7">
        <v>0</v>
      </c>
      <c r="J1577" s="7">
        <v>0</v>
      </c>
      <c r="K1577" s="7">
        <v>0</v>
      </c>
      <c r="L1577" s="7">
        <v>0</v>
      </c>
      <c r="M1577" s="7">
        <v>0</v>
      </c>
      <c r="N1577" s="7">
        <v>0</v>
      </c>
      <c r="O1577" s="7">
        <v>0</v>
      </c>
      <c r="P1577" s="7">
        <v>0</v>
      </c>
      <c r="Q1577" s="7">
        <v>0</v>
      </c>
      <c r="R1577" s="7">
        <v>0</v>
      </c>
      <c r="S1577" s="7">
        <v>0</v>
      </c>
      <c r="T1577" s="7">
        <v>0</v>
      </c>
      <c r="U1577" s="7">
        <v>0</v>
      </c>
      <c r="V1577" s="7">
        <v>0</v>
      </c>
      <c r="W1577" s="7">
        <v>0</v>
      </c>
      <c r="X1577" s="7">
        <v>0</v>
      </c>
      <c r="Y1577" s="7">
        <v>0</v>
      </c>
      <c r="Z1577" s="7">
        <v>0</v>
      </c>
      <c r="AA1577" s="1" t="s">
        <v>52</v>
      </c>
      <c r="AB1577" s="1" t="str">
        <f t="shared" si="75"/>
        <v>Comunidad Foral De Navarra</v>
      </c>
      <c r="AC1577" s="1" t="str">
        <f t="shared" si="73"/>
        <v>Cáceres-Comunidad Foral De Navarra-Navarra-R13</v>
      </c>
      <c r="AD1577" s="1" t="str">
        <f t="shared" si="74"/>
        <v xml:space="preserve">DL - Material y equipo eléctrico, electrónico y óptico </v>
      </c>
    </row>
    <row r="1578" spans="1:30" ht="14.4">
      <c r="A1578" s="7" t="s">
        <v>104</v>
      </c>
      <c r="B1578" s="7" t="s">
        <v>114</v>
      </c>
      <c r="C1578" s="7" t="s">
        <v>115</v>
      </c>
      <c r="D1578" s="7" t="s">
        <v>53</v>
      </c>
      <c r="E1578" s="7">
        <v>0</v>
      </c>
      <c r="F1578" s="7">
        <v>0</v>
      </c>
      <c r="G1578" s="7">
        <v>0</v>
      </c>
      <c r="H1578" s="7">
        <v>0</v>
      </c>
      <c r="I1578" s="7">
        <v>0</v>
      </c>
      <c r="J1578" s="7">
        <v>0</v>
      </c>
      <c r="K1578" s="7">
        <v>0</v>
      </c>
      <c r="L1578" s="7">
        <v>0</v>
      </c>
      <c r="M1578" s="7">
        <v>0</v>
      </c>
      <c r="N1578" s="7">
        <v>0</v>
      </c>
      <c r="O1578" s="7">
        <v>0</v>
      </c>
      <c r="P1578" s="7">
        <v>0</v>
      </c>
      <c r="Q1578" s="7">
        <v>0</v>
      </c>
      <c r="R1578" s="7">
        <v>0</v>
      </c>
      <c r="S1578" s="7">
        <v>0</v>
      </c>
      <c r="T1578" s="7">
        <v>0</v>
      </c>
      <c r="U1578" s="7">
        <v>0</v>
      </c>
      <c r="V1578" s="7">
        <v>0</v>
      </c>
      <c r="W1578" s="7">
        <v>0</v>
      </c>
      <c r="X1578" s="7">
        <v>0</v>
      </c>
      <c r="Y1578" s="7">
        <v>0</v>
      </c>
      <c r="Z1578" s="7">
        <v>0</v>
      </c>
      <c r="AA1578" s="1" t="s">
        <v>54</v>
      </c>
      <c r="AB1578" s="1" t="str">
        <f t="shared" si="75"/>
        <v>Comunidad Foral De Navarra</v>
      </c>
      <c r="AC1578" s="1" t="str">
        <f t="shared" si="73"/>
        <v>Cáceres-Comunidad Foral De Navarra-Navarra-R14</v>
      </c>
      <c r="AD1578" s="1" t="str">
        <f t="shared" si="74"/>
        <v xml:space="preserve">DM - Fabricación de material de transporte </v>
      </c>
    </row>
    <row r="1579" spans="1:30" ht="14.4">
      <c r="A1579" s="7" t="s">
        <v>104</v>
      </c>
      <c r="B1579" s="7" t="s">
        <v>114</v>
      </c>
      <c r="C1579" s="7" t="s">
        <v>115</v>
      </c>
      <c r="D1579" s="7" t="s">
        <v>55</v>
      </c>
      <c r="E1579" s="7">
        <v>0</v>
      </c>
      <c r="F1579" s="7">
        <v>0</v>
      </c>
      <c r="G1579" s="7">
        <v>5.3557134578280201E-2</v>
      </c>
      <c r="H1579" s="7">
        <v>0</v>
      </c>
      <c r="I1579" s="7">
        <v>0</v>
      </c>
      <c r="J1579" s="7">
        <v>0</v>
      </c>
      <c r="K1579" s="7">
        <v>0</v>
      </c>
      <c r="L1579" s="7">
        <v>0</v>
      </c>
      <c r="M1579" s="7">
        <v>0</v>
      </c>
      <c r="N1579" s="7">
        <v>0</v>
      </c>
      <c r="O1579" s="7">
        <v>0</v>
      </c>
      <c r="P1579" s="7">
        <v>0</v>
      </c>
      <c r="Q1579" s="7">
        <v>0</v>
      </c>
      <c r="R1579" s="7">
        <v>0.91863799999999995</v>
      </c>
      <c r="S1579" s="7">
        <v>0</v>
      </c>
      <c r="T1579" s="7">
        <v>0</v>
      </c>
      <c r="U1579" s="7">
        <v>0</v>
      </c>
      <c r="V1579" s="7">
        <v>0</v>
      </c>
      <c r="W1579" s="7">
        <v>0</v>
      </c>
      <c r="X1579" s="7">
        <v>0</v>
      </c>
      <c r="Y1579" s="7">
        <v>0</v>
      </c>
      <c r="Z1579" s="7">
        <v>0</v>
      </c>
      <c r="AA1579" s="1" t="s">
        <v>56</v>
      </c>
      <c r="AB1579" s="1" t="str">
        <f t="shared" si="75"/>
        <v>Comunidad Foral De Navarra</v>
      </c>
      <c r="AC1579" s="1" t="str">
        <f t="shared" si="73"/>
        <v>Cáceres-Comunidad Foral De Navarra-Navarra-R15</v>
      </c>
      <c r="AD1579" s="1" t="str">
        <f t="shared" si="74"/>
        <v xml:space="preserve">DN - Industrias diversas </v>
      </c>
    </row>
    <row r="1580" spans="1:30" ht="14.4">
      <c r="A1580" s="7" t="s">
        <v>104</v>
      </c>
      <c r="B1580" s="7" t="s">
        <v>114</v>
      </c>
      <c r="C1580" s="7" t="s">
        <v>115</v>
      </c>
      <c r="D1580" s="7" t="s">
        <v>57</v>
      </c>
      <c r="E1580" s="7">
        <v>0</v>
      </c>
      <c r="F1580" s="7">
        <v>0</v>
      </c>
      <c r="G1580" s="7">
        <v>0</v>
      </c>
      <c r="H1580" s="7">
        <v>0</v>
      </c>
      <c r="I1580" s="7">
        <v>0</v>
      </c>
      <c r="J1580" s="7">
        <v>0</v>
      </c>
      <c r="K1580" s="7">
        <v>0</v>
      </c>
      <c r="L1580" s="7">
        <v>0</v>
      </c>
      <c r="M1580" s="7">
        <v>0</v>
      </c>
      <c r="N1580" s="7">
        <v>0</v>
      </c>
      <c r="O1580" s="7">
        <v>0</v>
      </c>
      <c r="P1580" s="7">
        <v>0</v>
      </c>
      <c r="Q1580" s="7">
        <v>0</v>
      </c>
      <c r="R1580" s="7">
        <v>0</v>
      </c>
      <c r="S1580" s="7">
        <v>0</v>
      </c>
      <c r="T1580" s="7">
        <v>0</v>
      </c>
      <c r="U1580" s="7">
        <v>0</v>
      </c>
      <c r="V1580" s="7">
        <v>0</v>
      </c>
      <c r="W1580" s="7">
        <v>0</v>
      </c>
      <c r="X1580" s="7">
        <v>0</v>
      </c>
      <c r="Y1580" s="7">
        <v>0</v>
      </c>
      <c r="Z1580" s="7">
        <v>0</v>
      </c>
      <c r="AA1580" s="1" t="s">
        <v>58</v>
      </c>
      <c r="AB1580" s="1" t="str">
        <f t="shared" si="75"/>
        <v>Comunidad Foral De Navarra</v>
      </c>
      <c r="AC1580" s="1" t="str">
        <f t="shared" si="73"/>
        <v>Cáceres-Comunidad Foral De Navarra-Navarra-R16</v>
      </c>
      <c r="AD1580" s="1" t="str">
        <f t="shared" si="74"/>
        <v xml:space="preserve">EE - Industria energética, distribución de energía, gas y agua </v>
      </c>
    </row>
    <row r="1581" spans="1:30" ht="14.4">
      <c r="A1581" s="7" t="s">
        <v>104</v>
      </c>
      <c r="B1581" s="7" t="s">
        <v>116</v>
      </c>
      <c r="C1581" s="7" t="s">
        <v>117</v>
      </c>
      <c r="D1581" s="7" t="s">
        <v>23</v>
      </c>
      <c r="E1581" s="7">
        <v>0</v>
      </c>
      <c r="F1581" s="7">
        <v>10.063130559929601</v>
      </c>
      <c r="G1581" s="7">
        <v>16.140369749946402</v>
      </c>
      <c r="H1581" s="7">
        <v>10.7226858084128</v>
      </c>
      <c r="I1581" s="7">
        <v>9.4292071824374002</v>
      </c>
      <c r="J1581" s="7">
        <v>0</v>
      </c>
      <c r="K1581" s="7">
        <v>0</v>
      </c>
      <c r="L1581" s="7">
        <v>0</v>
      </c>
      <c r="M1581" s="7">
        <v>0</v>
      </c>
      <c r="N1581" s="7">
        <v>5.7949155742795204</v>
      </c>
      <c r="O1581" s="7">
        <v>0</v>
      </c>
      <c r="P1581" s="7">
        <v>0</v>
      </c>
      <c r="Q1581" s="7">
        <v>11.999466</v>
      </c>
      <c r="R1581" s="7">
        <v>20.118960000000001</v>
      </c>
      <c r="S1581" s="7">
        <v>17.031649999999999</v>
      </c>
      <c r="T1581" s="7">
        <v>15.430999999999999</v>
      </c>
      <c r="U1581" s="7">
        <v>0</v>
      </c>
      <c r="V1581" s="7">
        <v>0</v>
      </c>
      <c r="W1581" s="7">
        <v>0</v>
      </c>
      <c r="X1581" s="7">
        <v>0</v>
      </c>
      <c r="Y1581" s="7">
        <v>9.3816900000000008</v>
      </c>
      <c r="Z1581" s="7">
        <v>0</v>
      </c>
      <c r="AA1581" s="1" t="s">
        <v>24</v>
      </c>
      <c r="AB1581" s="1" t="str">
        <f t="shared" si="75"/>
        <v>País Vasco</v>
      </c>
      <c r="AC1581" s="1" t="str">
        <f t="shared" si="73"/>
        <v>Cáceres-País Vasco-Álava-R1</v>
      </c>
      <c r="AD1581" s="1" t="str">
        <f t="shared" si="74"/>
        <v xml:space="preserve">AA,BB - Agricultura, silvicultura y pesca </v>
      </c>
    </row>
    <row r="1582" spans="1:30" ht="14.4">
      <c r="A1582" s="7" t="s">
        <v>104</v>
      </c>
      <c r="B1582" s="7" t="s">
        <v>116</v>
      </c>
      <c r="C1582" s="7" t="s">
        <v>117</v>
      </c>
      <c r="D1582" s="7" t="s">
        <v>26</v>
      </c>
      <c r="E1582" s="7">
        <v>0</v>
      </c>
      <c r="F1582" s="7">
        <v>0</v>
      </c>
      <c r="G1582" s="7">
        <v>0</v>
      </c>
      <c r="H1582" s="7">
        <v>0</v>
      </c>
      <c r="I1582" s="7">
        <v>0</v>
      </c>
      <c r="J1582" s="7">
        <v>0</v>
      </c>
      <c r="K1582" s="7">
        <v>0</v>
      </c>
      <c r="L1582" s="7">
        <v>0</v>
      </c>
      <c r="M1582" s="7">
        <v>0</v>
      </c>
      <c r="N1582" s="7">
        <v>0</v>
      </c>
      <c r="O1582" s="7">
        <v>0</v>
      </c>
      <c r="P1582" s="7">
        <v>0</v>
      </c>
      <c r="Q1582" s="7">
        <v>0</v>
      </c>
      <c r="R1582" s="7">
        <v>0</v>
      </c>
      <c r="S1582" s="7">
        <v>0</v>
      </c>
      <c r="T1582" s="7">
        <v>0</v>
      </c>
      <c r="U1582" s="7">
        <v>0</v>
      </c>
      <c r="V1582" s="7">
        <v>0</v>
      </c>
      <c r="W1582" s="7">
        <v>0</v>
      </c>
      <c r="X1582" s="7">
        <v>0</v>
      </c>
      <c r="Y1582" s="7">
        <v>0</v>
      </c>
      <c r="Z1582" s="7">
        <v>0</v>
      </c>
      <c r="AA1582" s="1" t="s">
        <v>27</v>
      </c>
      <c r="AB1582" s="1" t="str">
        <f t="shared" si="75"/>
        <v>País Vasco</v>
      </c>
      <c r="AC1582" s="1" t="str">
        <f t="shared" si="73"/>
        <v>Cáceres-País Vasco-Álava-R2</v>
      </c>
      <c r="AD1582" s="1" t="str">
        <f t="shared" si="74"/>
        <v xml:space="preserve">CA,CB, DF - I. extractivas, coquerías, refino y combustibles nucleares </v>
      </c>
    </row>
    <row r="1583" spans="1:30" ht="14.4">
      <c r="A1583" s="7" t="s">
        <v>104</v>
      </c>
      <c r="B1583" s="7" t="s">
        <v>116</v>
      </c>
      <c r="C1583" s="7" t="s">
        <v>117</v>
      </c>
      <c r="D1583" s="7" t="s">
        <v>29</v>
      </c>
      <c r="E1583" s="7">
        <v>0</v>
      </c>
      <c r="F1583" s="7">
        <v>0</v>
      </c>
      <c r="G1583" s="7">
        <v>0</v>
      </c>
      <c r="H1583" s="7">
        <v>0</v>
      </c>
      <c r="I1583" s="7">
        <v>0</v>
      </c>
      <c r="J1583" s="7">
        <v>0</v>
      </c>
      <c r="K1583" s="7">
        <v>0</v>
      </c>
      <c r="L1583" s="7">
        <v>0</v>
      </c>
      <c r="M1583" s="7">
        <v>0</v>
      </c>
      <c r="N1583" s="7">
        <v>0</v>
      </c>
      <c r="O1583" s="7">
        <v>0</v>
      </c>
      <c r="P1583" s="7">
        <v>0</v>
      </c>
      <c r="Q1583" s="7">
        <v>0</v>
      </c>
      <c r="R1583" s="7">
        <v>0</v>
      </c>
      <c r="S1583" s="7">
        <v>0</v>
      </c>
      <c r="T1583" s="7">
        <v>0</v>
      </c>
      <c r="U1583" s="7">
        <v>0</v>
      </c>
      <c r="V1583" s="7">
        <v>0</v>
      </c>
      <c r="W1583" s="7">
        <v>0</v>
      </c>
      <c r="X1583" s="7">
        <v>0</v>
      </c>
      <c r="Y1583" s="7">
        <v>0</v>
      </c>
      <c r="Z1583" s="7">
        <v>0</v>
      </c>
      <c r="AA1583" s="1" t="s">
        <v>30</v>
      </c>
      <c r="AB1583" s="1" t="str">
        <f t="shared" si="75"/>
        <v>País Vasco</v>
      </c>
      <c r="AC1583" s="1" t="str">
        <f t="shared" si="73"/>
        <v>Cáceres-País Vasco-Álava-R3</v>
      </c>
      <c r="AD1583" s="1" t="str">
        <f t="shared" si="74"/>
        <v xml:space="preserve">DA - Industria Agroalimentaria </v>
      </c>
    </row>
    <row r="1584" spans="1:30" ht="14.4">
      <c r="A1584" s="7" t="s">
        <v>104</v>
      </c>
      <c r="B1584" s="7" t="s">
        <v>116</v>
      </c>
      <c r="C1584" s="7" t="s">
        <v>117</v>
      </c>
      <c r="D1584" s="7" t="s">
        <v>32</v>
      </c>
      <c r="E1584" s="7">
        <v>0</v>
      </c>
      <c r="F1584" s="7">
        <v>0</v>
      </c>
      <c r="G1584" s="7">
        <v>0</v>
      </c>
      <c r="H1584" s="7">
        <v>0</v>
      </c>
      <c r="I1584" s="7">
        <v>0</v>
      </c>
      <c r="J1584" s="7">
        <v>0</v>
      </c>
      <c r="K1584" s="7">
        <v>0</v>
      </c>
      <c r="L1584" s="7">
        <v>0</v>
      </c>
      <c r="M1584" s="7">
        <v>0</v>
      </c>
      <c r="N1584" s="7">
        <v>0</v>
      </c>
      <c r="O1584" s="7">
        <v>0</v>
      </c>
      <c r="P1584" s="7">
        <v>0</v>
      </c>
      <c r="Q1584" s="7">
        <v>0</v>
      </c>
      <c r="R1584" s="7">
        <v>0</v>
      </c>
      <c r="S1584" s="7">
        <v>0</v>
      </c>
      <c r="T1584" s="7">
        <v>0</v>
      </c>
      <c r="U1584" s="7">
        <v>0</v>
      </c>
      <c r="V1584" s="7">
        <v>0</v>
      </c>
      <c r="W1584" s="7">
        <v>0</v>
      </c>
      <c r="X1584" s="7">
        <v>0</v>
      </c>
      <c r="Y1584" s="7">
        <v>0</v>
      </c>
      <c r="Z1584" s="7">
        <v>0</v>
      </c>
      <c r="AA1584" s="1" t="s">
        <v>33</v>
      </c>
      <c r="AB1584" s="1" t="str">
        <f t="shared" si="75"/>
        <v>País Vasco</v>
      </c>
      <c r="AC1584" s="1" t="str">
        <f t="shared" si="73"/>
        <v>Cáceres-País Vasco-Álava-R4</v>
      </c>
      <c r="AD1584" s="1" t="str">
        <f t="shared" si="74"/>
        <v xml:space="preserve">DB - Industria textil y de la confección </v>
      </c>
    </row>
    <row r="1585" spans="1:30" ht="14.4">
      <c r="A1585" s="7" t="s">
        <v>104</v>
      </c>
      <c r="B1585" s="7" t="s">
        <v>116</v>
      </c>
      <c r="C1585" s="7" t="s">
        <v>117</v>
      </c>
      <c r="D1585" s="7" t="s">
        <v>35</v>
      </c>
      <c r="E1585" s="7">
        <v>0</v>
      </c>
      <c r="F1585" s="7">
        <v>0</v>
      </c>
      <c r="G1585" s="7">
        <v>0</v>
      </c>
      <c r="H1585" s="7">
        <v>0</v>
      </c>
      <c r="I1585" s="7">
        <v>0</v>
      </c>
      <c r="J1585" s="7">
        <v>0</v>
      </c>
      <c r="K1585" s="7">
        <v>0</v>
      </c>
      <c r="L1585" s="7">
        <v>0</v>
      </c>
      <c r="M1585" s="7">
        <v>0</v>
      </c>
      <c r="N1585" s="7">
        <v>0</v>
      </c>
      <c r="O1585" s="7">
        <v>0</v>
      </c>
      <c r="P1585" s="7">
        <v>0</v>
      </c>
      <c r="Q1585" s="7">
        <v>0</v>
      </c>
      <c r="R1585" s="7">
        <v>0</v>
      </c>
      <c r="S1585" s="7">
        <v>0</v>
      </c>
      <c r="T1585" s="7">
        <v>0</v>
      </c>
      <c r="U1585" s="7">
        <v>0</v>
      </c>
      <c r="V1585" s="7">
        <v>0</v>
      </c>
      <c r="W1585" s="7">
        <v>0</v>
      </c>
      <c r="X1585" s="7">
        <v>0</v>
      </c>
      <c r="Y1585" s="7">
        <v>0</v>
      </c>
      <c r="Z1585" s="7">
        <v>0</v>
      </c>
      <c r="AA1585" s="1" t="s">
        <v>36</v>
      </c>
      <c r="AB1585" s="1" t="str">
        <f t="shared" si="75"/>
        <v>País Vasco</v>
      </c>
      <c r="AC1585" s="1" t="str">
        <f t="shared" si="73"/>
        <v>Cáceres-País Vasco-Álava-R5</v>
      </c>
      <c r="AD1585" s="1" t="str">
        <f t="shared" si="74"/>
        <v xml:space="preserve">DC - Industria del cuero y calzado </v>
      </c>
    </row>
    <row r="1586" spans="1:30" ht="14.4">
      <c r="A1586" s="7" t="s">
        <v>104</v>
      </c>
      <c r="B1586" s="7" t="s">
        <v>116</v>
      </c>
      <c r="C1586" s="7" t="s">
        <v>117</v>
      </c>
      <c r="D1586" s="7" t="s">
        <v>37</v>
      </c>
      <c r="E1586" s="7">
        <v>0</v>
      </c>
      <c r="F1586" s="7">
        <v>0</v>
      </c>
      <c r="G1586" s="7">
        <v>0</v>
      </c>
      <c r="H1586" s="7">
        <v>0</v>
      </c>
      <c r="I1586" s="7">
        <v>0</v>
      </c>
      <c r="J1586" s="7">
        <v>0</v>
      </c>
      <c r="K1586" s="7">
        <v>0</v>
      </c>
      <c r="L1586" s="7">
        <v>0</v>
      </c>
      <c r="M1586" s="7">
        <v>0</v>
      </c>
      <c r="N1586" s="7">
        <v>0</v>
      </c>
      <c r="O1586" s="7">
        <v>0</v>
      </c>
      <c r="P1586" s="7">
        <v>0</v>
      </c>
      <c r="Q1586" s="7">
        <v>0</v>
      </c>
      <c r="R1586" s="7">
        <v>0</v>
      </c>
      <c r="S1586" s="7">
        <v>0</v>
      </c>
      <c r="T1586" s="7">
        <v>0</v>
      </c>
      <c r="U1586" s="7">
        <v>0</v>
      </c>
      <c r="V1586" s="7">
        <v>0</v>
      </c>
      <c r="W1586" s="7">
        <v>0</v>
      </c>
      <c r="X1586" s="7">
        <v>0</v>
      </c>
      <c r="Y1586" s="7">
        <v>0</v>
      </c>
      <c r="Z1586" s="7">
        <v>0</v>
      </c>
      <c r="AA1586" s="1" t="s">
        <v>38</v>
      </c>
      <c r="AB1586" s="1" t="str">
        <f t="shared" si="75"/>
        <v>País Vasco</v>
      </c>
      <c r="AC1586" s="1" t="str">
        <f t="shared" si="73"/>
        <v>Cáceres-País Vasco-Álava-R6</v>
      </c>
      <c r="AD1586" s="1" t="str">
        <f t="shared" si="74"/>
        <v xml:space="preserve">DD - Industria de la madera y el corcho </v>
      </c>
    </row>
    <row r="1587" spans="1:30" ht="14.4">
      <c r="A1587" s="7" t="s">
        <v>104</v>
      </c>
      <c r="B1587" s="7" t="s">
        <v>116</v>
      </c>
      <c r="C1587" s="7" t="s">
        <v>117</v>
      </c>
      <c r="D1587" s="7" t="s">
        <v>39</v>
      </c>
      <c r="E1587" s="7">
        <v>0</v>
      </c>
      <c r="F1587" s="7">
        <v>0</v>
      </c>
      <c r="G1587" s="7">
        <v>0</v>
      </c>
      <c r="H1587" s="7">
        <v>0</v>
      </c>
      <c r="I1587" s="7">
        <v>0.51480202319354795</v>
      </c>
      <c r="J1587" s="7">
        <v>0</v>
      </c>
      <c r="K1587" s="7">
        <v>0</v>
      </c>
      <c r="L1587" s="7">
        <v>0</v>
      </c>
      <c r="M1587" s="7">
        <v>0</v>
      </c>
      <c r="N1587" s="7">
        <v>0</v>
      </c>
      <c r="O1587" s="7">
        <v>0</v>
      </c>
      <c r="P1587" s="7">
        <v>0</v>
      </c>
      <c r="Q1587" s="7">
        <v>0</v>
      </c>
      <c r="R1587" s="7">
        <v>0</v>
      </c>
      <c r="S1587" s="7">
        <v>0</v>
      </c>
      <c r="T1587" s="7">
        <v>4.9577600000000004</v>
      </c>
      <c r="U1587" s="7">
        <v>0</v>
      </c>
      <c r="V1587" s="7">
        <v>0</v>
      </c>
      <c r="W1587" s="7">
        <v>0</v>
      </c>
      <c r="X1587" s="7">
        <v>0</v>
      </c>
      <c r="Y1587" s="7">
        <v>0</v>
      </c>
      <c r="Z1587" s="7">
        <v>0</v>
      </c>
      <c r="AA1587" s="1" t="s">
        <v>40</v>
      </c>
      <c r="AB1587" s="1" t="str">
        <f t="shared" si="75"/>
        <v>País Vasco</v>
      </c>
      <c r="AC1587" s="1" t="str">
        <f t="shared" si="73"/>
        <v>Cáceres-País Vasco-Álava-R7</v>
      </c>
      <c r="AD1587" s="1" t="str">
        <f t="shared" si="74"/>
        <v xml:space="preserve">DE - Industria del papel, edición y artes gráficas </v>
      </c>
    </row>
    <row r="1588" spans="1:30" ht="14.4">
      <c r="A1588" s="7" t="s">
        <v>104</v>
      </c>
      <c r="B1588" s="7" t="s">
        <v>116</v>
      </c>
      <c r="C1588" s="7" t="s">
        <v>117</v>
      </c>
      <c r="D1588" s="7" t="s">
        <v>41</v>
      </c>
      <c r="E1588" s="7">
        <v>0</v>
      </c>
      <c r="F1588" s="7">
        <v>0</v>
      </c>
      <c r="G1588" s="7">
        <v>0</v>
      </c>
      <c r="H1588" s="7">
        <v>0</v>
      </c>
      <c r="I1588" s="7">
        <v>0</v>
      </c>
      <c r="J1588" s="7">
        <v>0</v>
      </c>
      <c r="K1588" s="7">
        <v>0</v>
      </c>
      <c r="L1588" s="7">
        <v>0</v>
      </c>
      <c r="M1588" s="7">
        <v>0</v>
      </c>
      <c r="N1588" s="7">
        <v>0</v>
      </c>
      <c r="O1588" s="7">
        <v>0</v>
      </c>
      <c r="P1588" s="7">
        <v>0</v>
      </c>
      <c r="Q1588" s="7">
        <v>0</v>
      </c>
      <c r="R1588" s="7">
        <v>0</v>
      </c>
      <c r="S1588" s="7">
        <v>0</v>
      </c>
      <c r="T1588" s="7">
        <v>0</v>
      </c>
      <c r="U1588" s="7">
        <v>0</v>
      </c>
      <c r="V1588" s="7">
        <v>0</v>
      </c>
      <c r="W1588" s="7">
        <v>0</v>
      </c>
      <c r="X1588" s="7">
        <v>0</v>
      </c>
      <c r="Y1588" s="7">
        <v>0</v>
      </c>
      <c r="Z1588" s="7">
        <v>0</v>
      </c>
      <c r="AA1588" s="1" t="s">
        <v>42</v>
      </c>
      <c r="AB1588" s="1" t="str">
        <f t="shared" si="75"/>
        <v>País Vasco</v>
      </c>
      <c r="AC1588" s="1" t="str">
        <f t="shared" si="73"/>
        <v>Cáceres-País Vasco-Álava-R8</v>
      </c>
      <c r="AD1588" s="1" t="str">
        <f t="shared" si="74"/>
        <v xml:space="preserve">DG - Industria Química </v>
      </c>
    </row>
    <row r="1589" spans="1:30" ht="14.4">
      <c r="A1589" s="7" t="s">
        <v>104</v>
      </c>
      <c r="B1589" s="7" t="s">
        <v>116</v>
      </c>
      <c r="C1589" s="7" t="s">
        <v>117</v>
      </c>
      <c r="D1589" s="7" t="s">
        <v>43</v>
      </c>
      <c r="E1589" s="7">
        <v>0</v>
      </c>
      <c r="F1589" s="7">
        <v>0</v>
      </c>
      <c r="G1589" s="7">
        <v>0</v>
      </c>
      <c r="H1589" s="7">
        <v>0</v>
      </c>
      <c r="I1589" s="7">
        <v>0</v>
      </c>
      <c r="J1589" s="7">
        <v>0</v>
      </c>
      <c r="K1589" s="7">
        <v>0</v>
      </c>
      <c r="L1589" s="7">
        <v>0</v>
      </c>
      <c r="M1589" s="7">
        <v>0</v>
      </c>
      <c r="N1589" s="7">
        <v>0</v>
      </c>
      <c r="O1589" s="7">
        <v>0</v>
      </c>
      <c r="P1589" s="7">
        <v>0</v>
      </c>
      <c r="Q1589" s="7">
        <v>0</v>
      </c>
      <c r="R1589" s="7">
        <v>0</v>
      </c>
      <c r="S1589" s="7">
        <v>0</v>
      </c>
      <c r="T1589" s="7">
        <v>0</v>
      </c>
      <c r="U1589" s="7">
        <v>0</v>
      </c>
      <c r="V1589" s="7">
        <v>0</v>
      </c>
      <c r="W1589" s="7">
        <v>0</v>
      </c>
      <c r="X1589" s="7">
        <v>0</v>
      </c>
      <c r="Y1589" s="7">
        <v>0</v>
      </c>
      <c r="Z1589" s="7">
        <v>0</v>
      </c>
      <c r="AA1589" s="1" t="s">
        <v>44</v>
      </c>
      <c r="AB1589" s="1" t="str">
        <f t="shared" si="75"/>
        <v>País Vasco</v>
      </c>
      <c r="AC1589" s="1" t="str">
        <f t="shared" si="73"/>
        <v>Cáceres-País Vasco-Álava-R9</v>
      </c>
      <c r="AD1589" s="1" t="str">
        <f t="shared" si="74"/>
        <v xml:space="preserve">DH - Industria del caucho y materias plásticas </v>
      </c>
    </row>
    <row r="1590" spans="1:30" ht="14.4">
      <c r="A1590" s="7" t="s">
        <v>104</v>
      </c>
      <c r="B1590" s="7" t="s">
        <v>116</v>
      </c>
      <c r="C1590" s="7" t="s">
        <v>117</v>
      </c>
      <c r="D1590" s="7" t="s">
        <v>45</v>
      </c>
      <c r="E1590" s="7">
        <v>0</v>
      </c>
      <c r="F1590" s="7">
        <v>0</v>
      </c>
      <c r="G1590" s="7">
        <v>0</v>
      </c>
      <c r="H1590" s="7">
        <v>0</v>
      </c>
      <c r="I1590" s="7">
        <v>0</v>
      </c>
      <c r="J1590" s="7">
        <v>0</v>
      </c>
      <c r="K1590" s="7">
        <v>0</v>
      </c>
      <c r="L1590" s="7">
        <v>0</v>
      </c>
      <c r="M1590" s="7">
        <v>0</v>
      </c>
      <c r="N1590" s="7">
        <v>0</v>
      </c>
      <c r="O1590" s="7">
        <v>0</v>
      </c>
      <c r="P1590" s="7">
        <v>0</v>
      </c>
      <c r="Q1590" s="7">
        <v>0</v>
      </c>
      <c r="R1590" s="7">
        <v>0</v>
      </c>
      <c r="S1590" s="7">
        <v>0</v>
      </c>
      <c r="T1590" s="7">
        <v>0</v>
      </c>
      <c r="U1590" s="7">
        <v>0</v>
      </c>
      <c r="V1590" s="7">
        <v>0</v>
      </c>
      <c r="W1590" s="7">
        <v>0</v>
      </c>
      <c r="X1590" s="7">
        <v>0</v>
      </c>
      <c r="Y1590" s="7">
        <v>0</v>
      </c>
      <c r="Z1590" s="7">
        <v>0</v>
      </c>
      <c r="AA1590" s="1" t="s">
        <v>46</v>
      </c>
      <c r="AB1590" s="1" t="str">
        <f t="shared" si="75"/>
        <v>País Vasco</v>
      </c>
      <c r="AC1590" s="1" t="str">
        <f t="shared" si="73"/>
        <v>Cáceres-País Vasco-Álava-R10</v>
      </c>
      <c r="AD1590" s="1" t="str">
        <f t="shared" si="74"/>
        <v xml:space="preserve">DI - Industria de productos minerales no metálicos </v>
      </c>
    </row>
    <row r="1591" spans="1:30" ht="14.4">
      <c r="A1591" s="7" t="s">
        <v>104</v>
      </c>
      <c r="B1591" s="7" t="s">
        <v>116</v>
      </c>
      <c r="C1591" s="7" t="s">
        <v>117</v>
      </c>
      <c r="D1591" s="7" t="s">
        <v>47</v>
      </c>
      <c r="E1591" s="7">
        <v>0</v>
      </c>
      <c r="F1591" s="7">
        <v>0</v>
      </c>
      <c r="G1591" s="7">
        <v>0</v>
      </c>
      <c r="H1591" s="7">
        <v>0</v>
      </c>
      <c r="I1591" s="7">
        <v>0</v>
      </c>
      <c r="J1591" s="7">
        <v>0</v>
      </c>
      <c r="K1591" s="7">
        <v>0</v>
      </c>
      <c r="L1591" s="7">
        <v>0</v>
      </c>
      <c r="M1591" s="7">
        <v>0</v>
      </c>
      <c r="N1591" s="7">
        <v>0</v>
      </c>
      <c r="O1591" s="7">
        <v>0</v>
      </c>
      <c r="P1591" s="7">
        <v>0</v>
      </c>
      <c r="Q1591" s="7">
        <v>0</v>
      </c>
      <c r="R1591" s="7">
        <v>0</v>
      </c>
      <c r="S1591" s="7">
        <v>0</v>
      </c>
      <c r="T1591" s="7">
        <v>0</v>
      </c>
      <c r="U1591" s="7">
        <v>0</v>
      </c>
      <c r="V1591" s="7">
        <v>0</v>
      </c>
      <c r="W1591" s="7">
        <v>0</v>
      </c>
      <c r="X1591" s="7">
        <v>0</v>
      </c>
      <c r="Y1591" s="7">
        <v>0</v>
      </c>
      <c r="Z1591" s="7">
        <v>0</v>
      </c>
      <c r="AA1591" s="1" t="s">
        <v>48</v>
      </c>
      <c r="AB1591" s="1" t="str">
        <f t="shared" si="75"/>
        <v>País Vasco</v>
      </c>
      <c r="AC1591" s="1" t="str">
        <f t="shared" si="73"/>
        <v>Cáceres-País Vasco-Álava-R11</v>
      </c>
      <c r="AD1591" s="1" t="str">
        <f t="shared" si="74"/>
        <v xml:space="preserve">DJ - Metalurgia y fabricación de productos metálicos </v>
      </c>
    </row>
    <row r="1592" spans="1:30" ht="14.4">
      <c r="A1592" s="7" t="s">
        <v>104</v>
      </c>
      <c r="B1592" s="7" t="s">
        <v>116</v>
      </c>
      <c r="C1592" s="7" t="s">
        <v>117</v>
      </c>
      <c r="D1592" s="7" t="s">
        <v>49</v>
      </c>
      <c r="E1592" s="7">
        <v>0</v>
      </c>
      <c r="F1592" s="7">
        <v>0</v>
      </c>
      <c r="G1592" s="7">
        <v>0</v>
      </c>
      <c r="H1592" s="7">
        <v>0</v>
      </c>
      <c r="I1592" s="7">
        <v>0</v>
      </c>
      <c r="J1592" s="7">
        <v>0</v>
      </c>
      <c r="K1592" s="7">
        <v>0</v>
      </c>
      <c r="L1592" s="7">
        <v>0</v>
      </c>
      <c r="M1592" s="7">
        <v>0</v>
      </c>
      <c r="N1592" s="7">
        <v>0</v>
      </c>
      <c r="O1592" s="7">
        <v>0</v>
      </c>
      <c r="P1592" s="7">
        <v>0</v>
      </c>
      <c r="Q1592" s="7">
        <v>0</v>
      </c>
      <c r="R1592" s="7">
        <v>0</v>
      </c>
      <c r="S1592" s="7">
        <v>0</v>
      </c>
      <c r="T1592" s="7">
        <v>0</v>
      </c>
      <c r="U1592" s="7">
        <v>0</v>
      </c>
      <c r="V1592" s="7">
        <v>0</v>
      </c>
      <c r="W1592" s="7">
        <v>0</v>
      </c>
      <c r="X1592" s="7">
        <v>0</v>
      </c>
      <c r="Y1592" s="7">
        <v>0</v>
      </c>
      <c r="Z1592" s="7">
        <v>0</v>
      </c>
      <c r="AA1592" s="1" t="s">
        <v>50</v>
      </c>
      <c r="AB1592" s="1" t="str">
        <f t="shared" si="75"/>
        <v>País Vasco</v>
      </c>
      <c r="AC1592" s="1" t="str">
        <f t="shared" si="73"/>
        <v>Cáceres-País Vasco-Álava-R12</v>
      </c>
      <c r="AD1592" s="1" t="str">
        <f t="shared" si="74"/>
        <v xml:space="preserve">DK - Fabricación de maquinaria y equipo mecánico </v>
      </c>
    </row>
    <row r="1593" spans="1:30" ht="14.4">
      <c r="A1593" s="7" t="s">
        <v>104</v>
      </c>
      <c r="B1593" s="7" t="s">
        <v>116</v>
      </c>
      <c r="C1593" s="7" t="s">
        <v>117</v>
      </c>
      <c r="D1593" s="7" t="s">
        <v>51</v>
      </c>
      <c r="E1593" s="7">
        <v>0</v>
      </c>
      <c r="F1593" s="7">
        <v>0</v>
      </c>
      <c r="G1593" s="7">
        <v>0</v>
      </c>
      <c r="H1593" s="7">
        <v>0</v>
      </c>
      <c r="I1593" s="7">
        <v>0</v>
      </c>
      <c r="J1593" s="7">
        <v>0</v>
      </c>
      <c r="K1593" s="7">
        <v>0</v>
      </c>
      <c r="L1593" s="7">
        <v>0</v>
      </c>
      <c r="M1593" s="7">
        <v>0</v>
      </c>
      <c r="N1593" s="7">
        <v>0</v>
      </c>
      <c r="O1593" s="7">
        <v>0</v>
      </c>
      <c r="P1593" s="7">
        <v>0</v>
      </c>
      <c r="Q1593" s="7">
        <v>0</v>
      </c>
      <c r="R1593" s="7">
        <v>0</v>
      </c>
      <c r="S1593" s="7">
        <v>0</v>
      </c>
      <c r="T1593" s="7">
        <v>0</v>
      </c>
      <c r="U1593" s="7">
        <v>0</v>
      </c>
      <c r="V1593" s="7">
        <v>0</v>
      </c>
      <c r="W1593" s="7">
        <v>0</v>
      </c>
      <c r="X1593" s="7">
        <v>0</v>
      </c>
      <c r="Y1593" s="7">
        <v>0</v>
      </c>
      <c r="Z1593" s="7">
        <v>0</v>
      </c>
      <c r="AA1593" s="1" t="s">
        <v>52</v>
      </c>
      <c r="AB1593" s="1" t="str">
        <f t="shared" si="75"/>
        <v>País Vasco</v>
      </c>
      <c r="AC1593" s="1" t="str">
        <f t="shared" si="73"/>
        <v>Cáceres-País Vasco-Álava-R13</v>
      </c>
      <c r="AD1593" s="1" t="str">
        <f t="shared" si="74"/>
        <v xml:space="preserve">DL - Material y equipo eléctrico, electrónico y óptico </v>
      </c>
    </row>
    <row r="1594" spans="1:30" ht="14.4">
      <c r="A1594" s="7" t="s">
        <v>104</v>
      </c>
      <c r="B1594" s="7" t="s">
        <v>116</v>
      </c>
      <c r="C1594" s="7" t="s">
        <v>117</v>
      </c>
      <c r="D1594" s="7" t="s">
        <v>53</v>
      </c>
      <c r="E1594" s="7">
        <v>0</v>
      </c>
      <c r="F1594" s="7">
        <v>0</v>
      </c>
      <c r="G1594" s="7">
        <v>0</v>
      </c>
      <c r="H1594" s="7">
        <v>0</v>
      </c>
      <c r="I1594" s="7">
        <v>0</v>
      </c>
      <c r="J1594" s="7">
        <v>0</v>
      </c>
      <c r="K1594" s="7">
        <v>0</v>
      </c>
      <c r="L1594" s="7">
        <v>0</v>
      </c>
      <c r="M1594" s="7">
        <v>0</v>
      </c>
      <c r="N1594" s="7">
        <v>0</v>
      </c>
      <c r="O1594" s="7">
        <v>0</v>
      </c>
      <c r="P1594" s="7">
        <v>0</v>
      </c>
      <c r="Q1594" s="7">
        <v>0</v>
      </c>
      <c r="R1594" s="7">
        <v>0</v>
      </c>
      <c r="S1594" s="7">
        <v>0</v>
      </c>
      <c r="T1594" s="7">
        <v>0</v>
      </c>
      <c r="U1594" s="7">
        <v>0</v>
      </c>
      <c r="V1594" s="7">
        <v>0</v>
      </c>
      <c r="W1594" s="7">
        <v>0</v>
      </c>
      <c r="X1594" s="7">
        <v>0</v>
      </c>
      <c r="Y1594" s="7">
        <v>0</v>
      </c>
      <c r="Z1594" s="7">
        <v>0</v>
      </c>
      <c r="AA1594" s="1" t="s">
        <v>54</v>
      </c>
      <c r="AB1594" s="1" t="str">
        <f t="shared" si="75"/>
        <v>País Vasco</v>
      </c>
      <c r="AC1594" s="1" t="str">
        <f t="shared" si="73"/>
        <v>Cáceres-País Vasco-Álava-R14</v>
      </c>
      <c r="AD1594" s="1" t="str">
        <f t="shared" si="74"/>
        <v xml:space="preserve">DM - Fabricación de material de transporte </v>
      </c>
    </row>
    <row r="1595" spans="1:30" ht="14.4">
      <c r="A1595" s="7" t="s">
        <v>104</v>
      </c>
      <c r="B1595" s="7" t="s">
        <v>116</v>
      </c>
      <c r="C1595" s="7" t="s">
        <v>117</v>
      </c>
      <c r="D1595" s="7" t="s">
        <v>55</v>
      </c>
      <c r="E1595" s="7">
        <v>0</v>
      </c>
      <c r="F1595" s="7">
        <v>0</v>
      </c>
      <c r="G1595" s="7">
        <v>0</v>
      </c>
      <c r="H1595" s="7">
        <v>0</v>
      </c>
      <c r="I1595" s="7">
        <v>0</v>
      </c>
      <c r="J1595" s="7">
        <v>0</v>
      </c>
      <c r="K1595" s="7">
        <v>0</v>
      </c>
      <c r="L1595" s="7">
        <v>0</v>
      </c>
      <c r="M1595" s="7">
        <v>0</v>
      </c>
      <c r="N1595" s="7">
        <v>0</v>
      </c>
      <c r="O1595" s="7">
        <v>0</v>
      </c>
      <c r="P1595" s="7">
        <v>0</v>
      </c>
      <c r="Q1595" s="7">
        <v>0</v>
      </c>
      <c r="R1595" s="7">
        <v>0</v>
      </c>
      <c r="S1595" s="7">
        <v>0</v>
      </c>
      <c r="T1595" s="7">
        <v>0</v>
      </c>
      <c r="U1595" s="7">
        <v>0</v>
      </c>
      <c r="V1595" s="7">
        <v>0</v>
      </c>
      <c r="W1595" s="7">
        <v>0</v>
      </c>
      <c r="X1595" s="7">
        <v>0</v>
      </c>
      <c r="Y1595" s="7">
        <v>0</v>
      </c>
      <c r="Z1595" s="7">
        <v>0</v>
      </c>
      <c r="AA1595" s="1" t="s">
        <v>56</v>
      </c>
      <c r="AB1595" s="1" t="str">
        <f t="shared" si="75"/>
        <v>País Vasco</v>
      </c>
      <c r="AC1595" s="1" t="str">
        <f t="shared" si="73"/>
        <v>Cáceres-País Vasco-Álava-R15</v>
      </c>
      <c r="AD1595" s="1" t="str">
        <f t="shared" si="74"/>
        <v xml:space="preserve">DN - Industrias diversas </v>
      </c>
    </row>
    <row r="1596" spans="1:30" ht="14.4">
      <c r="A1596" s="7" t="s">
        <v>104</v>
      </c>
      <c r="B1596" s="7" t="s">
        <v>116</v>
      </c>
      <c r="C1596" s="7" t="s">
        <v>117</v>
      </c>
      <c r="D1596" s="7" t="s">
        <v>57</v>
      </c>
      <c r="E1596" s="7">
        <v>0</v>
      </c>
      <c r="F1596" s="7">
        <v>0</v>
      </c>
      <c r="G1596" s="7">
        <v>0</v>
      </c>
      <c r="H1596" s="7">
        <v>0</v>
      </c>
      <c r="I1596" s="7">
        <v>0</v>
      </c>
      <c r="J1596" s="7">
        <v>0</v>
      </c>
      <c r="K1596" s="7">
        <v>0</v>
      </c>
      <c r="L1596" s="7">
        <v>0</v>
      </c>
      <c r="M1596" s="7">
        <v>0</v>
      </c>
      <c r="N1596" s="7">
        <v>0</v>
      </c>
      <c r="O1596" s="7">
        <v>0</v>
      </c>
      <c r="P1596" s="7">
        <v>0</v>
      </c>
      <c r="Q1596" s="7">
        <v>0</v>
      </c>
      <c r="R1596" s="7">
        <v>0</v>
      </c>
      <c r="S1596" s="7">
        <v>0</v>
      </c>
      <c r="T1596" s="7">
        <v>0</v>
      </c>
      <c r="U1596" s="7">
        <v>0</v>
      </c>
      <c r="V1596" s="7">
        <v>0</v>
      </c>
      <c r="W1596" s="7">
        <v>0</v>
      </c>
      <c r="X1596" s="7">
        <v>0</v>
      </c>
      <c r="Y1596" s="7">
        <v>0</v>
      </c>
      <c r="Z1596" s="7">
        <v>0</v>
      </c>
      <c r="AA1596" s="1" t="s">
        <v>58</v>
      </c>
      <c r="AB1596" s="1" t="str">
        <f t="shared" si="75"/>
        <v>País Vasco</v>
      </c>
      <c r="AC1596" s="1" t="str">
        <f t="shared" si="73"/>
        <v>Cáceres-País Vasco-Álava-R16</v>
      </c>
      <c r="AD1596" s="1" t="str">
        <f t="shared" si="74"/>
        <v xml:space="preserve">EE - Industria energética, distribución de energía, gas y agua </v>
      </c>
    </row>
    <row r="1597" spans="1:30" ht="14.4">
      <c r="A1597" s="7" t="s">
        <v>104</v>
      </c>
      <c r="B1597" s="7" t="s">
        <v>116</v>
      </c>
      <c r="C1597" s="7" t="s">
        <v>118</v>
      </c>
      <c r="D1597" s="7" t="s">
        <v>23</v>
      </c>
      <c r="E1597" s="7">
        <v>0</v>
      </c>
      <c r="F1597" s="7">
        <v>0</v>
      </c>
      <c r="G1597" s="7">
        <v>0</v>
      </c>
      <c r="H1597" s="7">
        <v>7.3965049635128901</v>
      </c>
      <c r="I1597" s="7">
        <v>0</v>
      </c>
      <c r="J1597" s="7">
        <v>3.1340417144739501</v>
      </c>
      <c r="K1597" s="7">
        <v>0</v>
      </c>
      <c r="L1597" s="7">
        <v>0</v>
      </c>
      <c r="M1597" s="7">
        <v>15.9937097094656</v>
      </c>
      <c r="N1597" s="7">
        <v>0</v>
      </c>
      <c r="O1597" s="7">
        <v>0</v>
      </c>
      <c r="P1597" s="7">
        <v>0</v>
      </c>
      <c r="Q1597" s="7">
        <v>0</v>
      </c>
      <c r="R1597" s="7">
        <v>0</v>
      </c>
      <c r="S1597" s="7">
        <v>35.6629</v>
      </c>
      <c r="T1597" s="7">
        <v>0</v>
      </c>
      <c r="U1597" s="7">
        <v>15.937704</v>
      </c>
      <c r="V1597" s="7">
        <v>0</v>
      </c>
      <c r="W1597" s="7">
        <v>0</v>
      </c>
      <c r="X1597" s="7">
        <v>25.171474</v>
      </c>
      <c r="Y1597" s="7">
        <v>0</v>
      </c>
      <c r="Z1597" s="7">
        <v>0</v>
      </c>
      <c r="AA1597" s="1" t="s">
        <v>24</v>
      </c>
      <c r="AB1597" s="1" t="str">
        <f t="shared" si="75"/>
        <v>País Vasco</v>
      </c>
      <c r="AC1597" s="1" t="str">
        <f t="shared" si="73"/>
        <v>Cáceres-País Vasco-Guipúzcoa-R1</v>
      </c>
      <c r="AD1597" s="1" t="str">
        <f t="shared" si="74"/>
        <v xml:space="preserve">AA,BB - Agricultura, silvicultura y pesca </v>
      </c>
    </row>
    <row r="1598" spans="1:30" ht="14.4">
      <c r="A1598" s="7" t="s">
        <v>104</v>
      </c>
      <c r="B1598" s="7" t="s">
        <v>116</v>
      </c>
      <c r="C1598" s="7" t="s">
        <v>118</v>
      </c>
      <c r="D1598" s="7" t="s">
        <v>26</v>
      </c>
      <c r="E1598" s="7">
        <v>0</v>
      </c>
      <c r="F1598" s="7">
        <v>0</v>
      </c>
      <c r="G1598" s="7">
        <v>0</v>
      </c>
      <c r="H1598" s="7">
        <v>0</v>
      </c>
      <c r="I1598" s="7">
        <v>0</v>
      </c>
      <c r="J1598" s="7">
        <v>0</v>
      </c>
      <c r="K1598" s="7">
        <v>0</v>
      </c>
      <c r="L1598" s="7">
        <v>0</v>
      </c>
      <c r="M1598" s="7">
        <v>0</v>
      </c>
      <c r="N1598" s="7">
        <v>0</v>
      </c>
      <c r="O1598" s="7">
        <v>0</v>
      </c>
      <c r="P1598" s="7">
        <v>0</v>
      </c>
      <c r="Q1598" s="7">
        <v>0</v>
      </c>
      <c r="R1598" s="7">
        <v>0</v>
      </c>
      <c r="S1598" s="7">
        <v>0</v>
      </c>
      <c r="T1598" s="7">
        <v>0</v>
      </c>
      <c r="U1598" s="7">
        <v>0</v>
      </c>
      <c r="V1598" s="7">
        <v>0</v>
      </c>
      <c r="W1598" s="7">
        <v>0</v>
      </c>
      <c r="X1598" s="7">
        <v>0</v>
      </c>
      <c r="Y1598" s="7">
        <v>0</v>
      </c>
      <c r="Z1598" s="7">
        <v>0</v>
      </c>
      <c r="AA1598" s="1" t="s">
        <v>27</v>
      </c>
      <c r="AB1598" s="1" t="str">
        <f t="shared" si="75"/>
        <v>País Vasco</v>
      </c>
      <c r="AC1598" s="1" t="str">
        <f t="shared" si="73"/>
        <v>Cáceres-País Vasco-Guipúzcoa-R2</v>
      </c>
      <c r="AD1598" s="1" t="str">
        <f t="shared" si="74"/>
        <v xml:space="preserve">CA,CB, DF - I. extractivas, coquerías, refino y combustibles nucleares </v>
      </c>
    </row>
    <row r="1599" spans="1:30" ht="14.4">
      <c r="A1599" s="7" t="s">
        <v>104</v>
      </c>
      <c r="B1599" s="7" t="s">
        <v>116</v>
      </c>
      <c r="C1599" s="7" t="s">
        <v>118</v>
      </c>
      <c r="D1599" s="7" t="s">
        <v>29</v>
      </c>
      <c r="E1599" s="7">
        <v>0</v>
      </c>
      <c r="F1599" s="7">
        <v>0</v>
      </c>
      <c r="G1599" s="7">
        <v>0</v>
      </c>
      <c r="H1599" s="7">
        <v>0</v>
      </c>
      <c r="I1599" s="7">
        <v>0</v>
      </c>
      <c r="J1599" s="7">
        <v>0</v>
      </c>
      <c r="K1599" s="7">
        <v>0</v>
      </c>
      <c r="L1599" s="7">
        <v>0</v>
      </c>
      <c r="M1599" s="7">
        <v>0</v>
      </c>
      <c r="N1599" s="7">
        <v>0</v>
      </c>
      <c r="O1599" s="7">
        <v>0</v>
      </c>
      <c r="P1599" s="7">
        <v>0</v>
      </c>
      <c r="Q1599" s="7">
        <v>0</v>
      </c>
      <c r="R1599" s="7">
        <v>0</v>
      </c>
      <c r="S1599" s="7">
        <v>0</v>
      </c>
      <c r="T1599" s="7">
        <v>0</v>
      </c>
      <c r="U1599" s="7">
        <v>0</v>
      </c>
      <c r="V1599" s="7">
        <v>0</v>
      </c>
      <c r="W1599" s="7">
        <v>0</v>
      </c>
      <c r="X1599" s="7">
        <v>0</v>
      </c>
      <c r="Y1599" s="7">
        <v>0</v>
      </c>
      <c r="Z1599" s="7">
        <v>0</v>
      </c>
      <c r="AA1599" s="1" t="s">
        <v>30</v>
      </c>
      <c r="AB1599" s="1" t="str">
        <f t="shared" si="75"/>
        <v>País Vasco</v>
      </c>
      <c r="AC1599" s="1" t="str">
        <f t="shared" si="73"/>
        <v>Cáceres-País Vasco-Guipúzcoa-R3</v>
      </c>
      <c r="AD1599" s="1" t="str">
        <f t="shared" si="74"/>
        <v xml:space="preserve">DA - Industria Agroalimentaria </v>
      </c>
    </row>
    <row r="1600" spans="1:30" ht="14.4">
      <c r="A1600" s="7" t="s">
        <v>104</v>
      </c>
      <c r="B1600" s="7" t="s">
        <v>116</v>
      </c>
      <c r="C1600" s="7" t="s">
        <v>118</v>
      </c>
      <c r="D1600" s="7" t="s">
        <v>32</v>
      </c>
      <c r="E1600" s="7">
        <v>0</v>
      </c>
      <c r="F1600" s="7">
        <v>0</v>
      </c>
      <c r="G1600" s="7">
        <v>0</v>
      </c>
      <c r="H1600" s="7">
        <v>0</v>
      </c>
      <c r="I1600" s="7">
        <v>0</v>
      </c>
      <c r="J1600" s="7">
        <v>0</v>
      </c>
      <c r="K1600" s="7">
        <v>0</v>
      </c>
      <c r="L1600" s="7">
        <v>0</v>
      </c>
      <c r="M1600" s="7">
        <v>0</v>
      </c>
      <c r="N1600" s="7">
        <v>0</v>
      </c>
      <c r="O1600" s="7">
        <v>0</v>
      </c>
      <c r="P1600" s="7">
        <v>0</v>
      </c>
      <c r="Q1600" s="7">
        <v>0</v>
      </c>
      <c r="R1600" s="7">
        <v>0</v>
      </c>
      <c r="S1600" s="7">
        <v>0</v>
      </c>
      <c r="T1600" s="7">
        <v>0</v>
      </c>
      <c r="U1600" s="7">
        <v>0</v>
      </c>
      <c r="V1600" s="7">
        <v>0</v>
      </c>
      <c r="W1600" s="7">
        <v>0</v>
      </c>
      <c r="X1600" s="7">
        <v>0</v>
      </c>
      <c r="Y1600" s="7">
        <v>0</v>
      </c>
      <c r="Z1600" s="7">
        <v>0</v>
      </c>
      <c r="AA1600" s="1" t="s">
        <v>33</v>
      </c>
      <c r="AB1600" s="1" t="str">
        <f t="shared" si="75"/>
        <v>País Vasco</v>
      </c>
      <c r="AC1600" s="1" t="str">
        <f t="shared" si="73"/>
        <v>Cáceres-País Vasco-Guipúzcoa-R4</v>
      </c>
      <c r="AD1600" s="1" t="str">
        <f t="shared" si="74"/>
        <v xml:space="preserve">DB - Industria textil y de la confección </v>
      </c>
    </row>
    <row r="1601" spans="1:30" ht="14.4">
      <c r="A1601" s="7" t="s">
        <v>104</v>
      </c>
      <c r="B1601" s="7" t="s">
        <v>116</v>
      </c>
      <c r="C1601" s="7" t="s">
        <v>118</v>
      </c>
      <c r="D1601" s="7" t="s">
        <v>35</v>
      </c>
      <c r="E1601" s="7">
        <v>0</v>
      </c>
      <c r="F1601" s="7">
        <v>0</v>
      </c>
      <c r="G1601" s="7">
        <v>0</v>
      </c>
      <c r="H1601" s="7">
        <v>0</v>
      </c>
      <c r="I1601" s="7">
        <v>0</v>
      </c>
      <c r="J1601" s="7">
        <v>0</v>
      </c>
      <c r="K1601" s="7">
        <v>0</v>
      </c>
      <c r="L1601" s="7">
        <v>0</v>
      </c>
      <c r="M1601" s="7">
        <v>0</v>
      </c>
      <c r="N1601" s="7">
        <v>0</v>
      </c>
      <c r="O1601" s="7">
        <v>0</v>
      </c>
      <c r="P1601" s="7">
        <v>0</v>
      </c>
      <c r="Q1601" s="7">
        <v>0</v>
      </c>
      <c r="R1601" s="7">
        <v>0</v>
      </c>
      <c r="S1601" s="7">
        <v>0</v>
      </c>
      <c r="T1601" s="7">
        <v>0</v>
      </c>
      <c r="U1601" s="7">
        <v>0</v>
      </c>
      <c r="V1601" s="7">
        <v>0</v>
      </c>
      <c r="W1601" s="7">
        <v>0</v>
      </c>
      <c r="X1601" s="7">
        <v>0</v>
      </c>
      <c r="Y1601" s="7">
        <v>0</v>
      </c>
      <c r="Z1601" s="7">
        <v>0</v>
      </c>
      <c r="AA1601" s="1" t="s">
        <v>36</v>
      </c>
      <c r="AB1601" s="1" t="str">
        <f t="shared" si="75"/>
        <v>País Vasco</v>
      </c>
      <c r="AC1601" s="1" t="str">
        <f t="shared" si="73"/>
        <v>Cáceres-País Vasco-Guipúzcoa-R5</v>
      </c>
      <c r="AD1601" s="1" t="str">
        <f t="shared" si="74"/>
        <v xml:space="preserve">DC - Industria del cuero y calzado </v>
      </c>
    </row>
    <row r="1602" spans="1:30" ht="14.4">
      <c r="A1602" s="7" t="s">
        <v>104</v>
      </c>
      <c r="B1602" s="7" t="s">
        <v>116</v>
      </c>
      <c r="C1602" s="7" t="s">
        <v>118</v>
      </c>
      <c r="D1602" s="7" t="s">
        <v>37</v>
      </c>
      <c r="E1602" s="7">
        <v>10.387632763251601</v>
      </c>
      <c r="F1602" s="7">
        <v>0</v>
      </c>
      <c r="G1602" s="7">
        <v>0</v>
      </c>
      <c r="H1602" s="7">
        <v>0</v>
      </c>
      <c r="I1602" s="7">
        <v>0</v>
      </c>
      <c r="J1602" s="7">
        <v>0</v>
      </c>
      <c r="K1602" s="7">
        <v>0</v>
      </c>
      <c r="L1602" s="7">
        <v>0</v>
      </c>
      <c r="M1602" s="7">
        <v>0</v>
      </c>
      <c r="N1602" s="7">
        <v>0</v>
      </c>
      <c r="O1602" s="7">
        <v>0</v>
      </c>
      <c r="P1602" s="7">
        <v>37.859946000000001</v>
      </c>
      <c r="Q1602" s="7">
        <v>0</v>
      </c>
      <c r="R1602" s="7">
        <v>0</v>
      </c>
      <c r="S1602" s="7">
        <v>0</v>
      </c>
      <c r="T1602" s="7">
        <v>0</v>
      </c>
      <c r="U1602" s="7">
        <v>0</v>
      </c>
      <c r="V1602" s="7">
        <v>0</v>
      </c>
      <c r="W1602" s="7">
        <v>0</v>
      </c>
      <c r="X1602" s="7">
        <v>0</v>
      </c>
      <c r="Y1602" s="7">
        <v>0</v>
      </c>
      <c r="Z1602" s="7">
        <v>0</v>
      </c>
      <c r="AA1602" s="1" t="s">
        <v>38</v>
      </c>
      <c r="AB1602" s="1" t="str">
        <f t="shared" si="75"/>
        <v>País Vasco</v>
      </c>
      <c r="AC1602" s="1" t="str">
        <f t="shared" si="73"/>
        <v>Cáceres-País Vasco-Guipúzcoa-R6</v>
      </c>
      <c r="AD1602" s="1" t="str">
        <f t="shared" si="74"/>
        <v xml:space="preserve">DD - Industria de la madera y el corcho </v>
      </c>
    </row>
    <row r="1603" spans="1:30" ht="14.4">
      <c r="A1603" s="7" t="s">
        <v>104</v>
      </c>
      <c r="B1603" s="7" t="s">
        <v>116</v>
      </c>
      <c r="C1603" s="7" t="s">
        <v>118</v>
      </c>
      <c r="D1603" s="7" t="s">
        <v>39</v>
      </c>
      <c r="E1603" s="7">
        <v>0</v>
      </c>
      <c r="F1603" s="7">
        <v>0</v>
      </c>
      <c r="G1603" s="7">
        <v>0</v>
      </c>
      <c r="H1603" s="7">
        <v>0</v>
      </c>
      <c r="I1603" s="7">
        <v>0</v>
      </c>
      <c r="J1603" s="7">
        <v>0</v>
      </c>
      <c r="K1603" s="7">
        <v>0</v>
      </c>
      <c r="L1603" s="7">
        <v>0</v>
      </c>
      <c r="M1603" s="7">
        <v>0</v>
      </c>
      <c r="N1603" s="7">
        <v>0</v>
      </c>
      <c r="O1603" s="7">
        <v>0</v>
      </c>
      <c r="P1603" s="7">
        <v>0</v>
      </c>
      <c r="Q1603" s="7">
        <v>0</v>
      </c>
      <c r="R1603" s="7">
        <v>0</v>
      </c>
      <c r="S1603" s="7">
        <v>0</v>
      </c>
      <c r="T1603" s="7">
        <v>0</v>
      </c>
      <c r="U1603" s="7">
        <v>0</v>
      </c>
      <c r="V1603" s="7">
        <v>0</v>
      </c>
      <c r="W1603" s="7">
        <v>0</v>
      </c>
      <c r="X1603" s="7">
        <v>0</v>
      </c>
      <c r="Y1603" s="7">
        <v>0</v>
      </c>
      <c r="Z1603" s="7">
        <v>0</v>
      </c>
      <c r="AA1603" s="1" t="s">
        <v>40</v>
      </c>
      <c r="AB1603" s="1" t="str">
        <f t="shared" si="75"/>
        <v>País Vasco</v>
      </c>
      <c r="AC1603" s="1" t="str">
        <f t="shared" si="73"/>
        <v>Cáceres-País Vasco-Guipúzcoa-R7</v>
      </c>
      <c r="AD1603" s="1" t="str">
        <f t="shared" si="74"/>
        <v xml:space="preserve">DE - Industria del papel, edición y artes gráficas </v>
      </c>
    </row>
    <row r="1604" spans="1:30" ht="14.4">
      <c r="A1604" s="7" t="s">
        <v>104</v>
      </c>
      <c r="B1604" s="7" t="s">
        <v>116</v>
      </c>
      <c r="C1604" s="7" t="s">
        <v>118</v>
      </c>
      <c r="D1604" s="7" t="s">
        <v>41</v>
      </c>
      <c r="E1604" s="7">
        <v>0</v>
      </c>
      <c r="F1604" s="7">
        <v>0</v>
      </c>
      <c r="G1604" s="7">
        <v>0</v>
      </c>
      <c r="H1604" s="7">
        <v>0</v>
      </c>
      <c r="I1604" s="7">
        <v>0</v>
      </c>
      <c r="J1604" s="7">
        <v>0</v>
      </c>
      <c r="K1604" s="7">
        <v>0</v>
      </c>
      <c r="L1604" s="7">
        <v>0</v>
      </c>
      <c r="M1604" s="7">
        <v>0</v>
      </c>
      <c r="N1604" s="7">
        <v>0</v>
      </c>
      <c r="O1604" s="7">
        <v>0</v>
      </c>
      <c r="P1604" s="7">
        <v>0</v>
      </c>
      <c r="Q1604" s="7">
        <v>0</v>
      </c>
      <c r="R1604" s="7">
        <v>0</v>
      </c>
      <c r="S1604" s="7">
        <v>0</v>
      </c>
      <c r="T1604" s="7">
        <v>0</v>
      </c>
      <c r="U1604" s="7">
        <v>0</v>
      </c>
      <c r="V1604" s="7">
        <v>0</v>
      </c>
      <c r="W1604" s="7">
        <v>0</v>
      </c>
      <c r="X1604" s="7">
        <v>0</v>
      </c>
      <c r="Y1604" s="7">
        <v>0</v>
      </c>
      <c r="Z1604" s="7">
        <v>0</v>
      </c>
      <c r="AA1604" s="1" t="s">
        <v>42</v>
      </c>
      <c r="AB1604" s="1" t="str">
        <f t="shared" si="75"/>
        <v>País Vasco</v>
      </c>
      <c r="AC1604" s="1" t="str">
        <f t="shared" si="73"/>
        <v>Cáceres-País Vasco-Guipúzcoa-R8</v>
      </c>
      <c r="AD1604" s="1" t="str">
        <f t="shared" si="74"/>
        <v xml:space="preserve">DG - Industria Química </v>
      </c>
    </row>
    <row r="1605" spans="1:30" ht="14.4">
      <c r="A1605" s="7" t="s">
        <v>104</v>
      </c>
      <c r="B1605" s="7" t="s">
        <v>116</v>
      </c>
      <c r="C1605" s="7" t="s">
        <v>118</v>
      </c>
      <c r="D1605" s="7" t="s">
        <v>43</v>
      </c>
      <c r="E1605" s="7">
        <v>0</v>
      </c>
      <c r="F1605" s="7">
        <v>0</v>
      </c>
      <c r="G1605" s="7">
        <v>0</v>
      </c>
      <c r="H1605" s="7">
        <v>0</v>
      </c>
      <c r="I1605" s="7">
        <v>0</v>
      </c>
      <c r="J1605" s="7">
        <v>0</v>
      </c>
      <c r="K1605" s="7">
        <v>0</v>
      </c>
      <c r="L1605" s="7">
        <v>0</v>
      </c>
      <c r="M1605" s="7">
        <v>0</v>
      </c>
      <c r="N1605" s="7">
        <v>0</v>
      </c>
      <c r="O1605" s="7">
        <v>0</v>
      </c>
      <c r="P1605" s="7">
        <v>0</v>
      </c>
      <c r="Q1605" s="7">
        <v>0</v>
      </c>
      <c r="R1605" s="7">
        <v>0</v>
      </c>
      <c r="S1605" s="7">
        <v>0</v>
      </c>
      <c r="T1605" s="7">
        <v>0</v>
      </c>
      <c r="U1605" s="7">
        <v>0</v>
      </c>
      <c r="V1605" s="7">
        <v>0</v>
      </c>
      <c r="W1605" s="7">
        <v>0</v>
      </c>
      <c r="X1605" s="7">
        <v>0</v>
      </c>
      <c r="Y1605" s="7">
        <v>0</v>
      </c>
      <c r="Z1605" s="7">
        <v>0</v>
      </c>
      <c r="AA1605" s="1" t="s">
        <v>44</v>
      </c>
      <c r="AB1605" s="1" t="str">
        <f t="shared" si="75"/>
        <v>País Vasco</v>
      </c>
      <c r="AC1605" s="1" t="str">
        <f t="shared" si="73"/>
        <v>Cáceres-País Vasco-Guipúzcoa-R9</v>
      </c>
      <c r="AD1605" s="1" t="str">
        <f t="shared" si="74"/>
        <v xml:space="preserve">DH - Industria del caucho y materias plásticas </v>
      </c>
    </row>
    <row r="1606" spans="1:30" ht="14.4">
      <c r="A1606" s="7" t="s">
        <v>104</v>
      </c>
      <c r="B1606" s="7" t="s">
        <v>116</v>
      </c>
      <c r="C1606" s="7" t="s">
        <v>118</v>
      </c>
      <c r="D1606" s="7" t="s">
        <v>45</v>
      </c>
      <c r="E1606" s="7">
        <v>0</v>
      </c>
      <c r="F1606" s="7">
        <v>0</v>
      </c>
      <c r="G1606" s="7">
        <v>0</v>
      </c>
      <c r="H1606" s="7">
        <v>0</v>
      </c>
      <c r="I1606" s="7">
        <v>0</v>
      </c>
      <c r="J1606" s="7">
        <v>0</v>
      </c>
      <c r="K1606" s="7">
        <v>0</v>
      </c>
      <c r="L1606" s="7">
        <v>0</v>
      </c>
      <c r="M1606" s="7">
        <v>0</v>
      </c>
      <c r="N1606" s="7">
        <v>0</v>
      </c>
      <c r="O1606" s="7">
        <v>0</v>
      </c>
      <c r="P1606" s="7">
        <v>0</v>
      </c>
      <c r="Q1606" s="7">
        <v>0</v>
      </c>
      <c r="R1606" s="7">
        <v>0</v>
      </c>
      <c r="S1606" s="7">
        <v>0</v>
      </c>
      <c r="T1606" s="7">
        <v>0</v>
      </c>
      <c r="U1606" s="7">
        <v>0</v>
      </c>
      <c r="V1606" s="7">
        <v>0</v>
      </c>
      <c r="W1606" s="7">
        <v>0</v>
      </c>
      <c r="X1606" s="7">
        <v>0</v>
      </c>
      <c r="Y1606" s="7">
        <v>0</v>
      </c>
      <c r="Z1606" s="7">
        <v>0</v>
      </c>
      <c r="AA1606" s="1" t="s">
        <v>46</v>
      </c>
      <c r="AB1606" s="1" t="str">
        <f t="shared" si="75"/>
        <v>País Vasco</v>
      </c>
      <c r="AC1606" s="1" t="str">
        <f t="shared" si="73"/>
        <v>Cáceres-País Vasco-Guipúzcoa-R10</v>
      </c>
      <c r="AD1606" s="1" t="str">
        <f t="shared" si="74"/>
        <v xml:space="preserve">DI - Industria de productos minerales no metálicos </v>
      </c>
    </row>
    <row r="1607" spans="1:30" ht="14.4">
      <c r="A1607" s="7" t="s">
        <v>104</v>
      </c>
      <c r="B1607" s="7" t="s">
        <v>116</v>
      </c>
      <c r="C1607" s="7" t="s">
        <v>118</v>
      </c>
      <c r="D1607" s="7" t="s">
        <v>47</v>
      </c>
      <c r="E1607" s="7">
        <v>0</v>
      </c>
      <c r="F1607" s="7">
        <v>0</v>
      </c>
      <c r="G1607" s="7">
        <v>0</v>
      </c>
      <c r="H1607" s="7">
        <v>19.0939247382791</v>
      </c>
      <c r="I1607" s="7">
        <v>0</v>
      </c>
      <c r="J1607" s="7">
        <v>0</v>
      </c>
      <c r="K1607" s="7">
        <v>3.86283856836388</v>
      </c>
      <c r="L1607" s="7">
        <v>3.2195438916791899</v>
      </c>
      <c r="M1607" s="7">
        <v>0</v>
      </c>
      <c r="N1607" s="7">
        <v>0</v>
      </c>
      <c r="O1607" s="7">
        <v>0</v>
      </c>
      <c r="P1607" s="7">
        <v>0</v>
      </c>
      <c r="Q1607" s="7">
        <v>0</v>
      </c>
      <c r="R1607" s="7">
        <v>0</v>
      </c>
      <c r="S1607" s="7">
        <v>16.459800000000001</v>
      </c>
      <c r="T1607" s="7">
        <v>0</v>
      </c>
      <c r="U1607" s="7">
        <v>0</v>
      </c>
      <c r="V1607" s="7">
        <v>14.660360000000001</v>
      </c>
      <c r="W1607" s="7">
        <v>13.742760000000001</v>
      </c>
      <c r="X1607" s="7">
        <v>0</v>
      </c>
      <c r="Y1607" s="7">
        <v>0</v>
      </c>
      <c r="Z1607" s="7">
        <v>0</v>
      </c>
      <c r="AA1607" s="1" t="s">
        <v>48</v>
      </c>
      <c r="AB1607" s="1" t="str">
        <f t="shared" si="75"/>
        <v>País Vasco</v>
      </c>
      <c r="AC1607" s="1" t="str">
        <f t="shared" si="73"/>
        <v>Cáceres-País Vasco-Guipúzcoa-R11</v>
      </c>
      <c r="AD1607" s="1" t="str">
        <f t="shared" si="74"/>
        <v xml:space="preserve">DJ - Metalurgia y fabricación de productos metálicos </v>
      </c>
    </row>
    <row r="1608" spans="1:30" ht="14.4">
      <c r="A1608" s="7" t="s">
        <v>104</v>
      </c>
      <c r="B1608" s="7" t="s">
        <v>116</v>
      </c>
      <c r="C1608" s="7" t="s">
        <v>118</v>
      </c>
      <c r="D1608" s="7" t="s">
        <v>49</v>
      </c>
      <c r="E1608" s="7">
        <v>0</v>
      </c>
      <c r="F1608" s="7">
        <v>0</v>
      </c>
      <c r="G1608" s="7">
        <v>0</v>
      </c>
      <c r="H1608" s="7">
        <v>0</v>
      </c>
      <c r="I1608" s="7">
        <v>0</v>
      </c>
      <c r="J1608" s="7">
        <v>0</v>
      </c>
      <c r="K1608" s="7">
        <v>0</v>
      </c>
      <c r="L1608" s="7">
        <v>0</v>
      </c>
      <c r="M1608" s="7">
        <v>0</v>
      </c>
      <c r="N1608" s="7">
        <v>0</v>
      </c>
      <c r="O1608" s="7">
        <v>0</v>
      </c>
      <c r="P1608" s="7">
        <v>0</v>
      </c>
      <c r="Q1608" s="7">
        <v>0</v>
      </c>
      <c r="R1608" s="7">
        <v>0</v>
      </c>
      <c r="S1608" s="7">
        <v>0</v>
      </c>
      <c r="T1608" s="7">
        <v>0</v>
      </c>
      <c r="U1608" s="7">
        <v>0</v>
      </c>
      <c r="V1608" s="7">
        <v>0</v>
      </c>
      <c r="W1608" s="7">
        <v>0</v>
      </c>
      <c r="X1608" s="7">
        <v>0</v>
      </c>
      <c r="Y1608" s="7">
        <v>0</v>
      </c>
      <c r="Z1608" s="7">
        <v>0</v>
      </c>
      <c r="AA1608" s="1" t="s">
        <v>50</v>
      </c>
      <c r="AB1608" s="1" t="str">
        <f t="shared" si="75"/>
        <v>País Vasco</v>
      </c>
      <c r="AC1608" s="1" t="str">
        <f t="shared" si="73"/>
        <v>Cáceres-País Vasco-Guipúzcoa-R12</v>
      </c>
      <c r="AD1608" s="1" t="str">
        <f t="shared" si="74"/>
        <v xml:space="preserve">DK - Fabricación de maquinaria y equipo mecánico </v>
      </c>
    </row>
    <row r="1609" spans="1:30" ht="14.4">
      <c r="A1609" s="7" t="s">
        <v>104</v>
      </c>
      <c r="B1609" s="7" t="s">
        <v>116</v>
      </c>
      <c r="C1609" s="7" t="s">
        <v>118</v>
      </c>
      <c r="D1609" s="7" t="s">
        <v>51</v>
      </c>
      <c r="E1609" s="7">
        <v>0</v>
      </c>
      <c r="F1609" s="7">
        <v>0</v>
      </c>
      <c r="G1609" s="7">
        <v>0</v>
      </c>
      <c r="H1609" s="7">
        <v>0</v>
      </c>
      <c r="I1609" s="7">
        <v>0</v>
      </c>
      <c r="J1609" s="7">
        <v>0</v>
      </c>
      <c r="K1609" s="7">
        <v>0</v>
      </c>
      <c r="L1609" s="7">
        <v>0</v>
      </c>
      <c r="M1609" s="7">
        <v>0</v>
      </c>
      <c r="N1609" s="7">
        <v>0</v>
      </c>
      <c r="O1609" s="7">
        <v>0</v>
      </c>
      <c r="P1609" s="7">
        <v>0</v>
      </c>
      <c r="Q1609" s="7">
        <v>0</v>
      </c>
      <c r="R1609" s="7">
        <v>0</v>
      </c>
      <c r="S1609" s="7">
        <v>0</v>
      </c>
      <c r="T1609" s="7">
        <v>0</v>
      </c>
      <c r="U1609" s="7">
        <v>0</v>
      </c>
      <c r="V1609" s="7">
        <v>0</v>
      </c>
      <c r="W1609" s="7">
        <v>0</v>
      </c>
      <c r="X1609" s="7">
        <v>0</v>
      </c>
      <c r="Y1609" s="7">
        <v>0</v>
      </c>
      <c r="Z1609" s="7">
        <v>0</v>
      </c>
      <c r="AA1609" s="1" t="s">
        <v>52</v>
      </c>
      <c r="AB1609" s="1" t="str">
        <f t="shared" si="75"/>
        <v>País Vasco</v>
      </c>
      <c r="AC1609" s="1" t="str">
        <f t="shared" si="73"/>
        <v>Cáceres-País Vasco-Guipúzcoa-R13</v>
      </c>
      <c r="AD1609" s="1" t="str">
        <f t="shared" si="74"/>
        <v xml:space="preserve">DL - Material y equipo eléctrico, electrónico y óptico </v>
      </c>
    </row>
    <row r="1610" spans="1:30" ht="14.4">
      <c r="A1610" s="7" t="s">
        <v>104</v>
      </c>
      <c r="B1610" s="7" t="s">
        <v>116</v>
      </c>
      <c r="C1610" s="7" t="s">
        <v>118</v>
      </c>
      <c r="D1610" s="7" t="s">
        <v>53</v>
      </c>
      <c r="E1610" s="7">
        <v>0</v>
      </c>
      <c r="F1610" s="7">
        <v>0</v>
      </c>
      <c r="G1610" s="7">
        <v>0</v>
      </c>
      <c r="H1610" s="7">
        <v>0</v>
      </c>
      <c r="I1610" s="7">
        <v>0.18471210626634399</v>
      </c>
      <c r="J1610" s="7">
        <v>0</v>
      </c>
      <c r="K1610" s="7">
        <v>0</v>
      </c>
      <c r="L1610" s="7">
        <v>0</v>
      </c>
      <c r="M1610" s="7">
        <v>0</v>
      </c>
      <c r="N1610" s="7">
        <v>0</v>
      </c>
      <c r="O1610" s="7">
        <v>0</v>
      </c>
      <c r="P1610" s="7">
        <v>0</v>
      </c>
      <c r="Q1610" s="7">
        <v>0</v>
      </c>
      <c r="R1610" s="7">
        <v>0</v>
      </c>
      <c r="S1610" s="7">
        <v>0</v>
      </c>
      <c r="T1610" s="7">
        <v>11.418939999999999</v>
      </c>
      <c r="U1610" s="7">
        <v>0</v>
      </c>
      <c r="V1610" s="7">
        <v>0</v>
      </c>
      <c r="W1610" s="7">
        <v>0</v>
      </c>
      <c r="X1610" s="7">
        <v>0</v>
      </c>
      <c r="Y1610" s="7">
        <v>0</v>
      </c>
      <c r="Z1610" s="7">
        <v>0</v>
      </c>
      <c r="AA1610" s="1" t="s">
        <v>54</v>
      </c>
      <c r="AB1610" s="1" t="str">
        <f t="shared" si="75"/>
        <v>País Vasco</v>
      </c>
      <c r="AC1610" s="1" t="str">
        <f t="shared" si="73"/>
        <v>Cáceres-País Vasco-Guipúzcoa-R14</v>
      </c>
      <c r="AD1610" s="1" t="str">
        <f t="shared" si="74"/>
        <v xml:space="preserve">DM - Fabricación de material de transporte </v>
      </c>
    </row>
    <row r="1611" spans="1:30" ht="14.4">
      <c r="A1611" s="7" t="s">
        <v>104</v>
      </c>
      <c r="B1611" s="7" t="s">
        <v>116</v>
      </c>
      <c r="C1611" s="7" t="s">
        <v>118</v>
      </c>
      <c r="D1611" s="7" t="s">
        <v>55</v>
      </c>
      <c r="E1611" s="7">
        <v>0</v>
      </c>
      <c r="F1611" s="7">
        <v>0</v>
      </c>
      <c r="G1611" s="7">
        <v>0</v>
      </c>
      <c r="H1611" s="7">
        <v>0</v>
      </c>
      <c r="I1611" s="7">
        <v>0</v>
      </c>
      <c r="J1611" s="7">
        <v>0</v>
      </c>
      <c r="K1611" s="7">
        <v>0</v>
      </c>
      <c r="L1611" s="7">
        <v>0</v>
      </c>
      <c r="M1611" s="7">
        <v>0</v>
      </c>
      <c r="N1611" s="7">
        <v>0</v>
      </c>
      <c r="O1611" s="7">
        <v>0</v>
      </c>
      <c r="P1611" s="7">
        <v>0</v>
      </c>
      <c r="Q1611" s="7">
        <v>0</v>
      </c>
      <c r="R1611" s="7">
        <v>0</v>
      </c>
      <c r="S1611" s="7">
        <v>0</v>
      </c>
      <c r="T1611" s="7">
        <v>0</v>
      </c>
      <c r="U1611" s="7">
        <v>0</v>
      </c>
      <c r="V1611" s="7">
        <v>0</v>
      </c>
      <c r="W1611" s="7">
        <v>0</v>
      </c>
      <c r="X1611" s="7">
        <v>0</v>
      </c>
      <c r="Y1611" s="7">
        <v>0</v>
      </c>
      <c r="Z1611" s="7">
        <v>0</v>
      </c>
      <c r="AA1611" s="1" t="s">
        <v>56</v>
      </c>
      <c r="AB1611" s="1" t="str">
        <f t="shared" si="75"/>
        <v>País Vasco</v>
      </c>
      <c r="AC1611" s="1" t="str">
        <f t="shared" si="73"/>
        <v>Cáceres-País Vasco-Guipúzcoa-R15</v>
      </c>
      <c r="AD1611" s="1" t="str">
        <f t="shared" si="74"/>
        <v xml:space="preserve">DN - Industrias diversas </v>
      </c>
    </row>
    <row r="1612" spans="1:30" ht="14.4">
      <c r="A1612" s="7" t="s">
        <v>104</v>
      </c>
      <c r="B1612" s="7" t="s">
        <v>116</v>
      </c>
      <c r="C1612" s="7" t="s">
        <v>118</v>
      </c>
      <c r="D1612" s="7" t="s">
        <v>57</v>
      </c>
      <c r="E1612" s="7">
        <v>0</v>
      </c>
      <c r="F1612" s="7">
        <v>0</v>
      </c>
      <c r="G1612" s="7">
        <v>0</v>
      </c>
      <c r="H1612" s="7">
        <v>0</v>
      </c>
      <c r="I1612" s="7">
        <v>0</v>
      </c>
      <c r="J1612" s="7">
        <v>0</v>
      </c>
      <c r="K1612" s="7">
        <v>0</v>
      </c>
      <c r="L1612" s="7">
        <v>0</v>
      </c>
      <c r="M1612" s="7">
        <v>0</v>
      </c>
      <c r="N1612" s="7">
        <v>0</v>
      </c>
      <c r="O1612" s="7">
        <v>0</v>
      </c>
      <c r="P1612" s="7">
        <v>0</v>
      </c>
      <c r="Q1612" s="7">
        <v>0</v>
      </c>
      <c r="R1612" s="7">
        <v>0</v>
      </c>
      <c r="S1612" s="7">
        <v>0</v>
      </c>
      <c r="T1612" s="7">
        <v>0</v>
      </c>
      <c r="U1612" s="7">
        <v>0</v>
      </c>
      <c r="V1612" s="7">
        <v>0</v>
      </c>
      <c r="W1612" s="7">
        <v>0</v>
      </c>
      <c r="X1612" s="7">
        <v>0</v>
      </c>
      <c r="Y1612" s="7">
        <v>0</v>
      </c>
      <c r="Z1612" s="7">
        <v>0</v>
      </c>
      <c r="AA1612" s="1" t="s">
        <v>58</v>
      </c>
      <c r="AB1612" s="1" t="str">
        <f t="shared" si="75"/>
        <v>País Vasco</v>
      </c>
      <c r="AC1612" s="1" t="str">
        <f t="shared" si="73"/>
        <v>Cáceres-País Vasco-Guipúzcoa-R16</v>
      </c>
      <c r="AD1612" s="1" t="str">
        <f t="shared" si="74"/>
        <v xml:space="preserve">EE - Industria energética, distribución de energía, gas y agua </v>
      </c>
    </row>
    <row r="1613" spans="1:30" ht="14.4">
      <c r="A1613" s="7" t="s">
        <v>104</v>
      </c>
      <c r="B1613" s="7" t="s">
        <v>116</v>
      </c>
      <c r="C1613" s="7" t="s">
        <v>119</v>
      </c>
      <c r="D1613" s="7" t="s">
        <v>23</v>
      </c>
      <c r="E1613" s="7">
        <v>0</v>
      </c>
      <c r="F1613" s="7">
        <v>0</v>
      </c>
      <c r="G1613" s="7">
        <v>0</v>
      </c>
      <c r="H1613" s="7">
        <v>18.112937151225701</v>
      </c>
      <c r="I1613" s="7">
        <v>0</v>
      </c>
      <c r="J1613" s="7">
        <v>0</v>
      </c>
      <c r="K1613" s="7">
        <v>0</v>
      </c>
      <c r="L1613" s="7">
        <v>0</v>
      </c>
      <c r="M1613" s="7">
        <v>0</v>
      </c>
      <c r="N1613" s="7">
        <v>0</v>
      </c>
      <c r="O1613" s="7">
        <v>0</v>
      </c>
      <c r="P1613" s="7">
        <v>0</v>
      </c>
      <c r="Q1613" s="7">
        <v>0</v>
      </c>
      <c r="R1613" s="7">
        <v>0</v>
      </c>
      <c r="S1613" s="7">
        <v>16.924440000000001</v>
      </c>
      <c r="T1613" s="7">
        <v>0</v>
      </c>
      <c r="U1613" s="7">
        <v>0</v>
      </c>
      <c r="V1613" s="7">
        <v>0</v>
      </c>
      <c r="W1613" s="7">
        <v>0</v>
      </c>
      <c r="X1613" s="7">
        <v>0</v>
      </c>
      <c r="Y1613" s="7">
        <v>0</v>
      </c>
      <c r="Z1613" s="7">
        <v>0</v>
      </c>
      <c r="AA1613" s="1" t="s">
        <v>24</v>
      </c>
      <c r="AB1613" s="1" t="str">
        <f t="shared" si="75"/>
        <v>País Vasco</v>
      </c>
      <c r="AC1613" s="1" t="str">
        <f t="shared" si="73"/>
        <v>Cáceres-País Vasco-Vizcaya-R1</v>
      </c>
      <c r="AD1613" s="1" t="str">
        <f t="shared" si="74"/>
        <v xml:space="preserve">AA,BB - Agricultura, silvicultura y pesca </v>
      </c>
    </row>
    <row r="1614" spans="1:30" ht="14.4">
      <c r="A1614" s="7" t="s">
        <v>104</v>
      </c>
      <c r="B1614" s="7" t="s">
        <v>116</v>
      </c>
      <c r="C1614" s="7" t="s">
        <v>119</v>
      </c>
      <c r="D1614" s="7" t="s">
        <v>26</v>
      </c>
      <c r="E1614" s="7">
        <v>0</v>
      </c>
      <c r="F1614" s="7">
        <v>0</v>
      </c>
      <c r="G1614" s="7">
        <v>0</v>
      </c>
      <c r="H1614" s="7">
        <v>0</v>
      </c>
      <c r="I1614" s="7">
        <v>0</v>
      </c>
      <c r="J1614" s="7">
        <v>0</v>
      </c>
      <c r="K1614" s="7">
        <v>0</v>
      </c>
      <c r="L1614" s="7">
        <v>0</v>
      </c>
      <c r="M1614" s="7">
        <v>0</v>
      </c>
      <c r="N1614" s="7">
        <v>0</v>
      </c>
      <c r="O1614" s="7">
        <v>0</v>
      </c>
      <c r="P1614" s="7">
        <v>0</v>
      </c>
      <c r="Q1614" s="7">
        <v>0</v>
      </c>
      <c r="R1614" s="7">
        <v>0</v>
      </c>
      <c r="S1614" s="7">
        <v>0</v>
      </c>
      <c r="T1614" s="7">
        <v>0</v>
      </c>
      <c r="U1614" s="7">
        <v>0</v>
      </c>
      <c r="V1614" s="7">
        <v>0</v>
      </c>
      <c r="W1614" s="7">
        <v>0</v>
      </c>
      <c r="X1614" s="7">
        <v>0</v>
      </c>
      <c r="Y1614" s="7">
        <v>0</v>
      </c>
      <c r="Z1614" s="7">
        <v>0</v>
      </c>
      <c r="AA1614" s="1" t="s">
        <v>27</v>
      </c>
      <c r="AB1614" s="1" t="str">
        <f t="shared" si="75"/>
        <v>País Vasco</v>
      </c>
      <c r="AC1614" s="1" t="str">
        <f t="shared" ref="AC1614:AC1676" si="76">+A1614&amp;"-"&amp;AB1614&amp;"-"&amp;C1614&amp;"-"&amp;AA1614</f>
        <v>Cáceres-País Vasco-Vizcaya-R2</v>
      </c>
      <c r="AD1614" s="1" t="str">
        <f t="shared" ref="AD1614:AD1676" si="77">+IF(D1614=$D$13,$AI$1,IF(D1614=$D$14,$AI$2,IF(D1614=$D$15,$AI$3,IF(D1614=$D$16,$AI$4,IF(D1614=$D$17,$AI$5,IF(D1614=$D$18,$AI$6,IF(D1614=$D$19,$AI$7,IF(D1614=$D$20,$AI$8,IF(D1614=$D$21,$AI$9,IF(D1614=$D$22,$AI$10,IF(D1614=$D$23,$AI$11,IF(D1614=$D$24,$AI$12,IF(D1614=$D$25,$AI$13,IF(D1614=$D$26,$AI$14,IF(D1614=$D$27,$AI$15,$AI$16)))))))))))))))</f>
        <v xml:space="preserve">CA,CB, DF - I. extractivas, coquerías, refino y combustibles nucleares </v>
      </c>
    </row>
    <row r="1615" spans="1:30" ht="14.4">
      <c r="A1615" s="7" t="s">
        <v>104</v>
      </c>
      <c r="B1615" s="7" t="s">
        <v>116</v>
      </c>
      <c r="C1615" s="7" t="s">
        <v>119</v>
      </c>
      <c r="D1615" s="7" t="s">
        <v>29</v>
      </c>
      <c r="E1615" s="7">
        <v>0</v>
      </c>
      <c r="F1615" s="7">
        <v>0</v>
      </c>
      <c r="G1615" s="7">
        <v>0</v>
      </c>
      <c r="H1615" s="7">
        <v>0</v>
      </c>
      <c r="I1615" s="7">
        <v>0</v>
      </c>
      <c r="J1615" s="7">
        <v>0</v>
      </c>
      <c r="K1615" s="7">
        <v>0</v>
      </c>
      <c r="L1615" s="7">
        <v>0</v>
      </c>
      <c r="M1615" s="7">
        <v>0</v>
      </c>
      <c r="N1615" s="7">
        <v>0</v>
      </c>
      <c r="O1615" s="7">
        <v>0</v>
      </c>
      <c r="P1615" s="7">
        <v>0</v>
      </c>
      <c r="Q1615" s="7">
        <v>0</v>
      </c>
      <c r="R1615" s="7">
        <v>0</v>
      </c>
      <c r="S1615" s="7">
        <v>0</v>
      </c>
      <c r="T1615" s="7">
        <v>0</v>
      </c>
      <c r="U1615" s="7">
        <v>0</v>
      </c>
      <c r="V1615" s="7">
        <v>0</v>
      </c>
      <c r="W1615" s="7">
        <v>0</v>
      </c>
      <c r="X1615" s="7">
        <v>0</v>
      </c>
      <c r="Y1615" s="7">
        <v>0</v>
      </c>
      <c r="Z1615" s="7">
        <v>0</v>
      </c>
      <c r="AA1615" s="1" t="s">
        <v>30</v>
      </c>
      <c r="AB1615" s="1" t="str">
        <f t="shared" si="75"/>
        <v>País Vasco</v>
      </c>
      <c r="AC1615" s="1" t="str">
        <f t="shared" si="76"/>
        <v>Cáceres-País Vasco-Vizcaya-R3</v>
      </c>
      <c r="AD1615" s="1" t="str">
        <f t="shared" si="77"/>
        <v xml:space="preserve">DA - Industria Agroalimentaria </v>
      </c>
    </row>
    <row r="1616" spans="1:30" ht="14.4">
      <c r="A1616" s="7" t="s">
        <v>104</v>
      </c>
      <c r="B1616" s="7" t="s">
        <v>116</v>
      </c>
      <c r="C1616" s="7" t="s">
        <v>119</v>
      </c>
      <c r="D1616" s="7" t="s">
        <v>32</v>
      </c>
      <c r="E1616" s="7">
        <v>0</v>
      </c>
      <c r="F1616" s="7">
        <v>0</v>
      </c>
      <c r="G1616" s="7">
        <v>0</v>
      </c>
      <c r="H1616" s="7">
        <v>0</v>
      </c>
      <c r="I1616" s="7">
        <v>0</v>
      </c>
      <c r="J1616" s="7">
        <v>0</v>
      </c>
      <c r="K1616" s="7">
        <v>0</v>
      </c>
      <c r="L1616" s="7">
        <v>0</v>
      </c>
      <c r="M1616" s="7">
        <v>0</v>
      </c>
      <c r="N1616" s="7">
        <v>0</v>
      </c>
      <c r="O1616" s="7">
        <v>0</v>
      </c>
      <c r="P1616" s="7">
        <v>0</v>
      </c>
      <c r="Q1616" s="7">
        <v>0</v>
      </c>
      <c r="R1616" s="7">
        <v>0</v>
      </c>
      <c r="S1616" s="7">
        <v>0</v>
      </c>
      <c r="T1616" s="7">
        <v>0</v>
      </c>
      <c r="U1616" s="7">
        <v>0</v>
      </c>
      <c r="V1616" s="7">
        <v>0</v>
      </c>
      <c r="W1616" s="7">
        <v>0</v>
      </c>
      <c r="X1616" s="7">
        <v>0</v>
      </c>
      <c r="Y1616" s="7">
        <v>0</v>
      </c>
      <c r="Z1616" s="7">
        <v>0</v>
      </c>
      <c r="AA1616" s="1" t="s">
        <v>33</v>
      </c>
      <c r="AB1616" s="1" t="str">
        <f t="shared" si="75"/>
        <v>País Vasco</v>
      </c>
      <c r="AC1616" s="1" t="str">
        <f t="shared" si="76"/>
        <v>Cáceres-País Vasco-Vizcaya-R4</v>
      </c>
      <c r="AD1616" s="1" t="str">
        <f t="shared" si="77"/>
        <v xml:space="preserve">DB - Industria textil y de la confección </v>
      </c>
    </row>
    <row r="1617" spans="1:30" ht="14.4">
      <c r="A1617" s="7" t="s">
        <v>104</v>
      </c>
      <c r="B1617" s="7" t="s">
        <v>116</v>
      </c>
      <c r="C1617" s="7" t="s">
        <v>119</v>
      </c>
      <c r="D1617" s="7" t="s">
        <v>35</v>
      </c>
      <c r="E1617" s="7">
        <v>0</v>
      </c>
      <c r="F1617" s="7">
        <v>0</v>
      </c>
      <c r="G1617" s="7">
        <v>0</v>
      </c>
      <c r="H1617" s="7">
        <v>0</v>
      </c>
      <c r="I1617" s="7">
        <v>0</v>
      </c>
      <c r="J1617" s="7">
        <v>0</v>
      </c>
      <c r="K1617" s="7">
        <v>0</v>
      </c>
      <c r="L1617" s="7">
        <v>0</v>
      </c>
      <c r="M1617" s="7">
        <v>0</v>
      </c>
      <c r="N1617" s="7">
        <v>0</v>
      </c>
      <c r="O1617" s="7">
        <v>0</v>
      </c>
      <c r="P1617" s="7">
        <v>0</v>
      </c>
      <c r="Q1617" s="7">
        <v>0</v>
      </c>
      <c r="R1617" s="7">
        <v>0</v>
      </c>
      <c r="S1617" s="7">
        <v>0</v>
      </c>
      <c r="T1617" s="7">
        <v>0</v>
      </c>
      <c r="U1617" s="7">
        <v>0</v>
      </c>
      <c r="V1617" s="7">
        <v>0</v>
      </c>
      <c r="W1617" s="7">
        <v>0</v>
      </c>
      <c r="X1617" s="7">
        <v>0</v>
      </c>
      <c r="Y1617" s="7">
        <v>0</v>
      </c>
      <c r="Z1617" s="7">
        <v>0</v>
      </c>
      <c r="AA1617" s="1" t="s">
        <v>36</v>
      </c>
      <c r="AB1617" s="1" t="str">
        <f t="shared" si="75"/>
        <v>País Vasco</v>
      </c>
      <c r="AC1617" s="1" t="str">
        <f t="shared" si="76"/>
        <v>Cáceres-País Vasco-Vizcaya-R5</v>
      </c>
      <c r="AD1617" s="1" t="str">
        <f t="shared" si="77"/>
        <v xml:space="preserve">DC - Industria del cuero y calzado </v>
      </c>
    </row>
    <row r="1618" spans="1:30" ht="14.4">
      <c r="A1618" s="7" t="s">
        <v>104</v>
      </c>
      <c r="B1618" s="7" t="s">
        <v>116</v>
      </c>
      <c r="C1618" s="7" t="s">
        <v>119</v>
      </c>
      <c r="D1618" s="7" t="s">
        <v>37</v>
      </c>
      <c r="E1618" s="7">
        <v>0</v>
      </c>
      <c r="F1618" s="7">
        <v>0</v>
      </c>
      <c r="G1618" s="7">
        <v>0</v>
      </c>
      <c r="H1618" s="7">
        <v>0</v>
      </c>
      <c r="I1618" s="7">
        <v>0</v>
      </c>
      <c r="J1618" s="7">
        <v>0</v>
      </c>
      <c r="K1618" s="7">
        <v>0</v>
      </c>
      <c r="L1618" s="7">
        <v>0</v>
      </c>
      <c r="M1618" s="7">
        <v>0</v>
      </c>
      <c r="N1618" s="7">
        <v>0</v>
      </c>
      <c r="O1618" s="7">
        <v>0</v>
      </c>
      <c r="P1618" s="7">
        <v>0</v>
      </c>
      <c r="Q1618" s="7">
        <v>0</v>
      </c>
      <c r="R1618" s="7">
        <v>0</v>
      </c>
      <c r="S1618" s="7">
        <v>0</v>
      </c>
      <c r="T1618" s="7">
        <v>0</v>
      </c>
      <c r="U1618" s="7">
        <v>0</v>
      </c>
      <c r="V1618" s="7">
        <v>0</v>
      </c>
      <c r="W1618" s="7">
        <v>0</v>
      </c>
      <c r="X1618" s="7">
        <v>0</v>
      </c>
      <c r="Y1618" s="7">
        <v>0</v>
      </c>
      <c r="Z1618" s="7">
        <v>0</v>
      </c>
      <c r="AA1618" s="1" t="s">
        <v>38</v>
      </c>
      <c r="AB1618" s="1" t="str">
        <f t="shared" si="75"/>
        <v>País Vasco</v>
      </c>
      <c r="AC1618" s="1" t="str">
        <f t="shared" si="76"/>
        <v>Cáceres-País Vasco-Vizcaya-R6</v>
      </c>
      <c r="AD1618" s="1" t="str">
        <f t="shared" si="77"/>
        <v xml:space="preserve">DD - Industria de la madera y el corcho </v>
      </c>
    </row>
    <row r="1619" spans="1:30" ht="14.4">
      <c r="A1619" s="7" t="s">
        <v>104</v>
      </c>
      <c r="B1619" s="7" t="s">
        <v>116</v>
      </c>
      <c r="C1619" s="7" t="s">
        <v>119</v>
      </c>
      <c r="D1619" s="7" t="s">
        <v>39</v>
      </c>
      <c r="E1619" s="7">
        <v>0</v>
      </c>
      <c r="F1619" s="7">
        <v>0</v>
      </c>
      <c r="G1619" s="7">
        <v>0</v>
      </c>
      <c r="H1619" s="7">
        <v>0</v>
      </c>
      <c r="I1619" s="7">
        <v>0</v>
      </c>
      <c r="J1619" s="7">
        <v>0</v>
      </c>
      <c r="K1619" s="7">
        <v>0</v>
      </c>
      <c r="L1619" s="7">
        <v>0</v>
      </c>
      <c r="M1619" s="7">
        <v>0</v>
      </c>
      <c r="N1619" s="7">
        <v>0</v>
      </c>
      <c r="O1619" s="7">
        <v>0</v>
      </c>
      <c r="P1619" s="7">
        <v>0</v>
      </c>
      <c r="Q1619" s="7">
        <v>0</v>
      </c>
      <c r="R1619" s="7">
        <v>0</v>
      </c>
      <c r="S1619" s="7">
        <v>0</v>
      </c>
      <c r="T1619" s="7">
        <v>0</v>
      </c>
      <c r="U1619" s="7">
        <v>0</v>
      </c>
      <c r="V1619" s="7">
        <v>0</v>
      </c>
      <c r="W1619" s="7">
        <v>0</v>
      </c>
      <c r="X1619" s="7">
        <v>0</v>
      </c>
      <c r="Y1619" s="7">
        <v>0</v>
      </c>
      <c r="Z1619" s="7">
        <v>0</v>
      </c>
      <c r="AA1619" s="1" t="s">
        <v>40</v>
      </c>
      <c r="AB1619" s="1" t="str">
        <f t="shared" si="75"/>
        <v>País Vasco</v>
      </c>
      <c r="AC1619" s="1" t="str">
        <f t="shared" si="76"/>
        <v>Cáceres-País Vasco-Vizcaya-R7</v>
      </c>
      <c r="AD1619" s="1" t="str">
        <f t="shared" si="77"/>
        <v xml:space="preserve">DE - Industria del papel, edición y artes gráficas </v>
      </c>
    </row>
    <row r="1620" spans="1:30" ht="14.4">
      <c r="A1620" s="7" t="s">
        <v>104</v>
      </c>
      <c r="B1620" s="7" t="s">
        <v>116</v>
      </c>
      <c r="C1620" s="7" t="s">
        <v>119</v>
      </c>
      <c r="D1620" s="7" t="s">
        <v>41</v>
      </c>
      <c r="E1620" s="7">
        <v>0</v>
      </c>
      <c r="F1620" s="7">
        <v>0</v>
      </c>
      <c r="G1620" s="7">
        <v>0</v>
      </c>
      <c r="H1620" s="7">
        <v>0</v>
      </c>
      <c r="I1620" s="7">
        <v>0</v>
      </c>
      <c r="J1620" s="7">
        <v>0</v>
      </c>
      <c r="K1620" s="7">
        <v>0</v>
      </c>
      <c r="L1620" s="7">
        <v>0</v>
      </c>
      <c r="M1620" s="7">
        <v>0</v>
      </c>
      <c r="N1620" s="7">
        <v>0</v>
      </c>
      <c r="O1620" s="7">
        <v>0</v>
      </c>
      <c r="P1620" s="7">
        <v>0</v>
      </c>
      <c r="Q1620" s="7">
        <v>0</v>
      </c>
      <c r="R1620" s="7">
        <v>0</v>
      </c>
      <c r="S1620" s="7">
        <v>0</v>
      </c>
      <c r="T1620" s="7">
        <v>0</v>
      </c>
      <c r="U1620" s="7">
        <v>0</v>
      </c>
      <c r="V1620" s="7">
        <v>0</v>
      </c>
      <c r="W1620" s="7">
        <v>0</v>
      </c>
      <c r="X1620" s="7">
        <v>0</v>
      </c>
      <c r="Y1620" s="7">
        <v>0</v>
      </c>
      <c r="Z1620" s="7">
        <v>0</v>
      </c>
      <c r="AA1620" s="1" t="s">
        <v>42</v>
      </c>
      <c r="AB1620" s="1" t="str">
        <f t="shared" si="75"/>
        <v>País Vasco</v>
      </c>
      <c r="AC1620" s="1" t="str">
        <f t="shared" si="76"/>
        <v>Cáceres-País Vasco-Vizcaya-R8</v>
      </c>
      <c r="AD1620" s="1" t="str">
        <f t="shared" si="77"/>
        <v xml:space="preserve">DG - Industria Química </v>
      </c>
    </row>
    <row r="1621" spans="1:30" ht="14.4">
      <c r="A1621" s="7" t="s">
        <v>104</v>
      </c>
      <c r="B1621" s="7" t="s">
        <v>116</v>
      </c>
      <c r="C1621" s="7" t="s">
        <v>119</v>
      </c>
      <c r="D1621" s="7" t="s">
        <v>43</v>
      </c>
      <c r="E1621" s="7">
        <v>0</v>
      </c>
      <c r="F1621" s="7">
        <v>0</v>
      </c>
      <c r="G1621" s="7">
        <v>0</v>
      </c>
      <c r="H1621" s="7">
        <v>0</v>
      </c>
      <c r="I1621" s="7">
        <v>0</v>
      </c>
      <c r="J1621" s="7">
        <v>0</v>
      </c>
      <c r="K1621" s="7">
        <v>0</v>
      </c>
      <c r="L1621" s="7">
        <v>0</v>
      </c>
      <c r="M1621" s="7">
        <v>0</v>
      </c>
      <c r="N1621" s="7">
        <v>0</v>
      </c>
      <c r="O1621" s="7">
        <v>0</v>
      </c>
      <c r="P1621" s="7">
        <v>0</v>
      </c>
      <c r="Q1621" s="7">
        <v>0</v>
      </c>
      <c r="R1621" s="7">
        <v>0</v>
      </c>
      <c r="S1621" s="7">
        <v>0</v>
      </c>
      <c r="T1621" s="7">
        <v>0</v>
      </c>
      <c r="U1621" s="7">
        <v>0</v>
      </c>
      <c r="V1621" s="7">
        <v>0</v>
      </c>
      <c r="W1621" s="7">
        <v>0</v>
      </c>
      <c r="X1621" s="7">
        <v>0</v>
      </c>
      <c r="Y1621" s="7">
        <v>0</v>
      </c>
      <c r="Z1621" s="7">
        <v>0</v>
      </c>
      <c r="AA1621" s="1" t="s">
        <v>44</v>
      </c>
      <c r="AB1621" s="1" t="str">
        <f t="shared" si="75"/>
        <v>País Vasco</v>
      </c>
      <c r="AC1621" s="1" t="str">
        <f t="shared" si="76"/>
        <v>Cáceres-País Vasco-Vizcaya-R9</v>
      </c>
      <c r="AD1621" s="1" t="str">
        <f t="shared" si="77"/>
        <v xml:space="preserve">DH - Industria del caucho y materias plásticas </v>
      </c>
    </row>
    <row r="1622" spans="1:30" ht="14.4">
      <c r="A1622" s="7" t="s">
        <v>104</v>
      </c>
      <c r="B1622" s="7" t="s">
        <v>116</v>
      </c>
      <c r="C1622" s="7" t="s">
        <v>119</v>
      </c>
      <c r="D1622" s="7" t="s">
        <v>45</v>
      </c>
      <c r="E1622" s="7">
        <v>0</v>
      </c>
      <c r="F1622" s="7">
        <v>0</v>
      </c>
      <c r="G1622" s="7">
        <v>0</v>
      </c>
      <c r="H1622" s="7">
        <v>0</v>
      </c>
      <c r="I1622" s="7">
        <v>0</v>
      </c>
      <c r="J1622" s="7">
        <v>0</v>
      </c>
      <c r="K1622" s="7">
        <v>0</v>
      </c>
      <c r="L1622" s="7">
        <v>0</v>
      </c>
      <c r="M1622" s="7">
        <v>0</v>
      </c>
      <c r="N1622" s="7">
        <v>0</v>
      </c>
      <c r="O1622" s="7">
        <v>0</v>
      </c>
      <c r="P1622" s="7">
        <v>0</v>
      </c>
      <c r="Q1622" s="7">
        <v>0</v>
      </c>
      <c r="R1622" s="7">
        <v>0</v>
      </c>
      <c r="S1622" s="7">
        <v>0</v>
      </c>
      <c r="T1622" s="7">
        <v>0</v>
      </c>
      <c r="U1622" s="7">
        <v>0</v>
      </c>
      <c r="V1622" s="7">
        <v>0</v>
      </c>
      <c r="W1622" s="7">
        <v>0</v>
      </c>
      <c r="X1622" s="7">
        <v>0</v>
      </c>
      <c r="Y1622" s="7">
        <v>0</v>
      </c>
      <c r="Z1622" s="7">
        <v>0</v>
      </c>
      <c r="AA1622" s="1" t="s">
        <v>46</v>
      </c>
      <c r="AB1622" s="1" t="str">
        <f t="shared" si="75"/>
        <v>País Vasco</v>
      </c>
      <c r="AC1622" s="1" t="str">
        <f t="shared" si="76"/>
        <v>Cáceres-País Vasco-Vizcaya-R10</v>
      </c>
      <c r="AD1622" s="1" t="str">
        <f t="shared" si="77"/>
        <v xml:space="preserve">DI - Industria de productos minerales no metálicos </v>
      </c>
    </row>
    <row r="1623" spans="1:30" ht="14.4">
      <c r="A1623" s="7" t="s">
        <v>104</v>
      </c>
      <c r="B1623" s="7" t="s">
        <v>116</v>
      </c>
      <c r="C1623" s="7" t="s">
        <v>119</v>
      </c>
      <c r="D1623" s="7" t="s">
        <v>47</v>
      </c>
      <c r="E1623" s="7">
        <v>6.03504150343029</v>
      </c>
      <c r="F1623" s="7">
        <v>31.943490999370798</v>
      </c>
      <c r="G1623" s="7">
        <v>3.55929474959526</v>
      </c>
      <c r="H1623" s="7">
        <v>0</v>
      </c>
      <c r="I1623" s="7">
        <v>0</v>
      </c>
      <c r="J1623" s="7">
        <v>0</v>
      </c>
      <c r="K1623" s="7">
        <v>0</v>
      </c>
      <c r="L1623" s="7">
        <v>0</v>
      </c>
      <c r="M1623" s="7">
        <v>0</v>
      </c>
      <c r="N1623" s="7">
        <v>0</v>
      </c>
      <c r="O1623" s="7">
        <v>15.776671721429899</v>
      </c>
      <c r="P1623" s="7">
        <v>17.979264000000001</v>
      </c>
      <c r="Q1623" s="7">
        <v>29.008279999999999</v>
      </c>
      <c r="R1623" s="7">
        <v>14.1798156</v>
      </c>
      <c r="S1623" s="7">
        <v>0</v>
      </c>
      <c r="T1623" s="7">
        <v>0</v>
      </c>
      <c r="U1623" s="7">
        <v>0</v>
      </c>
      <c r="V1623" s="7">
        <v>0</v>
      </c>
      <c r="W1623" s="7">
        <v>0</v>
      </c>
      <c r="X1623" s="7">
        <v>0</v>
      </c>
      <c r="Y1623" s="7">
        <v>0</v>
      </c>
      <c r="Z1623" s="7">
        <v>12.650274</v>
      </c>
      <c r="AA1623" s="1" t="s">
        <v>48</v>
      </c>
      <c r="AB1623" s="1" t="str">
        <f t="shared" si="75"/>
        <v>País Vasco</v>
      </c>
      <c r="AC1623" s="1" t="str">
        <f t="shared" si="76"/>
        <v>Cáceres-País Vasco-Vizcaya-R11</v>
      </c>
      <c r="AD1623" s="1" t="str">
        <f t="shared" si="77"/>
        <v xml:space="preserve">DJ - Metalurgia y fabricación de productos metálicos </v>
      </c>
    </row>
    <row r="1624" spans="1:30" ht="14.4">
      <c r="A1624" s="7" t="s">
        <v>104</v>
      </c>
      <c r="B1624" s="7" t="s">
        <v>116</v>
      </c>
      <c r="C1624" s="7" t="s">
        <v>119</v>
      </c>
      <c r="D1624" s="7" t="s">
        <v>49</v>
      </c>
      <c r="E1624" s="7">
        <v>0</v>
      </c>
      <c r="F1624" s="7">
        <v>0</v>
      </c>
      <c r="G1624" s="7">
        <v>0</v>
      </c>
      <c r="H1624" s="7">
        <v>0</v>
      </c>
      <c r="I1624" s="7">
        <v>0</v>
      </c>
      <c r="J1624" s="7">
        <v>0</v>
      </c>
      <c r="K1624" s="7">
        <v>0</v>
      </c>
      <c r="L1624" s="7">
        <v>0</v>
      </c>
      <c r="M1624" s="7">
        <v>0</v>
      </c>
      <c r="N1624" s="7">
        <v>0</v>
      </c>
      <c r="O1624" s="7">
        <v>0</v>
      </c>
      <c r="P1624" s="7">
        <v>0</v>
      </c>
      <c r="Q1624" s="7">
        <v>0</v>
      </c>
      <c r="R1624" s="7">
        <v>0</v>
      </c>
      <c r="S1624" s="7">
        <v>0</v>
      </c>
      <c r="T1624" s="7">
        <v>0</v>
      </c>
      <c r="U1624" s="7">
        <v>0</v>
      </c>
      <c r="V1624" s="7">
        <v>0</v>
      </c>
      <c r="W1624" s="7">
        <v>0</v>
      </c>
      <c r="X1624" s="7">
        <v>0</v>
      </c>
      <c r="Y1624" s="7">
        <v>0</v>
      </c>
      <c r="Z1624" s="7">
        <v>0</v>
      </c>
      <c r="AA1624" s="1" t="s">
        <v>50</v>
      </c>
      <c r="AB1624" s="1" t="str">
        <f t="shared" si="75"/>
        <v>País Vasco</v>
      </c>
      <c r="AC1624" s="1" t="str">
        <f t="shared" si="76"/>
        <v>Cáceres-País Vasco-Vizcaya-R12</v>
      </c>
      <c r="AD1624" s="1" t="str">
        <f t="shared" si="77"/>
        <v xml:space="preserve">DK - Fabricación de maquinaria y equipo mecánico </v>
      </c>
    </row>
    <row r="1625" spans="1:30" ht="14.4">
      <c r="A1625" s="7" t="s">
        <v>104</v>
      </c>
      <c r="B1625" s="7" t="s">
        <v>116</v>
      </c>
      <c r="C1625" s="7" t="s">
        <v>119</v>
      </c>
      <c r="D1625" s="7" t="s">
        <v>51</v>
      </c>
      <c r="E1625" s="7">
        <v>0</v>
      </c>
      <c r="F1625" s="7">
        <v>0</v>
      </c>
      <c r="G1625" s="7">
        <v>0</v>
      </c>
      <c r="H1625" s="7">
        <v>0</v>
      </c>
      <c r="I1625" s="7">
        <v>0</v>
      </c>
      <c r="J1625" s="7">
        <v>0</v>
      </c>
      <c r="K1625" s="7">
        <v>0</v>
      </c>
      <c r="L1625" s="7">
        <v>0</v>
      </c>
      <c r="M1625" s="7">
        <v>0</v>
      </c>
      <c r="N1625" s="7">
        <v>0</v>
      </c>
      <c r="O1625" s="7">
        <v>0</v>
      </c>
      <c r="P1625" s="7">
        <v>0</v>
      </c>
      <c r="Q1625" s="7">
        <v>0</v>
      </c>
      <c r="R1625" s="7">
        <v>0</v>
      </c>
      <c r="S1625" s="7">
        <v>0</v>
      </c>
      <c r="T1625" s="7">
        <v>0</v>
      </c>
      <c r="U1625" s="7">
        <v>0</v>
      </c>
      <c r="V1625" s="7">
        <v>0</v>
      </c>
      <c r="W1625" s="7">
        <v>0</v>
      </c>
      <c r="X1625" s="7">
        <v>0</v>
      </c>
      <c r="Y1625" s="7">
        <v>0</v>
      </c>
      <c r="Z1625" s="7">
        <v>0</v>
      </c>
      <c r="AA1625" s="1" t="s">
        <v>52</v>
      </c>
      <c r="AB1625" s="1" t="str">
        <f t="shared" si="75"/>
        <v>País Vasco</v>
      </c>
      <c r="AC1625" s="1" t="str">
        <f t="shared" si="76"/>
        <v>Cáceres-País Vasco-Vizcaya-R13</v>
      </c>
      <c r="AD1625" s="1" t="str">
        <f t="shared" si="77"/>
        <v xml:space="preserve">DL - Material y equipo eléctrico, electrónico y óptico </v>
      </c>
    </row>
    <row r="1626" spans="1:30" ht="14.4">
      <c r="A1626" s="7" t="s">
        <v>104</v>
      </c>
      <c r="B1626" s="7" t="s">
        <v>116</v>
      </c>
      <c r="C1626" s="7" t="s">
        <v>119</v>
      </c>
      <c r="D1626" s="7" t="s">
        <v>53</v>
      </c>
      <c r="E1626" s="7">
        <v>0</v>
      </c>
      <c r="F1626" s="7">
        <v>0</v>
      </c>
      <c r="G1626" s="7">
        <v>0</v>
      </c>
      <c r="H1626" s="7">
        <v>0</v>
      </c>
      <c r="I1626" s="7">
        <v>0</v>
      </c>
      <c r="J1626" s="7">
        <v>0</v>
      </c>
      <c r="K1626" s="7">
        <v>0</v>
      </c>
      <c r="L1626" s="7">
        <v>0</v>
      </c>
      <c r="M1626" s="7">
        <v>0</v>
      </c>
      <c r="N1626" s="7">
        <v>0</v>
      </c>
      <c r="O1626" s="7">
        <v>0</v>
      </c>
      <c r="P1626" s="7">
        <v>0</v>
      </c>
      <c r="Q1626" s="7">
        <v>0</v>
      </c>
      <c r="R1626" s="7">
        <v>0</v>
      </c>
      <c r="S1626" s="7">
        <v>0</v>
      </c>
      <c r="T1626" s="7">
        <v>0</v>
      </c>
      <c r="U1626" s="7">
        <v>0</v>
      </c>
      <c r="V1626" s="7">
        <v>0</v>
      </c>
      <c r="W1626" s="7">
        <v>0</v>
      </c>
      <c r="X1626" s="7">
        <v>0</v>
      </c>
      <c r="Y1626" s="7">
        <v>0</v>
      </c>
      <c r="Z1626" s="7">
        <v>0</v>
      </c>
      <c r="AA1626" s="1" t="s">
        <v>54</v>
      </c>
      <c r="AB1626" s="1" t="str">
        <f t="shared" si="75"/>
        <v>País Vasco</v>
      </c>
      <c r="AC1626" s="1" t="str">
        <f t="shared" si="76"/>
        <v>Cáceres-País Vasco-Vizcaya-R14</v>
      </c>
      <c r="AD1626" s="1" t="str">
        <f t="shared" si="77"/>
        <v xml:space="preserve">DM - Fabricación de material de transporte </v>
      </c>
    </row>
    <row r="1627" spans="1:30" ht="14.4">
      <c r="A1627" s="7" t="s">
        <v>104</v>
      </c>
      <c r="B1627" s="7" t="s">
        <v>116</v>
      </c>
      <c r="C1627" s="7" t="s">
        <v>119</v>
      </c>
      <c r="D1627" s="7" t="s">
        <v>55</v>
      </c>
      <c r="E1627" s="7">
        <v>0</v>
      </c>
      <c r="F1627" s="7">
        <v>0</v>
      </c>
      <c r="G1627" s="7">
        <v>0</v>
      </c>
      <c r="H1627" s="7">
        <v>0</v>
      </c>
      <c r="I1627" s="7">
        <v>0</v>
      </c>
      <c r="J1627" s="7">
        <v>0</v>
      </c>
      <c r="K1627" s="7">
        <v>0</v>
      </c>
      <c r="L1627" s="7">
        <v>0</v>
      </c>
      <c r="M1627" s="7">
        <v>0</v>
      </c>
      <c r="N1627" s="7">
        <v>0</v>
      </c>
      <c r="O1627" s="7">
        <v>0</v>
      </c>
      <c r="P1627" s="7">
        <v>0</v>
      </c>
      <c r="Q1627" s="7">
        <v>0</v>
      </c>
      <c r="R1627" s="7">
        <v>0</v>
      </c>
      <c r="S1627" s="7">
        <v>0</v>
      </c>
      <c r="T1627" s="7">
        <v>0</v>
      </c>
      <c r="U1627" s="7">
        <v>0</v>
      </c>
      <c r="V1627" s="7">
        <v>0</v>
      </c>
      <c r="W1627" s="7">
        <v>0</v>
      </c>
      <c r="X1627" s="7">
        <v>0</v>
      </c>
      <c r="Y1627" s="7">
        <v>0</v>
      </c>
      <c r="Z1627" s="7">
        <v>0</v>
      </c>
      <c r="AA1627" s="1" t="s">
        <v>56</v>
      </c>
      <c r="AB1627" s="1" t="str">
        <f t="shared" si="75"/>
        <v>País Vasco</v>
      </c>
      <c r="AC1627" s="1" t="str">
        <f t="shared" si="76"/>
        <v>Cáceres-País Vasco-Vizcaya-R15</v>
      </c>
      <c r="AD1627" s="1" t="str">
        <f t="shared" si="77"/>
        <v xml:space="preserve">DN - Industrias diversas </v>
      </c>
    </row>
    <row r="1628" spans="1:30" ht="14.4">
      <c r="A1628" s="7" t="s">
        <v>104</v>
      </c>
      <c r="B1628" s="7" t="s">
        <v>116</v>
      </c>
      <c r="C1628" s="7" t="s">
        <v>119</v>
      </c>
      <c r="D1628" s="7" t="s">
        <v>57</v>
      </c>
      <c r="E1628" s="7">
        <v>0</v>
      </c>
      <c r="F1628" s="7">
        <v>0</v>
      </c>
      <c r="G1628" s="7">
        <v>0</v>
      </c>
      <c r="H1628" s="7">
        <v>0</v>
      </c>
      <c r="I1628" s="7">
        <v>0</v>
      </c>
      <c r="J1628" s="7">
        <v>0</v>
      </c>
      <c r="K1628" s="7">
        <v>0</v>
      </c>
      <c r="L1628" s="7">
        <v>0</v>
      </c>
      <c r="M1628" s="7">
        <v>0</v>
      </c>
      <c r="N1628" s="7">
        <v>0</v>
      </c>
      <c r="O1628" s="7">
        <v>0</v>
      </c>
      <c r="P1628" s="7">
        <v>0</v>
      </c>
      <c r="Q1628" s="7">
        <v>0</v>
      </c>
      <c r="R1628" s="7">
        <v>0</v>
      </c>
      <c r="S1628" s="7">
        <v>0</v>
      </c>
      <c r="T1628" s="7">
        <v>0</v>
      </c>
      <c r="U1628" s="7">
        <v>0</v>
      </c>
      <c r="V1628" s="7">
        <v>0</v>
      </c>
      <c r="W1628" s="7">
        <v>0</v>
      </c>
      <c r="X1628" s="7">
        <v>0</v>
      </c>
      <c r="Y1628" s="7">
        <v>0</v>
      </c>
      <c r="Z1628" s="7">
        <v>0</v>
      </c>
      <c r="AA1628" s="1" t="s">
        <v>58</v>
      </c>
      <c r="AB1628" s="1" t="str">
        <f t="shared" si="75"/>
        <v>País Vasco</v>
      </c>
      <c r="AC1628" s="1" t="str">
        <f t="shared" si="76"/>
        <v>Cáceres-País Vasco-Vizcaya-R16</v>
      </c>
      <c r="AD1628" s="1" t="str">
        <f t="shared" si="77"/>
        <v xml:space="preserve">EE - Industria energética, distribución de energía, gas y agua </v>
      </c>
    </row>
    <row r="1629" spans="1:30" ht="14.4">
      <c r="A1629" s="7" t="s">
        <v>104</v>
      </c>
      <c r="B1629" s="7" t="s">
        <v>120</v>
      </c>
      <c r="C1629" s="7" t="s">
        <v>120</v>
      </c>
      <c r="D1629" s="7" t="s">
        <v>23</v>
      </c>
      <c r="E1629" s="7">
        <v>0</v>
      </c>
      <c r="F1629" s="7">
        <v>0</v>
      </c>
      <c r="G1629" s="7">
        <v>0</v>
      </c>
      <c r="H1629" s="7">
        <v>0</v>
      </c>
      <c r="I1629" s="7">
        <v>0</v>
      </c>
      <c r="J1629" s="7">
        <v>0</v>
      </c>
      <c r="K1629" s="7">
        <v>0</v>
      </c>
      <c r="L1629" s="7">
        <v>0</v>
      </c>
      <c r="M1629" s="7">
        <v>6.4130337137952296</v>
      </c>
      <c r="N1629" s="7">
        <v>0</v>
      </c>
      <c r="O1629" s="7">
        <v>5.0942838206496397</v>
      </c>
      <c r="P1629" s="7">
        <v>0</v>
      </c>
      <c r="Q1629" s="7">
        <v>0</v>
      </c>
      <c r="R1629" s="7">
        <v>0</v>
      </c>
      <c r="S1629" s="7">
        <v>0</v>
      </c>
      <c r="T1629" s="7">
        <v>0</v>
      </c>
      <c r="U1629" s="7">
        <v>0</v>
      </c>
      <c r="V1629" s="7">
        <v>0</v>
      </c>
      <c r="W1629" s="7">
        <v>0</v>
      </c>
      <c r="X1629" s="7">
        <v>6.8942439999999996</v>
      </c>
      <c r="Y1629" s="7">
        <v>0</v>
      </c>
      <c r="Z1629" s="7">
        <v>11.764459</v>
      </c>
      <c r="AA1629" s="1" t="s">
        <v>24</v>
      </c>
      <c r="AB1629" s="1" t="str">
        <f t="shared" si="75"/>
        <v>La Rioja</v>
      </c>
      <c r="AC1629" s="1" t="str">
        <f t="shared" si="76"/>
        <v>Cáceres-La Rioja-La Rioja-R1</v>
      </c>
      <c r="AD1629" s="1" t="str">
        <f t="shared" si="77"/>
        <v xml:space="preserve">AA,BB - Agricultura, silvicultura y pesca </v>
      </c>
    </row>
    <row r="1630" spans="1:30" ht="14.4">
      <c r="A1630" s="7" t="s">
        <v>104</v>
      </c>
      <c r="B1630" s="7" t="s">
        <v>120</v>
      </c>
      <c r="C1630" s="7" t="s">
        <v>120</v>
      </c>
      <c r="D1630" s="7" t="s">
        <v>26</v>
      </c>
      <c r="E1630" s="7">
        <v>0</v>
      </c>
      <c r="F1630" s="7">
        <v>0</v>
      </c>
      <c r="G1630" s="7">
        <v>0</v>
      </c>
      <c r="H1630" s="7">
        <v>0</v>
      </c>
      <c r="I1630" s="7">
        <v>0</v>
      </c>
      <c r="J1630" s="7">
        <v>0</v>
      </c>
      <c r="K1630" s="7">
        <v>0</v>
      </c>
      <c r="L1630" s="7">
        <v>0</v>
      </c>
      <c r="M1630" s="7">
        <v>0</v>
      </c>
      <c r="N1630" s="7">
        <v>0</v>
      </c>
      <c r="O1630" s="7">
        <v>0</v>
      </c>
      <c r="P1630" s="7">
        <v>0</v>
      </c>
      <c r="Q1630" s="7">
        <v>0</v>
      </c>
      <c r="R1630" s="7">
        <v>0</v>
      </c>
      <c r="S1630" s="7">
        <v>0</v>
      </c>
      <c r="T1630" s="7">
        <v>0</v>
      </c>
      <c r="U1630" s="7">
        <v>0</v>
      </c>
      <c r="V1630" s="7">
        <v>0</v>
      </c>
      <c r="W1630" s="7">
        <v>0</v>
      </c>
      <c r="X1630" s="7">
        <v>0</v>
      </c>
      <c r="Y1630" s="7">
        <v>0</v>
      </c>
      <c r="Z1630" s="7">
        <v>0</v>
      </c>
      <c r="AA1630" s="1" t="s">
        <v>27</v>
      </c>
      <c r="AB1630" s="1" t="str">
        <f t="shared" ref="AB1630:AB1676" si="78">IF(B1630="Castilla-La Mancha","Castilla La Mancha",B1630)</f>
        <v>La Rioja</v>
      </c>
      <c r="AC1630" s="1" t="str">
        <f t="shared" si="76"/>
        <v>Cáceres-La Rioja-La Rioja-R2</v>
      </c>
      <c r="AD1630" s="1" t="str">
        <f t="shared" si="77"/>
        <v xml:space="preserve">CA,CB, DF - I. extractivas, coquerías, refino y combustibles nucleares </v>
      </c>
    </row>
    <row r="1631" spans="1:30" ht="14.4">
      <c r="A1631" s="7" t="s">
        <v>104</v>
      </c>
      <c r="B1631" s="7" t="s">
        <v>120</v>
      </c>
      <c r="C1631" s="7" t="s">
        <v>120</v>
      </c>
      <c r="D1631" s="7" t="s">
        <v>29</v>
      </c>
      <c r="E1631" s="7">
        <v>0</v>
      </c>
      <c r="F1631" s="7">
        <v>0</v>
      </c>
      <c r="G1631" s="7">
        <v>0</v>
      </c>
      <c r="H1631" s="7">
        <v>0</v>
      </c>
      <c r="I1631" s="7">
        <v>4.0949913273056202</v>
      </c>
      <c r="J1631" s="7">
        <v>0</v>
      </c>
      <c r="K1631" s="7">
        <v>0</v>
      </c>
      <c r="L1631" s="7">
        <v>0</v>
      </c>
      <c r="M1631" s="7">
        <v>0</v>
      </c>
      <c r="N1631" s="7">
        <v>21.651684826135298</v>
      </c>
      <c r="O1631" s="7">
        <v>0</v>
      </c>
      <c r="P1631" s="7">
        <v>0</v>
      </c>
      <c r="Q1631" s="7">
        <v>0</v>
      </c>
      <c r="R1631" s="7">
        <v>0</v>
      </c>
      <c r="S1631" s="7">
        <v>0</v>
      </c>
      <c r="T1631" s="7">
        <v>16.507656000000001</v>
      </c>
      <c r="U1631" s="7">
        <v>0</v>
      </c>
      <c r="V1631" s="7">
        <v>0</v>
      </c>
      <c r="W1631" s="7">
        <v>0</v>
      </c>
      <c r="X1631" s="7">
        <v>0</v>
      </c>
      <c r="Y1631" s="7">
        <v>11.126637000000001</v>
      </c>
      <c r="Z1631" s="7">
        <v>0</v>
      </c>
      <c r="AA1631" s="1" t="s">
        <v>30</v>
      </c>
      <c r="AB1631" s="1" t="str">
        <f t="shared" si="78"/>
        <v>La Rioja</v>
      </c>
      <c r="AC1631" s="1" t="str">
        <f t="shared" si="76"/>
        <v>Cáceres-La Rioja-La Rioja-R3</v>
      </c>
      <c r="AD1631" s="1" t="str">
        <f t="shared" si="77"/>
        <v xml:space="preserve">DA - Industria Agroalimentaria </v>
      </c>
    </row>
    <row r="1632" spans="1:30" ht="14.4">
      <c r="A1632" s="7" t="s">
        <v>104</v>
      </c>
      <c r="B1632" s="7" t="s">
        <v>120</v>
      </c>
      <c r="C1632" s="7" t="s">
        <v>120</v>
      </c>
      <c r="D1632" s="7" t="s">
        <v>32</v>
      </c>
      <c r="E1632" s="7">
        <v>0</v>
      </c>
      <c r="F1632" s="7">
        <v>0</v>
      </c>
      <c r="G1632" s="7">
        <v>0</v>
      </c>
      <c r="H1632" s="7">
        <v>0</v>
      </c>
      <c r="I1632" s="7">
        <v>0</v>
      </c>
      <c r="J1632" s="7">
        <v>0</v>
      </c>
      <c r="K1632" s="7">
        <v>0</v>
      </c>
      <c r="L1632" s="7">
        <v>0</v>
      </c>
      <c r="M1632" s="7">
        <v>0</v>
      </c>
      <c r="N1632" s="7">
        <v>0</v>
      </c>
      <c r="O1632" s="7">
        <v>0</v>
      </c>
      <c r="P1632" s="7">
        <v>0</v>
      </c>
      <c r="Q1632" s="7">
        <v>0</v>
      </c>
      <c r="R1632" s="7">
        <v>0</v>
      </c>
      <c r="S1632" s="7">
        <v>0</v>
      </c>
      <c r="T1632" s="7">
        <v>0</v>
      </c>
      <c r="U1632" s="7">
        <v>0</v>
      </c>
      <c r="V1632" s="7">
        <v>0</v>
      </c>
      <c r="W1632" s="7">
        <v>0</v>
      </c>
      <c r="X1632" s="7">
        <v>0</v>
      </c>
      <c r="Y1632" s="7">
        <v>0</v>
      </c>
      <c r="Z1632" s="7">
        <v>0</v>
      </c>
      <c r="AA1632" s="1" t="s">
        <v>33</v>
      </c>
      <c r="AB1632" s="1" t="str">
        <f t="shared" si="78"/>
        <v>La Rioja</v>
      </c>
      <c r="AC1632" s="1" t="str">
        <f t="shared" si="76"/>
        <v>Cáceres-La Rioja-La Rioja-R4</v>
      </c>
      <c r="AD1632" s="1" t="str">
        <f t="shared" si="77"/>
        <v xml:space="preserve">DB - Industria textil y de la confección </v>
      </c>
    </row>
    <row r="1633" spans="1:30" ht="14.4">
      <c r="A1633" s="7" t="s">
        <v>104</v>
      </c>
      <c r="B1633" s="7" t="s">
        <v>120</v>
      </c>
      <c r="C1633" s="7" t="s">
        <v>120</v>
      </c>
      <c r="D1633" s="7" t="s">
        <v>35</v>
      </c>
      <c r="E1633" s="7">
        <v>0</v>
      </c>
      <c r="F1633" s="7">
        <v>0</v>
      </c>
      <c r="G1633" s="7">
        <v>0</v>
      </c>
      <c r="H1633" s="7">
        <v>0</v>
      </c>
      <c r="I1633" s="7">
        <v>0</v>
      </c>
      <c r="J1633" s="7">
        <v>0</v>
      </c>
      <c r="K1633" s="7">
        <v>0</v>
      </c>
      <c r="L1633" s="7">
        <v>0</v>
      </c>
      <c r="M1633" s="7">
        <v>0</v>
      </c>
      <c r="N1633" s="7">
        <v>0</v>
      </c>
      <c r="O1633" s="7">
        <v>0</v>
      </c>
      <c r="P1633" s="7">
        <v>0</v>
      </c>
      <c r="Q1633" s="7">
        <v>0</v>
      </c>
      <c r="R1633" s="7">
        <v>0</v>
      </c>
      <c r="S1633" s="7">
        <v>0</v>
      </c>
      <c r="T1633" s="7">
        <v>0</v>
      </c>
      <c r="U1633" s="7">
        <v>0</v>
      </c>
      <c r="V1633" s="7">
        <v>0</v>
      </c>
      <c r="W1633" s="7">
        <v>0</v>
      </c>
      <c r="X1633" s="7">
        <v>0</v>
      </c>
      <c r="Y1633" s="7">
        <v>0</v>
      </c>
      <c r="Z1633" s="7">
        <v>0</v>
      </c>
      <c r="AA1633" s="1" t="s">
        <v>36</v>
      </c>
      <c r="AB1633" s="1" t="str">
        <f t="shared" si="78"/>
        <v>La Rioja</v>
      </c>
      <c r="AC1633" s="1" t="str">
        <f t="shared" si="76"/>
        <v>Cáceres-La Rioja-La Rioja-R5</v>
      </c>
      <c r="AD1633" s="1" t="str">
        <f t="shared" si="77"/>
        <v xml:space="preserve">DC - Industria del cuero y calzado </v>
      </c>
    </row>
    <row r="1634" spans="1:30" ht="14.4">
      <c r="A1634" s="7" t="s">
        <v>104</v>
      </c>
      <c r="B1634" s="7" t="s">
        <v>120</v>
      </c>
      <c r="C1634" s="7" t="s">
        <v>120</v>
      </c>
      <c r="D1634" s="7" t="s">
        <v>37</v>
      </c>
      <c r="E1634" s="7">
        <v>0</v>
      </c>
      <c r="F1634" s="7">
        <v>0</v>
      </c>
      <c r="G1634" s="7">
        <v>0</v>
      </c>
      <c r="H1634" s="7">
        <v>0</v>
      </c>
      <c r="I1634" s="7">
        <v>0</v>
      </c>
      <c r="J1634" s="7">
        <v>0</v>
      </c>
      <c r="K1634" s="7">
        <v>0</v>
      </c>
      <c r="L1634" s="7">
        <v>0</v>
      </c>
      <c r="M1634" s="7">
        <v>0</v>
      </c>
      <c r="N1634" s="7">
        <v>0</v>
      </c>
      <c r="O1634" s="7">
        <v>0</v>
      </c>
      <c r="P1634" s="7">
        <v>0</v>
      </c>
      <c r="Q1634" s="7">
        <v>0</v>
      </c>
      <c r="R1634" s="7">
        <v>0</v>
      </c>
      <c r="S1634" s="7">
        <v>0</v>
      </c>
      <c r="T1634" s="7">
        <v>0</v>
      </c>
      <c r="U1634" s="7">
        <v>0</v>
      </c>
      <c r="V1634" s="7">
        <v>0</v>
      </c>
      <c r="W1634" s="7">
        <v>0</v>
      </c>
      <c r="X1634" s="7">
        <v>0</v>
      </c>
      <c r="Y1634" s="7">
        <v>0</v>
      </c>
      <c r="Z1634" s="7">
        <v>0</v>
      </c>
      <c r="AA1634" s="1" t="s">
        <v>38</v>
      </c>
      <c r="AB1634" s="1" t="str">
        <f t="shared" si="78"/>
        <v>La Rioja</v>
      </c>
      <c r="AC1634" s="1" t="str">
        <f t="shared" si="76"/>
        <v>Cáceres-La Rioja-La Rioja-R6</v>
      </c>
      <c r="AD1634" s="1" t="str">
        <f t="shared" si="77"/>
        <v xml:space="preserve">DD - Industria de la madera y el corcho </v>
      </c>
    </row>
    <row r="1635" spans="1:30" ht="14.4">
      <c r="A1635" s="7" t="s">
        <v>104</v>
      </c>
      <c r="B1635" s="7" t="s">
        <v>120</v>
      </c>
      <c r="C1635" s="7" t="s">
        <v>120</v>
      </c>
      <c r="D1635" s="7" t="s">
        <v>39</v>
      </c>
      <c r="E1635" s="7">
        <v>0</v>
      </c>
      <c r="F1635" s="7">
        <v>0</v>
      </c>
      <c r="G1635" s="7">
        <v>0</v>
      </c>
      <c r="H1635" s="7">
        <v>0</v>
      </c>
      <c r="I1635" s="7">
        <v>0</v>
      </c>
      <c r="J1635" s="7">
        <v>0</v>
      </c>
      <c r="K1635" s="7">
        <v>0</v>
      </c>
      <c r="L1635" s="7">
        <v>0</v>
      </c>
      <c r="M1635" s="7">
        <v>0</v>
      </c>
      <c r="N1635" s="7">
        <v>0</v>
      </c>
      <c r="O1635" s="7">
        <v>0</v>
      </c>
      <c r="P1635" s="7">
        <v>0</v>
      </c>
      <c r="Q1635" s="7">
        <v>0</v>
      </c>
      <c r="R1635" s="7">
        <v>0</v>
      </c>
      <c r="S1635" s="7">
        <v>0</v>
      </c>
      <c r="T1635" s="7">
        <v>0</v>
      </c>
      <c r="U1635" s="7">
        <v>0</v>
      </c>
      <c r="V1635" s="7">
        <v>0</v>
      </c>
      <c r="W1635" s="7">
        <v>0</v>
      </c>
      <c r="X1635" s="7">
        <v>0</v>
      </c>
      <c r="Y1635" s="7">
        <v>0</v>
      </c>
      <c r="Z1635" s="7">
        <v>0</v>
      </c>
      <c r="AA1635" s="1" t="s">
        <v>40</v>
      </c>
      <c r="AB1635" s="1" t="str">
        <f t="shared" si="78"/>
        <v>La Rioja</v>
      </c>
      <c r="AC1635" s="1" t="str">
        <f t="shared" si="76"/>
        <v>Cáceres-La Rioja-La Rioja-R7</v>
      </c>
      <c r="AD1635" s="1" t="str">
        <f t="shared" si="77"/>
        <v xml:space="preserve">DE - Industria del papel, edición y artes gráficas </v>
      </c>
    </row>
    <row r="1636" spans="1:30" ht="14.4">
      <c r="A1636" s="7" t="s">
        <v>104</v>
      </c>
      <c r="B1636" s="7" t="s">
        <v>120</v>
      </c>
      <c r="C1636" s="7" t="s">
        <v>120</v>
      </c>
      <c r="D1636" s="7" t="s">
        <v>41</v>
      </c>
      <c r="E1636" s="7">
        <v>0</v>
      </c>
      <c r="F1636" s="7">
        <v>0</v>
      </c>
      <c r="G1636" s="7">
        <v>0</v>
      </c>
      <c r="H1636" s="7">
        <v>0</v>
      </c>
      <c r="I1636" s="7">
        <v>0</v>
      </c>
      <c r="J1636" s="7">
        <v>0</v>
      </c>
      <c r="K1636" s="7">
        <v>0</v>
      </c>
      <c r="L1636" s="7">
        <v>0</v>
      </c>
      <c r="M1636" s="7">
        <v>4.63792695456912</v>
      </c>
      <c r="N1636" s="7">
        <v>0</v>
      </c>
      <c r="O1636" s="7">
        <v>0</v>
      </c>
      <c r="P1636" s="7">
        <v>0</v>
      </c>
      <c r="Q1636" s="7">
        <v>0</v>
      </c>
      <c r="R1636" s="7">
        <v>0</v>
      </c>
      <c r="S1636" s="7">
        <v>0</v>
      </c>
      <c r="T1636" s="7">
        <v>0</v>
      </c>
      <c r="U1636" s="7">
        <v>0</v>
      </c>
      <c r="V1636" s="7">
        <v>0</v>
      </c>
      <c r="W1636" s="7">
        <v>0</v>
      </c>
      <c r="X1636" s="7">
        <v>12.458349999999999</v>
      </c>
      <c r="Y1636" s="7">
        <v>0</v>
      </c>
      <c r="Z1636" s="7">
        <v>0</v>
      </c>
      <c r="AA1636" s="1" t="s">
        <v>42</v>
      </c>
      <c r="AB1636" s="1" t="str">
        <f t="shared" si="78"/>
        <v>La Rioja</v>
      </c>
      <c r="AC1636" s="1" t="str">
        <f t="shared" si="76"/>
        <v>Cáceres-La Rioja-La Rioja-R8</v>
      </c>
      <c r="AD1636" s="1" t="str">
        <f t="shared" si="77"/>
        <v xml:space="preserve">DG - Industria Química </v>
      </c>
    </row>
    <row r="1637" spans="1:30" ht="14.4">
      <c r="A1637" s="7" t="s">
        <v>104</v>
      </c>
      <c r="B1637" s="7" t="s">
        <v>120</v>
      </c>
      <c r="C1637" s="7" t="s">
        <v>120</v>
      </c>
      <c r="D1637" s="7" t="s">
        <v>43</v>
      </c>
      <c r="E1637" s="7">
        <v>0</v>
      </c>
      <c r="F1637" s="7">
        <v>0</v>
      </c>
      <c r="G1637" s="7">
        <v>0</v>
      </c>
      <c r="H1637" s="7">
        <v>0</v>
      </c>
      <c r="I1637" s="7">
        <v>0</v>
      </c>
      <c r="J1637" s="7">
        <v>0</v>
      </c>
      <c r="K1637" s="7">
        <v>0</v>
      </c>
      <c r="L1637" s="7">
        <v>0</v>
      </c>
      <c r="M1637" s="7">
        <v>0</v>
      </c>
      <c r="N1637" s="7">
        <v>0</v>
      </c>
      <c r="O1637" s="7">
        <v>0</v>
      </c>
      <c r="P1637" s="7">
        <v>0</v>
      </c>
      <c r="Q1637" s="7">
        <v>0</v>
      </c>
      <c r="R1637" s="7">
        <v>0</v>
      </c>
      <c r="S1637" s="7">
        <v>0</v>
      </c>
      <c r="T1637" s="7">
        <v>0</v>
      </c>
      <c r="U1637" s="7">
        <v>0</v>
      </c>
      <c r="V1637" s="7">
        <v>0</v>
      </c>
      <c r="W1637" s="7">
        <v>0</v>
      </c>
      <c r="X1637" s="7">
        <v>0</v>
      </c>
      <c r="Y1637" s="7">
        <v>0</v>
      </c>
      <c r="Z1637" s="7">
        <v>0</v>
      </c>
      <c r="AA1637" s="1" t="s">
        <v>44</v>
      </c>
      <c r="AB1637" s="1" t="str">
        <f t="shared" si="78"/>
        <v>La Rioja</v>
      </c>
      <c r="AC1637" s="1" t="str">
        <f t="shared" si="76"/>
        <v>Cáceres-La Rioja-La Rioja-R9</v>
      </c>
      <c r="AD1637" s="1" t="str">
        <f t="shared" si="77"/>
        <v xml:space="preserve">DH - Industria del caucho y materias plásticas </v>
      </c>
    </row>
    <row r="1638" spans="1:30" ht="14.4">
      <c r="A1638" s="7" t="s">
        <v>104</v>
      </c>
      <c r="B1638" s="7" t="s">
        <v>120</v>
      </c>
      <c r="C1638" s="7" t="s">
        <v>120</v>
      </c>
      <c r="D1638" s="7" t="s">
        <v>45</v>
      </c>
      <c r="E1638" s="7">
        <v>0</v>
      </c>
      <c r="F1638" s="7">
        <v>0</v>
      </c>
      <c r="G1638" s="7">
        <v>0</v>
      </c>
      <c r="H1638" s="7">
        <v>0</v>
      </c>
      <c r="I1638" s="7">
        <v>0</v>
      </c>
      <c r="J1638" s="7">
        <v>0</v>
      </c>
      <c r="K1638" s="7">
        <v>0</v>
      </c>
      <c r="L1638" s="7">
        <v>0</v>
      </c>
      <c r="M1638" s="7">
        <v>0</v>
      </c>
      <c r="N1638" s="7">
        <v>0</v>
      </c>
      <c r="O1638" s="7">
        <v>0</v>
      </c>
      <c r="P1638" s="7">
        <v>0</v>
      </c>
      <c r="Q1638" s="7">
        <v>0</v>
      </c>
      <c r="R1638" s="7">
        <v>0</v>
      </c>
      <c r="S1638" s="7">
        <v>0</v>
      </c>
      <c r="T1638" s="7">
        <v>0</v>
      </c>
      <c r="U1638" s="7">
        <v>0</v>
      </c>
      <c r="V1638" s="7">
        <v>0</v>
      </c>
      <c r="W1638" s="7">
        <v>0</v>
      </c>
      <c r="X1638" s="7">
        <v>0</v>
      </c>
      <c r="Y1638" s="7">
        <v>0</v>
      </c>
      <c r="Z1638" s="7">
        <v>0</v>
      </c>
      <c r="AA1638" s="1" t="s">
        <v>46</v>
      </c>
      <c r="AB1638" s="1" t="str">
        <f t="shared" si="78"/>
        <v>La Rioja</v>
      </c>
      <c r="AC1638" s="1" t="str">
        <f t="shared" si="76"/>
        <v>Cáceres-La Rioja-La Rioja-R10</v>
      </c>
      <c r="AD1638" s="1" t="str">
        <f t="shared" si="77"/>
        <v xml:space="preserve">DI - Industria de productos minerales no metálicos </v>
      </c>
    </row>
    <row r="1639" spans="1:30" ht="14.4">
      <c r="A1639" s="7" t="s">
        <v>104</v>
      </c>
      <c r="B1639" s="7" t="s">
        <v>120</v>
      </c>
      <c r="C1639" s="7" t="s">
        <v>120</v>
      </c>
      <c r="D1639" s="7" t="s">
        <v>47</v>
      </c>
      <c r="E1639" s="7">
        <v>0</v>
      </c>
      <c r="F1639" s="7">
        <v>0</v>
      </c>
      <c r="G1639" s="7">
        <v>0</v>
      </c>
      <c r="H1639" s="7">
        <v>0</v>
      </c>
      <c r="I1639" s="7">
        <v>0</v>
      </c>
      <c r="J1639" s="7">
        <v>0</v>
      </c>
      <c r="K1639" s="7">
        <v>0</v>
      </c>
      <c r="L1639" s="7">
        <v>0</v>
      </c>
      <c r="M1639" s="7">
        <v>0</v>
      </c>
      <c r="N1639" s="7">
        <v>0</v>
      </c>
      <c r="O1639" s="7">
        <v>0</v>
      </c>
      <c r="P1639" s="7">
        <v>0</v>
      </c>
      <c r="Q1639" s="7">
        <v>0</v>
      </c>
      <c r="R1639" s="7">
        <v>0</v>
      </c>
      <c r="S1639" s="7">
        <v>0</v>
      </c>
      <c r="T1639" s="7">
        <v>0</v>
      </c>
      <c r="U1639" s="7">
        <v>0</v>
      </c>
      <c r="V1639" s="7">
        <v>0</v>
      </c>
      <c r="W1639" s="7">
        <v>0</v>
      </c>
      <c r="X1639" s="7">
        <v>0</v>
      </c>
      <c r="Y1639" s="7">
        <v>0</v>
      </c>
      <c r="Z1639" s="7">
        <v>0</v>
      </c>
      <c r="AA1639" s="1" t="s">
        <v>48</v>
      </c>
      <c r="AB1639" s="1" t="str">
        <f t="shared" si="78"/>
        <v>La Rioja</v>
      </c>
      <c r="AC1639" s="1" t="str">
        <f t="shared" si="76"/>
        <v>Cáceres-La Rioja-La Rioja-R11</v>
      </c>
      <c r="AD1639" s="1" t="str">
        <f t="shared" si="77"/>
        <v xml:space="preserve">DJ - Metalurgia y fabricación de productos metálicos </v>
      </c>
    </row>
    <row r="1640" spans="1:30" ht="14.4">
      <c r="A1640" s="7" t="s">
        <v>104</v>
      </c>
      <c r="B1640" s="7" t="s">
        <v>120</v>
      </c>
      <c r="C1640" s="7" t="s">
        <v>120</v>
      </c>
      <c r="D1640" s="7" t="s">
        <v>49</v>
      </c>
      <c r="E1640" s="7">
        <v>0</v>
      </c>
      <c r="F1640" s="7">
        <v>0</v>
      </c>
      <c r="G1640" s="7">
        <v>0</v>
      </c>
      <c r="H1640" s="7">
        <v>0</v>
      </c>
      <c r="I1640" s="7">
        <v>0</v>
      </c>
      <c r="J1640" s="7">
        <v>0</v>
      </c>
      <c r="K1640" s="7">
        <v>0</v>
      </c>
      <c r="L1640" s="7">
        <v>0</v>
      </c>
      <c r="M1640" s="7">
        <v>0</v>
      </c>
      <c r="N1640" s="7">
        <v>0</v>
      </c>
      <c r="O1640" s="7">
        <v>0</v>
      </c>
      <c r="P1640" s="7">
        <v>0</v>
      </c>
      <c r="Q1640" s="7">
        <v>0</v>
      </c>
      <c r="R1640" s="7">
        <v>0</v>
      </c>
      <c r="S1640" s="7">
        <v>0</v>
      </c>
      <c r="T1640" s="7">
        <v>0</v>
      </c>
      <c r="U1640" s="7">
        <v>0</v>
      </c>
      <c r="V1640" s="7">
        <v>0</v>
      </c>
      <c r="W1640" s="7">
        <v>0</v>
      </c>
      <c r="X1640" s="7">
        <v>0</v>
      </c>
      <c r="Y1640" s="7">
        <v>0</v>
      </c>
      <c r="Z1640" s="7">
        <v>0</v>
      </c>
      <c r="AA1640" s="1" t="s">
        <v>50</v>
      </c>
      <c r="AB1640" s="1" t="str">
        <f t="shared" si="78"/>
        <v>La Rioja</v>
      </c>
      <c r="AC1640" s="1" t="str">
        <f t="shared" si="76"/>
        <v>Cáceres-La Rioja-La Rioja-R12</v>
      </c>
      <c r="AD1640" s="1" t="str">
        <f t="shared" si="77"/>
        <v xml:space="preserve">DK - Fabricación de maquinaria y equipo mecánico </v>
      </c>
    </row>
    <row r="1641" spans="1:30" ht="14.4">
      <c r="A1641" s="7" t="s">
        <v>104</v>
      </c>
      <c r="B1641" s="7" t="s">
        <v>120</v>
      </c>
      <c r="C1641" s="7" t="s">
        <v>120</v>
      </c>
      <c r="D1641" s="7" t="s">
        <v>51</v>
      </c>
      <c r="E1641" s="7">
        <v>0</v>
      </c>
      <c r="F1641" s="7">
        <v>0</v>
      </c>
      <c r="G1641" s="7">
        <v>0</v>
      </c>
      <c r="H1641" s="7">
        <v>0</v>
      </c>
      <c r="I1641" s="7">
        <v>0</v>
      </c>
      <c r="J1641" s="7">
        <v>0</v>
      </c>
      <c r="K1641" s="7">
        <v>0</v>
      </c>
      <c r="L1641" s="7">
        <v>0</v>
      </c>
      <c r="M1641" s="7">
        <v>0</v>
      </c>
      <c r="N1641" s="7">
        <v>0</v>
      </c>
      <c r="O1641" s="7">
        <v>0</v>
      </c>
      <c r="P1641" s="7">
        <v>0</v>
      </c>
      <c r="Q1641" s="7">
        <v>0</v>
      </c>
      <c r="R1641" s="7">
        <v>0</v>
      </c>
      <c r="S1641" s="7">
        <v>0</v>
      </c>
      <c r="T1641" s="7">
        <v>0</v>
      </c>
      <c r="U1641" s="7">
        <v>0</v>
      </c>
      <c r="V1641" s="7">
        <v>0</v>
      </c>
      <c r="W1641" s="7">
        <v>0</v>
      </c>
      <c r="X1641" s="7">
        <v>0</v>
      </c>
      <c r="Y1641" s="7">
        <v>0</v>
      </c>
      <c r="Z1641" s="7">
        <v>0</v>
      </c>
      <c r="AA1641" s="1" t="s">
        <v>52</v>
      </c>
      <c r="AB1641" s="1" t="str">
        <f t="shared" si="78"/>
        <v>La Rioja</v>
      </c>
      <c r="AC1641" s="1" t="str">
        <f t="shared" si="76"/>
        <v>Cáceres-La Rioja-La Rioja-R13</v>
      </c>
      <c r="AD1641" s="1" t="str">
        <f t="shared" si="77"/>
        <v xml:space="preserve">DL - Material y equipo eléctrico, electrónico y óptico </v>
      </c>
    </row>
    <row r="1642" spans="1:30" ht="14.4">
      <c r="A1642" s="7" t="s">
        <v>104</v>
      </c>
      <c r="B1642" s="7" t="s">
        <v>120</v>
      </c>
      <c r="C1642" s="7" t="s">
        <v>120</v>
      </c>
      <c r="D1642" s="7" t="s">
        <v>53</v>
      </c>
      <c r="E1642" s="7">
        <v>0</v>
      </c>
      <c r="F1642" s="7">
        <v>0</v>
      </c>
      <c r="G1642" s="7">
        <v>0</v>
      </c>
      <c r="H1642" s="7">
        <v>0</v>
      </c>
      <c r="I1642" s="7">
        <v>0</v>
      </c>
      <c r="J1642" s="7">
        <v>0</v>
      </c>
      <c r="K1642" s="7">
        <v>0</v>
      </c>
      <c r="L1642" s="7">
        <v>0</v>
      </c>
      <c r="M1642" s="7">
        <v>0</v>
      </c>
      <c r="N1642" s="7">
        <v>0</v>
      </c>
      <c r="O1642" s="7">
        <v>0</v>
      </c>
      <c r="P1642" s="7">
        <v>0</v>
      </c>
      <c r="Q1642" s="7">
        <v>0</v>
      </c>
      <c r="R1642" s="7">
        <v>0</v>
      </c>
      <c r="S1642" s="7">
        <v>0</v>
      </c>
      <c r="T1642" s="7">
        <v>0</v>
      </c>
      <c r="U1642" s="7">
        <v>0</v>
      </c>
      <c r="V1642" s="7">
        <v>0</v>
      </c>
      <c r="W1642" s="7">
        <v>0</v>
      </c>
      <c r="X1642" s="7">
        <v>0</v>
      </c>
      <c r="Y1642" s="7">
        <v>0</v>
      </c>
      <c r="Z1642" s="7">
        <v>0</v>
      </c>
      <c r="AA1642" s="1" t="s">
        <v>54</v>
      </c>
      <c r="AB1642" s="1" t="str">
        <f t="shared" si="78"/>
        <v>La Rioja</v>
      </c>
      <c r="AC1642" s="1" t="str">
        <f t="shared" si="76"/>
        <v>Cáceres-La Rioja-La Rioja-R14</v>
      </c>
      <c r="AD1642" s="1" t="str">
        <f t="shared" si="77"/>
        <v xml:space="preserve">DM - Fabricación de material de transporte </v>
      </c>
    </row>
    <row r="1643" spans="1:30" ht="14.4">
      <c r="A1643" s="7" t="s">
        <v>104</v>
      </c>
      <c r="B1643" s="7" t="s">
        <v>120</v>
      </c>
      <c r="C1643" s="7" t="s">
        <v>120</v>
      </c>
      <c r="D1643" s="7" t="s">
        <v>55</v>
      </c>
      <c r="E1643" s="7">
        <v>0</v>
      </c>
      <c r="F1643" s="7">
        <v>0</v>
      </c>
      <c r="G1643" s="7">
        <v>5.3557134578280201E-2</v>
      </c>
      <c r="H1643" s="7">
        <v>0</v>
      </c>
      <c r="I1643" s="7">
        <v>0.58245725005420002</v>
      </c>
      <c r="J1643" s="7">
        <v>0</v>
      </c>
      <c r="K1643" s="7">
        <v>0</v>
      </c>
      <c r="L1643" s="7">
        <v>0</v>
      </c>
      <c r="M1643" s="7">
        <v>0</v>
      </c>
      <c r="N1643" s="7">
        <v>0</v>
      </c>
      <c r="O1643" s="7">
        <v>0</v>
      </c>
      <c r="P1643" s="7">
        <v>0</v>
      </c>
      <c r="Q1643" s="7">
        <v>0</v>
      </c>
      <c r="R1643" s="7">
        <v>0.91863799999999995</v>
      </c>
      <c r="S1643" s="7">
        <v>0</v>
      </c>
      <c r="T1643" s="7">
        <v>2.6650450000000001</v>
      </c>
      <c r="U1643" s="7">
        <v>0</v>
      </c>
      <c r="V1643" s="7">
        <v>0</v>
      </c>
      <c r="W1643" s="7">
        <v>0</v>
      </c>
      <c r="X1643" s="7">
        <v>0</v>
      </c>
      <c r="Y1643" s="7">
        <v>0</v>
      </c>
      <c r="Z1643" s="7">
        <v>0</v>
      </c>
      <c r="AA1643" s="1" t="s">
        <v>56</v>
      </c>
      <c r="AB1643" s="1" t="str">
        <f t="shared" si="78"/>
        <v>La Rioja</v>
      </c>
      <c r="AC1643" s="1" t="str">
        <f t="shared" si="76"/>
        <v>Cáceres-La Rioja-La Rioja-R15</v>
      </c>
      <c r="AD1643" s="1" t="str">
        <f t="shared" si="77"/>
        <v xml:space="preserve">DN - Industrias diversas </v>
      </c>
    </row>
    <row r="1644" spans="1:30" ht="14.4">
      <c r="A1644" s="7" t="s">
        <v>104</v>
      </c>
      <c r="B1644" s="7" t="s">
        <v>120</v>
      </c>
      <c r="C1644" s="7" t="s">
        <v>120</v>
      </c>
      <c r="D1644" s="7" t="s">
        <v>57</v>
      </c>
      <c r="E1644" s="7">
        <v>0</v>
      </c>
      <c r="F1644" s="7">
        <v>0</v>
      </c>
      <c r="G1644" s="7">
        <v>0</v>
      </c>
      <c r="H1644" s="7">
        <v>0</v>
      </c>
      <c r="I1644" s="7">
        <v>0</v>
      </c>
      <c r="J1644" s="7">
        <v>0</v>
      </c>
      <c r="K1644" s="7">
        <v>0</v>
      </c>
      <c r="L1644" s="7">
        <v>0</v>
      </c>
      <c r="M1644" s="7">
        <v>0</v>
      </c>
      <c r="N1644" s="7">
        <v>0</v>
      </c>
      <c r="O1644" s="7">
        <v>0</v>
      </c>
      <c r="P1644" s="7">
        <v>0</v>
      </c>
      <c r="Q1644" s="7">
        <v>0</v>
      </c>
      <c r="R1644" s="7">
        <v>0</v>
      </c>
      <c r="S1644" s="7">
        <v>0</v>
      </c>
      <c r="T1644" s="7">
        <v>0</v>
      </c>
      <c r="U1644" s="7">
        <v>0</v>
      </c>
      <c r="V1644" s="7">
        <v>0</v>
      </c>
      <c r="W1644" s="7">
        <v>0</v>
      </c>
      <c r="X1644" s="7">
        <v>0</v>
      </c>
      <c r="Y1644" s="7">
        <v>0</v>
      </c>
      <c r="Z1644" s="7">
        <v>0</v>
      </c>
      <c r="AA1644" s="1" t="s">
        <v>58</v>
      </c>
      <c r="AB1644" s="1" t="str">
        <f t="shared" si="78"/>
        <v>La Rioja</v>
      </c>
      <c r="AC1644" s="1" t="str">
        <f t="shared" si="76"/>
        <v>Cáceres-La Rioja-La Rioja-R16</v>
      </c>
      <c r="AD1644" s="1" t="str">
        <f t="shared" si="77"/>
        <v xml:space="preserve">EE - Industria energética, distribución de energía, gas y agua </v>
      </c>
    </row>
    <row r="1645" spans="1:30" ht="14.4">
      <c r="A1645" s="7" t="s">
        <v>104</v>
      </c>
      <c r="B1645" s="7" t="s">
        <v>121</v>
      </c>
      <c r="C1645" s="7" t="s">
        <v>122</v>
      </c>
      <c r="D1645" s="7" t="s">
        <v>23</v>
      </c>
      <c r="E1645" s="7">
        <v>1.89887878561229E-3</v>
      </c>
      <c r="F1645" s="7">
        <v>1.82137039245833E-3</v>
      </c>
      <c r="G1645" s="7">
        <v>1.4126230582037101E-3</v>
      </c>
      <c r="H1645" s="7">
        <v>1.66771621946725E-3</v>
      </c>
      <c r="I1645" s="7">
        <v>5.8711655396939096E-3</v>
      </c>
      <c r="J1645" s="7">
        <v>6.4153372005135703E-3</v>
      </c>
      <c r="K1645" s="7">
        <v>1.9240374053040198E-2</v>
      </c>
      <c r="L1645" s="7">
        <v>1.05106594792007E-2</v>
      </c>
      <c r="M1645" s="7">
        <v>8.9796955274648402E-3</v>
      </c>
      <c r="N1645" s="7">
        <v>9.3191061832250104E-3</v>
      </c>
      <c r="O1645" s="7">
        <v>1.0257043185850001E-2</v>
      </c>
      <c r="P1645" s="7">
        <v>1.6538398254255099E-2</v>
      </c>
      <c r="Q1645" s="7">
        <v>1.61709383095308E-2</v>
      </c>
      <c r="R1645" s="7">
        <v>1.6075027961147698E-2</v>
      </c>
      <c r="S1645" s="7">
        <v>1.8869707393152298E-2</v>
      </c>
      <c r="T1645" s="7">
        <v>5.14799737078235E-2</v>
      </c>
      <c r="U1645" s="7">
        <v>5.3955631723956801E-2</v>
      </c>
      <c r="V1645" s="7">
        <v>0.165412699790804</v>
      </c>
      <c r="W1645" s="7">
        <v>0.11913425525265001</v>
      </c>
      <c r="X1645" s="7">
        <v>0.114351182750731</v>
      </c>
      <c r="Y1645" s="7">
        <v>0.117403052681169</v>
      </c>
      <c r="Z1645" s="7">
        <v>0.112023534536994</v>
      </c>
      <c r="AA1645" s="1" t="s">
        <v>24</v>
      </c>
      <c r="AB1645" s="1" t="str">
        <f t="shared" si="78"/>
        <v>Ceuta y Melilla</v>
      </c>
      <c r="AC1645" s="1" t="str">
        <f t="shared" si="76"/>
        <v>Cáceres-Ceuta y Melilla-Ceuta-R1</v>
      </c>
      <c r="AD1645" s="1" t="str">
        <f t="shared" si="77"/>
        <v xml:space="preserve">AA,BB - Agricultura, silvicultura y pesca </v>
      </c>
    </row>
    <row r="1646" spans="1:30" ht="14.4">
      <c r="A1646" s="7" t="s">
        <v>104</v>
      </c>
      <c r="B1646" s="7" t="s">
        <v>121</v>
      </c>
      <c r="C1646" s="7" t="s">
        <v>122</v>
      </c>
      <c r="D1646" s="7" t="s">
        <v>26</v>
      </c>
      <c r="E1646" s="7">
        <v>6.45337343484121E-3</v>
      </c>
      <c r="F1646" s="7">
        <v>0.16677966226362201</v>
      </c>
      <c r="G1646" s="7">
        <v>5.6911747973547901E-2</v>
      </c>
      <c r="H1646" s="7">
        <v>2.96850457103582E-3</v>
      </c>
      <c r="I1646" s="7">
        <v>8.8605845291658597E-4</v>
      </c>
      <c r="J1646" s="7">
        <v>3.8691816029146498E-3</v>
      </c>
      <c r="K1646" s="7">
        <v>2.5204077068394198E-2</v>
      </c>
      <c r="L1646" s="7">
        <v>8.8167719682286805E-3</v>
      </c>
      <c r="M1646" s="7">
        <v>4.8413824264015E-4</v>
      </c>
      <c r="N1646" s="7">
        <v>1.3188937612568701E-3</v>
      </c>
      <c r="O1646" s="7">
        <v>2.7215788302367E-4</v>
      </c>
      <c r="P1646" s="7">
        <v>6.8633695752985096E-3</v>
      </c>
      <c r="Q1646" s="7">
        <v>5.4646069024604999E-3</v>
      </c>
      <c r="R1646" s="7">
        <v>5.8893333654552703E-3</v>
      </c>
      <c r="S1646" s="7">
        <v>8.4035980097181204E-3</v>
      </c>
      <c r="T1646" s="7">
        <v>1.3767911138587901E-3</v>
      </c>
      <c r="U1646" s="7">
        <v>1.0438569708355201E-2</v>
      </c>
      <c r="V1646" s="7">
        <v>5.1430623399405899E-2</v>
      </c>
      <c r="W1646" s="7">
        <v>3.5287123008936203E-2</v>
      </c>
      <c r="X1646" s="7">
        <v>1.45478344463942E-3</v>
      </c>
      <c r="Y1646" s="7">
        <v>1.14206073860207E-3</v>
      </c>
      <c r="Z1646" s="7">
        <v>9.5043458840035502E-4</v>
      </c>
      <c r="AA1646" s="1" t="s">
        <v>27</v>
      </c>
      <c r="AB1646" s="1" t="str">
        <f t="shared" si="78"/>
        <v>Ceuta y Melilla</v>
      </c>
      <c r="AC1646" s="1" t="str">
        <f t="shared" si="76"/>
        <v>Cáceres-Ceuta y Melilla-Ceuta-R2</v>
      </c>
      <c r="AD1646" s="1" t="str">
        <f t="shared" si="77"/>
        <v xml:space="preserve">CA,CB, DF - I. extractivas, coquerías, refino y combustibles nucleares </v>
      </c>
    </row>
    <row r="1647" spans="1:30" ht="14.4">
      <c r="A1647" s="7" t="s">
        <v>104</v>
      </c>
      <c r="B1647" s="7" t="s">
        <v>121</v>
      </c>
      <c r="C1647" s="7" t="s">
        <v>122</v>
      </c>
      <c r="D1647" s="7" t="s">
        <v>29</v>
      </c>
      <c r="E1647" s="7">
        <v>5.9803200929422701E-3</v>
      </c>
      <c r="F1647" s="7">
        <v>8.9957969239579105E-3</v>
      </c>
      <c r="G1647" s="7">
        <v>9.3951246513047804E-3</v>
      </c>
      <c r="H1647" s="7">
        <v>3.3683409920578001E-3</v>
      </c>
      <c r="I1647" s="7">
        <v>8.4619635197127705E-3</v>
      </c>
      <c r="J1647" s="7">
        <v>2.2225461140906799E-2</v>
      </c>
      <c r="K1647" s="7">
        <v>0.13879570310627301</v>
      </c>
      <c r="L1647" s="7">
        <v>2.75064709718904E-2</v>
      </c>
      <c r="M1647" s="7">
        <v>6.3987693409741905E-2</v>
      </c>
      <c r="N1647" s="7">
        <v>2.8956536061977001E-2</v>
      </c>
      <c r="O1647" s="7">
        <v>4.7206433056890901E-2</v>
      </c>
      <c r="P1647" s="7">
        <v>4.51170783465615E-3</v>
      </c>
      <c r="Q1647" s="7">
        <v>4.5090659125456003E-3</v>
      </c>
      <c r="R1647" s="7">
        <v>3.9751628880142203E-3</v>
      </c>
      <c r="S1647" s="7">
        <v>4.3218061669076198E-3</v>
      </c>
      <c r="T1647" s="7">
        <v>9.9831162622329907E-3</v>
      </c>
      <c r="U1647" s="7">
        <v>1.2104834351303599E-2</v>
      </c>
      <c r="V1647" s="7">
        <v>4.4562116422732299E-2</v>
      </c>
      <c r="W1647" s="7">
        <v>2.4690959325937002E-2</v>
      </c>
      <c r="X1647" s="7">
        <v>1.9657892822302601E-2</v>
      </c>
      <c r="Y1647" s="7">
        <v>1.9703328543185999E-2</v>
      </c>
      <c r="Z1647" s="7">
        <v>2.1849709178662101E-2</v>
      </c>
      <c r="AA1647" s="1" t="s">
        <v>30</v>
      </c>
      <c r="AB1647" s="1" t="str">
        <f t="shared" si="78"/>
        <v>Ceuta y Melilla</v>
      </c>
      <c r="AC1647" s="1" t="str">
        <f t="shared" si="76"/>
        <v>Cáceres-Ceuta y Melilla-Ceuta-R3</v>
      </c>
      <c r="AD1647" s="1" t="str">
        <f t="shared" si="77"/>
        <v xml:space="preserve">DA - Industria Agroalimentaria </v>
      </c>
    </row>
    <row r="1648" spans="1:30" ht="14.4">
      <c r="A1648" s="7" t="s">
        <v>104</v>
      </c>
      <c r="B1648" s="7" t="s">
        <v>121</v>
      </c>
      <c r="C1648" s="7" t="s">
        <v>122</v>
      </c>
      <c r="D1648" s="7" t="s">
        <v>32</v>
      </c>
      <c r="E1648" s="7">
        <v>0</v>
      </c>
      <c r="F1648" s="7">
        <v>0</v>
      </c>
      <c r="G1648" s="7">
        <v>0</v>
      </c>
      <c r="H1648" s="7">
        <v>3.67638141271634E-6</v>
      </c>
      <c r="I1648" s="7">
        <v>0</v>
      </c>
      <c r="J1648" s="7">
        <v>0</v>
      </c>
      <c r="K1648" s="7">
        <v>0</v>
      </c>
      <c r="L1648" s="7">
        <v>0</v>
      </c>
      <c r="M1648" s="7">
        <v>0</v>
      </c>
      <c r="N1648" s="7">
        <v>0</v>
      </c>
      <c r="O1648" s="7">
        <v>0</v>
      </c>
      <c r="P1648" s="7">
        <v>0</v>
      </c>
      <c r="Q1648" s="7">
        <v>0</v>
      </c>
      <c r="R1648" s="7">
        <v>0</v>
      </c>
      <c r="S1648" s="7">
        <v>1.12525535897905E-8</v>
      </c>
      <c r="T1648" s="7">
        <v>0</v>
      </c>
      <c r="U1648" s="7">
        <v>0</v>
      </c>
      <c r="V1648" s="7">
        <v>0</v>
      </c>
      <c r="W1648" s="7">
        <v>0</v>
      </c>
      <c r="X1648" s="7">
        <v>0</v>
      </c>
      <c r="Y1648" s="7">
        <v>0</v>
      </c>
      <c r="Z1648" s="7">
        <v>0</v>
      </c>
      <c r="AA1648" s="1" t="s">
        <v>33</v>
      </c>
      <c r="AB1648" s="1" t="str">
        <f t="shared" si="78"/>
        <v>Ceuta y Melilla</v>
      </c>
      <c r="AC1648" s="1" t="str">
        <f t="shared" si="76"/>
        <v>Cáceres-Ceuta y Melilla-Ceuta-R4</v>
      </c>
      <c r="AD1648" s="1" t="str">
        <f t="shared" si="77"/>
        <v xml:space="preserve">DB - Industria textil y de la confección </v>
      </c>
    </row>
    <row r="1649" spans="1:30" ht="14.4">
      <c r="A1649" s="7" t="s">
        <v>104</v>
      </c>
      <c r="B1649" s="7" t="s">
        <v>121</v>
      </c>
      <c r="C1649" s="7" t="s">
        <v>122</v>
      </c>
      <c r="D1649" s="7" t="s">
        <v>35</v>
      </c>
      <c r="E1649" s="7">
        <v>0</v>
      </c>
      <c r="F1649" s="7">
        <v>0</v>
      </c>
      <c r="G1649" s="7">
        <v>0</v>
      </c>
      <c r="H1649" s="7">
        <v>2.36303557331316E-5</v>
      </c>
      <c r="I1649" s="7">
        <v>0</v>
      </c>
      <c r="J1649" s="7">
        <v>0</v>
      </c>
      <c r="K1649" s="7">
        <v>0</v>
      </c>
      <c r="L1649" s="7">
        <v>0</v>
      </c>
      <c r="M1649" s="7">
        <v>0</v>
      </c>
      <c r="N1649" s="7">
        <v>0</v>
      </c>
      <c r="O1649" s="7">
        <v>0</v>
      </c>
      <c r="P1649" s="7">
        <v>0</v>
      </c>
      <c r="Q1649" s="7">
        <v>0</v>
      </c>
      <c r="R1649" s="7">
        <v>0</v>
      </c>
      <c r="S1649" s="7">
        <v>9.7143584646807699E-8</v>
      </c>
      <c r="T1649" s="7">
        <v>0</v>
      </c>
      <c r="U1649" s="7">
        <v>0</v>
      </c>
      <c r="V1649" s="7">
        <v>0</v>
      </c>
      <c r="W1649" s="7">
        <v>0</v>
      </c>
      <c r="X1649" s="7">
        <v>0</v>
      </c>
      <c r="Y1649" s="7">
        <v>0</v>
      </c>
      <c r="Z1649" s="7">
        <v>0</v>
      </c>
      <c r="AA1649" s="1" t="s">
        <v>36</v>
      </c>
      <c r="AB1649" s="1" t="str">
        <f t="shared" si="78"/>
        <v>Ceuta y Melilla</v>
      </c>
      <c r="AC1649" s="1" t="str">
        <f t="shared" si="76"/>
        <v>Cáceres-Ceuta y Melilla-Ceuta-R5</v>
      </c>
      <c r="AD1649" s="1" t="str">
        <f t="shared" si="77"/>
        <v xml:space="preserve">DC - Industria del cuero y calzado </v>
      </c>
    </row>
    <row r="1650" spans="1:30" ht="14.4">
      <c r="A1650" s="7" t="s">
        <v>104</v>
      </c>
      <c r="B1650" s="7" t="s">
        <v>121</v>
      </c>
      <c r="C1650" s="7" t="s">
        <v>122</v>
      </c>
      <c r="D1650" s="7" t="s">
        <v>37</v>
      </c>
      <c r="E1650" s="7">
        <v>0</v>
      </c>
      <c r="F1650" s="7">
        <v>0</v>
      </c>
      <c r="G1650" s="7">
        <v>0</v>
      </c>
      <c r="H1650" s="7">
        <v>0</v>
      </c>
      <c r="I1650" s="7">
        <v>0</v>
      </c>
      <c r="J1650" s="7">
        <v>0</v>
      </c>
      <c r="K1650" s="7">
        <v>0</v>
      </c>
      <c r="L1650" s="7">
        <v>0</v>
      </c>
      <c r="M1650" s="7">
        <v>0</v>
      </c>
      <c r="N1650" s="7">
        <v>0</v>
      </c>
      <c r="O1650" s="7">
        <v>0</v>
      </c>
      <c r="P1650" s="7">
        <v>0</v>
      </c>
      <c r="Q1650" s="7">
        <v>0</v>
      </c>
      <c r="R1650" s="7">
        <v>0</v>
      </c>
      <c r="S1650" s="7">
        <v>0</v>
      </c>
      <c r="T1650" s="7">
        <v>0</v>
      </c>
      <c r="U1650" s="7">
        <v>0</v>
      </c>
      <c r="V1650" s="7">
        <v>0</v>
      </c>
      <c r="W1650" s="7">
        <v>0</v>
      </c>
      <c r="X1650" s="7">
        <v>0</v>
      </c>
      <c r="Y1650" s="7">
        <v>0</v>
      </c>
      <c r="Z1650" s="7">
        <v>0</v>
      </c>
      <c r="AA1650" s="1" t="s">
        <v>38</v>
      </c>
      <c r="AB1650" s="1" t="str">
        <f t="shared" si="78"/>
        <v>Ceuta y Melilla</v>
      </c>
      <c r="AC1650" s="1" t="str">
        <f t="shared" si="76"/>
        <v>Cáceres-Ceuta y Melilla-Ceuta-R6</v>
      </c>
      <c r="AD1650" s="1" t="str">
        <f t="shared" si="77"/>
        <v xml:space="preserve">DD - Industria de la madera y el corcho </v>
      </c>
    </row>
    <row r="1651" spans="1:30" ht="14.4">
      <c r="A1651" s="7" t="s">
        <v>104</v>
      </c>
      <c r="B1651" s="7" t="s">
        <v>121</v>
      </c>
      <c r="C1651" s="7" t="s">
        <v>122</v>
      </c>
      <c r="D1651" s="7" t="s">
        <v>39</v>
      </c>
      <c r="E1651" s="7">
        <v>1.2356405198493499E-4</v>
      </c>
      <c r="F1651" s="7">
        <v>1.1412663423379801E-4</v>
      </c>
      <c r="G1651" s="7">
        <v>2.2253302316995001E-3</v>
      </c>
      <c r="H1651" s="7">
        <v>3.1841240772135399E-5</v>
      </c>
      <c r="I1651" s="7">
        <v>4.9448388499339E-5</v>
      </c>
      <c r="J1651" s="7">
        <v>3.1500753669232302E-5</v>
      </c>
      <c r="K1651" s="7">
        <v>5.5816593666510498E-5</v>
      </c>
      <c r="L1651" s="7">
        <v>2.6370425688718901E-4</v>
      </c>
      <c r="M1651" s="7">
        <v>1.8964458621773301E-4</v>
      </c>
      <c r="N1651" s="7">
        <v>1.6493470841328101E-3</v>
      </c>
      <c r="O1651" s="7">
        <v>3.8797245243647203E-5</v>
      </c>
      <c r="P1651" s="7">
        <v>2.6774414543360699E-4</v>
      </c>
      <c r="Q1651" s="7">
        <v>2.26760053629139E-4</v>
      </c>
      <c r="R1651" s="7">
        <v>2.4433213992889702E-4</v>
      </c>
      <c r="S1651" s="7">
        <v>2.9763989259406901E-4</v>
      </c>
      <c r="T1651" s="7">
        <v>3.2259912706223098E-4</v>
      </c>
      <c r="U1651" s="7">
        <v>2.1330082344534799E-4</v>
      </c>
      <c r="V1651" s="7">
        <v>5.7135216922073596E-4</v>
      </c>
      <c r="W1651" s="7">
        <v>6.2662700669664198E-4</v>
      </c>
      <c r="X1651" s="7">
        <v>5.5340430088806399E-4</v>
      </c>
      <c r="Y1651" s="7">
        <v>5.6852082481695203E-4</v>
      </c>
      <c r="Z1651" s="7">
        <v>3.8467205474188601E-4</v>
      </c>
      <c r="AA1651" s="1" t="s">
        <v>40</v>
      </c>
      <c r="AB1651" s="1" t="str">
        <f t="shared" si="78"/>
        <v>Ceuta y Melilla</v>
      </c>
      <c r="AC1651" s="1" t="str">
        <f t="shared" si="76"/>
        <v>Cáceres-Ceuta y Melilla-Ceuta-R7</v>
      </c>
      <c r="AD1651" s="1" t="str">
        <f t="shared" si="77"/>
        <v xml:space="preserve">DE - Industria del papel, edición y artes gráficas </v>
      </c>
    </row>
    <row r="1652" spans="1:30" ht="14.4">
      <c r="A1652" s="7" t="s">
        <v>104</v>
      </c>
      <c r="B1652" s="7" t="s">
        <v>121</v>
      </c>
      <c r="C1652" s="7" t="s">
        <v>122</v>
      </c>
      <c r="D1652" s="7" t="s">
        <v>41</v>
      </c>
      <c r="E1652" s="7">
        <v>7.0182709770038E-3</v>
      </c>
      <c r="F1652" s="7">
        <v>8.5969919201655906E-2</v>
      </c>
      <c r="G1652" s="7">
        <v>3.9694227385423698E-3</v>
      </c>
      <c r="H1652" s="7">
        <v>5.1896857376348797E-3</v>
      </c>
      <c r="I1652" s="7">
        <v>4.02297791197909E-3</v>
      </c>
      <c r="J1652" s="7">
        <v>2.5444291975803899E-3</v>
      </c>
      <c r="K1652" s="7">
        <v>1.31613528439164E-3</v>
      </c>
      <c r="L1652" s="7">
        <v>7.0628111618011198E-3</v>
      </c>
      <c r="M1652" s="7">
        <v>8.2682279290169497E-3</v>
      </c>
      <c r="N1652" s="7">
        <v>1.5914988331170801E-2</v>
      </c>
      <c r="O1652" s="7">
        <v>3.3081279104158999E-3</v>
      </c>
      <c r="P1652" s="7">
        <v>1.02716376935985E-2</v>
      </c>
      <c r="Q1652" s="7">
        <v>9.8188016188027801E-3</v>
      </c>
      <c r="R1652" s="7">
        <v>1.01086217677032E-2</v>
      </c>
      <c r="S1652" s="7">
        <v>1.2121549031124799E-2</v>
      </c>
      <c r="T1652" s="7">
        <v>1.7802653836426301E-2</v>
      </c>
      <c r="U1652" s="7">
        <v>1.32219922081911E-2</v>
      </c>
      <c r="V1652" s="7">
        <v>1.69015395801222E-2</v>
      </c>
      <c r="W1652" s="7">
        <v>1.8119967919934199E-2</v>
      </c>
      <c r="X1652" s="7">
        <v>1.6757003043801399E-2</v>
      </c>
      <c r="Y1652" s="7">
        <v>1.7210145630351399E-2</v>
      </c>
      <c r="Z1652" s="7">
        <v>1.8031077072655201E-2</v>
      </c>
      <c r="AA1652" s="1" t="s">
        <v>42</v>
      </c>
      <c r="AB1652" s="1" t="str">
        <f t="shared" si="78"/>
        <v>Ceuta y Melilla</v>
      </c>
      <c r="AC1652" s="1" t="str">
        <f t="shared" si="76"/>
        <v>Cáceres-Ceuta y Melilla-Ceuta-R8</v>
      </c>
      <c r="AD1652" s="1" t="str">
        <f t="shared" si="77"/>
        <v xml:space="preserve">DG - Industria Química </v>
      </c>
    </row>
    <row r="1653" spans="1:30" ht="14.4">
      <c r="A1653" s="7" t="s">
        <v>104</v>
      </c>
      <c r="B1653" s="7" t="s">
        <v>121</v>
      </c>
      <c r="C1653" s="7" t="s">
        <v>122</v>
      </c>
      <c r="D1653" s="7" t="s">
        <v>43</v>
      </c>
      <c r="E1653" s="7">
        <v>0</v>
      </c>
      <c r="F1653" s="7">
        <v>0</v>
      </c>
      <c r="G1653" s="7">
        <v>0</v>
      </c>
      <c r="H1653" s="7">
        <v>8.2816517178358605E-6</v>
      </c>
      <c r="I1653" s="7">
        <v>0</v>
      </c>
      <c r="J1653" s="7">
        <v>0</v>
      </c>
      <c r="K1653" s="7">
        <v>0</v>
      </c>
      <c r="L1653" s="7">
        <v>0</v>
      </c>
      <c r="M1653" s="7">
        <v>0</v>
      </c>
      <c r="N1653" s="7">
        <v>0</v>
      </c>
      <c r="O1653" s="7">
        <v>0</v>
      </c>
      <c r="P1653" s="7">
        <v>0</v>
      </c>
      <c r="Q1653" s="7">
        <v>0</v>
      </c>
      <c r="R1653" s="7">
        <v>0</v>
      </c>
      <c r="S1653" s="7">
        <v>1.67546410786316E-7</v>
      </c>
      <c r="T1653" s="7">
        <v>0</v>
      </c>
      <c r="U1653" s="7">
        <v>0</v>
      </c>
      <c r="V1653" s="7">
        <v>0</v>
      </c>
      <c r="W1653" s="7">
        <v>0</v>
      </c>
      <c r="X1653" s="7">
        <v>0</v>
      </c>
      <c r="Y1653" s="7">
        <v>0</v>
      </c>
      <c r="Z1653" s="7">
        <v>0</v>
      </c>
      <c r="AA1653" s="1" t="s">
        <v>44</v>
      </c>
      <c r="AB1653" s="1" t="str">
        <f t="shared" si="78"/>
        <v>Ceuta y Melilla</v>
      </c>
      <c r="AC1653" s="1" t="str">
        <f t="shared" si="76"/>
        <v>Cáceres-Ceuta y Melilla-Ceuta-R9</v>
      </c>
      <c r="AD1653" s="1" t="str">
        <f t="shared" si="77"/>
        <v xml:space="preserve">DH - Industria del caucho y materias plásticas </v>
      </c>
    </row>
    <row r="1654" spans="1:30" ht="14.4">
      <c r="A1654" s="7" t="s">
        <v>104</v>
      </c>
      <c r="B1654" s="7" t="s">
        <v>121</v>
      </c>
      <c r="C1654" s="7" t="s">
        <v>122</v>
      </c>
      <c r="D1654" s="7" t="s">
        <v>45</v>
      </c>
      <c r="E1654" s="7">
        <v>5.6311298659658697E-3</v>
      </c>
      <c r="F1654" s="7">
        <v>2.32175959275656E-3</v>
      </c>
      <c r="G1654" s="7">
        <v>4.73506000815733E-3</v>
      </c>
      <c r="H1654" s="7">
        <v>4.6746664393636003E-3</v>
      </c>
      <c r="I1654" s="7">
        <v>1.03770164796815E-2</v>
      </c>
      <c r="J1654" s="7">
        <v>1.2180766536333199E-2</v>
      </c>
      <c r="K1654" s="7">
        <v>1.6215451156341001E-2</v>
      </c>
      <c r="L1654" s="7">
        <v>9.8281497858967205E-3</v>
      </c>
      <c r="M1654" s="7">
        <v>1.29172190671516E-3</v>
      </c>
      <c r="N1654" s="7">
        <v>4.5092351569323303E-3</v>
      </c>
      <c r="O1654" s="7">
        <v>2.67832776937795E-2</v>
      </c>
      <c r="P1654" s="7">
        <v>6.1645813051057499E-2</v>
      </c>
      <c r="Q1654" s="7">
        <v>6.4113908876156894E-2</v>
      </c>
      <c r="R1654" s="7">
        <v>5.7977582766610601E-2</v>
      </c>
      <c r="S1654" s="7">
        <v>6.0969363123211003E-2</v>
      </c>
      <c r="T1654" s="7">
        <v>9.7796523496417903E-2</v>
      </c>
      <c r="U1654" s="7">
        <v>9.3076446587378195E-2</v>
      </c>
      <c r="V1654" s="7">
        <v>6.3401316765561905E-2</v>
      </c>
      <c r="W1654" s="7">
        <v>5.9469526394412997E-2</v>
      </c>
      <c r="X1654" s="7">
        <v>6.9186541269290899E-2</v>
      </c>
      <c r="Y1654" s="7">
        <v>6.7737731947957999E-2</v>
      </c>
      <c r="Z1654" s="7">
        <v>0.10553870791131</v>
      </c>
      <c r="AA1654" s="1" t="s">
        <v>46</v>
      </c>
      <c r="AB1654" s="1" t="str">
        <f t="shared" si="78"/>
        <v>Ceuta y Melilla</v>
      </c>
      <c r="AC1654" s="1" t="str">
        <f t="shared" si="76"/>
        <v>Cáceres-Ceuta y Melilla-Ceuta-R10</v>
      </c>
      <c r="AD1654" s="1" t="str">
        <f t="shared" si="77"/>
        <v xml:space="preserve">DI - Industria de productos minerales no metálicos </v>
      </c>
    </row>
    <row r="1655" spans="1:30" ht="14.4">
      <c r="A1655" s="7" t="s">
        <v>104</v>
      </c>
      <c r="B1655" s="7" t="s">
        <v>121</v>
      </c>
      <c r="C1655" s="7" t="s">
        <v>122</v>
      </c>
      <c r="D1655" s="7" t="s">
        <v>47</v>
      </c>
      <c r="E1655" s="7">
        <v>4.2231417430561701E-3</v>
      </c>
      <c r="F1655" s="7">
        <v>5.4733696530013098E-3</v>
      </c>
      <c r="G1655" s="7">
        <v>2.5733784118415798E-3</v>
      </c>
      <c r="H1655" s="7">
        <v>7.8659856160253408E-3</v>
      </c>
      <c r="I1655" s="7">
        <v>3.2778586698739001E-3</v>
      </c>
      <c r="J1655" s="7">
        <v>9.7135421864203795E-3</v>
      </c>
      <c r="K1655" s="7">
        <v>4.4769805936199997E-3</v>
      </c>
      <c r="L1655" s="7">
        <v>5.0359010670279203E-3</v>
      </c>
      <c r="M1655" s="7">
        <v>1.9685767880766201E-3</v>
      </c>
      <c r="N1655" s="7">
        <v>1.29192602986838E-3</v>
      </c>
      <c r="O1655" s="7">
        <v>1.40205669259172E-2</v>
      </c>
      <c r="P1655" s="7">
        <v>1.08002450604417E-2</v>
      </c>
      <c r="Q1655" s="7">
        <v>9.1298096292862594E-3</v>
      </c>
      <c r="R1655" s="7">
        <v>8.9046355242318204E-3</v>
      </c>
      <c r="S1655" s="7">
        <v>1.19830806170836E-2</v>
      </c>
      <c r="T1655" s="7">
        <v>1.6297631054827798E-2</v>
      </c>
      <c r="U1655" s="7">
        <v>3.12028210841876E-2</v>
      </c>
      <c r="V1655" s="7">
        <v>1.75367138642584E-2</v>
      </c>
      <c r="W1655" s="7">
        <v>1.8291901854107499E-2</v>
      </c>
      <c r="X1655" s="7">
        <v>1.53464867233765E-3</v>
      </c>
      <c r="Y1655" s="7">
        <v>1.4547184559786999E-3</v>
      </c>
      <c r="Z1655" s="7">
        <v>2.02696550828694E-2</v>
      </c>
      <c r="AA1655" s="1" t="s">
        <v>48</v>
      </c>
      <c r="AB1655" s="1" t="str">
        <f t="shared" si="78"/>
        <v>Ceuta y Melilla</v>
      </c>
      <c r="AC1655" s="1" t="str">
        <f t="shared" si="76"/>
        <v>Cáceres-Ceuta y Melilla-Ceuta-R11</v>
      </c>
      <c r="AD1655" s="1" t="str">
        <f t="shared" si="77"/>
        <v xml:space="preserve">DJ - Metalurgia y fabricación de productos metálicos </v>
      </c>
    </row>
    <row r="1656" spans="1:30" ht="14.4">
      <c r="A1656" s="7" t="s">
        <v>104</v>
      </c>
      <c r="B1656" s="7" t="s">
        <v>121</v>
      </c>
      <c r="C1656" s="7" t="s">
        <v>122</v>
      </c>
      <c r="D1656" s="7" t="s">
        <v>49</v>
      </c>
      <c r="E1656" s="7">
        <v>0</v>
      </c>
      <c r="F1656" s="7">
        <v>0</v>
      </c>
      <c r="G1656" s="7">
        <v>0</v>
      </c>
      <c r="H1656" s="7">
        <v>3.2696930222484098E-8</v>
      </c>
      <c r="I1656" s="7">
        <v>0</v>
      </c>
      <c r="J1656" s="7">
        <v>0</v>
      </c>
      <c r="K1656" s="7">
        <v>0</v>
      </c>
      <c r="L1656" s="7">
        <v>0</v>
      </c>
      <c r="M1656" s="7">
        <v>0</v>
      </c>
      <c r="N1656" s="7">
        <v>0</v>
      </c>
      <c r="O1656" s="7">
        <v>0</v>
      </c>
      <c r="P1656" s="7">
        <v>0</v>
      </c>
      <c r="Q1656" s="7">
        <v>0</v>
      </c>
      <c r="R1656" s="7">
        <v>0</v>
      </c>
      <c r="S1656" s="7">
        <v>7.2856011748360997E-9</v>
      </c>
      <c r="T1656" s="7">
        <v>0</v>
      </c>
      <c r="U1656" s="7">
        <v>0</v>
      </c>
      <c r="V1656" s="7">
        <v>0</v>
      </c>
      <c r="W1656" s="7">
        <v>0</v>
      </c>
      <c r="X1656" s="7">
        <v>0</v>
      </c>
      <c r="Y1656" s="7">
        <v>0</v>
      </c>
      <c r="Z1656" s="7">
        <v>0</v>
      </c>
      <c r="AA1656" s="1" t="s">
        <v>50</v>
      </c>
      <c r="AB1656" s="1" t="str">
        <f t="shared" si="78"/>
        <v>Ceuta y Melilla</v>
      </c>
      <c r="AC1656" s="1" t="str">
        <f t="shared" si="76"/>
        <v>Cáceres-Ceuta y Melilla-Ceuta-R12</v>
      </c>
      <c r="AD1656" s="1" t="str">
        <f t="shared" si="77"/>
        <v xml:space="preserve">DK - Fabricación de maquinaria y equipo mecánico </v>
      </c>
    </row>
    <row r="1657" spans="1:30" ht="14.4">
      <c r="A1657" s="7" t="s">
        <v>104</v>
      </c>
      <c r="B1657" s="7" t="s">
        <v>121</v>
      </c>
      <c r="C1657" s="7" t="s">
        <v>122</v>
      </c>
      <c r="D1657" s="7" t="s">
        <v>51</v>
      </c>
      <c r="E1657" s="7">
        <v>7.6422622387610495E-4</v>
      </c>
      <c r="F1657" s="7">
        <v>9.2699467322025103E-4</v>
      </c>
      <c r="G1657" s="7">
        <v>5.4811941117907995E-4</v>
      </c>
      <c r="H1657" s="7">
        <v>4.8218934927755598E-3</v>
      </c>
      <c r="I1657" s="7">
        <v>8.6882390247603105E-3</v>
      </c>
      <c r="J1657" s="7">
        <v>0.114736987629885</v>
      </c>
      <c r="K1657" s="7">
        <v>6.8166925140617299E-2</v>
      </c>
      <c r="L1657" s="7">
        <v>3.7780122277354502E-3</v>
      </c>
      <c r="M1657" s="7">
        <v>0.51066970136891299</v>
      </c>
      <c r="N1657" s="7">
        <v>0.57327325194661205</v>
      </c>
      <c r="O1657" s="7">
        <v>3.07200212539973E-3</v>
      </c>
      <c r="P1657" s="7">
        <v>1.5298535764883401E-4</v>
      </c>
      <c r="Q1657" s="7">
        <v>1.4842419237156101E-4</v>
      </c>
      <c r="R1657" s="7">
        <v>1.24751564200727E-4</v>
      </c>
      <c r="S1657" s="7">
        <v>1.3044374164917201E-4</v>
      </c>
      <c r="T1657" s="7">
        <v>2.0659739280651701E-4</v>
      </c>
      <c r="U1657" s="7">
        <v>1.9901030853153E-4</v>
      </c>
      <c r="V1657" s="7">
        <v>1.70207755430541E-4</v>
      </c>
      <c r="W1657" s="7">
        <v>1.7694248114313599E-4</v>
      </c>
      <c r="X1657" s="7">
        <v>6.1947143265761798E-4</v>
      </c>
      <c r="Y1657" s="7">
        <v>6.0554088116263104E-4</v>
      </c>
      <c r="Z1657" s="7">
        <v>5.0447270533498297E-4</v>
      </c>
      <c r="AA1657" s="1" t="s">
        <v>52</v>
      </c>
      <c r="AB1657" s="1" t="str">
        <f t="shared" si="78"/>
        <v>Ceuta y Melilla</v>
      </c>
      <c r="AC1657" s="1" t="str">
        <f t="shared" si="76"/>
        <v>Cáceres-Ceuta y Melilla-Ceuta-R13</v>
      </c>
      <c r="AD1657" s="1" t="str">
        <f t="shared" si="77"/>
        <v xml:space="preserve">DL - Material y equipo eléctrico, electrónico y óptico </v>
      </c>
    </row>
    <row r="1658" spans="1:30" ht="14.4">
      <c r="A1658" s="7" t="s">
        <v>104</v>
      </c>
      <c r="B1658" s="7" t="s">
        <v>121</v>
      </c>
      <c r="C1658" s="7" t="s">
        <v>122</v>
      </c>
      <c r="D1658" s="7" t="s">
        <v>53</v>
      </c>
      <c r="E1658" s="7">
        <v>7.7924455865092794E-5</v>
      </c>
      <c r="F1658" s="7">
        <v>2.9382761685331098E-4</v>
      </c>
      <c r="G1658" s="7">
        <v>3.4299139939288501E-5</v>
      </c>
      <c r="H1658" s="7">
        <v>1.60105189732673E-4</v>
      </c>
      <c r="I1658" s="7">
        <v>7.5150330251817305E-5</v>
      </c>
      <c r="J1658" s="7">
        <v>2.7953068478614999E-4</v>
      </c>
      <c r="K1658" s="7">
        <v>8.30121122134816E-5</v>
      </c>
      <c r="L1658" s="7">
        <v>2.2374166282280799E-4</v>
      </c>
      <c r="M1658" s="7">
        <v>2.7410620692718397E-4</v>
      </c>
      <c r="N1658" s="7">
        <v>3.1625181080948198E-4</v>
      </c>
      <c r="O1658" s="7">
        <v>0</v>
      </c>
      <c r="P1658" s="7">
        <v>3.0936509274342001E-3</v>
      </c>
      <c r="Q1658" s="7">
        <v>3.0274143966812499E-3</v>
      </c>
      <c r="R1658" s="7">
        <v>2.4919496788040601E-3</v>
      </c>
      <c r="S1658" s="7">
        <v>2.6082273755207099E-3</v>
      </c>
      <c r="T1658" s="7">
        <v>4.2821965047959397E-3</v>
      </c>
      <c r="U1658" s="7">
        <v>4.7433681758980899E-3</v>
      </c>
      <c r="V1658" s="7">
        <v>6.4524193105476501E-3</v>
      </c>
      <c r="W1658" s="7">
        <v>6.6943111090187702E-3</v>
      </c>
      <c r="X1658" s="7">
        <v>6.6950910317816904E-3</v>
      </c>
      <c r="Y1658" s="7">
        <v>6.5379951489481797E-3</v>
      </c>
      <c r="Z1658" s="7">
        <v>0</v>
      </c>
      <c r="AA1658" s="1" t="s">
        <v>54</v>
      </c>
      <c r="AB1658" s="1" t="str">
        <f t="shared" si="78"/>
        <v>Ceuta y Melilla</v>
      </c>
      <c r="AC1658" s="1" t="str">
        <f t="shared" si="76"/>
        <v>Cáceres-Ceuta y Melilla-Ceuta-R14</v>
      </c>
      <c r="AD1658" s="1" t="str">
        <f t="shared" si="77"/>
        <v xml:space="preserve">DM - Fabricación de material de transporte </v>
      </c>
    </row>
    <row r="1659" spans="1:30" ht="14.4">
      <c r="A1659" s="7" t="s">
        <v>104</v>
      </c>
      <c r="B1659" s="7" t="s">
        <v>121</v>
      </c>
      <c r="C1659" s="7" t="s">
        <v>122</v>
      </c>
      <c r="D1659" s="7" t="s">
        <v>55</v>
      </c>
      <c r="E1659" s="7">
        <v>0</v>
      </c>
      <c r="F1659" s="7">
        <v>0</v>
      </c>
      <c r="G1659" s="7">
        <v>0</v>
      </c>
      <c r="H1659" s="7">
        <v>0</v>
      </c>
      <c r="I1659" s="7">
        <v>0</v>
      </c>
      <c r="J1659" s="7">
        <v>0</v>
      </c>
      <c r="K1659" s="7">
        <v>0</v>
      </c>
      <c r="L1659" s="7">
        <v>0</v>
      </c>
      <c r="M1659" s="7">
        <v>0</v>
      </c>
      <c r="N1659" s="7">
        <v>0</v>
      </c>
      <c r="O1659" s="7">
        <v>0</v>
      </c>
      <c r="P1659" s="7">
        <v>0</v>
      </c>
      <c r="Q1659" s="7">
        <v>0</v>
      </c>
      <c r="R1659" s="7">
        <v>0</v>
      </c>
      <c r="S1659" s="7">
        <v>0</v>
      </c>
      <c r="T1659" s="7">
        <v>0</v>
      </c>
      <c r="U1659" s="7">
        <v>0</v>
      </c>
      <c r="V1659" s="7">
        <v>0</v>
      </c>
      <c r="W1659" s="7">
        <v>0</v>
      </c>
      <c r="X1659" s="7">
        <v>0</v>
      </c>
      <c r="Y1659" s="7">
        <v>0</v>
      </c>
      <c r="Z1659" s="7">
        <v>0</v>
      </c>
      <c r="AA1659" s="1" t="s">
        <v>56</v>
      </c>
      <c r="AB1659" s="1" t="str">
        <f t="shared" si="78"/>
        <v>Ceuta y Melilla</v>
      </c>
      <c r="AC1659" s="1" t="str">
        <f t="shared" si="76"/>
        <v>Cáceres-Ceuta y Melilla-Ceuta-R15</v>
      </c>
      <c r="AD1659" s="1" t="str">
        <f t="shared" si="77"/>
        <v xml:space="preserve">DN - Industrias diversas </v>
      </c>
    </row>
    <row r="1660" spans="1:30" ht="14.4">
      <c r="A1660" s="7" t="s">
        <v>104</v>
      </c>
      <c r="B1660" s="7" t="s">
        <v>121</v>
      </c>
      <c r="C1660" s="7" t="s">
        <v>122</v>
      </c>
      <c r="D1660" s="7" t="s">
        <v>57</v>
      </c>
      <c r="E1660" s="7">
        <v>0</v>
      </c>
      <c r="F1660" s="7">
        <v>0</v>
      </c>
      <c r="G1660" s="7">
        <v>0</v>
      </c>
      <c r="H1660" s="7">
        <v>0</v>
      </c>
      <c r="I1660" s="7">
        <v>0</v>
      </c>
      <c r="J1660" s="7">
        <v>0</v>
      </c>
      <c r="K1660" s="7">
        <v>0</v>
      </c>
      <c r="L1660" s="7">
        <v>0</v>
      </c>
      <c r="M1660" s="7">
        <v>0</v>
      </c>
      <c r="N1660" s="7">
        <v>0</v>
      </c>
      <c r="O1660" s="7">
        <v>0</v>
      </c>
      <c r="P1660" s="7">
        <v>0</v>
      </c>
      <c r="Q1660" s="7">
        <v>0</v>
      </c>
      <c r="R1660" s="7">
        <v>0</v>
      </c>
      <c r="S1660" s="7">
        <v>0</v>
      </c>
      <c r="T1660" s="7">
        <v>0</v>
      </c>
      <c r="U1660" s="7">
        <v>0</v>
      </c>
      <c r="V1660" s="7">
        <v>0</v>
      </c>
      <c r="W1660" s="7">
        <v>0</v>
      </c>
      <c r="X1660" s="7">
        <v>0</v>
      </c>
      <c r="Y1660" s="7">
        <v>0</v>
      </c>
      <c r="Z1660" s="7">
        <v>0</v>
      </c>
      <c r="AA1660" s="1" t="s">
        <v>58</v>
      </c>
      <c r="AB1660" s="1" t="str">
        <f t="shared" si="78"/>
        <v>Ceuta y Melilla</v>
      </c>
      <c r="AC1660" s="1" t="str">
        <f t="shared" si="76"/>
        <v>Cáceres-Ceuta y Melilla-Ceuta-R16</v>
      </c>
      <c r="AD1660" s="1" t="str">
        <f t="shared" si="77"/>
        <v xml:space="preserve">EE - Industria energética, distribución de energía, gas y agua </v>
      </c>
    </row>
    <row r="1661" spans="1:30" ht="14.4">
      <c r="A1661" s="7" t="s">
        <v>104</v>
      </c>
      <c r="B1661" s="7" t="s">
        <v>121</v>
      </c>
      <c r="C1661" s="7" t="s">
        <v>123</v>
      </c>
      <c r="D1661" s="7" t="s">
        <v>23</v>
      </c>
      <c r="E1661" s="7">
        <v>1.3189844228556701E-2</v>
      </c>
      <c r="F1661" s="7">
        <v>1.26514614524403E-2</v>
      </c>
      <c r="G1661" s="7">
        <v>9.8763482644602801E-3</v>
      </c>
      <c r="H1661" s="7">
        <v>1.15840720598233E-2</v>
      </c>
      <c r="I1661" s="7">
        <v>1.28874752419847E-2</v>
      </c>
      <c r="J1661" s="7">
        <v>1.41985139463922E-2</v>
      </c>
      <c r="K1661" s="7">
        <v>9.7749310663667495E-3</v>
      </c>
      <c r="L1661" s="7">
        <v>9.5583836384176002E-3</v>
      </c>
      <c r="M1661" s="7">
        <v>7.83303556977126E-3</v>
      </c>
      <c r="N1661" s="7">
        <v>8.1291052673681807E-3</v>
      </c>
      <c r="O1661" s="7">
        <v>8.4771170853142896E-3</v>
      </c>
      <c r="P1661" s="7">
        <v>0.101528344177316</v>
      </c>
      <c r="Q1661" s="7">
        <v>9.9170075366523794E-2</v>
      </c>
      <c r="R1661" s="7">
        <v>9.8796741056441095E-2</v>
      </c>
      <c r="S1661" s="7">
        <v>0.11576528442702</v>
      </c>
      <c r="T1661" s="7">
        <v>0.12991969711271201</v>
      </c>
      <c r="U1661" s="7">
        <v>0.122842704102735</v>
      </c>
      <c r="V1661" s="7">
        <v>6.35957152184322E-2</v>
      </c>
      <c r="W1661" s="7">
        <v>6.6043691116092207E-2</v>
      </c>
      <c r="X1661" s="7">
        <v>7.1982615558354099E-2</v>
      </c>
      <c r="Y1661" s="7">
        <v>7.3947037203081906E-2</v>
      </c>
      <c r="Z1661" s="7">
        <v>6.5889209539219701E-2</v>
      </c>
      <c r="AA1661" s="1" t="s">
        <v>24</v>
      </c>
      <c r="AB1661" s="1" t="str">
        <f t="shared" si="78"/>
        <v>Ceuta y Melilla</v>
      </c>
      <c r="AC1661" s="1" t="str">
        <f t="shared" si="76"/>
        <v>Cáceres-Ceuta y Melilla-Melilla-R1</v>
      </c>
      <c r="AD1661" s="1" t="str">
        <f t="shared" si="77"/>
        <v xml:space="preserve">AA,BB - Agricultura, silvicultura y pesca </v>
      </c>
    </row>
    <row r="1662" spans="1:30" ht="14.4">
      <c r="A1662" s="7" t="s">
        <v>104</v>
      </c>
      <c r="B1662" s="7" t="s">
        <v>121</v>
      </c>
      <c r="C1662" s="7" t="s">
        <v>123</v>
      </c>
      <c r="D1662" s="7" t="s">
        <v>26</v>
      </c>
      <c r="E1662" s="7">
        <v>1.34500267943591E-2</v>
      </c>
      <c r="F1662" s="7">
        <v>0.34759973970963598</v>
      </c>
      <c r="G1662" s="7">
        <v>0.11858676427015601</v>
      </c>
      <c r="H1662" s="7">
        <v>6.1869139331143796E-3</v>
      </c>
      <c r="I1662" s="7">
        <v>1.13765712180115E-2</v>
      </c>
      <c r="J1662" s="7">
        <v>8.7590303523588393E-3</v>
      </c>
      <c r="K1662" s="7">
        <v>4.0324496423913203E-3</v>
      </c>
      <c r="L1662" s="7">
        <v>2.35740246697195E-3</v>
      </c>
      <c r="M1662" s="7">
        <v>6.0817982401715799E-3</v>
      </c>
      <c r="N1662" s="7">
        <v>1.65680895449263E-2</v>
      </c>
      <c r="O1662" s="7">
        <v>4.2023532635597199E-3</v>
      </c>
      <c r="P1662" s="7">
        <v>1.5994454238606699E-2</v>
      </c>
      <c r="Q1662" s="7">
        <v>1.26190814810744E-2</v>
      </c>
      <c r="R1662" s="7">
        <v>1.33917837126833E-2</v>
      </c>
      <c r="S1662" s="7">
        <v>1.9260707381253499E-2</v>
      </c>
      <c r="T1662" s="7">
        <v>3.5022051031066703E-2</v>
      </c>
      <c r="U1662" s="7">
        <v>2.5355284370150801E-2</v>
      </c>
      <c r="V1662" s="7">
        <v>7.0733770503501698E-3</v>
      </c>
      <c r="W1662" s="7">
        <v>8.8028590629684999E-3</v>
      </c>
      <c r="X1662" s="7">
        <v>4.12959235835514E-2</v>
      </c>
      <c r="Y1662" s="7">
        <v>3.7833610868277703E-2</v>
      </c>
      <c r="Z1662" s="7">
        <v>3.7816189587478601E-2</v>
      </c>
      <c r="AA1662" s="1" t="s">
        <v>27</v>
      </c>
      <c r="AB1662" s="1" t="str">
        <f t="shared" si="78"/>
        <v>Ceuta y Melilla</v>
      </c>
      <c r="AC1662" s="1" t="str">
        <f t="shared" si="76"/>
        <v>Cáceres-Ceuta y Melilla-Melilla-R2</v>
      </c>
      <c r="AD1662" s="1" t="str">
        <f t="shared" si="77"/>
        <v xml:space="preserve">CA,CB, DF - I. extractivas, coquerías, refino y combustibles nucleares </v>
      </c>
    </row>
    <row r="1663" spans="1:30" ht="14.4">
      <c r="A1663" s="7" t="s">
        <v>104</v>
      </c>
      <c r="B1663" s="7" t="s">
        <v>121</v>
      </c>
      <c r="C1663" s="7" t="s">
        <v>123</v>
      </c>
      <c r="D1663" s="7" t="s">
        <v>29</v>
      </c>
      <c r="E1663" s="7">
        <v>5.1904618739706802E-2</v>
      </c>
      <c r="F1663" s="7">
        <v>7.8076658496742807E-2</v>
      </c>
      <c r="G1663" s="7">
        <v>8.1460471624376904E-2</v>
      </c>
      <c r="H1663" s="7">
        <v>2.92346316352558E-2</v>
      </c>
      <c r="I1663" s="7">
        <v>2.9970227534021902E-2</v>
      </c>
      <c r="J1663" s="7">
        <v>6.8372414832049797E-2</v>
      </c>
      <c r="K1663" s="7">
        <v>7.3238442821999594E-2</v>
      </c>
      <c r="L1663" s="7">
        <v>3.51544981373541E-2</v>
      </c>
      <c r="M1663" s="7">
        <v>8.1724360133857102E-2</v>
      </c>
      <c r="N1663" s="7">
        <v>3.6982925881554399E-2</v>
      </c>
      <c r="O1663" s="7">
        <v>5.1472140720149301E-2</v>
      </c>
      <c r="P1663" s="7">
        <v>2.9819774066244999E-2</v>
      </c>
      <c r="Q1663" s="7">
        <v>2.9489603830507801E-2</v>
      </c>
      <c r="R1663" s="7">
        <v>2.62770361380045E-2</v>
      </c>
      <c r="S1663" s="7">
        <v>2.8930640695809501E-2</v>
      </c>
      <c r="T1663" s="7">
        <v>3.8158628755169802E-2</v>
      </c>
      <c r="U1663" s="7">
        <v>3.7815256943504301E-2</v>
      </c>
      <c r="V1663" s="7">
        <v>2.4075708592547301E-2</v>
      </c>
      <c r="W1663" s="7">
        <v>2.5807313748448999E-2</v>
      </c>
      <c r="X1663" s="7">
        <v>3.0983346471545398E-2</v>
      </c>
      <c r="Y1663" s="7">
        <v>3.1087639831077998E-2</v>
      </c>
      <c r="Z1663" s="7">
        <v>2.9711037637605901E-2</v>
      </c>
      <c r="AA1663" s="1" t="s">
        <v>30</v>
      </c>
      <c r="AB1663" s="1" t="str">
        <f t="shared" si="78"/>
        <v>Ceuta y Melilla</v>
      </c>
      <c r="AC1663" s="1" t="str">
        <f t="shared" si="76"/>
        <v>Cáceres-Ceuta y Melilla-Melilla-R3</v>
      </c>
      <c r="AD1663" s="1" t="str">
        <f t="shared" si="77"/>
        <v xml:space="preserve">DA - Industria Agroalimentaria </v>
      </c>
    </row>
    <row r="1664" spans="1:30" ht="14.4">
      <c r="A1664" s="7" t="s">
        <v>104</v>
      </c>
      <c r="B1664" s="7" t="s">
        <v>121</v>
      </c>
      <c r="C1664" s="7" t="s">
        <v>123</v>
      </c>
      <c r="D1664" s="7" t="s">
        <v>32</v>
      </c>
      <c r="E1664" s="7">
        <v>0.11481128370792699</v>
      </c>
      <c r="F1664" s="7">
        <v>1.46953172603122E-3</v>
      </c>
      <c r="G1664" s="7">
        <v>1.47184689961765E-5</v>
      </c>
      <c r="H1664" s="7">
        <v>4.2542071533770596E-3</v>
      </c>
      <c r="I1664" s="7">
        <v>2.52494267024984E-5</v>
      </c>
      <c r="J1664" s="7">
        <v>1.9738144270170201E-2</v>
      </c>
      <c r="K1664" s="7">
        <v>1.1474813087872899</v>
      </c>
      <c r="L1664" s="7">
        <v>2.2231492450940499E-2</v>
      </c>
      <c r="M1664" s="7">
        <v>4.9132771372517599E-2</v>
      </c>
      <c r="N1664" s="7">
        <v>1.3482306370335899E-3</v>
      </c>
      <c r="O1664" s="7">
        <v>6.4084514414672999E-2</v>
      </c>
      <c r="P1664" s="7">
        <v>1.39587589103966E-5</v>
      </c>
      <c r="Q1664" s="7">
        <v>1.37120322795352E-5</v>
      </c>
      <c r="R1664" s="7">
        <v>1.21749676384336E-5</v>
      </c>
      <c r="S1664" s="7">
        <v>1.3021144598834199E-5</v>
      </c>
      <c r="T1664" s="7">
        <v>1.9291685168133E-5</v>
      </c>
      <c r="U1664" s="7">
        <v>2.00433217320142E-5</v>
      </c>
      <c r="V1664" s="7">
        <v>1.2141488045253001E-3</v>
      </c>
      <c r="W1664" s="7">
        <v>1.96454585710159E-5</v>
      </c>
      <c r="X1664" s="7">
        <v>1.9335933204788198E-5</v>
      </c>
      <c r="Y1664" s="7">
        <v>1.8806699407910899E-5</v>
      </c>
      <c r="Z1664" s="7">
        <v>1.9457285937825999E-5</v>
      </c>
      <c r="AA1664" s="1" t="s">
        <v>33</v>
      </c>
      <c r="AB1664" s="1" t="str">
        <f t="shared" si="78"/>
        <v>Ceuta y Melilla</v>
      </c>
      <c r="AC1664" s="1" t="str">
        <f t="shared" si="76"/>
        <v>Cáceres-Ceuta y Melilla-Melilla-R4</v>
      </c>
      <c r="AD1664" s="1" t="str">
        <f t="shared" si="77"/>
        <v xml:space="preserve">DB - Industria textil y de la confección </v>
      </c>
    </row>
    <row r="1665" spans="1:30" ht="14.4">
      <c r="A1665" s="7" t="s">
        <v>104</v>
      </c>
      <c r="B1665" s="7" t="s">
        <v>121</v>
      </c>
      <c r="C1665" s="7" t="s">
        <v>123</v>
      </c>
      <c r="D1665" s="7" t="s">
        <v>35</v>
      </c>
      <c r="E1665" s="7">
        <v>2.3385588143882399E-4</v>
      </c>
      <c r="F1665" s="7">
        <v>8.5434084118092696E-3</v>
      </c>
      <c r="G1665" s="7">
        <v>9.5688427009448806E-5</v>
      </c>
      <c r="H1665" s="7">
        <v>2.7344395782497501E-2</v>
      </c>
      <c r="I1665" s="7">
        <v>1.4680953184804699E-4</v>
      </c>
      <c r="J1665" s="7">
        <v>0.114749606432322</v>
      </c>
      <c r="K1665" s="7">
        <v>1.17599162007262E-2</v>
      </c>
      <c r="L1665" s="7">
        <v>8.5122905624745795E-2</v>
      </c>
      <c r="M1665" s="7">
        <v>0.24067084298465999</v>
      </c>
      <c r="N1665" s="7">
        <v>0.30437483256385001</v>
      </c>
      <c r="O1665" s="7">
        <v>0.36482505100583401</v>
      </c>
      <c r="P1665" s="7">
        <v>1.3285675115894E-4</v>
      </c>
      <c r="Q1665" s="7">
        <v>1.3125279989636401E-4</v>
      </c>
      <c r="R1665" s="7">
        <v>1.08348909432469E-4</v>
      </c>
      <c r="S1665" s="7">
        <v>1.1241187633026099E-4</v>
      </c>
      <c r="T1665" s="7">
        <v>1.6408918940267699E-4</v>
      </c>
      <c r="U1665" s="7">
        <v>1.7014175660231599E-4</v>
      </c>
      <c r="V1665" s="7">
        <v>1.04868639631732E-2</v>
      </c>
      <c r="W1665" s="7">
        <v>1.69009756709675E-4</v>
      </c>
      <c r="X1665" s="7">
        <v>1.5774467717613E-4</v>
      </c>
      <c r="Y1665" s="7">
        <v>1.6082120797781001E-4</v>
      </c>
      <c r="Z1665" s="7">
        <v>1.63896247211046E-4</v>
      </c>
      <c r="AA1665" s="1" t="s">
        <v>36</v>
      </c>
      <c r="AB1665" s="1" t="str">
        <f t="shared" si="78"/>
        <v>Ceuta y Melilla</v>
      </c>
      <c r="AC1665" s="1" t="str">
        <f t="shared" si="76"/>
        <v>Cáceres-Ceuta y Melilla-Melilla-R5</v>
      </c>
      <c r="AD1665" s="1" t="str">
        <f t="shared" si="77"/>
        <v xml:space="preserve">DC - Industria del cuero y calzado </v>
      </c>
    </row>
    <row r="1666" spans="1:30" ht="14.4">
      <c r="A1666" s="7" t="s">
        <v>104</v>
      </c>
      <c r="B1666" s="7" t="s">
        <v>121</v>
      </c>
      <c r="C1666" s="7" t="s">
        <v>123</v>
      </c>
      <c r="D1666" s="7" t="s">
        <v>37</v>
      </c>
      <c r="E1666" s="7">
        <v>0</v>
      </c>
      <c r="F1666" s="7">
        <v>0</v>
      </c>
      <c r="G1666" s="7">
        <v>0</v>
      </c>
      <c r="H1666" s="7">
        <v>0</v>
      </c>
      <c r="I1666" s="7">
        <v>0</v>
      </c>
      <c r="J1666" s="7">
        <v>0</v>
      </c>
      <c r="K1666" s="7">
        <v>0</v>
      </c>
      <c r="L1666" s="7">
        <v>0</v>
      </c>
      <c r="M1666" s="7">
        <v>0</v>
      </c>
      <c r="N1666" s="7">
        <v>0</v>
      </c>
      <c r="O1666" s="7">
        <v>0</v>
      </c>
      <c r="P1666" s="7">
        <v>0</v>
      </c>
      <c r="Q1666" s="7">
        <v>0</v>
      </c>
      <c r="R1666" s="7">
        <v>0</v>
      </c>
      <c r="S1666" s="7">
        <v>0</v>
      </c>
      <c r="T1666" s="7">
        <v>0</v>
      </c>
      <c r="U1666" s="7">
        <v>0</v>
      </c>
      <c r="V1666" s="7">
        <v>0</v>
      </c>
      <c r="W1666" s="7">
        <v>0</v>
      </c>
      <c r="X1666" s="7">
        <v>0</v>
      </c>
      <c r="Y1666" s="7">
        <v>0</v>
      </c>
      <c r="Z1666" s="7">
        <v>0</v>
      </c>
      <c r="AA1666" s="1" t="s">
        <v>38</v>
      </c>
      <c r="AB1666" s="1" t="str">
        <f t="shared" si="78"/>
        <v>Ceuta y Melilla</v>
      </c>
      <c r="AC1666" s="1" t="str">
        <f t="shared" si="76"/>
        <v>Cáceres-Ceuta y Melilla-Melilla-R6</v>
      </c>
      <c r="AD1666" s="1" t="str">
        <f t="shared" si="77"/>
        <v xml:space="preserve">DD - Industria de la madera y el corcho </v>
      </c>
    </row>
    <row r="1667" spans="1:30" ht="14.4">
      <c r="A1667" s="7" t="s">
        <v>104</v>
      </c>
      <c r="B1667" s="7" t="s">
        <v>121</v>
      </c>
      <c r="C1667" s="7" t="s">
        <v>123</v>
      </c>
      <c r="D1667" s="7" t="s">
        <v>39</v>
      </c>
      <c r="E1667" s="7">
        <v>4.9731472407798301E-4</v>
      </c>
      <c r="F1667" s="7">
        <v>4.5933145362414801E-4</v>
      </c>
      <c r="G1667" s="7">
        <v>8.9564033582757302E-3</v>
      </c>
      <c r="H1667" s="7">
        <v>1.2815311261260399E-4</v>
      </c>
      <c r="I1667" s="7">
        <v>2.6186752219369599E-4</v>
      </c>
      <c r="J1667" s="7">
        <v>2.6985645643309001E-4</v>
      </c>
      <c r="K1667" s="7">
        <v>1.4019729270804999E-4</v>
      </c>
      <c r="L1667" s="7">
        <v>6.6235899510568204E-4</v>
      </c>
      <c r="M1667" s="7">
        <v>5.3849697321084597E-4</v>
      </c>
      <c r="N1667" s="7">
        <v>4.6833312265499496E-3</v>
      </c>
      <c r="O1667" s="7">
        <v>1.8511490489727999E-4</v>
      </c>
      <c r="P1667" s="7">
        <v>1.0776039120669401E-3</v>
      </c>
      <c r="Q1667" s="7">
        <v>9.1265308713113903E-4</v>
      </c>
      <c r="R1667" s="7">
        <v>9.8337638496135207E-4</v>
      </c>
      <c r="S1667" s="7">
        <v>1.19792689445039E-3</v>
      </c>
      <c r="T1667" s="7">
        <v>1.7084122785268299E-3</v>
      </c>
      <c r="U1667" s="7">
        <v>1.8272770541818101E-3</v>
      </c>
      <c r="V1667" s="7">
        <v>1.4350934380948999E-3</v>
      </c>
      <c r="W1667" s="7">
        <v>1.57392997504483E-3</v>
      </c>
      <c r="X1667" s="7">
        <v>1.5713949284475899E-3</v>
      </c>
      <c r="Y1667" s="7">
        <v>1.6143183914555401E-3</v>
      </c>
      <c r="Z1667" s="7">
        <v>1.8354017246068699E-3</v>
      </c>
      <c r="AA1667" s="1" t="s">
        <v>40</v>
      </c>
      <c r="AB1667" s="1" t="str">
        <f t="shared" si="78"/>
        <v>Ceuta y Melilla</v>
      </c>
      <c r="AC1667" s="1" t="str">
        <f t="shared" si="76"/>
        <v>Cáceres-Ceuta y Melilla-Melilla-R7</v>
      </c>
      <c r="AD1667" s="1" t="str">
        <f t="shared" si="77"/>
        <v xml:space="preserve">DE - Industria del papel, edición y artes gráficas </v>
      </c>
    </row>
    <row r="1668" spans="1:30" ht="14.4">
      <c r="A1668" s="7" t="s">
        <v>104</v>
      </c>
      <c r="B1668" s="7" t="s">
        <v>121</v>
      </c>
      <c r="C1668" s="7" t="s">
        <v>123</v>
      </c>
      <c r="D1668" s="7" t="s">
        <v>41</v>
      </c>
      <c r="E1668" s="7">
        <v>1.9618826518139398E-2</v>
      </c>
      <c r="F1668" s="7">
        <v>0.24031972206861099</v>
      </c>
      <c r="G1668" s="7">
        <v>1.10960970785809E-2</v>
      </c>
      <c r="H1668" s="7">
        <v>1.45072118907822E-2</v>
      </c>
      <c r="I1668" s="7">
        <v>1.3051080292755399E-2</v>
      </c>
      <c r="J1668" s="7">
        <v>1.23363568409098E-2</v>
      </c>
      <c r="K1668" s="7">
        <v>3.3258986482329399E-3</v>
      </c>
      <c r="L1668" s="7">
        <v>1.7847856807985198E-2</v>
      </c>
      <c r="M1668" s="7">
        <v>2.1287185029611799E-2</v>
      </c>
      <c r="N1668" s="7">
        <v>4.0974354391077598E-2</v>
      </c>
      <c r="O1668" s="7">
        <v>6.9425502950228998E-3</v>
      </c>
      <c r="P1668" s="7">
        <v>2.8525510979912901E-2</v>
      </c>
      <c r="Q1668" s="7">
        <v>2.7333631090367801E-2</v>
      </c>
      <c r="R1668" s="7">
        <v>2.8041659596238101E-2</v>
      </c>
      <c r="S1668" s="7">
        <v>3.3545350874485999E-2</v>
      </c>
      <c r="T1668" s="7">
        <v>4.3656085573833298E-2</v>
      </c>
      <c r="U1668" s="7">
        <v>4.7191976815353399E-2</v>
      </c>
      <c r="V1668" s="7">
        <v>4.1831465031650202E-2</v>
      </c>
      <c r="W1668" s="7">
        <v>4.48307987662371E-2</v>
      </c>
      <c r="X1668" s="7">
        <v>4.5693403874062802E-2</v>
      </c>
      <c r="Y1668" s="7">
        <v>4.6922898180611801E-2</v>
      </c>
      <c r="Z1668" s="7">
        <v>4.17378437578457E-2</v>
      </c>
      <c r="AA1668" s="1" t="s">
        <v>42</v>
      </c>
      <c r="AB1668" s="1" t="str">
        <f t="shared" si="78"/>
        <v>Ceuta y Melilla</v>
      </c>
      <c r="AC1668" s="1" t="str">
        <f t="shared" si="76"/>
        <v>Cáceres-Ceuta y Melilla-Melilla-R8</v>
      </c>
      <c r="AD1668" s="1" t="str">
        <f t="shared" si="77"/>
        <v xml:space="preserve">DG - Industria Química </v>
      </c>
    </row>
    <row r="1669" spans="1:30" ht="14.4">
      <c r="A1669" s="7" t="s">
        <v>104</v>
      </c>
      <c r="B1669" s="7" t="s">
        <v>121</v>
      </c>
      <c r="C1669" s="7" t="s">
        <v>123</v>
      </c>
      <c r="D1669" s="7" t="s">
        <v>43</v>
      </c>
      <c r="E1669" s="7">
        <v>9.9018364627288899E-2</v>
      </c>
      <c r="F1669" s="7">
        <v>4.4771270596889197E-4</v>
      </c>
      <c r="G1669" s="7">
        <v>2.5976533326049799E-4</v>
      </c>
      <c r="H1669" s="7">
        <v>9.5832989085219197E-3</v>
      </c>
      <c r="I1669" s="7">
        <v>2.1943214231453399E-3</v>
      </c>
      <c r="J1669" s="7">
        <v>4.8600429128291001E-4</v>
      </c>
      <c r="K1669" s="7">
        <v>2.3151259756131699E-2</v>
      </c>
      <c r="L1669" s="7">
        <v>4.6537633778655397E-4</v>
      </c>
      <c r="M1669" s="7">
        <v>9.3412581923085205E-4</v>
      </c>
      <c r="N1669" s="7">
        <v>7.2460590876813498E-4</v>
      </c>
      <c r="O1669" s="7">
        <v>2.44880841660913E-4</v>
      </c>
      <c r="P1669" s="7">
        <v>1.9695389970357199E-4</v>
      </c>
      <c r="Q1669" s="7">
        <v>2.04323314015442E-4</v>
      </c>
      <c r="R1669" s="7">
        <v>1.84486177171584E-4</v>
      </c>
      <c r="S1669" s="7">
        <v>1.93880084591972E-4</v>
      </c>
      <c r="T1669" s="7">
        <v>2.8413925171804499E-4</v>
      </c>
      <c r="U1669" s="7">
        <v>2.98748774358236E-4</v>
      </c>
      <c r="V1669" s="7">
        <v>1.8028756400740399E-2</v>
      </c>
      <c r="W1669" s="7">
        <v>2.9084121427412098E-4</v>
      </c>
      <c r="X1669" s="7">
        <v>2.8482983575621598E-4</v>
      </c>
      <c r="Y1669" s="7">
        <v>2.7870278503475202E-4</v>
      </c>
      <c r="Z1669" s="7">
        <v>2.8748160018421301E-4</v>
      </c>
      <c r="AA1669" s="1" t="s">
        <v>44</v>
      </c>
      <c r="AB1669" s="1" t="str">
        <f t="shared" si="78"/>
        <v>Ceuta y Melilla</v>
      </c>
      <c r="AC1669" s="1" t="str">
        <f t="shared" si="76"/>
        <v>Cáceres-Ceuta y Melilla-Melilla-R9</v>
      </c>
      <c r="AD1669" s="1" t="str">
        <f t="shared" si="77"/>
        <v xml:space="preserve">DH - Industria del caucho y materias plásticas </v>
      </c>
    </row>
    <row r="1670" spans="1:30" ht="14.4">
      <c r="A1670" s="7" t="s">
        <v>104</v>
      </c>
      <c r="B1670" s="7" t="s">
        <v>121</v>
      </c>
      <c r="C1670" s="7" t="s">
        <v>123</v>
      </c>
      <c r="D1670" s="7" t="s">
        <v>45</v>
      </c>
      <c r="E1670" s="7">
        <v>8.5571999292990593E-3</v>
      </c>
      <c r="F1670" s="7">
        <v>3.52820153253171E-3</v>
      </c>
      <c r="G1670" s="7">
        <v>7.1964252491243099E-3</v>
      </c>
      <c r="H1670" s="7">
        <v>7.1037351786518701E-3</v>
      </c>
      <c r="I1670" s="7">
        <v>1.37175395612844E-2</v>
      </c>
      <c r="J1670" s="7">
        <v>1.9025261925894099E-2</v>
      </c>
      <c r="K1670" s="7">
        <v>1.12380409126248E-2</v>
      </c>
      <c r="L1670" s="7">
        <v>2.64307121570156E-2</v>
      </c>
      <c r="M1670" s="7">
        <v>2.8478807796149699E-3</v>
      </c>
      <c r="N1670" s="7">
        <v>9.9415857758797105E-3</v>
      </c>
      <c r="O1670" s="7">
        <v>3.1097268303304001E-2</v>
      </c>
      <c r="P1670" s="7">
        <v>9.5691951526239993E-2</v>
      </c>
      <c r="Q1670" s="7">
        <v>9.9584125487997097E-2</v>
      </c>
      <c r="R1670" s="7">
        <v>9.0082284244278402E-2</v>
      </c>
      <c r="S1670" s="7">
        <v>9.4719741941207206E-2</v>
      </c>
      <c r="T1670" s="7">
        <v>0.13018604407300799</v>
      </c>
      <c r="U1670" s="7">
        <v>0.146664787673907</v>
      </c>
      <c r="V1670" s="7">
        <v>0.166120842630049</v>
      </c>
      <c r="W1670" s="7">
        <v>0.17308935733237801</v>
      </c>
      <c r="X1670" s="7">
        <v>0.15902088905087799</v>
      </c>
      <c r="Y1670" s="7">
        <v>0.15567380745708101</v>
      </c>
      <c r="Z1670" s="7">
        <v>0.12457820365358301</v>
      </c>
      <c r="AA1670" s="1" t="s">
        <v>46</v>
      </c>
      <c r="AB1670" s="1" t="str">
        <f t="shared" si="78"/>
        <v>Ceuta y Melilla</v>
      </c>
      <c r="AC1670" s="1" t="str">
        <f t="shared" si="76"/>
        <v>Cáceres-Ceuta y Melilla-Melilla-R10</v>
      </c>
      <c r="AD1670" s="1" t="str">
        <f t="shared" si="77"/>
        <v xml:space="preserve">DI - Industria de productos minerales no metálicos </v>
      </c>
    </row>
    <row r="1671" spans="1:30" ht="14.4">
      <c r="A1671" s="7" t="s">
        <v>104</v>
      </c>
      <c r="B1671" s="7" t="s">
        <v>121</v>
      </c>
      <c r="C1671" s="7" t="s">
        <v>123</v>
      </c>
      <c r="D1671" s="7" t="s">
        <v>47</v>
      </c>
      <c r="E1671" s="7">
        <v>4.4473517234737596E-3</v>
      </c>
      <c r="F1671" s="7">
        <v>5.7639552353430396E-3</v>
      </c>
      <c r="G1671" s="7">
        <v>2.7099805754122299E-3</v>
      </c>
      <c r="H1671" s="7">
        <v>8.2833700262679097E-3</v>
      </c>
      <c r="I1671" s="7">
        <v>3.8387047992991001E-3</v>
      </c>
      <c r="J1671" s="7">
        <v>2.0926858522124802E-3</v>
      </c>
      <c r="K1671" s="7">
        <v>9.6294924935070997E-3</v>
      </c>
      <c r="L1671" s="7">
        <v>6.5734525324985102E-3</v>
      </c>
      <c r="M1671" s="7">
        <v>1.8924605162795798E-2</v>
      </c>
      <c r="N1671" s="7">
        <v>1.24197288939312E-2</v>
      </c>
      <c r="O1671" s="7">
        <v>1.42483821050983E-2</v>
      </c>
      <c r="P1671" s="7">
        <v>1.11751821429173E-2</v>
      </c>
      <c r="Q1671" s="7">
        <v>9.4871822552801705E-3</v>
      </c>
      <c r="R1671" s="7">
        <v>9.2206626178125504E-3</v>
      </c>
      <c r="S1671" s="7">
        <v>1.23326456944645E-2</v>
      </c>
      <c r="T1671" s="7">
        <v>1.75820105858066E-2</v>
      </c>
      <c r="U1671" s="7">
        <v>2.9563384500458298E-3</v>
      </c>
      <c r="V1671" s="7">
        <v>3.4376779269245698E-2</v>
      </c>
      <c r="W1671" s="7">
        <v>2.04737621327672E-2</v>
      </c>
      <c r="X1671" s="7">
        <v>3.5614158342270899E-2</v>
      </c>
      <c r="Y1671" s="7">
        <v>3.4032055758875301E-2</v>
      </c>
      <c r="Z1671" s="7">
        <v>2.0539407265546102E-2</v>
      </c>
      <c r="AA1671" s="1" t="s">
        <v>48</v>
      </c>
      <c r="AB1671" s="1" t="str">
        <f t="shared" si="78"/>
        <v>Ceuta y Melilla</v>
      </c>
      <c r="AC1671" s="1" t="str">
        <f t="shared" si="76"/>
        <v>Cáceres-Ceuta y Melilla-Melilla-R11</v>
      </c>
      <c r="AD1671" s="1" t="str">
        <f t="shared" si="77"/>
        <v xml:space="preserve">DJ - Metalurgia y fabricación de productos metálicos </v>
      </c>
    </row>
    <row r="1672" spans="1:30" ht="14.4">
      <c r="A1672" s="7" t="s">
        <v>104</v>
      </c>
      <c r="B1672" s="7" t="s">
        <v>121</v>
      </c>
      <c r="C1672" s="7" t="s">
        <v>123</v>
      </c>
      <c r="D1672" s="7" t="s">
        <v>49</v>
      </c>
      <c r="E1672" s="7">
        <v>1.4039875349979299E-4</v>
      </c>
      <c r="F1672" s="7">
        <v>1.2299196934541299E-4</v>
      </c>
      <c r="G1672" s="7">
        <v>1.1103368703355001E-5</v>
      </c>
      <c r="H1672" s="7">
        <v>3.7835985669176602E-5</v>
      </c>
      <c r="I1672" s="7">
        <v>2.6058013099278E-5</v>
      </c>
      <c r="J1672" s="7">
        <v>2.5076792732766102</v>
      </c>
      <c r="K1672" s="7">
        <v>7.5471612002498897E-4</v>
      </c>
      <c r="L1672" s="7">
        <v>0.86483041003636896</v>
      </c>
      <c r="M1672" s="7">
        <v>4.7985660748515603E-5</v>
      </c>
      <c r="N1672" s="7">
        <v>5.94828461999525E-5</v>
      </c>
      <c r="O1672" s="7">
        <v>4.9597100566973402E-5</v>
      </c>
      <c r="P1672" s="7">
        <v>9.6886614708451706E-6</v>
      </c>
      <c r="Q1672" s="7">
        <v>9.3997999290399108E-6</v>
      </c>
      <c r="R1672" s="7">
        <v>7.9674254623326607E-6</v>
      </c>
      <c r="S1672" s="7">
        <v>8.4306966974189592E-6</v>
      </c>
      <c r="T1672" s="7">
        <v>1.23432515076496E-5</v>
      </c>
      <c r="U1672" s="7">
        <v>1.30035243432995E-5</v>
      </c>
      <c r="V1672" s="7">
        <v>8.0283768416174498E-4</v>
      </c>
      <c r="W1672" s="7">
        <v>1.2748023151902799E-5</v>
      </c>
      <c r="X1672" s="7">
        <v>1.2708922083318301E-5</v>
      </c>
      <c r="Y1672" s="7">
        <v>1.24727692106552E-5</v>
      </c>
      <c r="Z1672" s="7">
        <v>1.27112592403729E-5</v>
      </c>
      <c r="AA1672" s="1" t="s">
        <v>50</v>
      </c>
      <c r="AB1672" s="1" t="str">
        <f t="shared" si="78"/>
        <v>Ceuta y Melilla</v>
      </c>
      <c r="AC1672" s="1" t="str">
        <f t="shared" si="76"/>
        <v>Cáceres-Ceuta y Melilla-Melilla-R12</v>
      </c>
      <c r="AD1672" s="1" t="str">
        <f t="shared" si="77"/>
        <v xml:space="preserve">DK - Fabricación de maquinaria y equipo mecánico </v>
      </c>
    </row>
    <row r="1673" spans="1:30" ht="14.4">
      <c r="A1673" s="7" t="s">
        <v>104</v>
      </c>
      <c r="B1673" s="7" t="s">
        <v>121</v>
      </c>
      <c r="C1673" s="7" t="s">
        <v>123</v>
      </c>
      <c r="D1673" s="7" t="s">
        <v>51</v>
      </c>
      <c r="E1673" s="7">
        <v>3.4700132408569599E-3</v>
      </c>
      <c r="F1673" s="7">
        <v>4.20907277162427E-3</v>
      </c>
      <c r="G1673" s="7">
        <v>2.4887677953726898E-3</v>
      </c>
      <c r="H1673" s="7">
        <v>2.1894085472583601E-2</v>
      </c>
      <c r="I1673" s="7">
        <v>3.6126203975964499E-2</v>
      </c>
      <c r="J1673" s="7">
        <v>0.52932219688404203</v>
      </c>
      <c r="K1673" s="7">
        <v>0.34543322432052298</v>
      </c>
      <c r="L1673" s="7">
        <v>1.91449290496368E-2</v>
      </c>
      <c r="M1673" s="7">
        <v>0.36127832712899899</v>
      </c>
      <c r="N1673" s="7">
        <v>0.405567827689574</v>
      </c>
      <c r="O1673" s="7">
        <v>3.42900493734194E-3</v>
      </c>
      <c r="P1673" s="7">
        <v>6.94638838754053E-4</v>
      </c>
      <c r="Q1673" s="7">
        <v>6.7392860477961697E-4</v>
      </c>
      <c r="R1673" s="7">
        <v>5.6644167141838204E-4</v>
      </c>
      <c r="S1673" s="7">
        <v>5.9228733137916005E-4</v>
      </c>
      <c r="T1673" s="7">
        <v>8.5904399408907699E-4</v>
      </c>
      <c r="U1673" s="7">
        <v>9.18104753231668E-4</v>
      </c>
      <c r="V1673" s="7">
        <v>8.6252113677484101E-4</v>
      </c>
      <c r="W1673" s="7">
        <v>8.9664909564957801E-4</v>
      </c>
      <c r="X1673" s="7">
        <v>4.3825118720539199E-4</v>
      </c>
      <c r="Y1673" s="7">
        <v>4.2839588087607101E-4</v>
      </c>
      <c r="Z1673" s="7">
        <v>5.6309837257121503E-4</v>
      </c>
      <c r="AA1673" s="1" t="s">
        <v>52</v>
      </c>
      <c r="AB1673" s="1" t="str">
        <f t="shared" si="78"/>
        <v>Ceuta y Melilla</v>
      </c>
      <c r="AC1673" s="1" t="str">
        <f t="shared" si="76"/>
        <v>Cáceres-Ceuta y Melilla-Melilla-R13</v>
      </c>
      <c r="AD1673" s="1" t="str">
        <f t="shared" si="77"/>
        <v xml:space="preserve">DL - Material y equipo eléctrico, electrónico y óptico </v>
      </c>
    </row>
    <row r="1674" spans="1:30" ht="14.4">
      <c r="A1674" s="7" t="s">
        <v>104</v>
      </c>
      <c r="B1674" s="7" t="s">
        <v>121</v>
      </c>
      <c r="C1674" s="7" t="s">
        <v>123</v>
      </c>
      <c r="D1674" s="7" t="s">
        <v>53</v>
      </c>
      <c r="E1674" s="7">
        <v>1.2099774256519899E-4</v>
      </c>
      <c r="F1674" s="7">
        <v>4.56242882261677E-4</v>
      </c>
      <c r="G1674" s="7">
        <v>5.3258228864204901E-5</v>
      </c>
      <c r="H1674" s="7">
        <v>2.48604450497091E-4</v>
      </c>
      <c r="I1674" s="7">
        <v>9.8157550726806405E-5</v>
      </c>
      <c r="J1674" s="7">
        <v>3.3235679113587102E-4</v>
      </c>
      <c r="K1674" s="7">
        <v>4.1338428487696899E-5</v>
      </c>
      <c r="L1674" s="7">
        <v>1.11419026473307E-4</v>
      </c>
      <c r="M1674" s="7">
        <v>1.29173391863965E-4</v>
      </c>
      <c r="N1674" s="7">
        <v>1.49034637133314E-4</v>
      </c>
      <c r="O1674" s="7">
        <v>0</v>
      </c>
      <c r="P1674" s="7">
        <v>4.8036880636333603E-3</v>
      </c>
      <c r="Q1674" s="7">
        <v>4.7008388283389501E-3</v>
      </c>
      <c r="R1674" s="7">
        <v>3.86939225143094E-3</v>
      </c>
      <c r="S1674" s="7">
        <v>4.0499432563395098E-3</v>
      </c>
      <c r="T1674" s="7">
        <v>5.5931879372079904E-3</v>
      </c>
      <c r="U1674" s="7">
        <v>5.6397766396328397E-3</v>
      </c>
      <c r="V1674" s="7">
        <v>3.2131801869557798E-3</v>
      </c>
      <c r="W1674" s="7">
        <v>3.3336376304086502E-3</v>
      </c>
      <c r="X1674" s="7">
        <v>3.1550822110460201E-3</v>
      </c>
      <c r="Y1674" s="7">
        <v>3.0810502937795099E-3</v>
      </c>
      <c r="Z1674" s="7">
        <v>0</v>
      </c>
      <c r="AA1674" s="1" t="s">
        <v>54</v>
      </c>
      <c r="AB1674" s="1" t="str">
        <f t="shared" si="78"/>
        <v>Ceuta y Melilla</v>
      </c>
      <c r="AC1674" s="1" t="str">
        <f t="shared" si="76"/>
        <v>Cáceres-Ceuta y Melilla-Melilla-R14</v>
      </c>
      <c r="AD1674" s="1" t="str">
        <f t="shared" si="77"/>
        <v xml:space="preserve">DM - Fabricación de material de transporte </v>
      </c>
    </row>
    <row r="1675" spans="1:30" ht="14.4">
      <c r="A1675" s="7" t="s">
        <v>104</v>
      </c>
      <c r="B1675" s="7" t="s">
        <v>121</v>
      </c>
      <c r="C1675" s="7" t="s">
        <v>123</v>
      </c>
      <c r="D1675" s="7" t="s">
        <v>55</v>
      </c>
      <c r="E1675" s="7">
        <v>0</v>
      </c>
      <c r="F1675" s="7">
        <v>0</v>
      </c>
      <c r="G1675" s="7">
        <v>0</v>
      </c>
      <c r="H1675" s="7">
        <v>0</v>
      </c>
      <c r="I1675" s="7">
        <v>0</v>
      </c>
      <c r="J1675" s="7">
        <v>0</v>
      </c>
      <c r="K1675" s="7">
        <v>0</v>
      </c>
      <c r="L1675" s="7">
        <v>0</v>
      </c>
      <c r="M1675" s="7">
        <v>0</v>
      </c>
      <c r="N1675" s="7">
        <v>0</v>
      </c>
      <c r="O1675" s="7">
        <v>0</v>
      </c>
      <c r="P1675" s="7">
        <v>0</v>
      </c>
      <c r="Q1675" s="7">
        <v>0</v>
      </c>
      <c r="R1675" s="7">
        <v>0</v>
      </c>
      <c r="S1675" s="7">
        <v>0</v>
      </c>
      <c r="T1675" s="7">
        <v>0</v>
      </c>
      <c r="U1675" s="7">
        <v>0</v>
      </c>
      <c r="V1675" s="7">
        <v>0</v>
      </c>
      <c r="W1675" s="7">
        <v>0</v>
      </c>
      <c r="X1675" s="7">
        <v>0</v>
      </c>
      <c r="Y1675" s="7">
        <v>0</v>
      </c>
      <c r="Z1675" s="7">
        <v>0</v>
      </c>
      <c r="AA1675" s="1" t="s">
        <v>56</v>
      </c>
      <c r="AB1675" s="1" t="str">
        <f t="shared" si="78"/>
        <v>Ceuta y Melilla</v>
      </c>
      <c r="AC1675" s="1" t="str">
        <f t="shared" si="76"/>
        <v>Cáceres-Ceuta y Melilla-Melilla-R15</v>
      </c>
      <c r="AD1675" s="1" t="str">
        <f t="shared" si="77"/>
        <v xml:space="preserve">DN - Industrias diversas </v>
      </c>
    </row>
    <row r="1676" spans="1:30" ht="14.4">
      <c r="A1676" s="7" t="s">
        <v>104</v>
      </c>
      <c r="B1676" s="7" t="s">
        <v>121</v>
      </c>
      <c r="C1676" s="7" t="s">
        <v>123</v>
      </c>
      <c r="D1676" s="7" t="s">
        <v>57</v>
      </c>
      <c r="E1676" s="7">
        <v>0</v>
      </c>
      <c r="F1676" s="7">
        <v>0</v>
      </c>
      <c r="G1676" s="7">
        <v>0</v>
      </c>
      <c r="H1676" s="7">
        <v>0</v>
      </c>
      <c r="I1676" s="7">
        <v>0</v>
      </c>
      <c r="J1676" s="7">
        <v>0</v>
      </c>
      <c r="K1676" s="7">
        <v>0</v>
      </c>
      <c r="L1676" s="7">
        <v>0</v>
      </c>
      <c r="M1676" s="7">
        <v>0</v>
      </c>
      <c r="N1676" s="7">
        <v>0</v>
      </c>
      <c r="O1676" s="7">
        <v>0</v>
      </c>
      <c r="P1676" s="7">
        <v>0</v>
      </c>
      <c r="Q1676" s="7">
        <v>0</v>
      </c>
      <c r="R1676" s="7">
        <v>0</v>
      </c>
      <c r="S1676" s="7">
        <v>0</v>
      </c>
      <c r="T1676" s="7">
        <v>0</v>
      </c>
      <c r="U1676" s="7">
        <v>0</v>
      </c>
      <c r="V1676" s="7">
        <v>0</v>
      </c>
      <c r="W1676" s="7">
        <v>0</v>
      </c>
      <c r="X1676" s="7">
        <v>0</v>
      </c>
      <c r="Y1676" s="7">
        <v>0</v>
      </c>
      <c r="Z1676" s="7">
        <v>0</v>
      </c>
      <c r="AA1676" s="1" t="s">
        <v>58</v>
      </c>
      <c r="AB1676" s="1" t="str">
        <f t="shared" si="78"/>
        <v>Ceuta y Melilla</v>
      </c>
      <c r="AC1676" s="1" t="str">
        <f t="shared" si="76"/>
        <v>Cáceres-Ceuta y Melilla-Melilla-R16</v>
      </c>
      <c r="AD1676" s="1" t="str">
        <f t="shared" si="77"/>
        <v xml:space="preserve">EE - Industria energética, distribución de energía, gas y agua 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156E3-B7DA-41C4-9329-105D3D9FA523}">
  <dimension ref="A1:M76"/>
  <sheetViews>
    <sheetView view="pageBreakPreview" zoomScaleNormal="100" zoomScaleSheetLayoutView="100" workbookViewId="0">
      <selection sqref="A1:L1"/>
    </sheetView>
  </sheetViews>
  <sheetFormatPr baseColWidth="10" defaultColWidth="11.44140625" defaultRowHeight="13.2"/>
  <cols>
    <col min="1" max="1" width="23.109375" customWidth="1"/>
    <col min="2" max="12" width="9.6640625" customWidth="1"/>
  </cols>
  <sheetData>
    <row r="1" spans="1:13" ht="15.6">
      <c r="A1" s="86" t="s">
        <v>305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</row>
    <row r="2" spans="1:13" ht="15.6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6"/>
    </row>
    <row r="3" spans="1:13" ht="13.8" thickBot="1">
      <c r="B3" s="27" t="s">
        <v>17</v>
      </c>
      <c r="C3" s="27" t="s">
        <v>18</v>
      </c>
      <c r="D3" s="27">
        <v>2021</v>
      </c>
      <c r="E3" s="27">
        <v>2020</v>
      </c>
      <c r="F3" s="27">
        <v>2019</v>
      </c>
      <c r="G3" s="27">
        <v>2018</v>
      </c>
      <c r="H3" s="27">
        <v>2017</v>
      </c>
      <c r="I3" s="27">
        <v>2016</v>
      </c>
      <c r="J3" s="27">
        <v>2015</v>
      </c>
      <c r="K3" s="27">
        <v>2014</v>
      </c>
      <c r="L3" s="27">
        <v>2013</v>
      </c>
      <c r="M3" s="17"/>
    </row>
    <row r="4" spans="1:13" ht="14.4" thickTop="1" thickBot="1">
      <c r="A4" s="28" t="s">
        <v>196</v>
      </c>
      <c r="B4" s="87" t="s">
        <v>197</v>
      </c>
      <c r="C4" s="87"/>
      <c r="D4" s="87"/>
      <c r="E4" s="87"/>
      <c r="F4" s="87"/>
      <c r="G4" s="87"/>
      <c r="H4" s="87"/>
      <c r="I4" s="87"/>
      <c r="J4" s="87"/>
      <c r="K4" s="87"/>
      <c r="L4" s="87"/>
      <c r="M4" s="17"/>
    </row>
    <row r="5" spans="1:13" ht="13.8" thickTop="1">
      <c r="A5" s="29" t="s">
        <v>218</v>
      </c>
      <c r="B5" s="78"/>
      <c r="C5" s="30"/>
      <c r="D5" s="30"/>
      <c r="E5" s="30"/>
      <c r="F5" s="30"/>
      <c r="G5" s="30"/>
      <c r="H5" s="30"/>
      <c r="I5" s="30"/>
      <c r="J5" s="30"/>
      <c r="K5" s="30"/>
      <c r="L5" s="30"/>
    </row>
    <row r="6" spans="1:13">
      <c r="A6" s="29" t="s">
        <v>219</v>
      </c>
      <c r="B6" s="30">
        <v>40.374303321063138</v>
      </c>
      <c r="C6" s="30">
        <v>44.843098996121157</v>
      </c>
      <c r="D6" s="30">
        <v>9.8796485924132966</v>
      </c>
      <c r="E6" s="30">
        <v>11.315783102701754</v>
      </c>
      <c r="F6" s="30">
        <v>6.7744703753364917</v>
      </c>
      <c r="G6" s="30">
        <v>13.6548904873576</v>
      </c>
      <c r="H6" s="30">
        <v>3.07311496280512</v>
      </c>
      <c r="I6" s="30">
        <v>26.708275124031069</v>
      </c>
      <c r="J6" s="30">
        <v>10.466138644519219</v>
      </c>
      <c r="K6" s="30">
        <v>8.8022523226233798</v>
      </c>
      <c r="L6" s="30">
        <v>11.66807659670595</v>
      </c>
    </row>
    <row r="7" spans="1:13">
      <c r="A7" s="29" t="s">
        <v>220</v>
      </c>
      <c r="B7" s="30">
        <v>70.743927365344433</v>
      </c>
      <c r="C7" s="30">
        <v>99.966772941561317</v>
      </c>
      <c r="D7" s="30">
        <v>36.381251572206182</v>
      </c>
      <c r="E7" s="30">
        <v>46.378717029751726</v>
      </c>
      <c r="F7" s="30">
        <v>142.15830663264626</v>
      </c>
      <c r="G7" s="30">
        <v>64.224387439823388</v>
      </c>
      <c r="H7" s="30">
        <v>55.093658191599609</v>
      </c>
      <c r="I7" s="30">
        <v>62.790089274232614</v>
      </c>
      <c r="J7" s="30">
        <v>65.429840739573308</v>
      </c>
      <c r="K7" s="30">
        <v>41.863269807387674</v>
      </c>
      <c r="L7" s="30">
        <v>34.055128713444304</v>
      </c>
    </row>
    <row r="8" spans="1:13">
      <c r="A8" s="29" t="s">
        <v>221</v>
      </c>
      <c r="B8" s="30">
        <v>278.68737894021837</v>
      </c>
      <c r="C8" s="30">
        <v>258.09027742046794</v>
      </c>
      <c r="D8" s="30">
        <v>194.81382846725964</v>
      </c>
      <c r="E8" s="30">
        <v>96.377670932154075</v>
      </c>
      <c r="F8" s="30">
        <v>107.96154312397857</v>
      </c>
      <c r="G8" s="30">
        <v>95.041196740307456</v>
      </c>
      <c r="H8" s="30">
        <v>184.57374117207982</v>
      </c>
      <c r="I8" s="30">
        <v>39.71903140342247</v>
      </c>
      <c r="J8" s="30">
        <v>138.10642050080881</v>
      </c>
      <c r="K8" s="30">
        <v>92.819017113532368</v>
      </c>
      <c r="L8" s="30">
        <v>147.0764321564784</v>
      </c>
    </row>
    <row r="9" spans="1:13">
      <c r="A9" s="29" t="s">
        <v>222</v>
      </c>
      <c r="B9" s="30">
        <v>57.346481732090382</v>
      </c>
      <c r="C9" s="30">
        <v>36.077489926244681</v>
      </c>
      <c r="D9" s="30">
        <v>17.806688315384662</v>
      </c>
      <c r="E9" s="30">
        <v>53.173803804545088</v>
      </c>
      <c r="F9" s="30">
        <v>17.800060178356624</v>
      </c>
      <c r="G9" s="30">
        <v>31.988974671459729</v>
      </c>
      <c r="H9" s="30">
        <v>28.420634983591668</v>
      </c>
      <c r="I9" s="30">
        <v>9.3116232407352477</v>
      </c>
      <c r="J9" s="30">
        <v>34.229950483862638</v>
      </c>
      <c r="K9" s="30">
        <v>20.710112606816534</v>
      </c>
      <c r="L9" s="30">
        <v>0</v>
      </c>
    </row>
    <row r="10" spans="1:13">
      <c r="A10" s="29" t="s">
        <v>223</v>
      </c>
      <c r="B10" s="30">
        <v>257.57467749476967</v>
      </c>
      <c r="C10" s="30">
        <v>210.76525229955294</v>
      </c>
      <c r="D10" s="30">
        <v>147.54585728813842</v>
      </c>
      <c r="E10" s="30">
        <v>130.42505982569978</v>
      </c>
      <c r="F10" s="30">
        <v>68.542504366943788</v>
      </c>
      <c r="G10" s="30">
        <v>174.6891905086012</v>
      </c>
      <c r="H10" s="30">
        <v>151.4904025022993</v>
      </c>
      <c r="I10" s="30">
        <v>154.02876982807231</v>
      </c>
      <c r="J10" s="30">
        <v>81.028620255195179</v>
      </c>
      <c r="K10" s="30">
        <v>223.04483347591716</v>
      </c>
      <c r="L10" s="30">
        <v>289.64316732629806</v>
      </c>
    </row>
    <row r="11" spans="1:13">
      <c r="A11" s="29" t="s">
        <v>224</v>
      </c>
      <c r="B11" s="30">
        <v>125.61379863941011</v>
      </c>
      <c r="C11" s="30">
        <v>81.641585929957486</v>
      </c>
      <c r="D11" s="30">
        <v>22.064394053535267</v>
      </c>
      <c r="E11" s="30">
        <v>54.250184373975721</v>
      </c>
      <c r="F11" s="30">
        <v>39.09102942979807</v>
      </c>
      <c r="G11" s="30">
        <v>35.927036996267297</v>
      </c>
      <c r="H11" s="30">
        <v>40.567377897566544</v>
      </c>
      <c r="I11" s="30">
        <v>39.444094376502875</v>
      </c>
      <c r="J11" s="30">
        <v>5.9461767011974302</v>
      </c>
      <c r="K11" s="30">
        <v>8.1665021834493814</v>
      </c>
      <c r="L11" s="30">
        <v>21.716265874115631</v>
      </c>
    </row>
    <row r="12" spans="1:13">
      <c r="A12" s="29" t="s">
        <v>225</v>
      </c>
      <c r="B12" s="30">
        <v>81.214549429846514</v>
      </c>
      <c r="C12" s="30">
        <v>147.71953775219478</v>
      </c>
      <c r="D12" s="30">
        <v>123.53555402740191</v>
      </c>
      <c r="E12" s="30">
        <v>18.689344804698791</v>
      </c>
      <c r="F12" s="30">
        <v>62.471364834410913</v>
      </c>
      <c r="G12" s="30">
        <v>27.853258964349781</v>
      </c>
      <c r="H12" s="30">
        <v>82.047597491663566</v>
      </c>
      <c r="I12" s="30">
        <v>53.08009956629143</v>
      </c>
      <c r="J12" s="30">
        <v>40.670256180488465</v>
      </c>
      <c r="K12" s="30">
        <v>32.513673864236694</v>
      </c>
      <c r="L12" s="30">
        <v>34.072488630792101</v>
      </c>
    </row>
    <row r="13" spans="1:13">
      <c r="A13" s="29" t="s">
        <v>226</v>
      </c>
      <c r="B13" s="30">
        <v>539.63128177095155</v>
      </c>
      <c r="C13" s="30">
        <v>586.93957120940172</v>
      </c>
      <c r="D13" s="30">
        <v>460.63822184251757</v>
      </c>
      <c r="E13" s="30">
        <v>422.92303680047928</v>
      </c>
      <c r="F13" s="30">
        <v>455.77401833150725</v>
      </c>
      <c r="G13" s="30">
        <v>551.24871343985512</v>
      </c>
      <c r="H13" s="30">
        <v>407.03398273634127</v>
      </c>
      <c r="I13" s="30">
        <v>243.72825364777259</v>
      </c>
      <c r="J13" s="30">
        <v>386.78936831394952</v>
      </c>
      <c r="K13" s="30">
        <v>284.7134411113982</v>
      </c>
      <c r="L13" s="30">
        <v>250.8020889933259</v>
      </c>
    </row>
    <row r="14" spans="1:13">
      <c r="A14" s="29" t="s">
        <v>227</v>
      </c>
    </row>
    <row r="15" spans="1:13">
      <c r="A15" s="29" t="s">
        <v>228</v>
      </c>
      <c r="B15" s="30">
        <v>44.271840544548361</v>
      </c>
      <c r="C15" s="30">
        <v>13.412438831740381</v>
      </c>
      <c r="D15" s="30">
        <v>0</v>
      </c>
      <c r="E15" s="30">
        <v>18.763178658047934</v>
      </c>
      <c r="F15" s="30">
        <v>0</v>
      </c>
      <c r="G15" s="30">
        <v>0</v>
      </c>
      <c r="H15" s="30">
        <v>0</v>
      </c>
      <c r="I15" s="30">
        <v>4.52555605258555</v>
      </c>
      <c r="J15" s="30">
        <v>0</v>
      </c>
      <c r="K15" s="30">
        <v>11.6792528821583</v>
      </c>
      <c r="L15" s="30">
        <v>0</v>
      </c>
    </row>
    <row r="16" spans="1:13">
      <c r="A16" s="29" t="s">
        <v>229</v>
      </c>
      <c r="B16" s="30">
        <v>1.6771939683388699</v>
      </c>
      <c r="C16" s="30">
        <v>0</v>
      </c>
      <c r="D16" s="30">
        <v>2.2958568374382042</v>
      </c>
      <c r="E16" s="30">
        <v>3.3814859252420431</v>
      </c>
      <c r="F16" s="30">
        <v>0</v>
      </c>
      <c r="G16" s="30">
        <v>7.1133643509511</v>
      </c>
      <c r="H16" s="30">
        <v>0</v>
      </c>
      <c r="I16" s="30">
        <v>0</v>
      </c>
      <c r="J16" s="30">
        <v>9.7002682573844297</v>
      </c>
      <c r="K16" s="30">
        <v>0</v>
      </c>
      <c r="L16" s="30">
        <v>0</v>
      </c>
    </row>
    <row r="17" spans="1:12">
      <c r="A17" s="29" t="s">
        <v>230</v>
      </c>
      <c r="B17" s="30">
        <v>44.420541795792943</v>
      </c>
      <c r="C17" s="30">
        <v>46.608891150964396</v>
      </c>
      <c r="D17" s="30">
        <v>15.168572961053862</v>
      </c>
      <c r="E17" s="30">
        <v>6.7644692266884432</v>
      </c>
      <c r="F17" s="30">
        <v>5.0010585551056472</v>
      </c>
      <c r="G17" s="30">
        <v>46.671110174877512</v>
      </c>
      <c r="H17" s="30">
        <v>36.869501360119173</v>
      </c>
      <c r="I17" s="30">
        <v>31.079604271795837</v>
      </c>
      <c r="J17" s="30">
        <v>42.987119683390887</v>
      </c>
      <c r="K17" s="30">
        <v>12.197834809089938</v>
      </c>
      <c r="L17" s="30">
        <v>11.145127372148309</v>
      </c>
    </row>
    <row r="18" spans="1:12">
      <c r="A18" s="29" t="s">
        <v>231</v>
      </c>
    </row>
    <row r="19" spans="1:12">
      <c r="A19" s="29" t="s">
        <v>232</v>
      </c>
      <c r="B19" s="30">
        <v>4.8563485070755199</v>
      </c>
      <c r="C19" s="30">
        <v>39.724246712383668</v>
      </c>
      <c r="D19" s="30">
        <v>15.555264385087703</v>
      </c>
      <c r="E19" s="30">
        <v>10.20221479109383</v>
      </c>
      <c r="F19" s="30">
        <v>3.5070470612009776</v>
      </c>
      <c r="G19" s="30">
        <v>10.9044427630137</v>
      </c>
      <c r="H19" s="30">
        <v>0</v>
      </c>
      <c r="I19" s="30">
        <v>0</v>
      </c>
      <c r="J19" s="30">
        <v>3.4685045614373</v>
      </c>
      <c r="K19" s="30">
        <v>11.729364458778175</v>
      </c>
      <c r="L19" s="30">
        <v>27.96827235616307</v>
      </c>
    </row>
    <row r="20" spans="1:12">
      <c r="A20" s="29" t="s">
        <v>201</v>
      </c>
    </row>
    <row r="21" spans="1:12">
      <c r="A21" s="29" t="s">
        <v>233</v>
      </c>
      <c r="B21" s="30">
        <v>0</v>
      </c>
      <c r="C21" s="30">
        <v>0</v>
      </c>
      <c r="D21" s="30">
        <v>0</v>
      </c>
      <c r="E21" s="30">
        <v>0</v>
      </c>
      <c r="F21" s="30">
        <v>0</v>
      </c>
      <c r="G21" s="30">
        <v>0</v>
      </c>
      <c r="H21" s="30">
        <v>10.019490027595801</v>
      </c>
      <c r="I21" s="30">
        <v>0</v>
      </c>
      <c r="J21" s="30">
        <v>0</v>
      </c>
      <c r="K21" s="30">
        <v>0</v>
      </c>
      <c r="L21" s="30">
        <v>0</v>
      </c>
    </row>
    <row r="22" spans="1:12">
      <c r="A22" s="29" t="s">
        <v>234</v>
      </c>
    </row>
    <row r="23" spans="1:12">
      <c r="A23" s="29" t="s">
        <v>235</v>
      </c>
      <c r="B23" s="30">
        <v>8.3372023947766074</v>
      </c>
      <c r="C23" s="30">
        <v>11.953972126214415</v>
      </c>
      <c r="D23" s="30">
        <v>4.8903731437835356</v>
      </c>
      <c r="E23" s="30">
        <v>3.9937349079930113</v>
      </c>
      <c r="F23" s="30">
        <v>5.2849194979823872</v>
      </c>
      <c r="G23" s="30">
        <v>6.3821729770901348</v>
      </c>
      <c r="H23" s="30">
        <v>8.8802055625409171</v>
      </c>
      <c r="I23" s="30">
        <v>9.4326374927564629</v>
      </c>
      <c r="J23" s="30">
        <v>4.5927681936289035</v>
      </c>
      <c r="K23" s="30">
        <v>4.5373741283950757</v>
      </c>
      <c r="L23" s="30">
        <v>5.2955837250194824</v>
      </c>
    </row>
    <row r="24" spans="1:12">
      <c r="A24" s="29" t="s">
        <v>236</v>
      </c>
      <c r="B24" s="30">
        <v>9.0840452830928964</v>
      </c>
      <c r="C24" s="30">
        <v>22.143520084557611</v>
      </c>
      <c r="D24" s="30">
        <v>4.3338492002623177</v>
      </c>
      <c r="E24" s="30">
        <v>4.0496254733025214</v>
      </c>
      <c r="F24" s="30">
        <v>4.2993314434287919</v>
      </c>
      <c r="G24" s="30">
        <v>13.679674932843991</v>
      </c>
      <c r="H24" s="30">
        <v>7.5982712316243877</v>
      </c>
      <c r="I24" s="30">
        <v>48.573169666464111</v>
      </c>
      <c r="J24" s="30">
        <v>3.4997806940622422</v>
      </c>
      <c r="K24" s="30">
        <v>3.7879283668236763</v>
      </c>
      <c r="L24" s="30">
        <v>4.7884899530342748</v>
      </c>
    </row>
    <row r="25" spans="1:12">
      <c r="A25" s="29" t="s">
        <v>237</v>
      </c>
    </row>
    <row r="26" spans="1:12">
      <c r="A26" s="29" t="s">
        <v>238</v>
      </c>
      <c r="B26" s="30">
        <v>0</v>
      </c>
      <c r="C26" s="30">
        <v>0.1070037186672</v>
      </c>
      <c r="D26" s="30">
        <v>20.335360089782753</v>
      </c>
      <c r="E26" s="30">
        <v>0</v>
      </c>
      <c r="F26" s="30">
        <v>4.4411817941323353</v>
      </c>
      <c r="G26" s="30">
        <v>42.314625461239601</v>
      </c>
      <c r="H26" s="30">
        <v>5.4844161451696802</v>
      </c>
      <c r="I26" s="30">
        <v>5.0132464876594298</v>
      </c>
      <c r="J26" s="30">
        <v>15.281603769728989</v>
      </c>
      <c r="K26" s="30">
        <v>5.0465430650388852</v>
      </c>
      <c r="L26" s="30">
        <v>8.5619995010777306</v>
      </c>
    </row>
    <row r="27" spans="1:12">
      <c r="A27" s="29" t="s">
        <v>239</v>
      </c>
    </row>
    <row r="28" spans="1:12">
      <c r="A28" s="29" t="s">
        <v>240</v>
      </c>
      <c r="B28" s="30">
        <v>26.025923482667601</v>
      </c>
      <c r="C28" s="30">
        <v>0.752195658901612</v>
      </c>
      <c r="D28" s="30">
        <v>10.747536682199017</v>
      </c>
      <c r="E28" s="30">
        <v>0</v>
      </c>
      <c r="F28" s="30">
        <v>0</v>
      </c>
      <c r="G28" s="30">
        <v>20.034169673685007</v>
      </c>
      <c r="H28" s="30">
        <v>20.163518614396921</v>
      </c>
      <c r="I28" s="30">
        <v>8.9896114075571205</v>
      </c>
      <c r="J28" s="30">
        <v>16.034632160273581</v>
      </c>
      <c r="K28" s="30">
        <v>5.6544020703793896</v>
      </c>
      <c r="L28" s="30">
        <v>37.315983289930422</v>
      </c>
    </row>
    <row r="29" spans="1:12">
      <c r="A29" s="29" t="s">
        <v>241</v>
      </c>
      <c r="B29" s="30">
        <v>15.454401617432051</v>
      </c>
      <c r="C29" s="30">
        <v>17.717981905464399</v>
      </c>
      <c r="D29" s="30">
        <v>4.4108353447448705</v>
      </c>
      <c r="E29" s="30">
        <v>0</v>
      </c>
      <c r="F29" s="30">
        <v>13.438624369946316</v>
      </c>
      <c r="G29" s="30">
        <v>2.7967205870651268</v>
      </c>
      <c r="H29" s="30">
        <v>17.943663526411129</v>
      </c>
      <c r="I29" s="30">
        <v>14.699676041615003</v>
      </c>
      <c r="J29" s="30">
        <v>9.3779934205250175</v>
      </c>
      <c r="K29" s="30">
        <v>34.685068328129411</v>
      </c>
      <c r="L29" s="30">
        <v>6.9434269616741302</v>
      </c>
    </row>
    <row r="30" spans="1:12">
      <c r="A30" s="29" t="s">
        <v>242</v>
      </c>
      <c r="B30" s="30">
        <v>12.799459846712379</v>
      </c>
      <c r="C30" s="30">
        <v>68.974191502181</v>
      </c>
      <c r="D30" s="30">
        <v>4.04103932235759</v>
      </c>
      <c r="E30" s="30">
        <v>2.4711605765430873</v>
      </c>
      <c r="F30" s="30">
        <v>41.21175282855851</v>
      </c>
      <c r="G30" s="30">
        <v>17.230081968194511</v>
      </c>
      <c r="H30" s="30">
        <v>3.9608647150098002</v>
      </c>
      <c r="I30" s="30">
        <v>11.149914669631251</v>
      </c>
      <c r="J30" s="30">
        <v>27.221748969575746</v>
      </c>
      <c r="K30" s="30">
        <v>11.328283421283519</v>
      </c>
      <c r="L30" s="30">
        <v>38.0030972184055</v>
      </c>
    </row>
    <row r="31" spans="1:12">
      <c r="A31" s="29" t="s">
        <v>243</v>
      </c>
      <c r="B31" s="30">
        <v>0</v>
      </c>
      <c r="C31" s="30">
        <v>13.8583004237924</v>
      </c>
      <c r="D31" s="30">
        <v>11.387200702598197</v>
      </c>
      <c r="E31" s="30">
        <v>10.504359139657375</v>
      </c>
      <c r="F31" s="30">
        <v>11.880299084852847</v>
      </c>
      <c r="G31" s="30">
        <v>11.517386641837801</v>
      </c>
      <c r="H31" s="30">
        <v>27.010308171214799</v>
      </c>
      <c r="I31" s="30">
        <v>24.202898140861869</v>
      </c>
      <c r="J31" s="30">
        <v>8.5778586590603005</v>
      </c>
      <c r="K31" s="30">
        <v>9.2901898043267899</v>
      </c>
      <c r="L31" s="30">
        <v>2.2077083487602001</v>
      </c>
    </row>
    <row r="32" spans="1:12">
      <c r="A32" s="29" t="s">
        <v>244</v>
      </c>
      <c r="B32" s="30">
        <v>191.1663520570215</v>
      </c>
      <c r="C32" s="30">
        <v>189.24386324956637</v>
      </c>
      <c r="D32" s="30">
        <v>177.61742422093869</v>
      </c>
      <c r="E32" s="30">
        <v>128.25388726613454</v>
      </c>
      <c r="F32" s="30">
        <v>153.12320896314895</v>
      </c>
      <c r="G32" s="30">
        <v>166.04645999890161</v>
      </c>
      <c r="H32" s="30">
        <v>230.38388195277349</v>
      </c>
      <c r="I32" s="30">
        <v>70.3070635853082</v>
      </c>
      <c r="J32" s="30">
        <v>165.13388469696241</v>
      </c>
      <c r="K32" s="30">
        <v>98.326905781296375</v>
      </c>
      <c r="L32" s="30">
        <v>91.315294269886508</v>
      </c>
    </row>
    <row r="33" spans="1:12">
      <c r="A33" s="29" t="s">
        <v>245</v>
      </c>
      <c r="B33" s="30">
        <v>18.294470870187801</v>
      </c>
      <c r="C33" s="30">
        <v>13.595745321692524</v>
      </c>
      <c r="D33" s="30">
        <v>7.7258127682652509</v>
      </c>
      <c r="E33" s="30">
        <v>4.9467934719248285</v>
      </c>
      <c r="F33" s="30">
        <v>2.6609253052210082</v>
      </c>
      <c r="G33" s="30">
        <v>25.710563038012008</v>
      </c>
      <c r="H33" s="30">
        <v>0</v>
      </c>
      <c r="I33" s="30">
        <v>1.18495247159943</v>
      </c>
      <c r="J33" s="30">
        <v>8.272455563504522</v>
      </c>
      <c r="K33" s="30">
        <v>24.027511644229598</v>
      </c>
      <c r="L33" s="30">
        <v>33.575394833010058</v>
      </c>
    </row>
    <row r="34" spans="1:12">
      <c r="A34" s="29" t="s">
        <v>246</v>
      </c>
      <c r="B34" s="30">
        <v>0</v>
      </c>
      <c r="C34" s="30">
        <v>0</v>
      </c>
      <c r="D34" s="30">
        <v>0</v>
      </c>
      <c r="E34" s="30">
        <v>8.4037962417527012</v>
      </c>
      <c r="F34" s="30">
        <v>6.0461942927762813</v>
      </c>
      <c r="G34" s="30">
        <v>0.104382583209206</v>
      </c>
      <c r="H34" s="30">
        <v>16.756396063015419</v>
      </c>
      <c r="I34" s="30">
        <v>0</v>
      </c>
      <c r="J34" s="30">
        <v>0.141674011763123</v>
      </c>
      <c r="K34" s="30">
        <v>0.33633164323720599</v>
      </c>
      <c r="L34" s="30">
        <v>0</v>
      </c>
    </row>
    <row r="35" spans="1:12">
      <c r="A35" s="29" t="s">
        <v>247</v>
      </c>
      <c r="B35" s="30">
        <v>59.305728848383765</v>
      </c>
      <c r="C35" s="30">
        <v>28.772721287556234</v>
      </c>
      <c r="D35" s="30">
        <v>16.207354483211301</v>
      </c>
      <c r="E35" s="30">
        <v>44.804451491277995</v>
      </c>
      <c r="F35" s="30">
        <v>28.738332543298768</v>
      </c>
      <c r="G35" s="30">
        <v>47.3856494304666</v>
      </c>
      <c r="H35" s="30">
        <v>30.334803468425722</v>
      </c>
      <c r="I35" s="30">
        <v>29.959564458608046</v>
      </c>
      <c r="J35" s="30">
        <v>15.706259336512442</v>
      </c>
      <c r="K35" s="30">
        <v>17.791517734425618</v>
      </c>
      <c r="L35" s="30">
        <v>11.538368143466004</v>
      </c>
    </row>
    <row r="36" spans="1:12">
      <c r="A36" s="29" t="s">
        <v>248</v>
      </c>
      <c r="B36" s="30">
        <v>20.909138665203599</v>
      </c>
      <c r="C36" s="30">
        <v>27.554230816355442</v>
      </c>
      <c r="D36" s="30">
        <v>4.04103932235759</v>
      </c>
      <c r="E36" s="30">
        <v>33.057690865756477</v>
      </c>
      <c r="F36" s="30">
        <v>12.061642347573471</v>
      </c>
      <c r="G36" s="30">
        <v>30.1975152455245</v>
      </c>
      <c r="H36" s="30">
        <v>15.853697402927111</v>
      </c>
      <c r="I36" s="30">
        <v>4.4739955539606697</v>
      </c>
      <c r="J36" s="30">
        <v>6.6455183298824698</v>
      </c>
      <c r="K36" s="30">
        <v>6.9842113848743795E-2</v>
      </c>
      <c r="L36" s="30">
        <v>32.363970100684007</v>
      </c>
    </row>
    <row r="37" spans="1:12">
      <c r="A37" s="29" t="s">
        <v>249</v>
      </c>
    </row>
    <row r="38" spans="1:12">
      <c r="A38" s="29" t="s">
        <v>250</v>
      </c>
      <c r="B38" s="30">
        <v>4.4398463820854897</v>
      </c>
      <c r="C38" s="30">
        <v>41.964254302898901</v>
      </c>
      <c r="D38" s="30">
        <v>27.629791379413692</v>
      </c>
      <c r="E38" s="30">
        <v>0</v>
      </c>
      <c r="F38" s="30">
        <v>11.978158203428563</v>
      </c>
      <c r="G38" s="30">
        <v>9.7578170894656502</v>
      </c>
      <c r="H38" s="30">
        <v>19.321879398120331</v>
      </c>
      <c r="I38" s="30">
        <v>13.68927595437933</v>
      </c>
      <c r="J38" s="30">
        <v>13.55235318770022</v>
      </c>
      <c r="K38" s="30">
        <v>0</v>
      </c>
      <c r="L38" s="30">
        <v>36.469566353628359</v>
      </c>
    </row>
    <row r="39" spans="1:12">
      <c r="A39" s="29" t="s">
        <v>251</v>
      </c>
      <c r="B39" s="30">
        <v>117.24063137124392</v>
      </c>
      <c r="C39" s="30">
        <v>33.864091639059076</v>
      </c>
      <c r="D39" s="30">
        <v>66.318015384975212</v>
      </c>
      <c r="E39" s="30">
        <v>50.678807495122733</v>
      </c>
      <c r="F39" s="30">
        <v>89.679606755349539</v>
      </c>
      <c r="G39" s="30">
        <v>99.030433114467115</v>
      </c>
      <c r="H39" s="30">
        <v>79.437855558416487</v>
      </c>
      <c r="I39" s="30">
        <v>103.37432798763895</v>
      </c>
      <c r="J39" s="30">
        <v>41.042044724637655</v>
      </c>
      <c r="K39" s="30">
        <v>59.193122521845389</v>
      </c>
      <c r="L39" s="30">
        <v>71.741287764231544</v>
      </c>
    </row>
    <row r="40" spans="1:12">
      <c r="A40" s="29" t="s">
        <v>252</v>
      </c>
      <c r="B40" s="30">
        <v>6.6329350321804927</v>
      </c>
      <c r="C40" s="30">
        <v>1.91081370845738</v>
      </c>
      <c r="D40" s="30">
        <v>9.1995326012673715</v>
      </c>
      <c r="E40" s="30">
        <v>0</v>
      </c>
      <c r="F40" s="30">
        <v>1.5316031563292174</v>
      </c>
      <c r="G40" s="30">
        <v>0</v>
      </c>
      <c r="H40" s="30">
        <v>5.5256086067593904</v>
      </c>
      <c r="I40" s="30">
        <v>0</v>
      </c>
      <c r="J40" s="30">
        <v>1.04497572356296</v>
      </c>
      <c r="K40" s="30">
        <v>2.5429219697426699</v>
      </c>
      <c r="L40" s="30">
        <v>0</v>
      </c>
    </row>
    <row r="41" spans="1:12">
      <c r="A41" s="29" t="s">
        <v>253</v>
      </c>
      <c r="B41" s="30">
        <v>27.016818249645791</v>
      </c>
      <c r="C41" s="30">
        <v>32.440393672962003</v>
      </c>
      <c r="D41" s="30">
        <v>17.023908247581769</v>
      </c>
      <c r="E41" s="30">
        <v>21.093219574139198</v>
      </c>
      <c r="F41" s="30">
        <v>19.979236376095045</v>
      </c>
      <c r="G41" s="30">
        <v>14.692447241381746</v>
      </c>
      <c r="H41" s="30">
        <v>33.012299999432358</v>
      </c>
      <c r="I41" s="30">
        <v>18.870769674034634</v>
      </c>
      <c r="J41" s="30">
        <v>28.200062952710468</v>
      </c>
      <c r="K41" s="30">
        <v>11.750186317443728</v>
      </c>
      <c r="L41" s="30">
        <v>14.056721978129751</v>
      </c>
    </row>
    <row r="42" spans="1:12">
      <c r="A42" s="29" t="s">
        <v>254</v>
      </c>
      <c r="B42" s="30">
        <v>76.90446753716958</v>
      </c>
      <c r="C42" s="30">
        <v>241.46802633644384</v>
      </c>
      <c r="D42" s="30">
        <v>129.27114830752038</v>
      </c>
      <c r="E42" s="30">
        <v>85.747688431936652</v>
      </c>
      <c r="F42" s="30">
        <v>102.65190445908631</v>
      </c>
      <c r="G42" s="30">
        <v>105.60102793475788</v>
      </c>
      <c r="H42" s="30">
        <v>85.486036777618182</v>
      </c>
      <c r="I42" s="30">
        <v>50.038452065615267</v>
      </c>
      <c r="J42" s="30">
        <v>58.662061016727755</v>
      </c>
      <c r="K42" s="30">
        <v>101.35111190254453</v>
      </c>
      <c r="L42" s="30">
        <v>36.905727627234711</v>
      </c>
    </row>
    <row r="43" spans="1:12">
      <c r="A43" s="29" t="s">
        <v>255</v>
      </c>
    </row>
    <row r="44" spans="1:12">
      <c r="A44" s="29" t="s">
        <v>256</v>
      </c>
      <c r="B44" s="30">
        <v>42.072788913579629</v>
      </c>
      <c r="C44" s="30">
        <v>52.131631659621249</v>
      </c>
      <c r="D44" s="30">
        <v>78.762314573689778</v>
      </c>
      <c r="E44" s="30">
        <v>82.733110491977996</v>
      </c>
      <c r="F44" s="30">
        <v>22.303878554761603</v>
      </c>
      <c r="G44" s="30">
        <v>37.834358748437616</v>
      </c>
      <c r="H44" s="30">
        <v>38.219187208630892</v>
      </c>
      <c r="I44" s="30">
        <v>42.624543593864018</v>
      </c>
      <c r="J44" s="30">
        <v>47.275529401211266</v>
      </c>
      <c r="K44" s="30">
        <v>25.783773311766069</v>
      </c>
      <c r="L44" s="30">
        <v>48.121289454306158</v>
      </c>
    </row>
    <row r="45" spans="1:12">
      <c r="A45" s="29" t="s">
        <v>257</v>
      </c>
      <c r="B45" s="30">
        <v>24.939828126769761</v>
      </c>
      <c r="C45" s="30">
        <v>0</v>
      </c>
      <c r="D45" s="30">
        <v>0</v>
      </c>
      <c r="E45" s="30">
        <v>16.57930581555517</v>
      </c>
      <c r="F45" s="30">
        <v>10.060930640660937</v>
      </c>
      <c r="G45" s="30">
        <v>22.028387568329123</v>
      </c>
      <c r="H45" s="30">
        <v>31.98873140120849</v>
      </c>
      <c r="I45" s="30">
        <v>24.97780660468397</v>
      </c>
      <c r="J45" s="30">
        <v>9.273779486599711</v>
      </c>
      <c r="K45" s="30">
        <v>6.33597956199565</v>
      </c>
      <c r="L45" s="30">
        <v>0</v>
      </c>
    </row>
    <row r="46" spans="1:12">
      <c r="A46" s="29" t="s">
        <v>258</v>
      </c>
      <c r="B46" s="30">
        <v>0</v>
      </c>
      <c r="C46" s="30">
        <v>34.129588390096998</v>
      </c>
      <c r="D46" s="30">
        <v>14.586102193539315</v>
      </c>
      <c r="E46" s="30">
        <v>0</v>
      </c>
      <c r="F46" s="30">
        <v>5.2344046152907255</v>
      </c>
      <c r="G46" s="30">
        <v>19.639008910571</v>
      </c>
      <c r="H46" s="30">
        <v>57.369854034534995</v>
      </c>
      <c r="I46" s="30">
        <v>17.1216826038813</v>
      </c>
      <c r="J46" s="30">
        <v>27.327591979606304</v>
      </c>
      <c r="K46" s="30">
        <v>20.349327553673202</v>
      </c>
      <c r="L46" s="30">
        <v>36.401477578489192</v>
      </c>
    </row>
    <row r="47" spans="1:12">
      <c r="A47" s="29" t="s">
        <v>259</v>
      </c>
      <c r="B47" s="30">
        <v>14.33028207784707</v>
      </c>
      <c r="C47" s="30">
        <v>26.963200541836901</v>
      </c>
      <c r="D47" s="30">
        <v>52.827163622152668</v>
      </c>
      <c r="E47" s="30">
        <v>7.6595782676888868</v>
      </c>
      <c r="F47" s="30">
        <v>35.070735624811753</v>
      </c>
      <c r="G47" s="30">
        <v>5.8030199497905599</v>
      </c>
      <c r="H47" s="30">
        <v>0</v>
      </c>
      <c r="I47" s="30">
        <v>8.9960745356115197</v>
      </c>
      <c r="J47" s="30">
        <v>8.5953508276747677</v>
      </c>
      <c r="K47" s="30">
        <v>0</v>
      </c>
      <c r="L47" s="30">
        <v>12.13447194699939</v>
      </c>
    </row>
    <row r="48" spans="1:12">
      <c r="A48" s="29" t="s">
        <v>260</v>
      </c>
    </row>
    <row r="49" spans="1:13">
      <c r="A49" s="29" t="s">
        <v>261</v>
      </c>
      <c r="B49" s="30">
        <v>131.89659814768595</v>
      </c>
      <c r="C49" s="30">
        <v>93.600404273324742</v>
      </c>
      <c r="D49" s="30">
        <v>60.927180902516092</v>
      </c>
      <c r="E49" s="30">
        <v>35.522972819167407</v>
      </c>
      <c r="F49" s="30">
        <v>38.978682097512994</v>
      </c>
      <c r="G49" s="30">
        <v>54.27746880476947</v>
      </c>
      <c r="H49" s="30">
        <v>59.737939915236389</v>
      </c>
      <c r="I49" s="30">
        <v>40.845254990103456</v>
      </c>
      <c r="J49" s="30">
        <v>14.08053204355352</v>
      </c>
      <c r="K49" s="30">
        <v>17.69931733096622</v>
      </c>
      <c r="L49" s="30">
        <v>3.7651145589985799</v>
      </c>
    </row>
    <row r="50" spans="1:13">
      <c r="A50" s="29" t="s">
        <v>262</v>
      </c>
      <c r="B50" s="30">
        <v>0</v>
      </c>
      <c r="C50" s="30">
        <v>58.600617642140229</v>
      </c>
      <c r="D50" s="30">
        <v>0</v>
      </c>
      <c r="E50" s="30">
        <v>0</v>
      </c>
      <c r="F50" s="30">
        <v>16.162122936512933</v>
      </c>
      <c r="G50" s="30">
        <v>68.394861063713847</v>
      </c>
      <c r="H50" s="30">
        <v>5.4663488753746199</v>
      </c>
      <c r="I50" s="30">
        <v>34.21318256113468</v>
      </c>
      <c r="J50" s="30">
        <v>4.8405687013886203</v>
      </c>
      <c r="K50" s="30">
        <v>8.8635952663553397</v>
      </c>
      <c r="L50" s="30">
        <v>5.5119101886090496</v>
      </c>
    </row>
    <row r="51" spans="1:13">
      <c r="A51" s="29" t="s">
        <v>263</v>
      </c>
      <c r="B51" s="30">
        <v>115.5741511850772</v>
      </c>
      <c r="C51" s="30">
        <v>159.35732031231007</v>
      </c>
      <c r="D51" s="30">
        <v>104.57757082871044</v>
      </c>
      <c r="E51" s="30">
        <v>56.169039950006216</v>
      </c>
      <c r="F51" s="30">
        <v>74.102008429171661</v>
      </c>
      <c r="G51" s="30">
        <v>140.35137261263631</v>
      </c>
      <c r="H51" s="30">
        <v>78.969248946243823</v>
      </c>
      <c r="I51" s="30">
        <v>132.75380167080149</v>
      </c>
      <c r="J51" s="30">
        <v>47.471771989371774</v>
      </c>
      <c r="K51" s="30">
        <v>92.170364765139823</v>
      </c>
      <c r="L51" s="30">
        <v>124.06969995783604</v>
      </c>
    </row>
    <row r="52" spans="1:13">
      <c r="A52" s="31" t="s">
        <v>264</v>
      </c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41"/>
    </row>
    <row r="53" spans="1:13">
      <c r="A53" s="31" t="s">
        <v>265</v>
      </c>
      <c r="B53" s="32">
        <v>4286.9571975430272</v>
      </c>
      <c r="C53" s="32">
        <v>4101.6148003036806</v>
      </c>
      <c r="D53" s="32">
        <v>2739.9308905852272</v>
      </c>
      <c r="E53" s="32">
        <v>2632.2219874975385</v>
      </c>
      <c r="F53" s="32">
        <v>2633.7003290114799</v>
      </c>
      <c r="G53" s="32">
        <v>3063.9541626202172</v>
      </c>
      <c r="H53" s="32">
        <v>2582.6592339451972</v>
      </c>
      <c r="I53" s="32">
        <v>2338.1388338216148</v>
      </c>
      <c r="J53" s="32">
        <v>3083.0797927599774</v>
      </c>
      <c r="K53" s="32">
        <v>2981.7044284970157</v>
      </c>
      <c r="L53" s="32">
        <v>2707.1968654096345</v>
      </c>
      <c r="M53" s="41"/>
    </row>
    <row r="54" spans="1:13">
      <c r="A54" s="31" t="s">
        <v>266</v>
      </c>
      <c r="B54" s="32">
        <v>481.46295136044984</v>
      </c>
      <c r="C54" s="32">
        <v>323.9619704405938</v>
      </c>
      <c r="D54" s="32">
        <v>639.41498600151715</v>
      </c>
      <c r="E54" s="32">
        <v>284.32335306496299</v>
      </c>
      <c r="F54" s="32">
        <v>277.50027127854344</v>
      </c>
      <c r="G54" s="32">
        <v>395.4495600140753</v>
      </c>
      <c r="H54" s="32">
        <v>438.39233230190899</v>
      </c>
      <c r="I54" s="32">
        <v>417.49747483667886</v>
      </c>
      <c r="J54" s="32">
        <v>414.33908560278172</v>
      </c>
      <c r="K54" s="32">
        <v>257.30032638354839</v>
      </c>
      <c r="L54" s="32">
        <v>332.59997413677843</v>
      </c>
      <c r="M54" s="41"/>
    </row>
    <row r="55" spans="1:13">
      <c r="A55" s="29" t="s">
        <v>267</v>
      </c>
    </row>
    <row r="56" spans="1:13">
      <c r="A56" s="29" t="s">
        <v>268</v>
      </c>
      <c r="B56" s="30">
        <v>28.054348863265268</v>
      </c>
      <c r="C56" s="30">
        <v>28.285442871671201</v>
      </c>
      <c r="D56" s="30">
        <v>17.576351840615121</v>
      </c>
      <c r="E56" s="30">
        <v>25.04992356884236</v>
      </c>
      <c r="F56" s="30">
        <v>21.440592747067221</v>
      </c>
      <c r="G56" s="30">
        <v>56.884229708594397</v>
      </c>
      <c r="H56" s="30">
        <v>8.5740702068474199</v>
      </c>
      <c r="I56" s="30">
        <v>12.37232224181367</v>
      </c>
      <c r="J56" s="30">
        <v>5.2526776641007498</v>
      </c>
      <c r="K56" s="30">
        <v>15.20179323183598</v>
      </c>
      <c r="L56" s="30">
        <v>11.65884014305273</v>
      </c>
    </row>
    <row r="57" spans="1:13">
      <c r="A57" s="29" t="s">
        <v>269</v>
      </c>
      <c r="B57" s="30">
        <v>0</v>
      </c>
      <c r="C57" s="30">
        <v>0</v>
      </c>
      <c r="D57" s="30">
        <v>0</v>
      </c>
      <c r="E57" s="30">
        <v>0</v>
      </c>
      <c r="F57" s="30">
        <v>0</v>
      </c>
      <c r="G57" s="30">
        <v>0</v>
      </c>
      <c r="H57" s="30">
        <v>0</v>
      </c>
      <c r="I57" s="30">
        <v>0</v>
      </c>
      <c r="J57" s="30">
        <v>4.319073688547002</v>
      </c>
      <c r="K57" s="30">
        <v>0</v>
      </c>
      <c r="L57" s="30">
        <v>6.2967571850082802</v>
      </c>
    </row>
    <row r="58" spans="1:13">
      <c r="A58" s="29" t="s">
        <v>270</v>
      </c>
      <c r="B58" s="30">
        <v>21.627122547348701</v>
      </c>
      <c r="C58" s="30">
        <v>33.577000682098102</v>
      </c>
      <c r="D58" s="30">
        <v>12.928572939800764</v>
      </c>
      <c r="E58" s="30">
        <v>4.361131386384085</v>
      </c>
      <c r="F58" s="30">
        <v>0</v>
      </c>
      <c r="G58" s="30">
        <v>0</v>
      </c>
      <c r="H58" s="30">
        <v>0</v>
      </c>
      <c r="I58" s="30">
        <v>5.8340479141234702</v>
      </c>
      <c r="J58" s="30">
        <v>4.0538771203344997</v>
      </c>
      <c r="K58" s="30">
        <v>18.004400036539529</v>
      </c>
      <c r="L58" s="30">
        <v>5.8986211424204997</v>
      </c>
    </row>
    <row r="59" spans="1:13">
      <c r="A59" s="29" t="s">
        <v>271</v>
      </c>
      <c r="B59" s="30">
        <v>0</v>
      </c>
      <c r="C59" s="30">
        <v>0</v>
      </c>
      <c r="D59" s="30">
        <v>16.325019999147369</v>
      </c>
      <c r="E59" s="30">
        <v>5.5142325816997273</v>
      </c>
      <c r="F59" s="30">
        <v>8.9676496275078179</v>
      </c>
      <c r="G59" s="30">
        <v>0</v>
      </c>
      <c r="H59" s="30">
        <v>8.0816737354662909</v>
      </c>
      <c r="I59" s="30">
        <v>0</v>
      </c>
      <c r="J59" s="30">
        <v>18.146105336514808</v>
      </c>
      <c r="K59" s="30">
        <v>5.0211528653416702</v>
      </c>
      <c r="L59" s="30">
        <v>32.78437525148653</v>
      </c>
    </row>
    <row r="60" spans="1:13">
      <c r="A60" s="29" t="s">
        <v>272</v>
      </c>
    </row>
    <row r="61" spans="1:13">
      <c r="A61" s="29" t="s">
        <v>273</v>
      </c>
      <c r="B61" s="30">
        <v>626.23797382309817</v>
      </c>
      <c r="C61" s="30">
        <v>354.03838361916468</v>
      </c>
      <c r="D61" s="30">
        <v>256.76206440417883</v>
      </c>
      <c r="E61" s="30">
        <v>430.52622776336494</v>
      </c>
      <c r="F61" s="30">
        <v>145.96133847442212</v>
      </c>
      <c r="G61" s="30">
        <v>203.70524271229053</v>
      </c>
      <c r="H61" s="30">
        <v>192.56426987213825</v>
      </c>
      <c r="I61" s="30">
        <v>147.53741859188426</v>
      </c>
      <c r="J61" s="30">
        <v>212.53378710477557</v>
      </c>
      <c r="K61" s="30">
        <v>120.93002441099632</v>
      </c>
      <c r="L61" s="30">
        <v>108.95807584679662</v>
      </c>
    </row>
    <row r="62" spans="1:13">
      <c r="A62" s="29" t="s">
        <v>274</v>
      </c>
    </row>
    <row r="63" spans="1:13">
      <c r="A63" s="29" t="s">
        <v>275</v>
      </c>
      <c r="B63" s="30">
        <v>129.58493622027163</v>
      </c>
      <c r="C63" s="30">
        <v>50.493220659801587</v>
      </c>
      <c r="D63" s="30">
        <v>113.31007739853408</v>
      </c>
      <c r="E63" s="30">
        <v>87.453608822413841</v>
      </c>
      <c r="F63" s="30">
        <v>145.17069816183118</v>
      </c>
      <c r="G63" s="30">
        <v>72.973104889103467</v>
      </c>
      <c r="H63" s="30">
        <v>51.272761457093615</v>
      </c>
      <c r="I63" s="30">
        <v>27.339964146919911</v>
      </c>
      <c r="J63" s="30">
        <v>23.956749358413031</v>
      </c>
      <c r="K63" s="30">
        <v>10.97453687319042</v>
      </c>
      <c r="L63" s="30">
        <v>54.630567087708087</v>
      </c>
    </row>
    <row r="64" spans="1:13">
      <c r="A64" s="29" t="s">
        <v>276</v>
      </c>
    </row>
    <row r="65" spans="1:13">
      <c r="A65" s="29" t="s">
        <v>277</v>
      </c>
      <c r="B65" s="30">
        <v>48.448472395306304</v>
      </c>
      <c r="C65" s="30">
        <v>27.741784402749047</v>
      </c>
      <c r="D65" s="30">
        <v>6.9775900348144031</v>
      </c>
      <c r="E65" s="30">
        <v>47.673450999391306</v>
      </c>
      <c r="F65" s="30">
        <v>26.322416018460405</v>
      </c>
      <c r="G65" s="30">
        <v>16.897720724117946</v>
      </c>
      <c r="H65" s="30">
        <v>20.963694441238751</v>
      </c>
      <c r="I65" s="30">
        <v>29.273825337399707</v>
      </c>
      <c r="J65" s="30">
        <v>16.864491821277984</v>
      </c>
      <c r="K65" s="30">
        <v>44.615538350490674</v>
      </c>
      <c r="L65" s="30">
        <v>3.4827309670736901</v>
      </c>
    </row>
    <row r="66" spans="1:13">
      <c r="A66" s="29" t="s">
        <v>278</v>
      </c>
    </row>
    <row r="67" spans="1:13">
      <c r="A67" s="29" t="s">
        <v>279</v>
      </c>
      <c r="B67" s="30">
        <v>28.503134731662939</v>
      </c>
      <c r="C67" s="30">
        <v>39.042575157663151</v>
      </c>
      <c r="D67" s="30">
        <v>23.135671970446065</v>
      </c>
      <c r="E67" s="30">
        <v>11.951752005929006</v>
      </c>
      <c r="F67" s="30">
        <v>17.493566304306807</v>
      </c>
      <c r="G67" s="30">
        <v>73.697187872071822</v>
      </c>
      <c r="H67" s="30">
        <v>11.2124223809617</v>
      </c>
      <c r="I67" s="30">
        <v>0</v>
      </c>
      <c r="J67" s="30">
        <v>0</v>
      </c>
      <c r="K67" s="30">
        <v>15.09936240471994</v>
      </c>
      <c r="L67" s="30">
        <v>11.066419920224201</v>
      </c>
    </row>
    <row r="68" spans="1:13">
      <c r="A68" s="29" t="s">
        <v>280</v>
      </c>
      <c r="B68" s="30">
        <v>55.914145898447202</v>
      </c>
      <c r="C68" s="30">
        <v>0.37373453334874901</v>
      </c>
      <c r="D68" s="30">
        <v>37.490415825055734</v>
      </c>
      <c r="E68" s="30">
        <v>2.4462579947351641</v>
      </c>
      <c r="F68" s="30">
        <v>21.153551612014635</v>
      </c>
      <c r="G68" s="30">
        <v>11.030419205642861</v>
      </c>
      <c r="H68" s="30">
        <v>20.886753768425862</v>
      </c>
      <c r="I68" s="30">
        <v>35.195549152449402</v>
      </c>
      <c r="J68" s="30">
        <v>0</v>
      </c>
      <c r="K68" s="30">
        <v>6.5349917002178604</v>
      </c>
      <c r="L68" s="30">
        <v>0.70553261821141</v>
      </c>
      <c r="M68" s="36"/>
    </row>
    <row r="69" spans="1:13">
      <c r="A69" s="29" t="s">
        <v>281</v>
      </c>
      <c r="B69" s="30">
        <v>9.0627771271629491</v>
      </c>
      <c r="C69" s="30">
        <v>62.543763063258623</v>
      </c>
      <c r="D69" s="30">
        <v>31.591597483582277</v>
      </c>
      <c r="E69" s="30">
        <v>21.76326559373231</v>
      </c>
      <c r="F69" s="30">
        <v>33.296840288614256</v>
      </c>
      <c r="G69" s="30">
        <v>10.067136983809011</v>
      </c>
      <c r="H69" s="30">
        <v>13.11511530017866</v>
      </c>
      <c r="I69" s="30">
        <v>2.12823504825593</v>
      </c>
      <c r="J69" s="30">
        <v>3.2227547308568609</v>
      </c>
      <c r="K69" s="30">
        <v>11.789685606326985</v>
      </c>
      <c r="L69" s="30">
        <v>13.913027652157279</v>
      </c>
    </row>
    <row r="70" spans="1:13">
      <c r="A70" s="29" t="s">
        <v>282</v>
      </c>
    </row>
    <row r="71" spans="1:13">
      <c r="A71" s="29" t="s">
        <v>283</v>
      </c>
      <c r="B71" s="30">
        <v>21.600463533345209</v>
      </c>
      <c r="C71" s="30">
        <v>0</v>
      </c>
      <c r="D71" s="30">
        <v>23.637171193499267</v>
      </c>
      <c r="E71" s="30">
        <v>15.885777318173572</v>
      </c>
      <c r="F71" s="30">
        <v>18.783214575912925</v>
      </c>
      <c r="G71" s="30">
        <v>0</v>
      </c>
      <c r="H71" s="30">
        <v>13.40564428388058</v>
      </c>
      <c r="I71" s="30">
        <v>7.7041228909886597</v>
      </c>
      <c r="J71" s="30">
        <v>15.65841976146255</v>
      </c>
      <c r="K71" s="30">
        <v>9.7137410318468795</v>
      </c>
      <c r="L71" s="30">
        <v>9.8206124160189905</v>
      </c>
    </row>
    <row r="72" spans="1:13">
      <c r="A72" s="29" t="s">
        <v>284</v>
      </c>
    </row>
    <row r="73" spans="1:13">
      <c r="A73" s="29" t="s">
        <v>285</v>
      </c>
      <c r="B73" s="30">
        <v>0.4544358919912902</v>
      </c>
      <c r="C73" s="30">
        <v>0.33810563516847003</v>
      </c>
      <c r="D73" s="30">
        <v>0.1566389637357429</v>
      </c>
      <c r="E73" s="30">
        <v>0.1790645022875122</v>
      </c>
      <c r="F73" s="30">
        <v>0.53757122007813585</v>
      </c>
      <c r="G73" s="30">
        <v>0.52027349090203656</v>
      </c>
      <c r="H73" s="30">
        <v>1.3427460503795239</v>
      </c>
      <c r="I73" s="30">
        <v>0.5585994561526294</v>
      </c>
      <c r="J73" s="30">
        <v>0.48149352804533674</v>
      </c>
      <c r="K73" s="30">
        <v>0.44576217604436519</v>
      </c>
      <c r="L73" s="30">
        <v>0.76696054431028526</v>
      </c>
    </row>
    <row r="74" spans="1:13">
      <c r="A74" s="29" t="s">
        <v>286</v>
      </c>
      <c r="B74" s="30">
        <v>1.1083808176626695</v>
      </c>
      <c r="C74" s="30">
        <v>2.2331506269536936</v>
      </c>
      <c r="D74" s="30">
        <v>0.56951011959547582</v>
      </c>
      <c r="E74" s="30">
        <v>0.50577733685743886</v>
      </c>
      <c r="F74" s="30">
        <v>0.99931778405199612</v>
      </c>
      <c r="G74" s="30">
        <v>2.5478349650433363</v>
      </c>
      <c r="H74" s="30">
        <v>13.01194346311069</v>
      </c>
      <c r="I74" s="30">
        <v>1.3491587117594466</v>
      </c>
      <c r="J74" s="30">
        <v>0.75576702905571269</v>
      </c>
      <c r="K74" s="30">
        <v>0.74503870315546794</v>
      </c>
      <c r="L74" s="30">
        <v>1.0964190755605587</v>
      </c>
    </row>
    <row r="75" spans="1:13">
      <c r="A75" s="29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</row>
    <row r="76" spans="1:13">
      <c r="A76" s="34" t="s">
        <v>215</v>
      </c>
      <c r="B76" s="35">
        <v>8207.8537343512526</v>
      </c>
      <c r="C76" s="35">
        <v>7761.1371637408429</v>
      </c>
      <c r="D76" s="35">
        <v>5792.3522504240527</v>
      </c>
      <c r="E76" s="35">
        <v>5039.1699819913274</v>
      </c>
      <c r="F76" s="35">
        <v>4971.328444313508</v>
      </c>
      <c r="G76" s="35">
        <v>5927.8530452991217</v>
      </c>
      <c r="H76" s="35">
        <v>5253.5771801075753</v>
      </c>
      <c r="I76" s="35">
        <v>4404.8368511532535</v>
      </c>
      <c r="J76" s="35">
        <v>5203.3395396681744</v>
      </c>
      <c r="K76" s="35">
        <v>4807.2419355095444</v>
      </c>
      <c r="L76" s="35">
        <v>4790.1094111693255</v>
      </c>
    </row>
  </sheetData>
  <mergeCells count="2">
    <mergeCell ref="A1:L1"/>
    <mergeCell ref="B4:L4"/>
  </mergeCells>
  <printOptions horizontalCentered="1"/>
  <pageMargins left="0.39370078740157483" right="0" top="0.39370078740157483" bottom="0.39370078740157483" header="0" footer="0"/>
  <pageSetup paperSize="9" orientation="landscape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6A26FC-0BB8-40E6-8543-D830B32B5000}">
  <sheetPr>
    <pageSetUpPr fitToPage="1"/>
  </sheetPr>
  <dimension ref="A1:K46"/>
  <sheetViews>
    <sheetView view="pageBreakPreview" zoomScaleNormal="100" zoomScaleSheetLayoutView="100" workbookViewId="0">
      <selection sqref="A1:K1"/>
    </sheetView>
  </sheetViews>
  <sheetFormatPr baseColWidth="10" defaultColWidth="11.44140625" defaultRowHeight="13.2"/>
  <cols>
    <col min="1" max="1" width="49.44140625" customWidth="1"/>
    <col min="2" max="2" width="14.5546875" customWidth="1"/>
    <col min="3" max="3" width="8" customWidth="1"/>
    <col min="4" max="4" width="8.88671875" customWidth="1"/>
    <col min="5" max="5" width="9.33203125" customWidth="1"/>
    <col min="6" max="6" width="9.109375" customWidth="1"/>
    <col min="7" max="7" width="10.6640625" customWidth="1"/>
    <col min="8" max="8" width="8.6640625" customWidth="1"/>
    <col min="9" max="9" width="14.88671875" customWidth="1"/>
    <col min="11" max="11" width="10.109375" customWidth="1"/>
  </cols>
  <sheetData>
    <row r="1" spans="1:11" ht="15.6">
      <c r="A1" s="86" t="s">
        <v>306</v>
      </c>
      <c r="B1" s="86"/>
      <c r="C1" s="86"/>
      <c r="D1" s="86"/>
      <c r="E1" s="86"/>
      <c r="F1" s="86"/>
      <c r="G1" s="86"/>
      <c r="H1" s="86"/>
      <c r="I1" s="86"/>
      <c r="J1" s="86"/>
      <c r="K1" s="86"/>
    </row>
    <row r="2" spans="1:11" ht="13.8">
      <c r="A2" s="43"/>
      <c r="D2" s="45"/>
      <c r="I2" s="43"/>
    </row>
    <row r="3" spans="1:11" ht="16.2" thickBot="1">
      <c r="A3" s="46" t="s">
        <v>288</v>
      </c>
      <c r="B3" s="89" t="s">
        <v>289</v>
      </c>
      <c r="C3" s="89"/>
      <c r="D3" s="89"/>
      <c r="E3" s="89"/>
      <c r="F3" s="89"/>
      <c r="G3" s="89"/>
      <c r="H3" s="89"/>
      <c r="I3" s="89"/>
      <c r="J3" s="89"/>
      <c r="K3" s="89"/>
    </row>
    <row r="4" spans="1:11" ht="21.75" customHeight="1" thickTop="1" thickBot="1">
      <c r="A4" s="47" t="s">
        <v>290</v>
      </c>
      <c r="B4" s="48" t="s">
        <v>198</v>
      </c>
      <c r="C4" s="48" t="s">
        <v>199</v>
      </c>
      <c r="D4" s="48" t="s">
        <v>200</v>
      </c>
      <c r="E4" s="48" t="s">
        <v>201</v>
      </c>
      <c r="F4" s="48" t="s">
        <v>202</v>
      </c>
      <c r="G4" s="48" t="s">
        <v>203</v>
      </c>
      <c r="H4" s="48" t="s">
        <v>204</v>
      </c>
      <c r="I4" s="48" t="s">
        <v>205</v>
      </c>
      <c r="J4" s="48" t="s">
        <v>206</v>
      </c>
      <c r="K4" s="48" t="s">
        <v>207</v>
      </c>
    </row>
    <row r="5" spans="1:11" ht="13.8" thickTop="1">
      <c r="A5" s="29" t="s">
        <v>0</v>
      </c>
      <c r="B5" s="30">
        <v>319.60795789136569</v>
      </c>
      <c r="C5" s="30">
        <v>25.613695541467699</v>
      </c>
      <c r="D5" s="30">
        <v>0</v>
      </c>
      <c r="E5" s="30">
        <v>0</v>
      </c>
      <c r="F5" s="30">
        <v>2.7456392456358798</v>
      </c>
      <c r="G5" s="30">
        <v>0</v>
      </c>
      <c r="H5" s="30">
        <v>261.79679591821736</v>
      </c>
      <c r="I5" s="30">
        <v>70.433533135798797</v>
      </c>
      <c r="J5" s="30">
        <v>2.4368233644279198</v>
      </c>
      <c r="K5" s="30">
        <v>39.690680273733641</v>
      </c>
    </row>
    <row r="6" spans="1:11">
      <c r="A6" s="50" t="s">
        <v>1</v>
      </c>
      <c r="B6" s="30">
        <v>200.47509954711938</v>
      </c>
      <c r="C6" s="30">
        <v>29.024622601454901</v>
      </c>
      <c r="D6" s="30">
        <v>0</v>
      </c>
      <c r="E6" s="30">
        <v>0</v>
      </c>
      <c r="F6" s="30">
        <v>5.7942839920909801</v>
      </c>
      <c r="G6" s="30">
        <v>0</v>
      </c>
      <c r="H6" s="30">
        <v>0</v>
      </c>
      <c r="I6" s="30">
        <v>5.3708614548060396</v>
      </c>
      <c r="J6" s="30">
        <v>0</v>
      </c>
      <c r="K6" s="30">
        <v>0</v>
      </c>
    </row>
    <row r="7" spans="1:11">
      <c r="A7" s="29" t="s">
        <v>2</v>
      </c>
      <c r="B7" s="30">
        <v>408.21436284662582</v>
      </c>
      <c r="C7" s="30">
        <v>0</v>
      </c>
      <c r="D7" s="30">
        <v>0</v>
      </c>
      <c r="E7" s="30">
        <v>0</v>
      </c>
      <c r="F7" s="30">
        <v>4.2820540543659904</v>
      </c>
      <c r="G7" s="30">
        <v>0</v>
      </c>
      <c r="H7" s="30">
        <v>19.512546367651581</v>
      </c>
      <c r="I7" s="30">
        <v>77.6406752256148</v>
      </c>
      <c r="J7" s="30">
        <v>17.502101844198069</v>
      </c>
      <c r="K7" s="30">
        <v>53.418770582533</v>
      </c>
    </row>
    <row r="8" spans="1:11">
      <c r="A8" s="29" t="s">
        <v>3</v>
      </c>
      <c r="B8" s="30">
        <v>0</v>
      </c>
      <c r="C8" s="30">
        <v>0</v>
      </c>
      <c r="D8" s="30">
        <v>0</v>
      </c>
      <c r="E8" s="30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</row>
    <row r="9" spans="1:11">
      <c r="A9" s="29" t="s">
        <v>5</v>
      </c>
      <c r="B9" s="30">
        <v>2.6551505750626601</v>
      </c>
      <c r="C9" s="30">
        <v>0</v>
      </c>
      <c r="D9" s="30">
        <v>0</v>
      </c>
      <c r="E9" s="30">
        <v>0</v>
      </c>
      <c r="F9" s="30">
        <v>1.2202928050591379E-4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</row>
    <row r="10" spans="1:11">
      <c r="A10" s="29" t="s">
        <v>6</v>
      </c>
      <c r="B10" s="30">
        <v>72.728862272426397</v>
      </c>
      <c r="C10" s="30">
        <v>0</v>
      </c>
      <c r="D10" s="30">
        <v>0</v>
      </c>
      <c r="E10" s="30">
        <v>0</v>
      </c>
      <c r="F10" s="30">
        <v>7.877156843558511E-3</v>
      </c>
      <c r="G10" s="30">
        <v>0</v>
      </c>
      <c r="H10" s="30">
        <v>0</v>
      </c>
      <c r="I10" s="30">
        <v>9.9554088565440804</v>
      </c>
      <c r="J10" s="30">
        <v>0</v>
      </c>
      <c r="K10" s="30">
        <v>0</v>
      </c>
    </row>
    <row r="11" spans="1:11">
      <c r="A11" s="29" t="s">
        <v>7</v>
      </c>
      <c r="B11" s="30">
        <v>13.677624513417021</v>
      </c>
      <c r="C11" s="30">
        <v>0</v>
      </c>
      <c r="D11" s="30">
        <v>0</v>
      </c>
      <c r="E11" s="30">
        <v>0</v>
      </c>
      <c r="F11" s="30">
        <v>0.60404920093065195</v>
      </c>
      <c r="G11" s="30">
        <v>0</v>
      </c>
      <c r="H11" s="30">
        <v>35.433993876355203</v>
      </c>
      <c r="I11" s="30">
        <v>0</v>
      </c>
      <c r="J11" s="30">
        <v>0</v>
      </c>
      <c r="K11" s="30">
        <v>0</v>
      </c>
    </row>
    <row r="12" spans="1:11">
      <c r="A12" s="29" t="s">
        <v>9</v>
      </c>
      <c r="B12" s="30">
        <v>37.356943871907589</v>
      </c>
      <c r="C12" s="30">
        <v>21.064738679010162</v>
      </c>
      <c r="D12" s="30">
        <v>0</v>
      </c>
      <c r="E12" s="30">
        <v>0</v>
      </c>
      <c r="F12" s="30">
        <v>2.2996227448347497</v>
      </c>
      <c r="G12" s="30">
        <v>0</v>
      </c>
      <c r="H12" s="30">
        <v>11.976824727090033</v>
      </c>
      <c r="I12" s="30">
        <v>26.629486270753588</v>
      </c>
      <c r="J12" s="30">
        <v>21.622347033763099</v>
      </c>
      <c r="K12" s="30">
        <v>88.515289233166399</v>
      </c>
    </row>
    <row r="13" spans="1:11">
      <c r="A13" s="29" t="s">
        <v>11</v>
      </c>
      <c r="B13" s="30">
        <v>23.343443541818758</v>
      </c>
      <c r="C13" s="30">
        <v>0</v>
      </c>
      <c r="D13" s="30">
        <v>0</v>
      </c>
      <c r="E13" s="30">
        <v>0</v>
      </c>
      <c r="F13" s="30">
        <v>0.18760291343952179</v>
      </c>
      <c r="G13" s="30">
        <v>0</v>
      </c>
      <c r="H13" s="30">
        <v>3.4611385475007701</v>
      </c>
      <c r="I13" s="30">
        <v>0</v>
      </c>
      <c r="J13" s="30">
        <v>0</v>
      </c>
      <c r="K13" s="30">
        <v>0</v>
      </c>
    </row>
    <row r="14" spans="1:11">
      <c r="A14" s="29" t="s">
        <v>13</v>
      </c>
      <c r="B14" s="30">
        <v>70.648307605744975</v>
      </c>
      <c r="C14" s="30">
        <v>14.666519486747411</v>
      </c>
      <c r="D14" s="30">
        <v>0</v>
      </c>
      <c r="E14" s="30">
        <v>0</v>
      </c>
      <c r="F14" s="30">
        <v>1.069614035159266</v>
      </c>
      <c r="G14" s="30">
        <v>0</v>
      </c>
      <c r="H14" s="30">
        <v>2.5298061200289297</v>
      </c>
      <c r="I14" s="30">
        <v>15.848502303961693</v>
      </c>
      <c r="J14" s="30">
        <v>1.371966569504006</v>
      </c>
      <c r="K14" s="30">
        <v>11.771988732063599</v>
      </c>
    </row>
    <row r="15" spans="1:11">
      <c r="A15" s="29" t="s">
        <v>16</v>
      </c>
      <c r="B15" s="30">
        <v>89.300938429039789</v>
      </c>
      <c r="C15" s="30">
        <v>0</v>
      </c>
      <c r="D15" s="30">
        <v>4.8563485070755199</v>
      </c>
      <c r="E15" s="30">
        <v>0</v>
      </c>
      <c r="F15" s="30">
        <v>0.353718445775278</v>
      </c>
      <c r="G15" s="30">
        <v>0</v>
      </c>
      <c r="H15" s="30">
        <v>3.6553156012566999</v>
      </c>
      <c r="I15" s="30">
        <v>14.812909875327861</v>
      </c>
      <c r="J15" s="30">
        <v>17.508161903009579</v>
      </c>
      <c r="K15" s="30">
        <v>54.074020511266497</v>
      </c>
    </row>
    <row r="16" spans="1:11">
      <c r="A16" s="29" t="s">
        <v>19</v>
      </c>
      <c r="B16" s="30">
        <v>33.814387904539601</v>
      </c>
      <c r="C16" s="30">
        <v>0</v>
      </c>
      <c r="D16" s="30">
        <v>0</v>
      </c>
      <c r="E16" s="30">
        <v>0</v>
      </c>
      <c r="F16" s="30">
        <v>4.62787093792323E-2</v>
      </c>
      <c r="G16" s="30">
        <v>0</v>
      </c>
      <c r="H16" s="30">
        <v>0</v>
      </c>
      <c r="I16" s="30">
        <v>0</v>
      </c>
      <c r="J16" s="30">
        <v>11.168754684134001</v>
      </c>
      <c r="K16" s="30">
        <v>0</v>
      </c>
    </row>
    <row r="17" spans="1:11">
      <c r="A17" s="29" t="s">
        <v>25</v>
      </c>
      <c r="B17" s="30">
        <v>2.9191001586139902</v>
      </c>
      <c r="C17" s="30">
        <v>0</v>
      </c>
      <c r="D17" s="30">
        <v>0</v>
      </c>
      <c r="E17" s="30">
        <v>0</v>
      </c>
      <c r="F17" s="30">
        <v>1.6450193513595689E-2</v>
      </c>
      <c r="G17" s="30">
        <v>0</v>
      </c>
      <c r="H17" s="30">
        <v>5.5890542295081298</v>
      </c>
      <c r="I17" s="30">
        <v>0</v>
      </c>
      <c r="J17" s="30">
        <v>0</v>
      </c>
      <c r="K17" s="30">
        <v>0</v>
      </c>
    </row>
    <row r="18" spans="1:11">
      <c r="A18" s="29" t="s">
        <v>28</v>
      </c>
      <c r="B18" s="30">
        <v>0.21715763724460271</v>
      </c>
      <c r="C18" s="30">
        <v>0</v>
      </c>
      <c r="D18" s="30">
        <v>0</v>
      </c>
      <c r="E18" s="30">
        <v>0</v>
      </c>
      <c r="F18" s="30">
        <v>7.10171524763515E-3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</row>
    <row r="19" spans="1:11">
      <c r="A19" s="29" t="s">
        <v>31</v>
      </c>
      <c r="B19" s="30">
        <v>0</v>
      </c>
      <c r="C19" s="30">
        <v>0</v>
      </c>
      <c r="D19" s="30">
        <v>0</v>
      </c>
      <c r="E19" s="30">
        <v>0</v>
      </c>
      <c r="F19" s="30">
        <v>6.8332413726610534E-3</v>
      </c>
      <c r="G19" s="30">
        <v>0</v>
      </c>
      <c r="H19" s="30">
        <v>0</v>
      </c>
      <c r="I19" s="30">
        <v>0</v>
      </c>
      <c r="J19" s="30">
        <v>9.7327437191597799</v>
      </c>
      <c r="K19" s="30">
        <v>0</v>
      </c>
    </row>
    <row r="20" spans="1:11">
      <c r="A20" s="29" t="s">
        <v>34</v>
      </c>
      <c r="B20" s="30">
        <v>176.22706189876791</v>
      </c>
      <c r="C20" s="30">
        <v>0</v>
      </c>
      <c r="D20" s="30">
        <v>0</v>
      </c>
      <c r="E20" s="30">
        <v>0</v>
      </c>
      <c r="F20" s="30">
        <v>0</v>
      </c>
      <c r="G20" s="30">
        <v>0</v>
      </c>
      <c r="H20" s="30">
        <v>0</v>
      </c>
      <c r="I20" s="30">
        <v>11.5433214495184</v>
      </c>
      <c r="J20" s="30">
        <v>0</v>
      </c>
      <c r="K20" s="30">
        <v>0</v>
      </c>
    </row>
    <row r="21" spans="1:11" ht="6.75" customHeight="1">
      <c r="A21" s="29"/>
      <c r="B21" s="30"/>
      <c r="C21" s="30"/>
      <c r="D21" s="30"/>
      <c r="E21" s="30"/>
      <c r="F21" s="30"/>
      <c r="G21" s="30"/>
      <c r="H21" s="30"/>
      <c r="I21" s="30"/>
      <c r="J21" s="30"/>
      <c r="K21" s="30"/>
    </row>
    <row r="22" spans="1:11">
      <c r="A22" s="51" t="s">
        <v>291</v>
      </c>
      <c r="B22" s="52">
        <v>1451.1863986936944</v>
      </c>
      <c r="C22" s="52">
        <v>90.369576308680166</v>
      </c>
      <c r="D22" s="52">
        <v>4.8563485070755199</v>
      </c>
      <c r="E22" s="53">
        <v>0</v>
      </c>
      <c r="F22" s="52">
        <v>17.421247677869509</v>
      </c>
      <c r="G22" s="52">
        <v>0</v>
      </c>
      <c r="H22" s="52">
        <v>343.95547538760866</v>
      </c>
      <c r="I22" s="52">
        <v>232.23469857232524</v>
      </c>
      <c r="J22" s="52">
        <v>81.342899118196456</v>
      </c>
      <c r="K22" s="52">
        <v>247.47074933276312</v>
      </c>
    </row>
    <row r="23" spans="1:11">
      <c r="A23" s="51" t="s">
        <v>292</v>
      </c>
      <c r="B23" s="54">
        <v>0.17680461246771911</v>
      </c>
      <c r="C23" s="54">
        <v>1.1010134833478848E-2</v>
      </c>
      <c r="D23" s="54">
        <v>5.9167093667262638E-4</v>
      </c>
      <c r="E23" s="53">
        <v>0</v>
      </c>
      <c r="F23" s="54">
        <v>2.1225095185308492E-3</v>
      </c>
      <c r="G23" s="54">
        <v>0</v>
      </c>
      <c r="H23" s="54">
        <v>4.1905653599563671E-2</v>
      </c>
      <c r="I23" s="54">
        <v>2.8294205292716638E-2</v>
      </c>
      <c r="J23" s="54">
        <v>9.9103738627508309E-3</v>
      </c>
      <c r="K23" s="54">
        <v>3.015048237239612E-2</v>
      </c>
    </row>
    <row r="25" spans="1:11" ht="21.75" customHeight="1" thickBot="1">
      <c r="A25" s="47" t="s">
        <v>307</v>
      </c>
      <c r="B25" s="55" t="s">
        <v>130</v>
      </c>
      <c r="C25" s="48" t="s">
        <v>208</v>
      </c>
      <c r="D25" s="48" t="s">
        <v>209</v>
      </c>
      <c r="E25" s="48" t="s">
        <v>210</v>
      </c>
      <c r="F25" s="48" t="s">
        <v>211</v>
      </c>
      <c r="G25" s="48" t="s">
        <v>212</v>
      </c>
      <c r="H25" s="48" t="s">
        <v>213</v>
      </c>
      <c r="I25" s="48" t="s">
        <v>214</v>
      </c>
      <c r="J25" s="56" t="s">
        <v>293</v>
      </c>
      <c r="K25" s="56" t="s">
        <v>294</v>
      </c>
    </row>
    <row r="26" spans="1:11" ht="13.8" thickTop="1">
      <c r="A26" s="29" t="s">
        <v>0</v>
      </c>
      <c r="B26" s="32">
        <v>1308.0019091338761</v>
      </c>
      <c r="C26" s="30">
        <v>0</v>
      </c>
      <c r="D26" s="30">
        <v>40.233280258971597</v>
      </c>
      <c r="E26" s="30">
        <v>89.032168950256505</v>
      </c>
      <c r="F26" s="30">
        <v>16.073495223397501</v>
      </c>
      <c r="G26" s="30">
        <v>0</v>
      </c>
      <c r="H26" s="30">
        <v>0</v>
      </c>
      <c r="I26" s="30">
        <v>9.2894223847813623E-2</v>
      </c>
      <c r="J26" s="52">
        <v>2175.7588731609967</v>
      </c>
      <c r="K26" s="57">
        <v>0.26508255916587292</v>
      </c>
    </row>
    <row r="27" spans="1:11">
      <c r="A27" s="50" t="s">
        <v>1</v>
      </c>
      <c r="B27" s="32">
        <v>625.07244707908762</v>
      </c>
      <c r="C27" s="30">
        <v>0</v>
      </c>
      <c r="D27" s="30">
        <v>0</v>
      </c>
      <c r="E27" s="30">
        <v>0</v>
      </c>
      <c r="F27" s="30">
        <v>0</v>
      </c>
      <c r="G27" s="30">
        <v>0</v>
      </c>
      <c r="H27" s="30">
        <v>0</v>
      </c>
      <c r="I27" s="30">
        <v>0.44752555308703001</v>
      </c>
      <c r="J27" s="52">
        <v>866.18484022764596</v>
      </c>
      <c r="K27" s="57">
        <v>0.10553122268767001</v>
      </c>
    </row>
    <row r="28" spans="1:11">
      <c r="A28" s="29" t="s">
        <v>2</v>
      </c>
      <c r="B28" s="32">
        <v>1045.4049183267439</v>
      </c>
      <c r="C28" s="30">
        <v>0</v>
      </c>
      <c r="D28" s="30">
        <v>258.27261040625302</v>
      </c>
      <c r="E28" s="30">
        <v>5.51040411276791</v>
      </c>
      <c r="F28" s="30">
        <v>0</v>
      </c>
      <c r="G28" s="30">
        <v>17.897955777884459</v>
      </c>
      <c r="H28" s="30">
        <v>8.8351786507215095</v>
      </c>
      <c r="I28" s="30">
        <v>0.51117193013604001</v>
      </c>
      <c r="J28" s="52">
        <v>1917.0027501254958</v>
      </c>
      <c r="K28" s="57">
        <v>0.23355712859532521</v>
      </c>
    </row>
    <row r="29" spans="1:11">
      <c r="A29" s="29" t="s">
        <v>3</v>
      </c>
      <c r="B29" s="32">
        <v>2.1005463337289498</v>
      </c>
      <c r="C29" s="30">
        <v>0</v>
      </c>
      <c r="D29" s="30">
        <v>5.3138024977307401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52">
        <v>7.4143488314596899</v>
      </c>
      <c r="K29" s="57">
        <v>9.0332370330009528E-4</v>
      </c>
    </row>
    <row r="30" spans="1:11">
      <c r="A30" s="29" t="s">
        <v>5</v>
      </c>
      <c r="B30" s="32">
        <v>1.04963372636166</v>
      </c>
      <c r="C30" s="30">
        <v>0</v>
      </c>
      <c r="D30" s="30">
        <v>0</v>
      </c>
      <c r="E30" s="30">
        <v>0</v>
      </c>
      <c r="F30" s="30">
        <v>0</v>
      </c>
      <c r="G30" s="30">
        <v>0</v>
      </c>
      <c r="H30" s="30">
        <v>0</v>
      </c>
      <c r="I30" s="30">
        <v>1.10365282950905E-5</v>
      </c>
      <c r="J30" s="52">
        <v>3.7049173672331208</v>
      </c>
      <c r="K30" s="57">
        <v>4.513868652078212E-4</v>
      </c>
    </row>
    <row r="31" spans="1:11">
      <c r="A31" s="29" t="s">
        <v>6</v>
      </c>
      <c r="B31" s="32">
        <v>98.033120566883596</v>
      </c>
      <c r="C31" s="30">
        <v>0</v>
      </c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2.9855797492863399E-3</v>
      </c>
      <c r="J31" s="52">
        <v>180.72825443244693</v>
      </c>
      <c r="K31" s="57">
        <v>2.2018941891723619E-2</v>
      </c>
    </row>
    <row r="32" spans="1:11">
      <c r="A32" s="29" t="s">
        <v>7</v>
      </c>
      <c r="B32" s="32">
        <v>30.309364425356499</v>
      </c>
      <c r="C32" s="30">
        <v>0</v>
      </c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2.4532319936026153E-2</v>
      </c>
      <c r="J32" s="52">
        <v>80.049564335995399</v>
      </c>
      <c r="K32" s="57">
        <v>9.7528010277491261E-3</v>
      </c>
    </row>
    <row r="33" spans="1:11">
      <c r="A33" s="29" t="s">
        <v>9</v>
      </c>
      <c r="B33" s="32">
        <v>132.87136690860771</v>
      </c>
      <c r="C33" s="30">
        <v>0</v>
      </c>
      <c r="D33" s="30">
        <v>57.546086642033103</v>
      </c>
      <c r="E33" s="30">
        <v>0</v>
      </c>
      <c r="F33" s="30">
        <v>0</v>
      </c>
      <c r="G33" s="30">
        <v>10.695613332465101</v>
      </c>
      <c r="H33" s="30">
        <v>0</v>
      </c>
      <c r="I33" s="30">
        <v>5.4870076368924797E-2</v>
      </c>
      <c r="J33" s="52">
        <v>410.63318952000043</v>
      </c>
      <c r="K33" s="57">
        <v>5.0029301545839108E-2</v>
      </c>
    </row>
    <row r="34" spans="1:11">
      <c r="A34" s="29" t="s">
        <v>11</v>
      </c>
      <c r="B34" s="32">
        <v>11.658446646939531</v>
      </c>
      <c r="C34" s="30">
        <v>17.305692737503801</v>
      </c>
      <c r="D34" s="30">
        <v>2.0957534163364802</v>
      </c>
      <c r="E34" s="30">
        <v>15.973920728142399</v>
      </c>
      <c r="F34" s="30">
        <v>0</v>
      </c>
      <c r="G34" s="30">
        <v>0</v>
      </c>
      <c r="H34" s="30">
        <v>0</v>
      </c>
      <c r="I34" s="30">
        <v>4.7230831877520898E-4</v>
      </c>
      <c r="J34" s="52">
        <v>74.02647084000003</v>
      </c>
      <c r="K34" s="57">
        <v>9.018980264010646E-3</v>
      </c>
    </row>
    <row r="35" spans="1:11">
      <c r="A35" s="29" t="s">
        <v>13</v>
      </c>
      <c r="B35" s="32">
        <v>125.92766279017304</v>
      </c>
      <c r="C35" s="30">
        <v>18.348351041266199</v>
      </c>
      <c r="D35" s="30">
        <v>25.317905687053099</v>
      </c>
      <c r="E35" s="30">
        <v>0</v>
      </c>
      <c r="F35" s="30">
        <v>0</v>
      </c>
      <c r="G35" s="30">
        <v>0</v>
      </c>
      <c r="H35" s="30">
        <v>12.7652848826237</v>
      </c>
      <c r="I35" s="30">
        <v>0.352461949709448</v>
      </c>
      <c r="J35" s="52">
        <v>300.61837120403533</v>
      </c>
      <c r="K35" s="57">
        <v>3.6625697890533396E-2</v>
      </c>
    </row>
    <row r="36" spans="1:11">
      <c r="A36" s="29" t="s">
        <v>16</v>
      </c>
      <c r="B36" s="32">
        <v>360.27276230402981</v>
      </c>
      <c r="C36" s="30">
        <v>4.3214298098448998</v>
      </c>
      <c r="D36" s="30">
        <v>91.711625069002395</v>
      </c>
      <c r="E36" s="30">
        <v>9.3624446071057399</v>
      </c>
      <c r="F36" s="30">
        <v>32.374977171908803</v>
      </c>
      <c r="G36" s="30">
        <v>64.886488646923539</v>
      </c>
      <c r="H36" s="30">
        <v>0</v>
      </c>
      <c r="I36" s="30">
        <v>6.4480230182576009E-2</v>
      </c>
      <c r="J36" s="52">
        <v>747.55562111174902</v>
      </c>
      <c r="K36" s="57">
        <v>9.1078087561807131E-2</v>
      </c>
    </row>
    <row r="37" spans="1:11">
      <c r="A37" s="29" t="s">
        <v>19</v>
      </c>
      <c r="B37" s="32">
        <v>45.940280067698197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3.0930424906814701E-4</v>
      </c>
      <c r="J37" s="52">
        <v>90.970010670000093</v>
      </c>
      <c r="K37" s="57">
        <v>1.1083288471537358E-2</v>
      </c>
    </row>
    <row r="38" spans="1:11">
      <c r="A38" s="29" t="s">
        <v>25</v>
      </c>
      <c r="B38" s="32">
        <v>15.3223856861743</v>
      </c>
      <c r="C38" s="30">
        <v>0</v>
      </c>
      <c r="D38" s="30">
        <v>0</v>
      </c>
      <c r="E38" s="30">
        <v>0</v>
      </c>
      <c r="F38" s="30">
        <v>0</v>
      </c>
      <c r="G38" s="30">
        <v>0</v>
      </c>
      <c r="H38" s="30">
        <v>0</v>
      </c>
      <c r="I38" s="30">
        <v>1.0955902190019511E-2</v>
      </c>
      <c r="J38" s="52">
        <v>23.857946170000034</v>
      </c>
      <c r="K38" s="57">
        <v>2.9067216524766401E-3</v>
      </c>
    </row>
    <row r="39" spans="1:11">
      <c r="A39" s="29" t="s">
        <v>28</v>
      </c>
      <c r="B39" s="32">
        <v>0.72704653045865264</v>
      </c>
      <c r="C39" s="30">
        <v>0</v>
      </c>
      <c r="D39" s="30">
        <v>3.6667557100952201E-2</v>
      </c>
      <c r="E39" s="30">
        <v>0</v>
      </c>
      <c r="F39" s="30">
        <v>0</v>
      </c>
      <c r="G39" s="30">
        <v>0</v>
      </c>
      <c r="H39" s="30">
        <v>0</v>
      </c>
      <c r="I39" s="30">
        <v>9.2289948156556805E-5</v>
      </c>
      <c r="J39" s="52">
        <v>0.9880657299999992</v>
      </c>
      <c r="K39" s="57">
        <v>1.2038052357887147E-4</v>
      </c>
    </row>
    <row r="40" spans="1:11">
      <c r="A40" s="29" t="s">
        <v>31</v>
      </c>
      <c r="B40" s="32">
        <v>13.56055986090719</v>
      </c>
      <c r="C40" s="30">
        <v>9.7059978219990697</v>
      </c>
      <c r="D40" s="30">
        <v>9.7327437191597799</v>
      </c>
      <c r="E40" s="30">
        <v>9.7059978219990697</v>
      </c>
      <c r="F40" s="30">
        <v>0</v>
      </c>
      <c r="G40" s="30">
        <v>0</v>
      </c>
      <c r="H40" s="30">
        <v>0</v>
      </c>
      <c r="I40" s="30">
        <v>5.4005402500119303E-5</v>
      </c>
      <c r="J40" s="52">
        <v>52.444930190000044</v>
      </c>
      <c r="K40" s="57">
        <v>6.3896034075886562E-3</v>
      </c>
    </row>
    <row r="41" spans="1:11">
      <c r="A41" s="29" t="s">
        <v>34</v>
      </c>
      <c r="B41" s="32">
        <v>952.16769851645097</v>
      </c>
      <c r="C41" s="30">
        <v>0</v>
      </c>
      <c r="D41" s="30">
        <v>135.977498569457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52">
        <v>1275.9155804341942</v>
      </c>
      <c r="K41" s="57">
        <v>0.15545057474577942</v>
      </c>
    </row>
    <row r="42" spans="1:11" ht="6.75" customHeight="1">
      <c r="A42" s="29"/>
      <c r="B42" s="32"/>
      <c r="C42" s="30"/>
      <c r="D42" s="30"/>
      <c r="E42" s="30"/>
      <c r="F42" s="30"/>
      <c r="G42" s="30"/>
      <c r="H42" s="30"/>
      <c r="I42" s="30"/>
      <c r="J42" s="52"/>
      <c r="K42" s="57"/>
    </row>
    <row r="43" spans="1:11">
      <c r="A43" s="51" t="s">
        <v>295</v>
      </c>
      <c r="B43" s="32">
        <v>4768.4201489034767</v>
      </c>
      <c r="C43" s="53">
        <v>49.681471410613973</v>
      </c>
      <c r="D43" s="53">
        <v>626.23797382309817</v>
      </c>
      <c r="E43" s="53">
        <v>129.58493622027163</v>
      </c>
      <c r="F43" s="53">
        <v>48.448472395306304</v>
      </c>
      <c r="G43" s="53">
        <v>93.480057757273102</v>
      </c>
      <c r="H43" s="53">
        <v>21.600463533345209</v>
      </c>
      <c r="I43" s="53">
        <v>1.5628167096539596</v>
      </c>
      <c r="J43" s="53">
        <v>8207.8537343512526</v>
      </c>
      <c r="K43" s="57">
        <v>1</v>
      </c>
    </row>
    <row r="44" spans="1:11">
      <c r="A44" s="51" t="s">
        <v>292</v>
      </c>
      <c r="B44" s="40">
        <v>0.58095822650284734</v>
      </c>
      <c r="C44" s="54">
        <v>6.0529187067124056E-3</v>
      </c>
      <c r="D44" s="54">
        <v>7.6297409053744047E-2</v>
      </c>
      <c r="E44" s="54">
        <v>1.5787919767373145E-2</v>
      </c>
      <c r="F44" s="54">
        <v>5.9026968514973984E-3</v>
      </c>
      <c r="G44" s="54">
        <v>1.138909887807129E-2</v>
      </c>
      <c r="H44" s="54">
        <v>2.631682317015912E-3</v>
      </c>
      <c r="I44" s="54">
        <v>1.9040503890966137E-4</v>
      </c>
      <c r="J44" s="54">
        <v>1</v>
      </c>
      <c r="K44" s="52"/>
    </row>
    <row r="45" spans="1:11" ht="6.75" customHeight="1">
      <c r="A45" s="58"/>
      <c r="B45" s="41"/>
    </row>
    <row r="46" spans="1:11">
      <c r="A46" s="59" t="s">
        <v>296</v>
      </c>
      <c r="B46" s="30"/>
    </row>
  </sheetData>
  <mergeCells count="2">
    <mergeCell ref="A1:K1"/>
    <mergeCell ref="B3:K3"/>
  </mergeCells>
  <printOptions horizontalCentered="1"/>
  <pageMargins left="0.39370078740157483" right="0.19685039370078741" top="0.39370078740157483" bottom="0.39370078740157483" header="0" footer="0"/>
  <pageSetup paperSize="9" scale="92" orientation="landscape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535B82-521E-4B99-A051-5CA8D6D8CE3C}">
  <sheetPr>
    <pageSetUpPr fitToPage="1"/>
  </sheetPr>
  <dimension ref="A1:M41"/>
  <sheetViews>
    <sheetView view="pageBreakPreview" zoomScaleNormal="100" zoomScaleSheetLayoutView="100" workbookViewId="0">
      <selection activeCell="A3" sqref="A3"/>
    </sheetView>
  </sheetViews>
  <sheetFormatPr baseColWidth="10" defaultColWidth="11.44140625" defaultRowHeight="13.2"/>
  <cols>
    <col min="1" max="1" width="48.6640625" customWidth="1"/>
    <col min="2" max="12" width="9.88671875" style="61" customWidth="1"/>
    <col min="13" max="13" width="0" hidden="1" customWidth="1"/>
  </cols>
  <sheetData>
    <row r="1" spans="1:13" ht="15.6">
      <c r="A1" s="86" t="s">
        <v>308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</row>
    <row r="2" spans="1:13" ht="15.6">
      <c r="A2" s="81" t="s">
        <v>298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</row>
    <row r="3" spans="1:13" ht="15.6">
      <c r="A3" s="60" t="s">
        <v>198</v>
      </c>
    </row>
    <row r="4" spans="1:13" ht="13.8" thickBot="1">
      <c r="B4" s="27" t="str">
        <f>+'V1'!B3</f>
        <v>2023A</v>
      </c>
      <c r="C4" s="27" t="str">
        <f>+'V1'!C3</f>
        <v>2022P</v>
      </c>
      <c r="D4" s="27">
        <f>+'V1'!D3</f>
        <v>2021</v>
      </c>
      <c r="E4" s="27">
        <f>+'V1'!E3</f>
        <v>2020</v>
      </c>
      <c r="F4" s="27">
        <f>+'V1'!F3</f>
        <v>2019</v>
      </c>
      <c r="G4" s="27">
        <f>+'V1'!G3</f>
        <v>2018</v>
      </c>
      <c r="H4" s="27">
        <f>+'V1'!H3</f>
        <v>2017</v>
      </c>
      <c r="I4" s="27">
        <f>+'V1'!I3</f>
        <v>2016</v>
      </c>
      <c r="J4" s="27">
        <f>+'V1'!J3</f>
        <v>2015</v>
      </c>
      <c r="K4" s="27">
        <f>+'V1'!K3</f>
        <v>2014</v>
      </c>
      <c r="L4" s="27">
        <f>+'V1'!L3</f>
        <v>2013</v>
      </c>
    </row>
    <row r="5" spans="1:13" ht="14.4" thickTop="1" thickBot="1">
      <c r="A5" s="62" t="s">
        <v>290</v>
      </c>
      <c r="B5" s="87" t="s">
        <v>197</v>
      </c>
      <c r="C5" s="87"/>
      <c r="D5" s="87"/>
      <c r="E5" s="87"/>
      <c r="F5" s="87"/>
      <c r="G5" s="87"/>
      <c r="H5" s="87"/>
      <c r="I5" s="87"/>
      <c r="J5" s="87"/>
      <c r="K5" s="87"/>
      <c r="L5" s="87"/>
    </row>
    <row r="6" spans="1:13" ht="14.4" thickTop="1" thickBot="1">
      <c r="A6" s="29" t="s">
        <v>0</v>
      </c>
      <c r="B6" s="30">
        <f>+SUMIFS(Ventas!E:E,Ventas!$D:$D,$M6,Ventas!$B:$B,$A$3,Ventas!$A:$A,"Badajoz")</f>
        <v>319.60795789136569</v>
      </c>
      <c r="C6" s="30">
        <f>+SUMIFS(Ventas!F:F,Ventas!$D:$D,$M6,Ventas!$B:$B,$A$3,Ventas!$A:$A,"Badajoz")</f>
        <v>215.82046099734538</v>
      </c>
      <c r="D6" s="30">
        <f>+SUMIFS(Ventas!G:G,Ventas!$D:$D,$M6,Ventas!$B:$B,$A$3,Ventas!$A:$A,"Badajoz")</f>
        <v>205.88817269648175</v>
      </c>
      <c r="E6" s="30">
        <f>+SUMIFS(Ventas!H:H,Ventas!$D:$D,$M6,Ventas!$B:$B,$A$3,Ventas!$A:$A,"Badajoz")</f>
        <v>199.25568626182371</v>
      </c>
      <c r="F6" s="30">
        <f>+SUMIFS(Ventas!I:I,Ventas!$D:$D,$M6,Ventas!$B:$B,$A$3,Ventas!$A:$A,"Badajoz")</f>
        <v>121.55110225688679</v>
      </c>
      <c r="G6" s="30">
        <f>+SUMIFS(Ventas!J:J,Ventas!$D:$D,$M6,Ventas!$B:$B,$A$3,Ventas!$A:$A,"Badajoz")</f>
        <v>293.86586672408441</v>
      </c>
      <c r="H6" s="30">
        <f>+SUMIFS(Ventas!K:K,Ventas!$D:$D,$M6,Ventas!$B:$B,$A$3,Ventas!$A:$A,"Badajoz")</f>
        <v>215.94115673200221</v>
      </c>
      <c r="I6" s="30">
        <f>+SUMIFS(Ventas!L:L,Ventas!$D:$D,$M6,Ventas!$B:$B,$A$3,Ventas!$A:$A,"Badajoz")</f>
        <v>168.3355514147317</v>
      </c>
      <c r="J6" s="30">
        <f>+SUMIFS(Ventas!M:M,Ventas!$D:$D,$M6,Ventas!$B:$B,$A$3,Ventas!$A:$A,"Badajoz")</f>
        <v>172.53765805098246</v>
      </c>
      <c r="K6" s="30">
        <f>+SUMIFS(Ventas!N:N,Ventas!$D:$D,$M6,Ventas!$B:$B,$A$3,Ventas!$A:$A,"Badajoz")</f>
        <v>167.32664157265026</v>
      </c>
      <c r="L6" s="30">
        <f>+SUMIFS(Ventas!O:O,Ventas!$D:$D,$M6,Ventas!$B:$B,$A$3,Ventas!$A:$A,"Badajoz")</f>
        <v>180.93892471488351</v>
      </c>
      <c r="M6" s="49" t="s">
        <v>23</v>
      </c>
    </row>
    <row r="7" spans="1:13" ht="13.8" thickBot="1">
      <c r="A7" s="50" t="s">
        <v>299</v>
      </c>
      <c r="B7" s="30">
        <f>+SUMIFS(Ventas!E:E,Ventas!$D:$D,$M7,Ventas!$B:$B,$A$3,Ventas!$A:$A,"Badajoz")</f>
        <v>200.47509954711938</v>
      </c>
      <c r="C7" s="30">
        <f>+SUMIFS(Ventas!F:F,Ventas!$D:$D,$M7,Ventas!$B:$B,$A$3,Ventas!$A:$A,"Badajoz")</f>
        <v>205.6813325075868</v>
      </c>
      <c r="D7" s="30">
        <f>+SUMIFS(Ventas!G:G,Ventas!$D:$D,$M7,Ventas!$B:$B,$A$3,Ventas!$A:$A,"Badajoz")</f>
        <v>26.736816612879959</v>
      </c>
      <c r="E7" s="30">
        <f>+SUMIFS(Ventas!H:H,Ventas!$D:$D,$M7,Ventas!$B:$B,$A$3,Ventas!$A:$A,"Badajoz")</f>
        <v>129.51494916769059</v>
      </c>
      <c r="F7" s="30">
        <f>+SUMIFS(Ventas!I:I,Ventas!$D:$D,$M7,Ventas!$B:$B,$A$3,Ventas!$A:$A,"Badajoz")</f>
        <v>94.696083868045861</v>
      </c>
      <c r="G7" s="30">
        <f>+SUMIFS(Ventas!J:J,Ventas!$D:$D,$M7,Ventas!$B:$B,$A$3,Ventas!$A:$A,"Badajoz")</f>
        <v>89.764569373876313</v>
      </c>
      <c r="H7" s="30">
        <f>+SUMIFS(Ventas!K:K,Ventas!$D:$D,$M7,Ventas!$B:$B,$A$3,Ventas!$A:$A,"Badajoz")</f>
        <v>63.83988931640301</v>
      </c>
      <c r="I7" s="30">
        <f>+SUMIFS(Ventas!L:L,Ventas!$D:$D,$M7,Ventas!$B:$B,$A$3,Ventas!$A:$A,"Badajoz")</f>
        <v>32.338775930763873</v>
      </c>
      <c r="J7" s="30">
        <f>+SUMIFS(Ventas!M:M,Ventas!$D:$D,$M7,Ventas!$B:$B,$A$3,Ventas!$A:$A,"Badajoz")</f>
        <v>94.817571530012529</v>
      </c>
      <c r="K7" s="30">
        <f>+SUMIFS(Ventas!N:N,Ventas!$D:$D,$M7,Ventas!$B:$B,$A$3,Ventas!$A:$A,"Badajoz")</f>
        <v>48.773474704299062</v>
      </c>
      <c r="L7" s="30">
        <f>+SUMIFS(Ventas!O:O,Ventas!$D:$D,$M7,Ventas!$B:$B,$A$3,Ventas!$A:$A,"Badajoz")</f>
        <v>34.502661970126447</v>
      </c>
      <c r="M7" s="49" t="s">
        <v>26</v>
      </c>
    </row>
    <row r="8" spans="1:13" ht="13.8" thickBot="1">
      <c r="A8" s="29" t="s">
        <v>2</v>
      </c>
      <c r="B8" s="30">
        <f>+SUMIFS(Ventas!E:E,Ventas!$D:$D,$M8,Ventas!$B:$B,$A$3,Ventas!$A:$A,"Badajoz")</f>
        <v>408.21436284662582</v>
      </c>
      <c r="C8" s="30">
        <f>+SUMIFS(Ventas!F:F,Ventas!$D:$D,$M8,Ventas!$B:$B,$A$3,Ventas!$A:$A,"Badajoz")</f>
        <v>340.24071618244596</v>
      </c>
      <c r="D8" s="30">
        <f>+SUMIFS(Ventas!G:G,Ventas!$D:$D,$M8,Ventas!$B:$B,$A$3,Ventas!$A:$A,"Badajoz")</f>
        <v>284.51087854388038</v>
      </c>
      <c r="E8" s="30">
        <f>+SUMIFS(Ventas!H:H,Ventas!$D:$D,$M8,Ventas!$B:$B,$A$3,Ventas!$A:$A,"Badajoz")</f>
        <v>121.89861063796505</v>
      </c>
      <c r="F8" s="30">
        <f>+SUMIFS(Ventas!I:I,Ventas!$D:$D,$M8,Ventas!$B:$B,$A$3,Ventas!$A:$A,"Badajoz")</f>
        <v>274.28429540453453</v>
      </c>
      <c r="G8" s="30">
        <f>+SUMIFS(Ventas!J:J,Ventas!$D:$D,$M8,Ventas!$B:$B,$A$3,Ventas!$A:$A,"Badajoz")</f>
        <v>197.89381251158051</v>
      </c>
      <c r="H8" s="30">
        <f>+SUMIFS(Ventas!K:K,Ventas!$D:$D,$M8,Ventas!$B:$B,$A$3,Ventas!$A:$A,"Badajoz")</f>
        <v>326.35851365311686</v>
      </c>
      <c r="I8" s="30">
        <f>+SUMIFS(Ventas!L:L,Ventas!$D:$D,$M8,Ventas!$B:$B,$A$3,Ventas!$A:$A,"Badajoz")</f>
        <v>172.49264024000206</v>
      </c>
      <c r="J8" s="30">
        <f>+SUMIFS(Ventas!M:M,Ventas!$D:$D,$M8,Ventas!$B:$B,$A$3,Ventas!$A:$A,"Badajoz")</f>
        <v>221.48346808685784</v>
      </c>
      <c r="K8" s="30">
        <f>+SUMIFS(Ventas!N:N,Ventas!$D:$D,$M8,Ventas!$B:$B,$A$3,Ventas!$A:$A,"Badajoz")</f>
        <v>159.90995755551256</v>
      </c>
      <c r="L8" s="30">
        <f>+SUMIFS(Ventas!O:O,Ventas!$D:$D,$M8,Ventas!$B:$B,$A$3,Ventas!$A:$A,"Badajoz")</f>
        <v>200.74261149868934</v>
      </c>
      <c r="M8" s="49" t="s">
        <v>29</v>
      </c>
    </row>
    <row r="9" spans="1:13" ht="13.8" thickBot="1">
      <c r="A9" s="29" t="s">
        <v>3</v>
      </c>
      <c r="B9" s="30">
        <f>+SUMIFS(Ventas!E:E,Ventas!$D:$D,$M9,Ventas!$B:$B,$A$3,Ventas!$A:$A,"Badajoz")</f>
        <v>0</v>
      </c>
      <c r="C9" s="30">
        <f>+SUMIFS(Ventas!F:F,Ventas!$D:$D,$M9,Ventas!$B:$B,$A$3,Ventas!$A:$A,"Badajoz")</f>
        <v>3.1848017175941932E-7</v>
      </c>
      <c r="D9" s="30">
        <f>+SUMIFS(Ventas!G:G,Ventas!$D:$D,$M9,Ventas!$B:$B,$A$3,Ventas!$A:$A,"Badajoz")</f>
        <v>3.5742245626047495</v>
      </c>
      <c r="E9" s="30">
        <f>+SUMIFS(Ventas!H:H,Ventas!$D:$D,$M9,Ventas!$B:$B,$A$3,Ventas!$A:$A,"Badajoz")</f>
        <v>1.6832820722595572</v>
      </c>
      <c r="F9" s="30">
        <f>+SUMIFS(Ventas!I:I,Ventas!$D:$D,$M9,Ventas!$B:$B,$A$3,Ventas!$A:$A,"Badajoz")</f>
        <v>0.27042453783601161</v>
      </c>
      <c r="G9" s="30">
        <f>+SUMIFS(Ventas!J:J,Ventas!$D:$D,$M9,Ventas!$B:$B,$A$3,Ventas!$A:$A,"Badajoz")</f>
        <v>1.7545522798822099E-8</v>
      </c>
      <c r="H9" s="30">
        <f>+SUMIFS(Ventas!K:K,Ventas!$D:$D,$M9,Ventas!$B:$B,$A$3,Ventas!$A:$A,"Badajoz")</f>
        <v>11.211605025323999</v>
      </c>
      <c r="I9" s="30">
        <f>+SUMIFS(Ventas!L:L,Ventas!$D:$D,$M9,Ventas!$B:$B,$A$3,Ventas!$A:$A,"Badajoz")</f>
        <v>1.93538927844464</v>
      </c>
      <c r="J9" s="30">
        <f>+SUMIFS(Ventas!M:M,Ventas!$D:$D,$M9,Ventas!$B:$B,$A$3,Ventas!$A:$A,"Badajoz")</f>
        <v>4.3558670696237503</v>
      </c>
      <c r="K9" s="30">
        <f>+SUMIFS(Ventas!N:N,Ventas!$D:$D,$M9,Ventas!$B:$B,$A$3,Ventas!$A:$A,"Badajoz")</f>
        <v>0</v>
      </c>
      <c r="L9" s="30">
        <f>+SUMIFS(Ventas!O:O,Ventas!$D:$D,$M9,Ventas!$B:$B,$A$3,Ventas!$A:$A,"Badajoz")</f>
        <v>10.209620421576201</v>
      </c>
      <c r="M9" s="49" t="s">
        <v>32</v>
      </c>
    </row>
    <row r="10" spans="1:13" ht="13.8" thickBot="1">
      <c r="A10" s="29" t="s">
        <v>5</v>
      </c>
      <c r="B10" s="30">
        <f>+SUMIFS(Ventas!E:E,Ventas!$D:$D,$M10,Ventas!$B:$B,$A$3,Ventas!$A:$A,"Badajoz")</f>
        <v>2.6551505750626601</v>
      </c>
      <c r="C10" s="30">
        <f>+SUMIFS(Ventas!F:F,Ventas!$D:$D,$M10,Ventas!$B:$B,$A$3,Ventas!$A:$A,"Badajoz")</f>
        <v>0</v>
      </c>
      <c r="D10" s="30">
        <f>+SUMIFS(Ventas!G:G,Ventas!$D:$D,$M10,Ventas!$B:$B,$A$3,Ventas!$A:$A,"Badajoz")</f>
        <v>0</v>
      </c>
      <c r="E10" s="30">
        <f>+SUMIFS(Ventas!H:H,Ventas!$D:$D,$M10,Ventas!$B:$B,$A$3,Ventas!$A:$A,"Badajoz")</f>
        <v>0</v>
      </c>
      <c r="F10" s="30">
        <f>+SUMIFS(Ventas!I:I,Ventas!$D:$D,$M10,Ventas!$B:$B,$A$3,Ventas!$A:$A,"Badajoz")</f>
        <v>0</v>
      </c>
      <c r="G10" s="30">
        <f>+SUMIFS(Ventas!J:J,Ventas!$D:$D,$M10,Ventas!$B:$B,$A$3,Ventas!$A:$A,"Badajoz")</f>
        <v>0</v>
      </c>
      <c r="H10" s="30">
        <f>+SUMIFS(Ventas!K:K,Ventas!$D:$D,$M10,Ventas!$B:$B,$A$3,Ventas!$A:$A,"Badajoz")</f>
        <v>0</v>
      </c>
      <c r="I10" s="30">
        <f>+SUMIFS(Ventas!L:L,Ventas!$D:$D,$M10,Ventas!$B:$B,$A$3,Ventas!$A:$A,"Badajoz")</f>
        <v>9.0691566536722394</v>
      </c>
      <c r="J10" s="30">
        <f>+SUMIFS(Ventas!M:M,Ventas!$D:$D,$M10,Ventas!$B:$B,$A$3,Ventas!$A:$A,"Badajoz")</f>
        <v>0</v>
      </c>
      <c r="K10" s="30">
        <f>+SUMIFS(Ventas!N:N,Ventas!$D:$D,$M10,Ventas!$B:$B,$A$3,Ventas!$A:$A,"Badajoz")</f>
        <v>0</v>
      </c>
      <c r="L10" s="30">
        <f>+SUMIFS(Ventas!O:O,Ventas!$D:$D,$M10,Ventas!$B:$B,$A$3,Ventas!$A:$A,"Badajoz")</f>
        <v>0</v>
      </c>
      <c r="M10" s="49" t="s">
        <v>35</v>
      </c>
    </row>
    <row r="11" spans="1:13" ht="13.8" thickBot="1">
      <c r="A11" s="29" t="s">
        <v>6</v>
      </c>
      <c r="B11" s="30">
        <f>+SUMIFS(Ventas!E:E,Ventas!$D:$D,$M11,Ventas!$B:$B,$A$3,Ventas!$A:$A,"Badajoz")</f>
        <v>72.728862272426397</v>
      </c>
      <c r="C11" s="30">
        <f>+SUMIFS(Ventas!F:F,Ventas!$D:$D,$M11,Ventas!$B:$B,$A$3,Ventas!$A:$A,"Badajoz")</f>
        <v>36.728678168449861</v>
      </c>
      <c r="D11" s="30">
        <f>+SUMIFS(Ventas!G:G,Ventas!$D:$D,$M11,Ventas!$B:$B,$A$3,Ventas!$A:$A,"Badajoz")</f>
        <v>35.460458339780857</v>
      </c>
      <c r="E11" s="30">
        <f>+SUMIFS(Ventas!H:H,Ventas!$D:$D,$M11,Ventas!$B:$B,$A$3,Ventas!$A:$A,"Badajoz")</f>
        <v>29.402614089309601</v>
      </c>
      <c r="F11" s="30">
        <f>+SUMIFS(Ventas!I:I,Ventas!$D:$D,$M11,Ventas!$B:$B,$A$3,Ventas!$A:$A,"Badajoz")</f>
        <v>63.825266215250302</v>
      </c>
      <c r="G11" s="30">
        <f>+SUMIFS(Ventas!J:J,Ventas!$D:$D,$M11,Ventas!$B:$B,$A$3,Ventas!$A:$A,"Badajoz")</f>
        <v>60.24438628248317</v>
      </c>
      <c r="H11" s="30">
        <f>+SUMIFS(Ventas!K:K,Ventas!$D:$D,$M11,Ventas!$B:$B,$A$3,Ventas!$A:$A,"Badajoz")</f>
        <v>55.827799135280699</v>
      </c>
      <c r="I11" s="30">
        <f>+SUMIFS(Ventas!L:L,Ventas!$D:$D,$M11,Ventas!$B:$B,$A$3,Ventas!$A:$A,"Badajoz")</f>
        <v>42.746931338696172</v>
      </c>
      <c r="J11" s="30">
        <f>+SUMIFS(Ventas!M:M,Ventas!$D:$D,$M11,Ventas!$B:$B,$A$3,Ventas!$A:$A,"Badajoz")</f>
        <v>35.481861294976298</v>
      </c>
      <c r="K11" s="30">
        <f>+SUMIFS(Ventas!N:N,Ventas!$D:$D,$M11,Ventas!$B:$B,$A$3,Ventas!$A:$A,"Badajoz")</f>
        <v>27.676510737529441</v>
      </c>
      <c r="L11" s="30">
        <f>+SUMIFS(Ventas!O:O,Ventas!$D:$D,$M11,Ventas!$B:$B,$A$3,Ventas!$A:$A,"Badajoz")</f>
        <v>32.826322699084677</v>
      </c>
      <c r="M11" s="49" t="s">
        <v>37</v>
      </c>
    </row>
    <row r="12" spans="1:13" ht="13.8" thickBot="1">
      <c r="A12" s="29" t="s">
        <v>7</v>
      </c>
      <c r="B12" s="30">
        <f>+SUMIFS(Ventas!E:E,Ventas!$D:$D,$M12,Ventas!$B:$B,$A$3,Ventas!$A:$A,"Badajoz")</f>
        <v>13.677624513417021</v>
      </c>
      <c r="C12" s="30">
        <f>+SUMIFS(Ventas!F:F,Ventas!$D:$D,$M12,Ventas!$B:$B,$A$3,Ventas!$A:$A,"Badajoz")</f>
        <v>42.4238991837951</v>
      </c>
      <c r="D12" s="30">
        <f>+SUMIFS(Ventas!G:G,Ventas!$D:$D,$M12,Ventas!$B:$B,$A$3,Ventas!$A:$A,"Badajoz")</f>
        <v>21.171591722135318</v>
      </c>
      <c r="E12" s="30">
        <f>+SUMIFS(Ventas!H:H,Ventas!$D:$D,$M12,Ventas!$B:$B,$A$3,Ventas!$A:$A,"Badajoz")</f>
        <v>19.679152154777668</v>
      </c>
      <c r="F12" s="30">
        <f>+SUMIFS(Ventas!I:I,Ventas!$D:$D,$M12,Ventas!$B:$B,$A$3,Ventas!$A:$A,"Badajoz")</f>
        <v>38.816415230775398</v>
      </c>
      <c r="G12" s="30">
        <f>+SUMIFS(Ventas!J:J,Ventas!$D:$D,$M12,Ventas!$B:$B,$A$3,Ventas!$A:$A,"Badajoz")</f>
        <v>30.797002483219501</v>
      </c>
      <c r="H12" s="30">
        <f>+SUMIFS(Ventas!K:K,Ventas!$D:$D,$M12,Ventas!$B:$B,$A$3,Ventas!$A:$A,"Badajoz")</f>
        <v>0</v>
      </c>
      <c r="I12" s="30">
        <f>+SUMIFS(Ventas!L:L,Ventas!$D:$D,$M12,Ventas!$B:$B,$A$3,Ventas!$A:$A,"Badajoz")</f>
        <v>13.523515670250781</v>
      </c>
      <c r="J12" s="30">
        <f>+SUMIFS(Ventas!M:M,Ventas!$D:$D,$M12,Ventas!$B:$B,$A$3,Ventas!$A:$A,"Badajoz")</f>
        <v>12.68184970960638</v>
      </c>
      <c r="K12" s="30">
        <f>+SUMIFS(Ventas!N:N,Ventas!$D:$D,$M12,Ventas!$B:$B,$A$3,Ventas!$A:$A,"Badajoz")</f>
        <v>21.449586833269311</v>
      </c>
      <c r="L12" s="30">
        <f>+SUMIFS(Ventas!O:O,Ventas!$D:$D,$M12,Ventas!$B:$B,$A$3,Ventas!$A:$A,"Badajoz")</f>
        <v>13.827416066681799</v>
      </c>
      <c r="M12" s="49" t="s">
        <v>39</v>
      </c>
    </row>
    <row r="13" spans="1:13" ht="13.8" thickBot="1">
      <c r="A13" s="29" t="s">
        <v>9</v>
      </c>
      <c r="B13" s="30">
        <f>+SUMIFS(Ventas!E:E,Ventas!$D:$D,$M13,Ventas!$B:$B,$A$3,Ventas!$A:$A,"Badajoz")</f>
        <v>37.356943871907589</v>
      </c>
      <c r="C13" s="30">
        <f>+SUMIFS(Ventas!F:F,Ventas!$D:$D,$M13,Ventas!$B:$B,$A$3,Ventas!$A:$A,"Badajoz")</f>
        <v>86.441790453839303</v>
      </c>
      <c r="D13" s="30">
        <f>+SUMIFS(Ventas!G:G,Ventas!$D:$D,$M13,Ventas!$B:$B,$A$3,Ventas!$A:$A,"Badajoz")</f>
        <v>99.139373539199866</v>
      </c>
      <c r="E13" s="30">
        <f>+SUMIFS(Ventas!H:H,Ventas!$D:$D,$M13,Ventas!$B:$B,$A$3,Ventas!$A:$A,"Badajoz")</f>
        <v>63.091197569621031</v>
      </c>
      <c r="F13" s="30">
        <f>+SUMIFS(Ventas!I:I,Ventas!$D:$D,$M13,Ventas!$B:$B,$A$3,Ventas!$A:$A,"Badajoz")</f>
        <v>80.858624753318381</v>
      </c>
      <c r="G13" s="30">
        <f>+SUMIFS(Ventas!J:J,Ventas!$D:$D,$M13,Ventas!$B:$B,$A$3,Ventas!$A:$A,"Badajoz")</f>
        <v>87.704388045426114</v>
      </c>
      <c r="H13" s="30">
        <f>+SUMIFS(Ventas!K:K,Ventas!$D:$D,$M13,Ventas!$B:$B,$A$3,Ventas!$A:$A,"Badajoz")</f>
        <v>42.227931894466735</v>
      </c>
      <c r="I13" s="30">
        <f>+SUMIFS(Ventas!L:L,Ventas!$D:$D,$M13,Ventas!$B:$B,$A$3,Ventas!$A:$A,"Badajoz")</f>
        <v>28.623082607656965</v>
      </c>
      <c r="J13" s="30">
        <f>+SUMIFS(Ventas!M:M,Ventas!$D:$D,$M13,Ventas!$B:$B,$A$3,Ventas!$A:$A,"Badajoz")</f>
        <v>28.64941263174655</v>
      </c>
      <c r="K13" s="30">
        <f>+SUMIFS(Ventas!N:N,Ventas!$D:$D,$M13,Ventas!$B:$B,$A$3,Ventas!$A:$A,"Badajoz")</f>
        <v>41.661879499324847</v>
      </c>
      <c r="L13" s="30">
        <f>+SUMIFS(Ventas!O:O,Ventas!$D:$D,$M13,Ventas!$B:$B,$A$3,Ventas!$A:$A,"Badajoz")</f>
        <v>28.620726562004101</v>
      </c>
      <c r="M13" s="49" t="s">
        <v>41</v>
      </c>
    </row>
    <row r="14" spans="1:13" ht="13.8" thickBot="1">
      <c r="A14" s="29" t="s">
        <v>11</v>
      </c>
      <c r="B14" s="30">
        <f>+SUMIFS(Ventas!E:E,Ventas!$D:$D,$M14,Ventas!$B:$B,$A$3,Ventas!$A:$A,"Badajoz")</f>
        <v>23.343443541818758</v>
      </c>
      <c r="C14" s="30">
        <f>+SUMIFS(Ventas!F:F,Ventas!$D:$D,$M14,Ventas!$B:$B,$A$3,Ventas!$A:$A,"Badajoz")</f>
        <v>20.781473326850101</v>
      </c>
      <c r="D14" s="30">
        <f>+SUMIFS(Ventas!G:G,Ventas!$D:$D,$M14,Ventas!$B:$B,$A$3,Ventas!$A:$A,"Badajoz")</f>
        <v>52.696404386930098</v>
      </c>
      <c r="E14" s="30">
        <f>+SUMIFS(Ventas!H:H,Ventas!$D:$D,$M14,Ventas!$B:$B,$A$3,Ventas!$A:$A,"Badajoz")</f>
        <v>60.892859503685202</v>
      </c>
      <c r="F14" s="30">
        <f>+SUMIFS(Ventas!I:I,Ventas!$D:$D,$M14,Ventas!$B:$B,$A$3,Ventas!$A:$A,"Badajoz")</f>
        <v>16.369079050439598</v>
      </c>
      <c r="G14" s="30">
        <f>+SUMIFS(Ventas!J:J,Ventas!$D:$D,$M14,Ventas!$B:$B,$A$3,Ventas!$A:$A,"Badajoz")</f>
        <v>31.827352952845949</v>
      </c>
      <c r="H14" s="30">
        <f>+SUMIFS(Ventas!K:K,Ventas!$D:$D,$M14,Ventas!$B:$B,$A$3,Ventas!$A:$A,"Badajoz")</f>
        <v>12.896921201133177</v>
      </c>
      <c r="I14" s="30">
        <f>+SUMIFS(Ventas!L:L,Ventas!$D:$D,$M14,Ventas!$B:$B,$A$3,Ventas!$A:$A,"Badajoz")</f>
        <v>26.735850073298295</v>
      </c>
      <c r="J14" s="30">
        <f>+SUMIFS(Ventas!M:M,Ventas!$D:$D,$M14,Ventas!$B:$B,$A$3,Ventas!$A:$A,"Badajoz")</f>
        <v>15.3318388090656</v>
      </c>
      <c r="K14" s="30">
        <f>+SUMIFS(Ventas!N:N,Ventas!$D:$D,$M14,Ventas!$B:$B,$A$3,Ventas!$A:$A,"Badajoz")</f>
        <v>10.982250536918995</v>
      </c>
      <c r="L14" s="30">
        <f>+SUMIFS(Ventas!O:O,Ventas!$D:$D,$M14,Ventas!$B:$B,$A$3,Ventas!$A:$A,"Badajoz")</f>
        <v>31.815932070059631</v>
      </c>
      <c r="M14" s="49" t="s">
        <v>43</v>
      </c>
    </row>
    <row r="15" spans="1:13" ht="13.8" thickBot="1">
      <c r="A15" s="29" t="s">
        <v>13</v>
      </c>
      <c r="B15" s="30">
        <f>+SUMIFS(Ventas!E:E,Ventas!$D:$D,$M15,Ventas!$B:$B,$A$3,Ventas!$A:$A,"Badajoz")</f>
        <v>70.648307605744975</v>
      </c>
      <c r="C15" s="30">
        <f>+SUMIFS(Ventas!F:F,Ventas!$D:$D,$M15,Ventas!$B:$B,$A$3,Ventas!$A:$A,"Badajoz")</f>
        <v>49.902855836769206</v>
      </c>
      <c r="D15" s="30">
        <f>+SUMIFS(Ventas!G:G,Ventas!$D:$D,$M15,Ventas!$B:$B,$A$3,Ventas!$A:$A,"Badajoz")</f>
        <v>36.537000204267628</v>
      </c>
      <c r="E15" s="30">
        <f>+SUMIFS(Ventas!H:H,Ventas!$D:$D,$M15,Ventas!$B:$B,$A$3,Ventas!$A:$A,"Badajoz")</f>
        <v>18.427865468180716</v>
      </c>
      <c r="F15" s="30">
        <f>+SUMIFS(Ventas!I:I,Ventas!$D:$D,$M15,Ventas!$B:$B,$A$3,Ventas!$A:$A,"Badajoz")</f>
        <v>43.273530703030652</v>
      </c>
      <c r="G15" s="30">
        <f>+SUMIFS(Ventas!J:J,Ventas!$D:$D,$M15,Ventas!$B:$B,$A$3,Ventas!$A:$A,"Badajoz")</f>
        <v>42.213489123077949</v>
      </c>
      <c r="H15" s="30">
        <f>+SUMIFS(Ventas!K:K,Ventas!$D:$D,$M15,Ventas!$B:$B,$A$3,Ventas!$A:$A,"Badajoz")</f>
        <v>51.532869492615582</v>
      </c>
      <c r="I15" s="30">
        <f>+SUMIFS(Ventas!L:L,Ventas!$D:$D,$M15,Ventas!$B:$B,$A$3,Ventas!$A:$A,"Badajoz")</f>
        <v>26.278226379968629</v>
      </c>
      <c r="J15" s="30">
        <f>+SUMIFS(Ventas!M:M,Ventas!$D:$D,$M15,Ventas!$B:$B,$A$3,Ventas!$A:$A,"Badajoz")</f>
        <v>41.52244804863485</v>
      </c>
      <c r="K15" s="30">
        <f>+SUMIFS(Ventas!N:N,Ventas!$D:$D,$M15,Ventas!$B:$B,$A$3,Ventas!$A:$A,"Badajoz")</f>
        <v>56.320539689440778</v>
      </c>
      <c r="L15" s="30">
        <f>+SUMIFS(Ventas!O:O,Ventas!$D:$D,$M15,Ventas!$B:$B,$A$3,Ventas!$A:$A,"Badajoz")</f>
        <v>70.300308791810835</v>
      </c>
      <c r="M15" s="49" t="s">
        <v>45</v>
      </c>
    </row>
    <row r="16" spans="1:13" ht="13.8" thickBot="1">
      <c r="A16" s="29" t="s">
        <v>16</v>
      </c>
      <c r="B16" s="30">
        <f>+SUMIFS(Ventas!E:E,Ventas!$D:$D,$M16,Ventas!$B:$B,$A$3,Ventas!$A:$A,"Badajoz")</f>
        <v>89.300938429039789</v>
      </c>
      <c r="C16" s="30">
        <f>+SUMIFS(Ventas!F:F,Ventas!$D:$D,$M16,Ventas!$B:$B,$A$3,Ventas!$A:$A,"Badajoz")</f>
        <v>187.08928847199235</v>
      </c>
      <c r="D16" s="30">
        <f>+SUMIFS(Ventas!G:G,Ventas!$D:$D,$M16,Ventas!$B:$B,$A$3,Ventas!$A:$A,"Badajoz")</f>
        <v>167.19668233424375</v>
      </c>
      <c r="E16" s="30">
        <f>+SUMIFS(Ventas!H:H,Ventas!$D:$D,$M16,Ventas!$B:$B,$A$3,Ventas!$A:$A,"Badajoz")</f>
        <v>147.69848025924472</v>
      </c>
      <c r="F16" s="30">
        <f>+SUMIFS(Ventas!I:I,Ventas!$D:$D,$M16,Ventas!$B:$B,$A$3,Ventas!$A:$A,"Badajoz")</f>
        <v>116.67077500203639</v>
      </c>
      <c r="G16" s="30">
        <f>+SUMIFS(Ventas!J:J,Ventas!$D:$D,$M16,Ventas!$B:$B,$A$3,Ventas!$A:$A,"Badajoz")</f>
        <v>136.0418201086944</v>
      </c>
      <c r="H16" s="30">
        <f>+SUMIFS(Ventas!K:K,Ventas!$D:$D,$M16,Ventas!$B:$B,$A$3,Ventas!$A:$A,"Badajoz")</f>
        <v>143.33839996001751</v>
      </c>
      <c r="I16" s="30">
        <f>+SUMIFS(Ventas!L:L,Ventas!$D:$D,$M16,Ventas!$B:$B,$A$3,Ventas!$A:$A,"Badajoz")</f>
        <v>106.4738294588544</v>
      </c>
      <c r="J16" s="30">
        <f>+SUMIFS(Ventas!M:M,Ventas!$D:$D,$M16,Ventas!$B:$B,$A$3,Ventas!$A:$A,"Badajoz")</f>
        <v>101.54554044597703</v>
      </c>
      <c r="K16" s="30">
        <f>+SUMIFS(Ventas!N:N,Ventas!$D:$D,$M16,Ventas!$B:$B,$A$3,Ventas!$A:$A,"Badajoz")</f>
        <v>154.47195109320796</v>
      </c>
      <c r="L16" s="30">
        <f>+SUMIFS(Ventas!O:O,Ventas!$D:$D,$M16,Ventas!$B:$B,$A$3,Ventas!$A:$A,"Badajoz")</f>
        <v>185.24912349624375</v>
      </c>
      <c r="M16" s="49" t="s">
        <v>47</v>
      </c>
    </row>
    <row r="17" spans="1:13" ht="13.8" thickBot="1">
      <c r="A17" s="29" t="s">
        <v>19</v>
      </c>
      <c r="B17" s="30">
        <f>+SUMIFS(Ventas!E:E,Ventas!$D:$D,$M17,Ventas!$B:$B,$A$3,Ventas!$A:$A,"Badajoz")</f>
        <v>33.814387904539601</v>
      </c>
      <c r="C17" s="30">
        <f>+SUMIFS(Ventas!F:F,Ventas!$D:$D,$M17,Ventas!$B:$B,$A$3,Ventas!$A:$A,"Badajoz")</f>
        <v>41.614327394631204</v>
      </c>
      <c r="D17" s="30">
        <f>+SUMIFS(Ventas!G:G,Ventas!$D:$D,$M17,Ventas!$B:$B,$A$3,Ventas!$A:$A,"Badajoz")</f>
        <v>11.268517450602669</v>
      </c>
      <c r="E17" s="30">
        <f>+SUMIFS(Ventas!H:H,Ventas!$D:$D,$M17,Ventas!$B:$B,$A$3,Ventas!$A:$A,"Badajoz")</f>
        <v>24.821332641516999</v>
      </c>
      <c r="F17" s="30">
        <f>+SUMIFS(Ventas!I:I,Ventas!$D:$D,$M17,Ventas!$B:$B,$A$3,Ventas!$A:$A,"Badajoz")</f>
        <v>4.0217659170950801</v>
      </c>
      <c r="G17" s="30">
        <f>+SUMIFS(Ventas!J:J,Ventas!$D:$D,$M17,Ventas!$B:$B,$A$3,Ventas!$A:$A,"Badajoz")</f>
        <v>8.9216500629021489</v>
      </c>
      <c r="H17" s="30">
        <f>+SUMIFS(Ventas!K:K,Ventas!$D:$D,$M17,Ventas!$B:$B,$A$3,Ventas!$A:$A,"Badajoz")</f>
        <v>15.60288121947695</v>
      </c>
      <c r="I17" s="30">
        <f>+SUMIFS(Ventas!L:L,Ventas!$D:$D,$M17,Ventas!$B:$B,$A$3,Ventas!$A:$A,"Badajoz")</f>
        <v>0</v>
      </c>
      <c r="J17" s="30">
        <f>+SUMIFS(Ventas!M:M,Ventas!$D:$D,$M17,Ventas!$B:$B,$A$3,Ventas!$A:$A,"Badajoz")</f>
        <v>32.477984306955804</v>
      </c>
      <c r="K17" s="30">
        <f>+SUMIFS(Ventas!N:N,Ventas!$D:$D,$M17,Ventas!$B:$B,$A$3,Ventas!$A:$A,"Badajoz")</f>
        <v>7.1791601844346298</v>
      </c>
      <c r="L17" s="30">
        <f>+SUMIFS(Ventas!O:O,Ventas!$D:$D,$M17,Ventas!$B:$B,$A$3,Ventas!$A:$A,"Badajoz")</f>
        <v>0</v>
      </c>
      <c r="M17" s="49" t="s">
        <v>49</v>
      </c>
    </row>
    <row r="18" spans="1:13" ht="13.8" thickBot="1">
      <c r="A18" s="29" t="s">
        <v>25</v>
      </c>
      <c r="B18" s="30">
        <f>+SUMIFS(Ventas!E:E,Ventas!$D:$D,$M18,Ventas!$B:$B,$A$3,Ventas!$A:$A,"Badajoz")</f>
        <v>2.9191001586139902</v>
      </c>
      <c r="C18" s="30">
        <f>+SUMIFS(Ventas!F:F,Ventas!$D:$D,$M18,Ventas!$B:$B,$A$3,Ventas!$A:$A,"Badajoz")</f>
        <v>2.3852920770631401</v>
      </c>
      <c r="D18" s="30">
        <f>+SUMIFS(Ventas!G:G,Ventas!$D:$D,$M18,Ventas!$B:$B,$A$3,Ventas!$A:$A,"Badajoz")</f>
        <v>0</v>
      </c>
      <c r="E18" s="30">
        <f>+SUMIFS(Ventas!H:H,Ventas!$D:$D,$M18,Ventas!$B:$B,$A$3,Ventas!$A:$A,"Badajoz")</f>
        <v>4.3744703719898101</v>
      </c>
      <c r="F18" s="30">
        <f>+SUMIFS(Ventas!I:I,Ventas!$D:$D,$M18,Ventas!$B:$B,$A$3,Ventas!$A:$A,"Badajoz")</f>
        <v>0</v>
      </c>
      <c r="G18" s="30">
        <f>+SUMIFS(Ventas!J:J,Ventas!$D:$D,$M18,Ventas!$B:$B,$A$3,Ventas!$A:$A,"Badajoz")</f>
        <v>7.3266066256992399</v>
      </c>
      <c r="H18" s="30">
        <f>+SUMIFS(Ventas!K:K,Ventas!$D:$D,$M18,Ventas!$B:$B,$A$3,Ventas!$A:$A,"Badajoz")</f>
        <v>0</v>
      </c>
      <c r="I18" s="30">
        <f>+SUMIFS(Ventas!L:L,Ventas!$D:$D,$M18,Ventas!$B:$B,$A$3,Ventas!$A:$A,"Badajoz")</f>
        <v>0</v>
      </c>
      <c r="J18" s="30">
        <f>+SUMIFS(Ventas!M:M,Ventas!$D:$D,$M18,Ventas!$B:$B,$A$3,Ventas!$A:$A,"Badajoz")</f>
        <v>1.5141865466252711</v>
      </c>
      <c r="K18" s="30">
        <f>+SUMIFS(Ventas!N:N,Ventas!$D:$D,$M18,Ventas!$B:$B,$A$3,Ventas!$A:$A,"Badajoz")</f>
        <v>0.86664544211596595</v>
      </c>
      <c r="L18" s="30">
        <f>+SUMIFS(Ventas!O:O,Ventas!$D:$D,$M18,Ventas!$B:$B,$A$3,Ventas!$A:$A,"Badajoz")</f>
        <v>0</v>
      </c>
      <c r="M18" s="49" t="s">
        <v>51</v>
      </c>
    </row>
    <row r="19" spans="1:13" ht="13.8" thickBot="1">
      <c r="A19" s="29" t="s">
        <v>28</v>
      </c>
      <c r="B19" s="30">
        <f>+SUMIFS(Ventas!E:E,Ventas!$D:$D,$M19,Ventas!$B:$B,$A$3,Ventas!$A:$A,"Badajoz")</f>
        <v>0.21715763724460271</v>
      </c>
      <c r="C19" s="30">
        <f>+SUMIFS(Ventas!F:F,Ventas!$D:$D,$M19,Ventas!$B:$B,$A$3,Ventas!$A:$A,"Badajoz")</f>
        <v>0.15430005425742399</v>
      </c>
      <c r="D19" s="30">
        <f>+SUMIFS(Ventas!G:G,Ventas!$D:$D,$M19,Ventas!$B:$B,$A$3,Ventas!$A:$A,"Badajoz")</f>
        <v>0.15653084987283059</v>
      </c>
      <c r="E19" s="30">
        <f>+SUMIFS(Ventas!H:H,Ventas!$D:$D,$M19,Ventas!$B:$B,$A$3,Ventas!$A:$A,"Badajoz")</f>
        <v>0.14574581221121599</v>
      </c>
      <c r="F19" s="30">
        <f>+SUMIFS(Ventas!I:I,Ventas!$D:$D,$M19,Ventas!$B:$B,$A$3,Ventas!$A:$A,"Badajoz")</f>
        <v>0.297806732556466</v>
      </c>
      <c r="G19" s="30">
        <f>+SUMIFS(Ventas!J:J,Ventas!$D:$D,$M19,Ventas!$B:$B,$A$3,Ventas!$A:$A,"Badajoz")</f>
        <v>0.26186212411808402</v>
      </c>
      <c r="H19" s="30">
        <f>+SUMIFS(Ventas!K:K,Ventas!$D:$D,$M19,Ventas!$B:$B,$A$3,Ventas!$A:$A,"Badajoz")</f>
        <v>0.62723688862868321</v>
      </c>
      <c r="I19" s="30">
        <f>+SUMIFS(Ventas!L:L,Ventas!$D:$D,$M19,Ventas!$B:$B,$A$3,Ventas!$A:$A,"Badajoz")</f>
        <v>0.25728741472085398</v>
      </c>
      <c r="J19" s="30">
        <f>+SUMIFS(Ventas!M:M,Ventas!$D:$D,$M19,Ventas!$B:$B,$A$3,Ventas!$A:$A,"Badajoz")</f>
        <v>0.26708528853022101</v>
      </c>
      <c r="K19" s="30">
        <f>+SUMIFS(Ventas!N:N,Ventas!$D:$D,$M19,Ventas!$B:$B,$A$3,Ventas!$A:$A,"Badajoz")</f>
        <v>0</v>
      </c>
      <c r="L19" s="30">
        <f>+SUMIFS(Ventas!O:O,Ventas!$D:$D,$M19,Ventas!$B:$B,$A$3,Ventas!$A:$A,"Badajoz")</f>
        <v>0</v>
      </c>
      <c r="M19" s="49" t="s">
        <v>53</v>
      </c>
    </row>
    <row r="20" spans="1:13" ht="13.8" thickBot="1">
      <c r="A20" s="29" t="s">
        <v>31</v>
      </c>
      <c r="B20" s="30">
        <f>+SUMIFS(Ventas!E:E,Ventas!$D:$D,$M20,Ventas!$B:$B,$A$3,Ventas!$A:$A,"Badajoz")</f>
        <v>0</v>
      </c>
      <c r="C20" s="30">
        <f>+SUMIFS(Ventas!F:F,Ventas!$D:$D,$M20,Ventas!$B:$B,$A$3,Ventas!$A:$A,"Badajoz")</f>
        <v>13.865116471617</v>
      </c>
      <c r="D20" s="30">
        <f>+SUMIFS(Ventas!G:G,Ventas!$D:$D,$M20,Ventas!$B:$B,$A$3,Ventas!$A:$A,"Badajoz")</f>
        <v>4.8107308570428806</v>
      </c>
      <c r="E20" s="30">
        <f>+SUMIFS(Ventas!H:H,Ventas!$D:$D,$M20,Ventas!$B:$B,$A$3,Ventas!$A:$A,"Badajoz")</f>
        <v>0</v>
      </c>
      <c r="F20" s="30">
        <f>+SUMIFS(Ventas!I:I,Ventas!$D:$D,$M20,Ventas!$B:$B,$A$3,Ventas!$A:$A,"Badajoz")</f>
        <v>45.638127601172499</v>
      </c>
      <c r="G20" s="30">
        <f>+SUMIFS(Ventas!J:J,Ventas!$D:$D,$M20,Ventas!$B:$B,$A$3,Ventas!$A:$A,"Badajoz")</f>
        <v>7.7648428124682809</v>
      </c>
      <c r="H20" s="30">
        <f>+SUMIFS(Ventas!K:K,Ventas!$D:$D,$M20,Ventas!$B:$B,$A$3,Ventas!$A:$A,"Badajoz")</f>
        <v>12.895305419481501</v>
      </c>
      <c r="I20" s="30">
        <f>+SUMIFS(Ventas!L:L,Ventas!$D:$D,$M20,Ventas!$B:$B,$A$3,Ventas!$A:$A,"Badajoz")</f>
        <v>0</v>
      </c>
      <c r="J20" s="30">
        <f>+SUMIFS(Ventas!M:M,Ventas!$D:$D,$M20,Ventas!$B:$B,$A$3,Ventas!$A:$A,"Badajoz")</f>
        <v>0</v>
      </c>
      <c r="K20" s="30">
        <f>+SUMIFS(Ventas!N:N,Ventas!$D:$D,$M20,Ventas!$B:$B,$A$3,Ventas!$A:$A,"Badajoz")</f>
        <v>16.014504636657541</v>
      </c>
      <c r="L20" s="30">
        <f>+SUMIFS(Ventas!O:O,Ventas!$D:$D,$M20,Ventas!$B:$B,$A$3,Ventas!$A:$A,"Badajoz")</f>
        <v>0</v>
      </c>
      <c r="M20" s="49" t="s">
        <v>55</v>
      </c>
    </row>
    <row r="21" spans="1:13" ht="13.8" thickBot="1">
      <c r="A21" s="29" t="s">
        <v>34</v>
      </c>
      <c r="B21" s="30">
        <f>+SUMIFS(Ventas!E:E,Ventas!$D:$D,$M21,Ventas!$B:$B,$A$3,Ventas!$A:$A,"Badajoz")</f>
        <v>176.22706189876791</v>
      </c>
      <c r="C21" s="30">
        <f>+SUMIFS(Ventas!F:F,Ventas!$D:$D,$M21,Ventas!$B:$B,$A$3,Ventas!$A:$A,"Badajoz")</f>
        <v>222.91405503037902</v>
      </c>
      <c r="D21" s="30">
        <f>+SUMIFS(Ventas!G:G,Ventas!$D:$D,$M21,Ventas!$B:$B,$A$3,Ventas!$A:$A,"Badajoz")</f>
        <v>63.518062058934262</v>
      </c>
      <c r="E21" s="30">
        <f>+SUMIFS(Ventas!H:H,Ventas!$D:$D,$M21,Ventas!$B:$B,$A$3,Ventas!$A:$A,"Badajoz")</f>
        <v>12.647354663730258</v>
      </c>
      <c r="F21" s="30">
        <f>+SUMIFS(Ventas!I:I,Ventas!$D:$D,$M21,Ventas!$B:$B,$A$3,Ventas!$A:$A,"Badajoz")</f>
        <v>0</v>
      </c>
      <c r="G21" s="30">
        <f>+SUMIFS(Ventas!J:J,Ventas!$D:$D,$M21,Ventas!$B:$B,$A$3,Ventas!$A:$A,"Badajoz")</f>
        <v>0</v>
      </c>
      <c r="H21" s="30">
        <f>+SUMIFS(Ventas!K:K,Ventas!$D:$D,$M21,Ventas!$B:$B,$A$3,Ventas!$A:$A,"Badajoz")</f>
        <v>0</v>
      </c>
      <c r="I21" s="30">
        <f>+SUMIFS(Ventas!L:L,Ventas!$D:$D,$M21,Ventas!$B:$B,$A$3,Ventas!$A:$A,"Badajoz")</f>
        <v>0</v>
      </c>
      <c r="J21" s="30">
        <f>+SUMIFS(Ventas!M:M,Ventas!$D:$D,$M21,Ventas!$B:$B,$A$3,Ventas!$A:$A,"Badajoz")</f>
        <v>0</v>
      </c>
      <c r="K21" s="30">
        <f>+SUMIFS(Ventas!N:N,Ventas!$D:$D,$M21,Ventas!$B:$B,$A$3,Ventas!$A:$A,"Badajoz")</f>
        <v>0</v>
      </c>
      <c r="L21" s="30">
        <f>+SUMIFS(Ventas!O:O,Ventas!$D:$D,$M21,Ventas!$B:$B,$A$3,Ventas!$A:$A,"Badajoz")</f>
        <v>0</v>
      </c>
      <c r="M21" s="49" t="s">
        <v>57</v>
      </c>
    </row>
    <row r="22" spans="1:13">
      <c r="A22" s="34" t="s">
        <v>293</v>
      </c>
      <c r="B22" s="35">
        <f t="shared" ref="B22:L22" si="0">SUM(B6:B21)</f>
        <v>1451.1863986936944</v>
      </c>
      <c r="C22" s="35">
        <f t="shared" si="0"/>
        <v>1466.0435864755018</v>
      </c>
      <c r="D22" s="35">
        <f t="shared" si="0"/>
        <v>1012.665444158857</v>
      </c>
      <c r="E22" s="35">
        <f t="shared" si="0"/>
        <v>833.53360067400592</v>
      </c>
      <c r="F22" s="35">
        <f t="shared" si="0"/>
        <v>900.57329727297804</v>
      </c>
      <c r="G22" s="35">
        <f t="shared" si="0"/>
        <v>994.62764924802161</v>
      </c>
      <c r="H22" s="35">
        <f t="shared" si="0"/>
        <v>952.30050993794669</v>
      </c>
      <c r="I22" s="35">
        <f t="shared" si="0"/>
        <v>628.81023646106064</v>
      </c>
      <c r="J22" s="35">
        <f t="shared" si="0"/>
        <v>762.66677181959471</v>
      </c>
      <c r="K22" s="35">
        <f t="shared" si="0"/>
        <v>712.63310248536141</v>
      </c>
      <c r="L22" s="35">
        <f t="shared" si="0"/>
        <v>789.03364829116038</v>
      </c>
    </row>
    <row r="23" spans="1:13" ht="13.8" thickBot="1">
      <c r="A23" s="37"/>
      <c r="B23" s="88" t="s">
        <v>216</v>
      </c>
      <c r="C23" s="88"/>
      <c r="D23" s="88"/>
      <c r="E23" s="88"/>
      <c r="F23" s="88"/>
      <c r="G23" s="88"/>
      <c r="H23" s="88"/>
      <c r="I23" s="88"/>
      <c r="J23" s="88"/>
      <c r="K23" s="88"/>
      <c r="L23" s="88"/>
    </row>
    <row r="24" spans="1:13" ht="13.8" thickTop="1">
      <c r="A24" s="29" t="s">
        <v>0</v>
      </c>
      <c r="B24" s="38">
        <f t="shared" ref="B24:L39" si="1">+IF(B$22=0,"-",B6/B$22)</f>
        <v>0.22023908036835602</v>
      </c>
      <c r="C24" s="38">
        <f t="shared" si="1"/>
        <v>0.14721285437099235</v>
      </c>
      <c r="D24" s="38">
        <f t="shared" si="1"/>
        <v>0.20331312170674212</v>
      </c>
      <c r="E24" s="38">
        <f t="shared" si="1"/>
        <v>0.23904937497504961</v>
      </c>
      <c r="F24" s="38">
        <f t="shared" si="1"/>
        <v>0.13497080429206057</v>
      </c>
      <c r="G24" s="38">
        <f t="shared" si="1"/>
        <v>0.29545314464790801</v>
      </c>
      <c r="H24" s="38">
        <f t="shared" si="1"/>
        <v>0.22675736753104675</v>
      </c>
      <c r="I24" s="38">
        <f t="shared" si="1"/>
        <v>0.26770485220171181</v>
      </c>
      <c r="J24" s="38">
        <f t="shared" si="1"/>
        <v>0.22622941555371109</v>
      </c>
      <c r="K24" s="38">
        <f t="shared" si="1"/>
        <v>0.23480054601601588</v>
      </c>
      <c r="L24" s="38">
        <f t="shared" si="1"/>
        <v>0.22931712114781125</v>
      </c>
    </row>
    <row r="25" spans="1:13">
      <c r="A25" s="50" t="s">
        <v>299</v>
      </c>
      <c r="B25" s="38">
        <f t="shared" si="1"/>
        <v>0.138145657737407</v>
      </c>
      <c r="C25" s="38">
        <f t="shared" si="1"/>
        <v>0.14029687412095496</v>
      </c>
      <c r="D25" s="38">
        <f t="shared" si="1"/>
        <v>2.6402418258764788E-2</v>
      </c>
      <c r="E25" s="38">
        <f t="shared" si="1"/>
        <v>0.15538059781029001</v>
      </c>
      <c r="F25" s="38">
        <f t="shared" si="1"/>
        <v>0.10515089016606938</v>
      </c>
      <c r="G25" s="38">
        <f t="shared" si="1"/>
        <v>9.0249420918211878E-2</v>
      </c>
      <c r="H25" s="38">
        <f t="shared" si="1"/>
        <v>6.7037546079401877E-2</v>
      </c>
      <c r="I25" s="38">
        <f t="shared" si="1"/>
        <v>5.1428513811680718E-2</v>
      </c>
      <c r="J25" s="38">
        <f t="shared" si="1"/>
        <v>0.12432372175307145</v>
      </c>
      <c r="K25" s="38">
        <f t="shared" si="1"/>
        <v>6.8441214047169449E-2</v>
      </c>
      <c r="L25" s="38">
        <f t="shared" si="1"/>
        <v>4.3727744748085391E-2</v>
      </c>
    </row>
    <row r="26" spans="1:13">
      <c r="A26" s="29" t="s">
        <v>2</v>
      </c>
      <c r="B26" s="38">
        <f t="shared" si="1"/>
        <v>0.28129698790871088</v>
      </c>
      <c r="C26" s="38">
        <f t="shared" si="1"/>
        <v>0.23208090081442578</v>
      </c>
      <c r="D26" s="38">
        <f t="shared" si="1"/>
        <v>0.28095249046460907</v>
      </c>
      <c r="E26" s="38">
        <f t="shared" si="1"/>
        <v>0.14624318748445927</v>
      </c>
      <c r="F26" s="38">
        <f t="shared" si="1"/>
        <v>0.30456632040400661</v>
      </c>
      <c r="G26" s="38">
        <f t="shared" si="1"/>
        <v>0.19896270997613646</v>
      </c>
      <c r="H26" s="38">
        <f t="shared" si="1"/>
        <v>0.34270538579716064</v>
      </c>
      <c r="I26" s="38">
        <f t="shared" si="1"/>
        <v>0.27431589092885855</v>
      </c>
      <c r="J26" s="38">
        <f t="shared" si="1"/>
        <v>0.2904066051788719</v>
      </c>
      <c r="K26" s="38">
        <f t="shared" si="1"/>
        <v>0.22439310915787464</v>
      </c>
      <c r="L26" s="38">
        <f t="shared" si="1"/>
        <v>0.25441578053539937</v>
      </c>
    </row>
    <row r="27" spans="1:13">
      <c r="A27" s="29" t="s">
        <v>3</v>
      </c>
      <c r="B27" s="38">
        <f t="shared" si="1"/>
        <v>0</v>
      </c>
      <c r="C27" s="38">
        <f t="shared" si="1"/>
        <v>2.1723786025016743E-10</v>
      </c>
      <c r="D27" s="38">
        <f t="shared" si="1"/>
        <v>3.5295216038240367E-3</v>
      </c>
      <c r="E27" s="38">
        <f t="shared" si="1"/>
        <v>2.0194531700922841E-3</v>
      </c>
      <c r="F27" s="38">
        <f t="shared" si="1"/>
        <v>3.0028043098200106E-4</v>
      </c>
      <c r="G27" s="38">
        <f t="shared" si="1"/>
        <v>1.764029263824228E-11</v>
      </c>
      <c r="H27" s="38">
        <f t="shared" si="1"/>
        <v>1.177317969309348E-2</v>
      </c>
      <c r="I27" s="38">
        <f t="shared" si="1"/>
        <v>3.077859052258749E-3</v>
      </c>
      <c r="J27" s="38">
        <f t="shared" si="1"/>
        <v>5.7113633772602731E-3</v>
      </c>
      <c r="K27" s="38">
        <f t="shared" si="1"/>
        <v>0</v>
      </c>
      <c r="L27" s="38">
        <f t="shared" si="1"/>
        <v>1.2939398013871216E-2</v>
      </c>
    </row>
    <row r="28" spans="1:13">
      <c r="A28" s="29" t="s">
        <v>5</v>
      </c>
      <c r="B28" s="38">
        <f t="shared" si="1"/>
        <v>1.8296413041444784E-3</v>
      </c>
      <c r="C28" s="38">
        <f t="shared" si="1"/>
        <v>0</v>
      </c>
      <c r="D28" s="38">
        <f t="shared" si="1"/>
        <v>0</v>
      </c>
      <c r="E28" s="38">
        <f t="shared" si="1"/>
        <v>0</v>
      </c>
      <c r="F28" s="38">
        <f t="shared" si="1"/>
        <v>0</v>
      </c>
      <c r="G28" s="38">
        <f t="shared" si="1"/>
        <v>0</v>
      </c>
      <c r="H28" s="38">
        <f t="shared" si="1"/>
        <v>0</v>
      </c>
      <c r="I28" s="38">
        <f t="shared" si="1"/>
        <v>1.4422724262113457E-2</v>
      </c>
      <c r="J28" s="38">
        <f t="shared" si="1"/>
        <v>0</v>
      </c>
      <c r="K28" s="38">
        <f t="shared" si="1"/>
        <v>0</v>
      </c>
      <c r="L28" s="38">
        <f t="shared" si="1"/>
        <v>0</v>
      </c>
    </row>
    <row r="29" spans="1:13">
      <c r="A29" s="29" t="s">
        <v>6</v>
      </c>
      <c r="B29" s="38">
        <f t="shared" si="1"/>
        <v>5.0116830159030082E-2</v>
      </c>
      <c r="C29" s="38">
        <f t="shared" si="1"/>
        <v>2.5052923737928452E-2</v>
      </c>
      <c r="D29" s="38">
        <f t="shared" si="1"/>
        <v>3.5016953075983667E-2</v>
      </c>
      <c r="E29" s="38">
        <f t="shared" si="1"/>
        <v>3.5274659672428647E-2</v>
      </c>
      <c r="F29" s="38">
        <f t="shared" si="1"/>
        <v>7.0871817328494305E-2</v>
      </c>
      <c r="G29" s="38">
        <f t="shared" si="1"/>
        <v>6.0569788430907129E-2</v>
      </c>
      <c r="H29" s="38">
        <f t="shared" si="1"/>
        <v>5.8624140754601213E-2</v>
      </c>
      <c r="I29" s="38">
        <f t="shared" si="1"/>
        <v>6.7980654353331754E-2</v>
      </c>
      <c r="J29" s="38">
        <f t="shared" si="1"/>
        <v>4.6523413115694738E-2</v>
      </c>
      <c r="K29" s="38">
        <f t="shared" si="1"/>
        <v>3.8836970442441603E-2</v>
      </c>
      <c r="L29" s="38">
        <f t="shared" si="1"/>
        <v>4.160319749376705E-2</v>
      </c>
    </row>
    <row r="30" spans="1:13">
      <c r="A30" s="29" t="s">
        <v>7</v>
      </c>
      <c r="B30" s="38">
        <f t="shared" si="1"/>
        <v>9.4251327918516356E-3</v>
      </c>
      <c r="C30" s="38">
        <f t="shared" si="1"/>
        <v>2.8937679326291998E-2</v>
      </c>
      <c r="D30" s="38">
        <f t="shared" si="1"/>
        <v>2.0906797841532872E-2</v>
      </c>
      <c r="E30" s="38">
        <f t="shared" si="1"/>
        <v>2.3609308777552403E-2</v>
      </c>
      <c r="F30" s="38">
        <f t="shared" si="1"/>
        <v>4.3101894480232994E-2</v>
      </c>
      <c r="G30" s="38">
        <f t="shared" si="1"/>
        <v>3.0963348451556991E-2</v>
      </c>
      <c r="H30" s="38">
        <f t="shared" si="1"/>
        <v>0</v>
      </c>
      <c r="I30" s="38">
        <f t="shared" si="1"/>
        <v>2.1506513231020263E-2</v>
      </c>
      <c r="J30" s="38">
        <f t="shared" si="1"/>
        <v>1.6628297151781792E-2</v>
      </c>
      <c r="K30" s="38">
        <f t="shared" si="1"/>
        <v>3.009906045405731E-2</v>
      </c>
      <c r="L30" s="38">
        <f t="shared" si="1"/>
        <v>1.7524494800226012E-2</v>
      </c>
    </row>
    <row r="31" spans="1:13">
      <c r="A31" s="29" t="s">
        <v>9</v>
      </c>
      <c r="B31" s="38">
        <f t="shared" si="1"/>
        <v>2.574234702415552E-2</v>
      </c>
      <c r="C31" s="38">
        <f t="shared" si="1"/>
        <v>5.8962633342745964E-2</v>
      </c>
      <c r="D31" s="38">
        <f t="shared" si="1"/>
        <v>9.7899433728132479E-2</v>
      </c>
      <c r="E31" s="38">
        <f t="shared" si="1"/>
        <v>7.5691246901870166E-2</v>
      </c>
      <c r="F31" s="38">
        <f t="shared" si="1"/>
        <v>8.9785723158976649E-2</v>
      </c>
      <c r="G31" s="38">
        <f t="shared" si="1"/>
        <v>8.817811179061244E-2</v>
      </c>
      <c r="H31" s="38">
        <f t="shared" si="1"/>
        <v>4.4343073907645358E-2</v>
      </c>
      <c r="I31" s="38">
        <f t="shared" si="1"/>
        <v>4.5519428514312142E-2</v>
      </c>
      <c r="J31" s="38">
        <f t="shared" si="1"/>
        <v>3.7564784110619989E-2</v>
      </c>
      <c r="K31" s="38">
        <f t="shared" si="1"/>
        <v>5.8461892036766071E-2</v>
      </c>
      <c r="L31" s="38">
        <f t="shared" si="1"/>
        <v>3.6273138191240735E-2</v>
      </c>
    </row>
    <row r="32" spans="1:13">
      <c r="A32" s="29" t="s">
        <v>11</v>
      </c>
      <c r="B32" s="38">
        <f t="shared" si="1"/>
        <v>1.6085765111106116E-2</v>
      </c>
      <c r="C32" s="38">
        <f t="shared" si="1"/>
        <v>1.4175208376178363E-2</v>
      </c>
      <c r="D32" s="38">
        <f t="shared" si="1"/>
        <v>5.2037328508529226E-2</v>
      </c>
      <c r="E32" s="38">
        <f t="shared" si="1"/>
        <v>7.3053875038086594E-2</v>
      </c>
      <c r="F32" s="38">
        <f t="shared" si="1"/>
        <v>1.8176287371618426E-2</v>
      </c>
      <c r="G32" s="38">
        <f t="shared" si="1"/>
        <v>3.1999264224062851E-2</v>
      </c>
      <c r="H32" s="38">
        <f t="shared" si="1"/>
        <v>1.3542911157291683E-2</v>
      </c>
      <c r="I32" s="38">
        <f t="shared" si="1"/>
        <v>4.2518153368124957E-2</v>
      </c>
      <c r="J32" s="38">
        <f t="shared" si="1"/>
        <v>2.0102932729698462E-2</v>
      </c>
      <c r="K32" s="38">
        <f t="shared" si="1"/>
        <v>1.541080606362176E-2</v>
      </c>
      <c r="L32" s="38">
        <f t="shared" si="1"/>
        <v>4.0322655616733941E-2</v>
      </c>
    </row>
    <row r="33" spans="1:12">
      <c r="A33" s="29" t="s">
        <v>13</v>
      </c>
      <c r="B33" s="38">
        <f t="shared" si="1"/>
        <v>4.8683137927243554E-2</v>
      </c>
      <c r="C33" s="38">
        <f t="shared" si="1"/>
        <v>3.4039135191566899E-2</v>
      </c>
      <c r="D33" s="38">
        <f t="shared" si="1"/>
        <v>3.6080030591560369E-2</v>
      </c>
      <c r="E33" s="38">
        <f t="shared" si="1"/>
        <v>2.2108125519210875E-2</v>
      </c>
      <c r="F33" s="38">
        <f t="shared" si="1"/>
        <v>4.8051092380894521E-2</v>
      </c>
      <c r="G33" s="38">
        <f t="shared" si="1"/>
        <v>4.2441499746154292E-2</v>
      </c>
      <c r="H33" s="38">
        <f t="shared" si="1"/>
        <v>5.4114083689794035E-2</v>
      </c>
      <c r="I33" s="38">
        <f t="shared" si="1"/>
        <v>4.1790392166422566E-2</v>
      </c>
      <c r="J33" s="38">
        <f t="shared" si="1"/>
        <v>5.4443761788086388E-2</v>
      </c>
      <c r="K33" s="38">
        <f t="shared" si="1"/>
        <v>7.9031607559371955E-2</v>
      </c>
      <c r="L33" s="38">
        <f t="shared" si="1"/>
        <v>8.9096718427741126E-2</v>
      </c>
    </row>
    <row r="34" spans="1:12">
      <c r="A34" s="29" t="s">
        <v>16</v>
      </c>
      <c r="B34" s="38">
        <f t="shared" si="1"/>
        <v>6.1536504552017077E-2</v>
      </c>
      <c r="C34" s="38">
        <f t="shared" si="1"/>
        <v>0.12761509289213666</v>
      </c>
      <c r="D34" s="38">
        <f t="shared" si="1"/>
        <v>0.165105547245291</v>
      </c>
      <c r="E34" s="38">
        <f t="shared" si="1"/>
        <v>0.17719559252298148</v>
      </c>
      <c r="F34" s="38">
        <f t="shared" si="1"/>
        <v>0.12955167042519097</v>
      </c>
      <c r="G34" s="38">
        <f t="shared" si="1"/>
        <v>0.13677663215128544</v>
      </c>
      <c r="H34" s="38">
        <f t="shared" si="1"/>
        <v>0.15051803339825751</v>
      </c>
      <c r="I34" s="38">
        <f t="shared" si="1"/>
        <v>0.1693258526739137</v>
      </c>
      <c r="J34" s="38">
        <f t="shared" si="1"/>
        <v>0.13314535810142408</v>
      </c>
      <c r="K34" s="38">
        <f t="shared" si="1"/>
        <v>0.21676224491182833</v>
      </c>
      <c r="L34" s="38">
        <f t="shared" si="1"/>
        <v>0.23477975102512383</v>
      </c>
    </row>
    <row r="35" spans="1:12">
      <c r="A35" s="29" t="s">
        <v>19</v>
      </c>
      <c r="B35" s="38">
        <f t="shared" si="1"/>
        <v>2.3301202336914191E-2</v>
      </c>
      <c r="C35" s="38">
        <f t="shared" si="1"/>
        <v>2.8385463964734993E-2</v>
      </c>
      <c r="D35" s="38">
        <f t="shared" si="1"/>
        <v>1.1127581686133821E-2</v>
      </c>
      <c r="E35" s="38">
        <f t="shared" si="1"/>
        <v>2.9778442790364002E-2</v>
      </c>
      <c r="F35" s="38">
        <f t="shared" si="1"/>
        <v>4.4657841058283335E-3</v>
      </c>
      <c r="G35" s="38">
        <f t="shared" si="1"/>
        <v>8.9698391851938501E-3</v>
      </c>
      <c r="H35" s="38">
        <f t="shared" si="1"/>
        <v>1.638440918244773E-2</v>
      </c>
      <c r="I35" s="38">
        <f t="shared" si="1"/>
        <v>0</v>
      </c>
      <c r="J35" s="38">
        <f t="shared" si="1"/>
        <v>4.2584763761857346E-2</v>
      </c>
      <c r="K35" s="38">
        <f t="shared" si="1"/>
        <v>1.0074132340185673E-2</v>
      </c>
      <c r="L35" s="38">
        <f t="shared" si="1"/>
        <v>0</v>
      </c>
    </row>
    <row r="36" spans="1:12">
      <c r="A36" s="29" t="s">
        <v>25</v>
      </c>
      <c r="B36" s="38">
        <f t="shared" si="1"/>
        <v>2.01152667999208E-3</v>
      </c>
      <c r="C36" s="38">
        <f t="shared" si="1"/>
        <v>1.6270267126215481E-3</v>
      </c>
      <c r="D36" s="38">
        <f t="shared" si="1"/>
        <v>0</v>
      </c>
      <c r="E36" s="38">
        <f t="shared" si="1"/>
        <v>5.2481032179777249E-3</v>
      </c>
      <c r="F36" s="38">
        <f t="shared" si="1"/>
        <v>0</v>
      </c>
      <c r="G36" s="38">
        <f t="shared" si="1"/>
        <v>7.3661803301350495E-3</v>
      </c>
      <c r="H36" s="38">
        <f t="shared" si="1"/>
        <v>0</v>
      </c>
      <c r="I36" s="38">
        <f t="shared" si="1"/>
        <v>0</v>
      </c>
      <c r="J36" s="38">
        <f t="shared" si="1"/>
        <v>1.9853841842521558E-3</v>
      </c>
      <c r="K36" s="38">
        <f t="shared" si="1"/>
        <v>1.2161172966754911E-3</v>
      </c>
      <c r="L36" s="38">
        <f t="shared" si="1"/>
        <v>0</v>
      </c>
    </row>
    <row r="37" spans="1:12">
      <c r="A37" s="29" t="s">
        <v>28</v>
      </c>
      <c r="B37" s="38">
        <f t="shared" si="1"/>
        <v>1.496414502231279E-4</v>
      </c>
      <c r="C37" s="38">
        <f t="shared" si="1"/>
        <v>1.052492952330121E-4</v>
      </c>
      <c r="D37" s="38">
        <f t="shared" si="1"/>
        <v>1.5457311274489935E-4</v>
      </c>
      <c r="E37" s="38">
        <f t="shared" si="1"/>
        <v>1.7485295385016761E-4</v>
      </c>
      <c r="F37" s="38">
        <f t="shared" si="1"/>
        <v>3.3068572370317133E-4</v>
      </c>
      <c r="G37" s="38">
        <f t="shared" si="1"/>
        <v>2.6327653802512153E-4</v>
      </c>
      <c r="H37" s="38">
        <f t="shared" si="1"/>
        <v>6.5865436601473084E-4</v>
      </c>
      <c r="I37" s="38">
        <f t="shared" si="1"/>
        <v>4.0916543625126977E-4</v>
      </c>
      <c r="J37" s="38">
        <f t="shared" si="1"/>
        <v>3.5019919367012728E-4</v>
      </c>
      <c r="K37" s="38">
        <f t="shared" si="1"/>
        <v>0</v>
      </c>
      <c r="L37" s="38">
        <f t="shared" si="1"/>
        <v>0</v>
      </c>
    </row>
    <row r="38" spans="1:12">
      <c r="A38" s="29" t="s">
        <v>31</v>
      </c>
      <c r="B38" s="38">
        <f t="shared" si="1"/>
        <v>0</v>
      </c>
      <c r="C38" s="38">
        <f t="shared" si="1"/>
        <v>9.4575063112209128E-3</v>
      </c>
      <c r="D38" s="38">
        <f t="shared" si="1"/>
        <v>4.7505628683111459E-3</v>
      </c>
      <c r="E38" s="38">
        <f t="shared" si="1"/>
        <v>0</v>
      </c>
      <c r="F38" s="38">
        <f t="shared" si="1"/>
        <v>5.0676749731941986E-2</v>
      </c>
      <c r="G38" s="38">
        <f t="shared" si="1"/>
        <v>7.806783592170209E-3</v>
      </c>
      <c r="H38" s="38">
        <f t="shared" si="1"/>
        <v>1.3541214443245209E-2</v>
      </c>
      <c r="I38" s="38">
        <f t="shared" si="1"/>
        <v>0</v>
      </c>
      <c r="J38" s="38">
        <f t="shared" si="1"/>
        <v>0</v>
      </c>
      <c r="K38" s="38">
        <f t="shared" si="1"/>
        <v>2.2472299673991784E-2</v>
      </c>
      <c r="L38" s="38">
        <f t="shared" si="1"/>
        <v>0</v>
      </c>
    </row>
    <row r="39" spans="1:12">
      <c r="A39" s="29" t="s">
        <v>34</v>
      </c>
      <c r="B39" s="38">
        <f t="shared" si="1"/>
        <v>0.12143654464884811</v>
      </c>
      <c r="C39" s="38">
        <f t="shared" si="1"/>
        <v>0.15205145132573042</v>
      </c>
      <c r="D39" s="38">
        <f t="shared" si="1"/>
        <v>6.2723639307840515E-2</v>
      </c>
      <c r="E39" s="38">
        <f t="shared" si="1"/>
        <v>1.5173179165787013E-2</v>
      </c>
      <c r="F39" s="38">
        <f t="shared" si="1"/>
        <v>0</v>
      </c>
      <c r="G39" s="38">
        <f t="shared" si="1"/>
        <v>0</v>
      </c>
      <c r="H39" s="38">
        <f t="shared" si="1"/>
        <v>0</v>
      </c>
      <c r="I39" s="38">
        <f t="shared" si="1"/>
        <v>0</v>
      </c>
      <c r="J39" s="38">
        <f t="shared" si="1"/>
        <v>0</v>
      </c>
      <c r="K39" s="38">
        <f t="shared" si="1"/>
        <v>0</v>
      </c>
      <c r="L39" s="38">
        <f t="shared" si="1"/>
        <v>0</v>
      </c>
    </row>
    <row r="40" spans="1:12">
      <c r="A40" s="34" t="s">
        <v>293</v>
      </c>
      <c r="B40" s="42">
        <f t="shared" ref="B40:L40" si="2">+IF(B22=0,"-",SUM(B24:B39))</f>
        <v>0.99999999999999989</v>
      </c>
      <c r="C40" s="42">
        <f t="shared" si="2"/>
        <v>1.0000000000000002</v>
      </c>
      <c r="D40" s="42">
        <f t="shared" si="2"/>
        <v>1</v>
      </c>
      <c r="E40" s="42">
        <f t="shared" si="2"/>
        <v>1.0000000000000002</v>
      </c>
      <c r="F40" s="42">
        <f t="shared" si="2"/>
        <v>1</v>
      </c>
      <c r="G40" s="42">
        <f t="shared" si="2"/>
        <v>1</v>
      </c>
      <c r="H40" s="42">
        <f t="shared" si="2"/>
        <v>1.0000000000000002</v>
      </c>
      <c r="I40" s="42">
        <f t="shared" si="2"/>
        <v>1</v>
      </c>
      <c r="J40" s="42">
        <f t="shared" si="2"/>
        <v>1</v>
      </c>
      <c r="K40" s="42">
        <f t="shared" si="2"/>
        <v>1.0000000000000002</v>
      </c>
      <c r="L40" s="42">
        <f t="shared" si="2"/>
        <v>1</v>
      </c>
    </row>
    <row r="41" spans="1:12">
      <c r="A41" s="15"/>
      <c r="B41" s="64"/>
      <c r="C41" s="64"/>
      <c r="D41" s="65"/>
      <c r="E41" s="65"/>
      <c r="F41" s="65"/>
      <c r="G41" s="65"/>
      <c r="H41" s="65"/>
      <c r="I41" s="65"/>
      <c r="J41" s="65"/>
      <c r="K41" s="65"/>
      <c r="L41" s="65"/>
    </row>
  </sheetData>
  <sheetProtection algorithmName="SHA-512" hashValue="mM1tz4ZD97IYbHCQhDgxQNo5fCdbXkg+WWuoClQ6mJmJZzVIRHz3CQaoGzMF/MPO0lRWyTV/6FUZ2SToiC7YPQ==" saltValue="SVhjqmqvHLZ0O+RfHzO4qg==" spinCount="100000" sheet="1" objects="1" scenarios="1"/>
  <protectedRanges>
    <protectedRange sqref="A2:A3" name="Rango1"/>
  </protectedRanges>
  <mergeCells count="3">
    <mergeCell ref="A1:L1"/>
    <mergeCell ref="B5:L5"/>
    <mergeCell ref="B23:L23"/>
  </mergeCells>
  <printOptions horizontalCentered="1"/>
  <pageMargins left="0.39370078740157483" right="0.19685039370078741" top="0.39370078740157483" bottom="0.39370078740157483" header="0" footer="0"/>
  <pageSetup paperSize="9" scale="90" fitToHeight="0" orientation="landscape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517840B-2E97-4CF7-90BC-D8FC06134358}">
          <x14:formula1>
            <xm:f>'V4'!$R$5:$R$22</xm:f>
          </x14:formula1>
          <xm:sqref>A3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6F09D9-0DFA-4770-94F7-EF13D714BCDF}">
  <sheetPr>
    <pageSetUpPr fitToPage="1"/>
  </sheetPr>
  <dimension ref="A1:N54"/>
  <sheetViews>
    <sheetView view="pageBreakPreview" zoomScaleNormal="100" zoomScaleSheetLayoutView="100" workbookViewId="0">
      <selection activeCell="C13" sqref="C13"/>
    </sheetView>
  </sheetViews>
  <sheetFormatPr baseColWidth="10" defaultColWidth="11.44140625" defaultRowHeight="13.2"/>
  <cols>
    <col min="1" max="1" width="23.109375" customWidth="1"/>
    <col min="2" max="12" width="9.6640625" customWidth="1"/>
  </cols>
  <sheetData>
    <row r="1" spans="1:14" ht="17.399999999999999">
      <c r="A1" s="66" t="str">
        <f>"En "&amp;LEFT('V1'!B3,4)&amp;", las principales ventas de la provincia de Badajoz (el "&amp;ROUND(SUM(A3:A6)*100,2)&amp;"% del total) se concentraron en "</f>
        <v xml:space="preserve">En 2023, las principales ventas de la provincia de Badajoz (el 75,96% del total) se concentraron en </v>
      </c>
      <c r="B1" s="17"/>
      <c r="C1" s="17"/>
    </row>
    <row r="2" spans="1:14" ht="17.399999999999999">
      <c r="A2" s="66" t="s">
        <v>300</v>
      </c>
      <c r="B2" s="17"/>
      <c r="C2" s="17"/>
    </row>
    <row r="3" spans="1:14" ht="17.399999999999999">
      <c r="A3" s="67">
        <f>+LARGE('V8'!$K$26:$K$41,1)</f>
        <v>0.26508255916587292</v>
      </c>
      <c r="B3" s="68" t="str">
        <f>+_xlfn.XLOOKUP(A3,'V8'!$K$26:$K$41,'V8'!$A$26:$A$41)</f>
        <v xml:space="preserve">AA,BB - Agricultura, silvicultura y pesca </v>
      </c>
      <c r="C3" s="17"/>
    </row>
    <row r="4" spans="1:14" ht="17.399999999999999">
      <c r="A4" s="67">
        <f>+LARGE('V8'!$K$26:$K$41,2)</f>
        <v>0.23355712859532521</v>
      </c>
      <c r="B4" s="68" t="str">
        <f>+_xlfn.XLOOKUP(A4,'V8'!$K$26:$K$41,'V8'!$A$26:$A$41)</f>
        <v xml:space="preserve">DA - Industria Agroalimentaria </v>
      </c>
      <c r="C4" s="17"/>
    </row>
    <row r="5" spans="1:14" ht="22.8">
      <c r="A5" s="67">
        <f>+LARGE('V8'!$K$26:$K$41,3)</f>
        <v>0.15545057474577942</v>
      </c>
      <c r="B5" s="68" t="str">
        <f>+_xlfn.XLOOKUP(A5,'V8'!$K$26:$K$41,'V8'!$A$26:$A$41)</f>
        <v xml:space="preserve">EE - Industria energética, distribución de energía, gas y agua </v>
      </c>
      <c r="C5" s="17"/>
      <c r="N5" s="79"/>
    </row>
    <row r="6" spans="1:14" ht="17.399999999999999">
      <c r="A6" s="67">
        <f>+LARGE('V8'!$K$26:$K$41,4)</f>
        <v>0.10553122268767001</v>
      </c>
      <c r="B6" s="68" t="str">
        <f>+_xlfn.XLOOKUP(A6,'V8'!$K$26:$K$41,'V8'!$A$26:$A$41)</f>
        <v xml:space="preserve">CA,CB, DF - I. extractivas, coquerías, refino y combustibles nucleares </v>
      </c>
      <c r="C6" s="17"/>
    </row>
    <row r="7" spans="1:14">
      <c r="A7" s="17"/>
      <c r="B7" s="17"/>
      <c r="C7" s="17"/>
    </row>
    <row r="8" spans="1:14" ht="15">
      <c r="A8" s="69"/>
      <c r="B8" s="17"/>
      <c r="C8" s="17"/>
    </row>
    <row r="9" spans="1:14" ht="17.399999999999999">
      <c r="A9" s="66" t="s">
        <v>301</v>
      </c>
      <c r="B9" s="17"/>
      <c r="C9" s="17"/>
    </row>
    <row r="11" spans="1:14" ht="15.6">
      <c r="A11" s="90" t="s">
        <v>309</v>
      </c>
      <c r="B11" s="90"/>
      <c r="C11" s="90"/>
      <c r="D11" s="90"/>
      <c r="E11" s="90"/>
      <c r="F11" s="90"/>
      <c r="G11" s="90"/>
      <c r="H11" s="90"/>
      <c r="I11" s="90"/>
      <c r="J11" s="90"/>
      <c r="K11" s="90"/>
      <c r="L11" s="90"/>
    </row>
    <row r="12" spans="1:14" ht="15.6">
      <c r="A12" s="70"/>
      <c r="B12" s="70"/>
      <c r="C12" s="41" t="s">
        <v>303</v>
      </c>
      <c r="D12" s="70"/>
      <c r="E12" s="70"/>
      <c r="F12" s="70"/>
      <c r="G12" s="70"/>
      <c r="H12" s="70"/>
      <c r="I12" s="70"/>
      <c r="J12" s="70"/>
      <c r="K12" s="70"/>
      <c r="L12" s="70"/>
    </row>
    <row r="13" spans="1:14">
      <c r="B13" s="71"/>
      <c r="C13" s="72" t="s">
        <v>0</v>
      </c>
      <c r="D13" s="26"/>
      <c r="E13" s="26"/>
      <c r="F13" s="45"/>
      <c r="G13" s="26"/>
      <c r="H13" s="26"/>
      <c r="J13" s="26"/>
      <c r="K13" s="73"/>
      <c r="L13" s="26"/>
    </row>
    <row r="14" spans="1:14" ht="13.8" thickBot="1">
      <c r="A14" s="17"/>
      <c r="B14" s="27" t="str">
        <f>+'V1'!B3</f>
        <v>2023A</v>
      </c>
      <c r="C14" s="27" t="str">
        <f>+'V1'!C3</f>
        <v>2022P</v>
      </c>
      <c r="D14" s="27">
        <f>+'V1'!D3</f>
        <v>2021</v>
      </c>
      <c r="E14" s="27">
        <f>+'V1'!E3</f>
        <v>2020</v>
      </c>
      <c r="F14" s="27">
        <f>+'V1'!F3</f>
        <v>2019</v>
      </c>
      <c r="G14" s="27">
        <f>+'V1'!G3</f>
        <v>2018</v>
      </c>
      <c r="H14" s="27">
        <f>+'V1'!H3</f>
        <v>2017</v>
      </c>
      <c r="I14" s="27">
        <f>+'V1'!I3</f>
        <v>2016</v>
      </c>
      <c r="J14" s="27">
        <f>+'V1'!J3</f>
        <v>2015</v>
      </c>
      <c r="K14" s="27">
        <f>+'V1'!K3</f>
        <v>2014</v>
      </c>
      <c r="L14" s="27">
        <f>+'V1'!L3</f>
        <v>2013</v>
      </c>
    </row>
    <row r="15" spans="1:14" ht="14.4" thickTop="1" thickBot="1">
      <c r="A15" s="28" t="s">
        <v>196</v>
      </c>
      <c r="B15" s="87" t="s">
        <v>197</v>
      </c>
      <c r="C15" s="87"/>
      <c r="D15" s="87"/>
      <c r="E15" s="87"/>
      <c r="F15" s="87"/>
      <c r="G15" s="87"/>
      <c r="H15" s="87"/>
      <c r="I15" s="87"/>
      <c r="J15" s="87"/>
      <c r="K15" s="87"/>
      <c r="L15" s="87"/>
    </row>
    <row r="16" spans="1:14" ht="13.8" thickTop="1">
      <c r="A16" s="29" t="s">
        <v>198</v>
      </c>
      <c r="B16" s="30">
        <f>+SUMIFS(Ventas!E:E,Ventas!$AD:$AD,$C$13,Ventas!$B:$B,$A16,Ventas!$A:$A,"Badajoz")</f>
        <v>319.60795789136569</v>
      </c>
      <c r="C16" s="30">
        <f>+SUMIFS(Ventas!F:F,Ventas!$AD:$AD,$C$13,Ventas!$B:$B,$A16,Ventas!$A:$A,"Badajoz")</f>
        <v>215.82046099734538</v>
      </c>
      <c r="D16" s="30">
        <f>+SUMIFS(Ventas!G:G,Ventas!$AD:$AD,$C$13,Ventas!$B:$B,$A16,Ventas!$A:$A,"Badajoz")</f>
        <v>205.88817269648175</v>
      </c>
      <c r="E16" s="30">
        <f>+SUMIFS(Ventas!H:H,Ventas!$AD:$AD,$C$13,Ventas!$B:$B,$A16,Ventas!$A:$A,"Badajoz")</f>
        <v>199.25568626182371</v>
      </c>
      <c r="F16" s="30">
        <f>+SUMIFS(Ventas!I:I,Ventas!$AD:$AD,$C$13,Ventas!$B:$B,$A16,Ventas!$A:$A,"Badajoz")</f>
        <v>121.55110225688679</v>
      </c>
      <c r="G16" s="30">
        <f>+SUMIFS(Ventas!J:J,Ventas!$AD:$AD,$C$13,Ventas!$B:$B,$A16,Ventas!$A:$A,"Badajoz")</f>
        <v>293.86586672408441</v>
      </c>
      <c r="H16" s="30">
        <f>+SUMIFS(Ventas!K:K,Ventas!$AD:$AD,$C$13,Ventas!$B:$B,$A16,Ventas!$A:$A,"Badajoz")</f>
        <v>215.94115673200221</v>
      </c>
      <c r="I16" s="30">
        <f>+SUMIFS(Ventas!L:L,Ventas!$AD:$AD,$C$13,Ventas!$B:$B,$A16,Ventas!$A:$A,"Badajoz")</f>
        <v>168.3355514147317</v>
      </c>
      <c r="J16" s="30">
        <f>+SUMIFS(Ventas!M:M,Ventas!$AD:$AD,$C$13,Ventas!$B:$B,$A16,Ventas!$A:$A,"Badajoz")</f>
        <v>172.53765805098246</v>
      </c>
      <c r="K16" s="30">
        <f>+SUMIFS(Ventas!N:N,Ventas!$AD:$AD,$C$13,Ventas!$B:$B,$A16,Ventas!$A:$A,"Badajoz")</f>
        <v>167.32664157265026</v>
      </c>
      <c r="L16" s="30">
        <f>+SUMIFS(Ventas!O:O,Ventas!$AD:$AD,$C$13,Ventas!$B:$B,$A16,Ventas!$A:$A,"Badajoz")</f>
        <v>180.93892471488351</v>
      </c>
    </row>
    <row r="17" spans="1:12">
      <c r="A17" s="29" t="s">
        <v>199</v>
      </c>
      <c r="B17" s="30">
        <f>+SUMIFS(Ventas!E:E,Ventas!$AD:$AD,$C$13,Ventas!$B:$B,$A17,Ventas!$A:$A,"Badajoz")</f>
        <v>25.613695541467699</v>
      </c>
      <c r="C17" s="30">
        <f>+SUMIFS(Ventas!F:F,Ventas!$AD:$AD,$C$13,Ventas!$B:$B,$A17,Ventas!$A:$A,"Badajoz")</f>
        <v>6.0506913536320601</v>
      </c>
      <c r="D17" s="30">
        <f>+SUMIFS(Ventas!G:G,Ventas!$AD:$AD,$C$13,Ventas!$B:$B,$A17,Ventas!$A:$A,"Badajoz")</f>
        <v>1.8052713003734</v>
      </c>
      <c r="E17" s="30">
        <f>+SUMIFS(Ventas!H:H,Ventas!$AD:$AD,$C$13,Ventas!$B:$B,$A17,Ventas!$A:$A,"Badajoz")</f>
        <v>0</v>
      </c>
      <c r="F17" s="30">
        <f>+SUMIFS(Ventas!I:I,Ventas!$AD:$AD,$C$13,Ventas!$B:$B,$A17,Ventas!$A:$A,"Badajoz")</f>
        <v>0</v>
      </c>
      <c r="G17" s="30">
        <f>+SUMIFS(Ventas!J:J,Ventas!$AD:$AD,$C$13,Ventas!$B:$B,$A17,Ventas!$A:$A,"Badajoz")</f>
        <v>7.1133643509511</v>
      </c>
      <c r="H17" s="30">
        <f>+SUMIFS(Ventas!K:K,Ventas!$AD:$AD,$C$13,Ventas!$B:$B,$A17,Ventas!$A:$A,"Badajoz")</f>
        <v>7.5972766530028801</v>
      </c>
      <c r="I17" s="30">
        <f>+SUMIFS(Ventas!L:L,Ventas!$AD:$AD,$C$13,Ventas!$B:$B,$A17,Ventas!$A:$A,"Badajoz")</f>
        <v>0</v>
      </c>
      <c r="J17" s="30">
        <f>+SUMIFS(Ventas!M:M,Ventas!$AD:$AD,$C$13,Ventas!$B:$B,$A17,Ventas!$A:$A,"Badajoz")</f>
        <v>19.043370319617758</v>
      </c>
      <c r="K17" s="30">
        <f>+SUMIFS(Ventas!N:N,Ventas!$AD:$AD,$C$13,Ventas!$B:$B,$A17,Ventas!$A:$A,"Badajoz")</f>
        <v>19.32617993553194</v>
      </c>
      <c r="L17" s="30">
        <f>+SUMIFS(Ventas!O:O,Ventas!$AD:$AD,$C$13,Ventas!$B:$B,$A17,Ventas!$A:$A,"Badajoz")</f>
        <v>0</v>
      </c>
    </row>
    <row r="18" spans="1:12">
      <c r="A18" s="29" t="s">
        <v>200</v>
      </c>
      <c r="B18" s="30">
        <f>+SUMIFS(Ventas!E:E,Ventas!$AD:$AD,$C$13,Ventas!$B:$B,$A18,Ventas!$A:$A,"Badajoz")</f>
        <v>0</v>
      </c>
      <c r="C18" s="30">
        <f>+SUMIFS(Ventas!F:F,Ventas!$AD:$AD,$C$13,Ventas!$B:$B,$A18,Ventas!$A:$A,"Badajoz")</f>
        <v>12.790891634800101</v>
      </c>
      <c r="D18" s="30">
        <f>+SUMIFS(Ventas!G:G,Ventas!$AD:$AD,$C$13,Ventas!$B:$B,$A18,Ventas!$A:$A,"Badajoz")</f>
        <v>6.7222667529061004</v>
      </c>
      <c r="E18" s="30">
        <f>+SUMIFS(Ventas!H:H,Ventas!$AD:$AD,$C$13,Ventas!$B:$B,$A18,Ventas!$A:$A,"Badajoz")</f>
        <v>10.1842324817757</v>
      </c>
      <c r="F18" s="30">
        <f>+SUMIFS(Ventas!I:I,Ventas!$AD:$AD,$C$13,Ventas!$B:$B,$A18,Ventas!$A:$A,"Badajoz")</f>
        <v>0</v>
      </c>
      <c r="G18" s="30">
        <f>+SUMIFS(Ventas!J:J,Ventas!$AD:$AD,$C$13,Ventas!$B:$B,$A18,Ventas!$A:$A,"Badajoz")</f>
        <v>0</v>
      </c>
      <c r="H18" s="30">
        <f>+SUMIFS(Ventas!K:K,Ventas!$AD:$AD,$C$13,Ventas!$B:$B,$A18,Ventas!$A:$A,"Badajoz")</f>
        <v>0</v>
      </c>
      <c r="I18" s="30">
        <f>+SUMIFS(Ventas!L:L,Ventas!$AD:$AD,$C$13,Ventas!$B:$B,$A18,Ventas!$A:$A,"Badajoz")</f>
        <v>0</v>
      </c>
      <c r="J18" s="30">
        <f>+SUMIFS(Ventas!M:M,Ventas!$AD:$AD,$C$13,Ventas!$B:$B,$A18,Ventas!$A:$A,"Badajoz")</f>
        <v>3.4685045614373</v>
      </c>
      <c r="K18" s="30">
        <f>+SUMIFS(Ventas!N:N,Ventas!$AD:$AD,$C$13,Ventas!$B:$B,$A18,Ventas!$A:$A,"Badajoz")</f>
        <v>0</v>
      </c>
      <c r="L18" s="30">
        <f>+SUMIFS(Ventas!O:O,Ventas!$AD:$AD,$C$13,Ventas!$B:$B,$A18,Ventas!$A:$A,"Badajoz")</f>
        <v>0</v>
      </c>
    </row>
    <row r="19" spans="1:12">
      <c r="A19" s="29" t="s">
        <v>201</v>
      </c>
      <c r="B19" s="30">
        <f>+SUMIFS(Ventas!E:E,Ventas!$AD:$AD,$C$13,Ventas!$B:$B,$A19,Ventas!$A:$A,"Badajoz")</f>
        <v>0</v>
      </c>
      <c r="C19" s="30">
        <f>+SUMIFS(Ventas!F:F,Ventas!$AD:$AD,$C$13,Ventas!$B:$B,$A19,Ventas!$A:$A,"Badajoz")</f>
        <v>0</v>
      </c>
      <c r="D19" s="30">
        <f>+SUMIFS(Ventas!G:G,Ventas!$AD:$AD,$C$13,Ventas!$B:$B,$A19,Ventas!$A:$A,"Badajoz")</f>
        <v>0</v>
      </c>
      <c r="E19" s="30">
        <f>+SUMIFS(Ventas!H:H,Ventas!$AD:$AD,$C$13,Ventas!$B:$B,$A19,Ventas!$A:$A,"Badajoz")</f>
        <v>0</v>
      </c>
      <c r="F19" s="30">
        <f>+SUMIFS(Ventas!I:I,Ventas!$AD:$AD,$C$13,Ventas!$B:$B,$A19,Ventas!$A:$A,"Badajoz")</f>
        <v>0</v>
      </c>
      <c r="G19" s="30">
        <f>+SUMIFS(Ventas!J:J,Ventas!$AD:$AD,$C$13,Ventas!$B:$B,$A19,Ventas!$A:$A,"Badajoz")</f>
        <v>0</v>
      </c>
      <c r="H19" s="30">
        <f>+SUMIFS(Ventas!K:K,Ventas!$AD:$AD,$C$13,Ventas!$B:$B,$A19,Ventas!$A:$A,"Badajoz")</f>
        <v>0</v>
      </c>
      <c r="I19" s="30">
        <f>+SUMIFS(Ventas!L:L,Ventas!$AD:$AD,$C$13,Ventas!$B:$B,$A19,Ventas!$A:$A,"Badajoz")</f>
        <v>0</v>
      </c>
      <c r="J19" s="30">
        <f>+SUMIFS(Ventas!M:M,Ventas!$AD:$AD,$C$13,Ventas!$B:$B,$A19,Ventas!$A:$A,"Badajoz")</f>
        <v>0</v>
      </c>
      <c r="K19" s="30">
        <f>+SUMIFS(Ventas!N:N,Ventas!$AD:$AD,$C$13,Ventas!$B:$B,$A19,Ventas!$A:$A,"Badajoz")</f>
        <v>0</v>
      </c>
      <c r="L19" s="30">
        <f>+SUMIFS(Ventas!O:O,Ventas!$AD:$AD,$C$13,Ventas!$B:$B,$A19,Ventas!$A:$A,"Badajoz")</f>
        <v>0</v>
      </c>
    </row>
    <row r="20" spans="1:12">
      <c r="A20" s="29" t="s">
        <v>202</v>
      </c>
      <c r="B20" s="30">
        <f>+SUMIFS(Ventas!E:E,Ventas!$AD:$AD,$C$13,Ventas!$B:$B,$A20,Ventas!$A:$A,"Badajoz")</f>
        <v>2.7456392456358798</v>
      </c>
      <c r="C20" s="30">
        <f>+SUMIFS(Ventas!F:F,Ventas!$AD:$AD,$C$13,Ventas!$B:$B,$A20,Ventas!$A:$A,"Badajoz")</f>
        <v>2.7831283914378901</v>
      </c>
      <c r="D20" s="30">
        <f>+SUMIFS(Ventas!G:G,Ventas!$AD:$AD,$C$13,Ventas!$B:$B,$A20,Ventas!$A:$A,"Badajoz")</f>
        <v>1.9634396783629979</v>
      </c>
      <c r="E20" s="30">
        <f>+SUMIFS(Ventas!H:H,Ventas!$AD:$AD,$C$13,Ventas!$B:$B,$A20,Ventas!$A:$A,"Badajoz")</f>
        <v>1.9385293175812972</v>
      </c>
      <c r="F20" s="30">
        <f>+SUMIFS(Ventas!I:I,Ventas!$AD:$AD,$C$13,Ventas!$B:$B,$A20,Ventas!$A:$A,"Badajoz")</f>
        <v>2.062249133437875</v>
      </c>
      <c r="G20" s="30">
        <f>+SUMIFS(Ventas!J:J,Ventas!$AD:$AD,$C$13,Ventas!$B:$B,$A20,Ventas!$A:$A,"Badajoz")</f>
        <v>2.1968069728716451</v>
      </c>
      <c r="H20" s="30">
        <f>+SUMIFS(Ventas!K:K,Ventas!$AD:$AD,$C$13,Ventas!$B:$B,$A20,Ventas!$A:$A,"Badajoz")</f>
        <v>2.1249223599909417</v>
      </c>
      <c r="I20" s="30">
        <f>+SUMIFS(Ventas!L:L,Ventas!$AD:$AD,$C$13,Ventas!$B:$B,$A20,Ventas!$A:$A,"Badajoz")</f>
        <v>2.144326131003818</v>
      </c>
      <c r="J20" s="30">
        <f>+SUMIFS(Ventas!M:M,Ventas!$AD:$AD,$C$13,Ventas!$B:$B,$A20,Ventas!$A:$A,"Badajoz")</f>
        <v>1.8423898212721581</v>
      </c>
      <c r="K20" s="30">
        <f>+SUMIFS(Ventas!N:N,Ventas!$AD:$AD,$C$13,Ventas!$B:$B,$A20,Ventas!$A:$A,"Badajoz")</f>
        <v>1.9263927389648212</v>
      </c>
      <c r="L20" s="30">
        <f>+SUMIFS(Ventas!O:O,Ventas!$AD:$AD,$C$13,Ventas!$B:$B,$A20,Ventas!$A:$A,"Badajoz")</f>
        <v>1.71499363588777</v>
      </c>
    </row>
    <row r="21" spans="1:12">
      <c r="A21" s="29" t="s">
        <v>203</v>
      </c>
      <c r="B21" s="30">
        <f>+SUMIFS(Ventas!E:E,Ventas!$AD:$AD,$C$13,Ventas!$B:$B,$A21,Ventas!$A:$A,"Badajoz")</f>
        <v>0</v>
      </c>
      <c r="C21" s="30">
        <f>+SUMIFS(Ventas!F:F,Ventas!$AD:$AD,$C$13,Ventas!$B:$B,$A21,Ventas!$A:$A,"Badajoz")</f>
        <v>0</v>
      </c>
      <c r="D21" s="74">
        <f>+SUMIFS(Ventas!G:G,Ventas!$AD:$AD,$C$13,Ventas!$B:$B,$A21,Ventas!$A:$A,"Badajoz")</f>
        <v>9.1744780225431892</v>
      </c>
      <c r="E21" s="75">
        <f>+SUMIFS(Ventas!H:H,Ventas!$AD:$AD,$C$13,Ventas!$B:$B,$A21,Ventas!$A:$A,"Badajoz")</f>
        <v>0</v>
      </c>
      <c r="F21" s="75">
        <f>+SUMIFS(Ventas!I:I,Ventas!$AD:$AD,$C$13,Ventas!$B:$B,$A21,Ventas!$A:$A,"Badajoz")</f>
        <v>0</v>
      </c>
      <c r="G21" s="30">
        <f>+SUMIFS(Ventas!J:J,Ventas!$AD:$AD,$C$13,Ventas!$B:$B,$A21,Ventas!$A:$A,"Badajoz")</f>
        <v>0</v>
      </c>
      <c r="H21" s="30">
        <f>+SUMIFS(Ventas!K:K,Ventas!$AD:$AD,$C$13,Ventas!$B:$B,$A21,Ventas!$A:$A,"Badajoz")</f>
        <v>5.4844161451696802</v>
      </c>
      <c r="I21" s="74">
        <f>+SUMIFS(Ventas!L:L,Ventas!$AD:$AD,$C$13,Ventas!$B:$B,$A21,Ventas!$A:$A,"Badajoz")</f>
        <v>0</v>
      </c>
      <c r="J21" s="74">
        <f>+SUMIFS(Ventas!M:M,Ventas!$AD:$AD,$C$13,Ventas!$B:$B,$A21,Ventas!$A:$A,"Badajoz")</f>
        <v>0</v>
      </c>
      <c r="K21" s="30">
        <f>+SUMIFS(Ventas!N:N,Ventas!$AD:$AD,$C$13,Ventas!$B:$B,$A21,Ventas!$A:$A,"Badajoz")</f>
        <v>0</v>
      </c>
      <c r="L21" s="30">
        <f>+SUMIFS(Ventas!O:O,Ventas!$AD:$AD,$C$13,Ventas!$B:$B,$A21,Ventas!$A:$A,"Badajoz")</f>
        <v>8.5619995010777306</v>
      </c>
    </row>
    <row r="22" spans="1:12">
      <c r="A22" s="29" t="s">
        <v>204</v>
      </c>
      <c r="B22" s="30">
        <f>+SUMIFS(Ventas!E:E,Ventas!$AD:$AD,$C$13,Ventas!$B:$B,$A22,Ventas!$A:$A,"Badajoz")</f>
        <v>261.79679591821736</v>
      </c>
      <c r="C22" s="30">
        <f>+SUMIFS(Ventas!F:F,Ventas!$AD:$AD,$C$13,Ventas!$B:$B,$A22,Ventas!$A:$A,"Badajoz")</f>
        <v>249.18827421478079</v>
      </c>
      <c r="D22" s="74">
        <f>+SUMIFS(Ventas!G:G,Ventas!$AD:$AD,$C$13,Ventas!$B:$B,$A22,Ventas!$A:$A,"Badajoz")</f>
        <v>186.22013018845047</v>
      </c>
      <c r="E22" s="75">
        <f>+SUMIFS(Ventas!H:H,Ventas!$AD:$AD,$C$13,Ventas!$B:$B,$A22,Ventas!$A:$A,"Badajoz")</f>
        <v>168.98153143230729</v>
      </c>
      <c r="F22" s="75">
        <f>+SUMIFS(Ventas!I:I,Ventas!$AD:$AD,$C$13,Ventas!$B:$B,$A22,Ventas!$A:$A,"Badajoz")</f>
        <v>170.54433461525903</v>
      </c>
      <c r="G22" s="30">
        <f>+SUMIFS(Ventas!J:J,Ventas!$AD:$AD,$C$13,Ventas!$B:$B,$A22,Ventas!$A:$A,"Badajoz")</f>
        <v>253.27765114153789</v>
      </c>
      <c r="H22" s="30">
        <f>+SUMIFS(Ventas!K:K,Ventas!$AD:$AD,$C$13,Ventas!$B:$B,$A22,Ventas!$A:$A,"Badajoz")</f>
        <v>237.2438937767881</v>
      </c>
      <c r="I22" s="74">
        <f>+SUMIFS(Ventas!L:L,Ventas!$AD:$AD,$C$13,Ventas!$B:$B,$A22,Ventas!$A:$A,"Badajoz")</f>
        <v>96.081934429579462</v>
      </c>
      <c r="J22" s="74">
        <f>+SUMIFS(Ventas!M:M,Ventas!$AD:$AD,$C$13,Ventas!$B:$B,$A22,Ventas!$A:$A,"Badajoz")</f>
        <v>129.6527822954815</v>
      </c>
      <c r="K22" s="30">
        <f>+SUMIFS(Ventas!N:N,Ventas!$AD:$AD,$C$13,Ventas!$B:$B,$A22,Ventas!$A:$A,"Badajoz")</f>
        <v>113.90411288595649</v>
      </c>
      <c r="L22" s="30">
        <f>+SUMIFS(Ventas!O:O,Ventas!$AD:$AD,$C$13,Ventas!$B:$B,$A22,Ventas!$A:$A,"Badajoz")</f>
        <v>130.11426638332847</v>
      </c>
    </row>
    <row r="23" spans="1:12">
      <c r="A23" s="29" t="s">
        <v>205</v>
      </c>
      <c r="B23" s="30">
        <f>+SUMIFS(Ventas!E:E,Ventas!$AD:$AD,$C$13,Ventas!$B:$B,$A23,Ventas!$A:$A,"Badajoz")</f>
        <v>70.433533135798797</v>
      </c>
      <c r="C23" s="30">
        <f>+SUMIFS(Ventas!F:F,Ventas!$AD:$AD,$C$13,Ventas!$B:$B,$A23,Ventas!$A:$A,"Badajoz")</f>
        <v>81.856430121197477</v>
      </c>
      <c r="D23" s="30">
        <f>+SUMIFS(Ventas!G:G,Ventas!$AD:$AD,$C$13,Ventas!$B:$B,$A23,Ventas!$A:$A,"Badajoz")</f>
        <v>23.8123721733817</v>
      </c>
      <c r="E23" s="30">
        <f>+SUMIFS(Ventas!H:H,Ventas!$AD:$AD,$C$13,Ventas!$B:$B,$A23,Ventas!$A:$A,"Badajoz")</f>
        <v>59.55169410260482</v>
      </c>
      <c r="F23" s="30">
        <f>+SUMIFS(Ventas!I:I,Ventas!$AD:$AD,$C$13,Ventas!$B:$B,$A23,Ventas!$A:$A,"Badajoz")</f>
        <v>41.008495846636798</v>
      </c>
      <c r="G23" s="30">
        <f>+SUMIFS(Ventas!J:J,Ventas!$AD:$AD,$C$13,Ventas!$B:$B,$A23,Ventas!$A:$A,"Badajoz")</f>
        <v>78.460212666508596</v>
      </c>
      <c r="H23" s="30">
        <f>+SUMIFS(Ventas!K:K,Ventas!$AD:$AD,$C$13,Ventas!$B:$B,$A23,Ventas!$A:$A,"Badajoz")</f>
        <v>63.074358042651895</v>
      </c>
      <c r="I23" s="30">
        <f>+SUMIFS(Ventas!L:L,Ventas!$AD:$AD,$C$13,Ventas!$B:$B,$A23,Ventas!$A:$A,"Badajoz")</f>
        <v>45.180942101979795</v>
      </c>
      <c r="J23" s="30">
        <f>+SUMIFS(Ventas!M:M,Ventas!$AD:$AD,$C$13,Ventas!$B:$B,$A23,Ventas!$A:$A,"Badajoz")</f>
        <v>66.257691061882099</v>
      </c>
      <c r="K23" s="30">
        <f>+SUMIFS(Ventas!N:N,Ventas!$AD:$AD,$C$13,Ventas!$B:$B,$A23,Ventas!$A:$A,"Badajoz")</f>
        <v>32.211954432947081</v>
      </c>
      <c r="L23" s="30">
        <f>+SUMIFS(Ventas!O:O,Ventas!$AD:$AD,$C$13,Ventas!$B:$B,$A23,Ventas!$A:$A,"Badajoz")</f>
        <v>24.264262370567799</v>
      </c>
    </row>
    <row r="24" spans="1:12">
      <c r="A24" s="29" t="s">
        <v>206</v>
      </c>
      <c r="B24" s="30">
        <f>+SUMIFS(Ventas!E:E,Ventas!$AD:$AD,$C$13,Ventas!$B:$B,$A24,Ventas!$A:$A,"Badajoz")</f>
        <v>2.4368233644279198</v>
      </c>
      <c r="C24" s="30">
        <f>+SUMIFS(Ventas!F:F,Ventas!$AD:$AD,$C$13,Ventas!$B:$B,$A24,Ventas!$A:$A,"Badajoz")</f>
        <v>47.393016901139404</v>
      </c>
      <c r="D24" s="75">
        <f>+SUMIFS(Ventas!G:G,Ventas!$AD:$AD,$C$13,Ventas!$B:$B,$A24,Ventas!$A:$A,"Badajoz")</f>
        <v>51.730575248440502</v>
      </c>
      <c r="E24" s="75">
        <f>+SUMIFS(Ventas!H:H,Ventas!$AD:$AD,$C$13,Ventas!$B:$B,$A24,Ventas!$A:$A,"Badajoz")</f>
        <v>30.72457167639185</v>
      </c>
      <c r="F24" s="30">
        <f>+SUMIFS(Ventas!I:I,Ventas!$AD:$AD,$C$13,Ventas!$B:$B,$A24,Ventas!$A:$A,"Badajoz")</f>
        <v>11.51160550830601</v>
      </c>
      <c r="G24" s="30">
        <f>+SUMIFS(Ventas!J:J,Ventas!$AD:$AD,$C$13,Ventas!$B:$B,$A24,Ventas!$A:$A,"Badajoz")</f>
        <v>20.775671371147808</v>
      </c>
      <c r="H24" s="30">
        <f>+SUMIFS(Ventas!K:K,Ventas!$AD:$AD,$C$13,Ventas!$B:$B,$A24,Ventas!$A:$A,"Badajoz")</f>
        <v>32.184398755839297</v>
      </c>
      <c r="I24" s="30">
        <f>+SUMIFS(Ventas!L:L,Ventas!$AD:$AD,$C$13,Ventas!$B:$B,$A24,Ventas!$A:$A,"Badajoz")</f>
        <v>19.742315927044221</v>
      </c>
      <c r="J24" s="30">
        <f>+SUMIFS(Ventas!M:M,Ventas!$AD:$AD,$C$13,Ventas!$B:$B,$A24,Ventas!$A:$A,"Badajoz")</f>
        <v>28.92556286389107</v>
      </c>
      <c r="K24" s="30">
        <f>+SUMIFS(Ventas!N:N,Ventas!$AD:$AD,$C$13,Ventas!$B:$B,$A24,Ventas!$A:$A,"Badajoz")</f>
        <v>13.710423688809019</v>
      </c>
      <c r="L24" s="30">
        <f>+SUMIFS(Ventas!O:O,Ventas!$AD:$AD,$C$13,Ventas!$B:$B,$A24,Ventas!$A:$A,"Badajoz")</f>
        <v>9.9082140845749187</v>
      </c>
    </row>
    <row r="25" spans="1:12">
      <c r="A25" s="29" t="s">
        <v>207</v>
      </c>
      <c r="B25" s="30">
        <f>+SUMIFS(Ventas!E:E,Ventas!$AD:$AD,$C$13,Ventas!$B:$B,$A25,Ventas!$A:$A,"Badajoz")</f>
        <v>39.690680273733641</v>
      </c>
      <c r="C25" s="30">
        <f>+SUMIFS(Ventas!F:F,Ventas!$AD:$AD,$C$13,Ventas!$B:$B,$A25,Ventas!$A:$A,"Badajoz")</f>
        <v>47.782092216998379</v>
      </c>
      <c r="D25" s="30">
        <f>+SUMIFS(Ventas!G:G,Ventas!$AD:$AD,$C$13,Ventas!$B:$B,$A25,Ventas!$A:$A,"Badajoz")</f>
        <v>49.576659858153199</v>
      </c>
      <c r="E25" s="30">
        <f>+SUMIFS(Ventas!H:H,Ventas!$AD:$AD,$C$13,Ventas!$B:$B,$A25,Ventas!$A:$A,"Badajoz")</f>
        <v>25.845158832820982</v>
      </c>
      <c r="F25" s="30">
        <f>+SUMIFS(Ventas!I:I,Ventas!$AD:$AD,$C$13,Ventas!$B:$B,$A25,Ventas!$A:$A,"Badajoz")</f>
        <v>18.015958752123201</v>
      </c>
      <c r="G25" s="30">
        <f>+SUMIFS(Ventas!J:J,Ventas!$AD:$AD,$C$13,Ventas!$B:$B,$A25,Ventas!$A:$A,"Badajoz")</f>
        <v>30.282166813891301</v>
      </c>
      <c r="H25" s="30">
        <f>+SUMIFS(Ventas!K:K,Ventas!$AD:$AD,$C$13,Ventas!$B:$B,$A25,Ventas!$A:$A,"Badajoz")</f>
        <v>34.640756231936095</v>
      </c>
      <c r="I25" s="30">
        <f>+SUMIFS(Ventas!L:L,Ventas!$AD:$AD,$C$13,Ventas!$B:$B,$A25,Ventas!$A:$A,"Badajoz")</f>
        <v>15.09769293540338</v>
      </c>
      <c r="J25" s="30">
        <f>+SUMIFS(Ventas!M:M,Ventas!$AD:$AD,$C$13,Ventas!$B:$B,$A25,Ventas!$A:$A,"Badajoz")</f>
        <v>25.909972666153273</v>
      </c>
      <c r="K25" s="30">
        <f>+SUMIFS(Ventas!N:N,Ventas!$AD:$AD,$C$13,Ventas!$B:$B,$A25,Ventas!$A:$A,"Badajoz")</f>
        <v>28.786551167198049</v>
      </c>
      <c r="L25" s="30">
        <f>+SUMIFS(Ventas!O:O,Ventas!$AD:$AD,$C$13,Ventas!$B:$B,$A25,Ventas!$A:$A,"Badajoz")</f>
        <v>54.59877593026053</v>
      </c>
    </row>
    <row r="26" spans="1:12">
      <c r="A26" s="31" t="s">
        <v>130</v>
      </c>
      <c r="B26" s="32">
        <f>+SUMIFS(Ventas!E:E,Ventas!$AD:$AD,$C$13,Ventas!$B:$B,$A26,Ventas!$A:$A,"Badajoz")</f>
        <v>1308.0019091338761</v>
      </c>
      <c r="C26" s="32">
        <f>+SUMIFS(Ventas!F:F,Ventas!$AD:$AD,$C$13,Ventas!$B:$B,$A26,Ventas!$A:$A,"Badajoz")</f>
        <v>1289.3682557750101</v>
      </c>
      <c r="D26" s="32">
        <f>+SUMIFS(Ventas!G:G,Ventas!$AD:$AD,$C$13,Ventas!$B:$B,$A26,Ventas!$A:$A,"Badajoz")</f>
        <v>1178.8783539759352</v>
      </c>
      <c r="E26" s="32">
        <f>+SUMIFS(Ventas!H:H,Ventas!$AD:$AD,$C$13,Ventas!$B:$B,$A26,Ventas!$A:$A,"Badajoz")</f>
        <v>667.15470213676258</v>
      </c>
      <c r="F26" s="32">
        <f>+SUMIFS(Ventas!I:I,Ventas!$AD:$AD,$C$13,Ventas!$B:$B,$A26,Ventas!$A:$A,"Badajoz")</f>
        <v>711.33461779316906</v>
      </c>
      <c r="G26" s="32">
        <f>+SUMIFS(Ventas!J:J,Ventas!$AD:$AD,$C$13,Ventas!$B:$B,$A26,Ventas!$A:$A,"Badajoz")</f>
        <v>1201.6700693253504</v>
      </c>
      <c r="H26" s="32">
        <f>+SUMIFS(Ventas!K:K,Ventas!$AD:$AD,$C$13,Ventas!$B:$B,$A26,Ventas!$A:$A,"Badajoz")</f>
        <v>878.63797093828293</v>
      </c>
      <c r="I26" s="32">
        <f>+SUMIFS(Ventas!L:L,Ventas!$AD:$AD,$C$13,Ventas!$B:$B,$A26,Ventas!$A:$A,"Badajoz")</f>
        <v>974.45271027428294</v>
      </c>
      <c r="J26" s="32">
        <f>+SUMIFS(Ventas!M:M,Ventas!$AD:$AD,$C$13,Ventas!$B:$B,$A26,Ventas!$A:$A,"Badajoz")</f>
        <v>646.476581528157</v>
      </c>
      <c r="K26" s="32">
        <f>+SUMIFS(Ventas!N:N,Ventas!$AD:$AD,$C$13,Ventas!$B:$B,$A26,Ventas!$A:$A,"Badajoz")</f>
        <v>578.51944503736036</v>
      </c>
      <c r="L26" s="32">
        <f>+SUMIFS(Ventas!O:O,Ventas!$AD:$AD,$C$13,Ventas!$B:$B,$A26,Ventas!$A:$A,"Badajoz")</f>
        <v>581.38716237228198</v>
      </c>
    </row>
    <row r="27" spans="1:12">
      <c r="A27" s="29" t="s">
        <v>208</v>
      </c>
      <c r="B27" s="30">
        <f>+SUMIFS(Ventas!E:E,Ventas!$AD:$AD,$C$13,Ventas!$B:$B,$A27,Ventas!$A:$A,"Badajoz")</f>
        <v>0</v>
      </c>
      <c r="C27" s="30">
        <f>+SUMIFS(Ventas!F:F,Ventas!$AD:$AD,$C$13,Ventas!$B:$B,$A27,Ventas!$A:$A,"Badajoz")</f>
        <v>0</v>
      </c>
      <c r="D27" s="30">
        <f>+SUMIFS(Ventas!G:G,Ventas!$AD:$AD,$C$13,Ventas!$B:$B,$A27,Ventas!$A:$A,"Badajoz")</f>
        <v>16.0553365394506</v>
      </c>
      <c r="E27" s="30">
        <f>+SUMIFS(Ventas!H:H,Ventas!$AD:$AD,$C$13,Ventas!$B:$B,$A27,Ventas!$A:$A,"Badajoz")</f>
        <v>0</v>
      </c>
      <c r="F27" s="30">
        <f>+SUMIFS(Ventas!I:I,Ventas!$AD:$AD,$C$13,Ventas!$B:$B,$A27,Ventas!$A:$A,"Badajoz")</f>
        <v>0</v>
      </c>
      <c r="G27" s="30">
        <f>+SUMIFS(Ventas!J:J,Ventas!$AD:$AD,$C$13,Ventas!$B:$B,$A27,Ventas!$A:$A,"Badajoz")</f>
        <v>0</v>
      </c>
      <c r="H27" s="30">
        <f>+SUMIFS(Ventas!K:K,Ventas!$AD:$AD,$C$13,Ventas!$B:$B,$A27,Ventas!$A:$A,"Badajoz")</f>
        <v>3.80074895714549</v>
      </c>
      <c r="I27" s="30">
        <f>+SUMIFS(Ventas!L:L,Ventas!$AD:$AD,$C$13,Ventas!$B:$B,$A27,Ventas!$A:$A,"Badajoz")</f>
        <v>2.4219719253913001</v>
      </c>
      <c r="J27" s="30">
        <f>+SUMIFS(Ventas!M:M,Ventas!$AD:$AD,$C$13,Ventas!$B:$B,$A27,Ventas!$A:$A,"Badajoz")</f>
        <v>0</v>
      </c>
      <c r="K27" s="30">
        <f>+SUMIFS(Ventas!N:N,Ventas!$AD:$AD,$C$13,Ventas!$B:$B,$A27,Ventas!$A:$A,"Badajoz")</f>
        <v>12.668079918715311</v>
      </c>
      <c r="L27" s="30">
        <f>+SUMIFS(Ventas!O:O,Ventas!$AD:$AD,$C$13,Ventas!$B:$B,$A27,Ventas!$A:$A,"Badajoz")</f>
        <v>0</v>
      </c>
    </row>
    <row r="28" spans="1:12">
      <c r="A28" s="29" t="s">
        <v>209</v>
      </c>
      <c r="B28" s="30">
        <f>+SUMIFS(Ventas!E:E,Ventas!$AD:$AD,$C$13,Ventas!$B:$B,$A28,Ventas!$A:$A,"Badajoz")</f>
        <v>40.233280258971597</v>
      </c>
      <c r="C28" s="30">
        <f>+SUMIFS(Ventas!F:F,Ventas!$AD:$AD,$C$13,Ventas!$B:$B,$A28,Ventas!$A:$A,"Badajoz")</f>
        <v>24.993882023104302</v>
      </c>
      <c r="D28" s="30">
        <f>+SUMIFS(Ventas!G:G,Ventas!$AD:$AD,$C$13,Ventas!$B:$B,$A28,Ventas!$A:$A,"Badajoz")</f>
        <v>77.460976170343699</v>
      </c>
      <c r="E28" s="30">
        <f>+SUMIFS(Ventas!H:H,Ventas!$AD:$AD,$C$13,Ventas!$B:$B,$A28,Ventas!$A:$A,"Badajoz")</f>
        <v>46.7366127268347</v>
      </c>
      <c r="F28" s="30">
        <f>+SUMIFS(Ventas!I:I,Ventas!$AD:$AD,$C$13,Ventas!$B:$B,$A28,Ventas!$A:$A,"Badajoz")</f>
        <v>35.954857366256498</v>
      </c>
      <c r="G28" s="30">
        <f>+SUMIFS(Ventas!J:J,Ventas!$AD:$AD,$C$13,Ventas!$B:$B,$A28,Ventas!$A:$A,"Badajoz")</f>
        <v>40.333751905491802</v>
      </c>
      <c r="H28" s="30">
        <f>+SUMIFS(Ventas!K:K,Ventas!$AD:$AD,$C$13,Ventas!$B:$B,$A28,Ventas!$A:$A,"Badajoz")</f>
        <v>64.403705839689295</v>
      </c>
      <c r="I28" s="30">
        <f>+SUMIFS(Ventas!L:L,Ventas!$AD:$AD,$C$13,Ventas!$B:$B,$A28,Ventas!$A:$A,"Badajoz")</f>
        <v>21.0104029295785</v>
      </c>
      <c r="J28" s="30">
        <f>+SUMIFS(Ventas!M:M,Ventas!$AD:$AD,$C$13,Ventas!$B:$B,$A28,Ventas!$A:$A,"Badajoz")</f>
        <v>30.043803283992698</v>
      </c>
      <c r="K28" s="30">
        <f>+SUMIFS(Ventas!N:N,Ventas!$AD:$AD,$C$13,Ventas!$B:$B,$A28,Ventas!$A:$A,"Badajoz")</f>
        <v>29.762381843813799</v>
      </c>
      <c r="L28" s="30">
        <f>+SUMIFS(Ventas!O:O,Ventas!$AD:$AD,$C$13,Ventas!$B:$B,$A28,Ventas!$A:$A,"Badajoz")</f>
        <v>24.244959676062599</v>
      </c>
    </row>
    <row r="29" spans="1:12">
      <c r="A29" s="29" t="s">
        <v>210</v>
      </c>
      <c r="B29" s="30">
        <f>+SUMIFS(Ventas!E:E,Ventas!$AD:$AD,$C$13,Ventas!$B:$B,$A29,Ventas!$A:$A,"Badajoz")</f>
        <v>89.032168950256505</v>
      </c>
      <c r="C29" s="30">
        <f>+SUMIFS(Ventas!F:F,Ventas!$AD:$AD,$C$13,Ventas!$B:$B,$A29,Ventas!$A:$A,"Badajoz")</f>
        <v>17.3471090731076</v>
      </c>
      <c r="D29" s="30">
        <f>+SUMIFS(Ventas!G:G,Ventas!$AD:$AD,$C$13,Ventas!$B:$B,$A29,Ventas!$A:$A,"Badajoz")</f>
        <v>17.414766401188199</v>
      </c>
      <c r="E29" s="30">
        <f>+SUMIFS(Ventas!H:H,Ventas!$AD:$AD,$C$13,Ventas!$B:$B,$A29,Ventas!$A:$A,"Badajoz")</f>
        <v>15.053643602213301</v>
      </c>
      <c r="F29" s="30">
        <f>+SUMIFS(Ventas!I:I,Ventas!$AD:$AD,$C$13,Ventas!$B:$B,$A29,Ventas!$A:$A,"Badajoz")</f>
        <v>66.704109976873298</v>
      </c>
      <c r="G29" s="30">
        <f>+SUMIFS(Ventas!J:J,Ventas!$AD:$AD,$C$13,Ventas!$B:$B,$A29,Ventas!$A:$A,"Badajoz")</f>
        <v>53.938426585611097</v>
      </c>
      <c r="H29" s="30">
        <f>+SUMIFS(Ventas!K:K,Ventas!$AD:$AD,$C$13,Ventas!$B:$B,$A29,Ventas!$A:$A,"Badajoz")</f>
        <v>8.0948681924332693</v>
      </c>
      <c r="I29" s="30">
        <f>+SUMIFS(Ventas!L:L,Ventas!$AD:$AD,$C$13,Ventas!$B:$B,$A29,Ventas!$A:$A,"Badajoz")</f>
        <v>4.9302297775142296</v>
      </c>
      <c r="J29" s="30">
        <f>+SUMIFS(Ventas!M:M,Ventas!$AD:$AD,$C$13,Ventas!$B:$B,$A29,Ventas!$A:$A,"Badajoz")</f>
        <v>0</v>
      </c>
      <c r="K29" s="30">
        <f>+SUMIFS(Ventas!N:N,Ventas!$AD:$AD,$C$13,Ventas!$B:$B,$A29,Ventas!$A:$A,"Badajoz")</f>
        <v>3.0729029346485701</v>
      </c>
      <c r="L29" s="30">
        <f>+SUMIFS(Ventas!O:O,Ventas!$AD:$AD,$C$13,Ventas!$B:$B,$A29,Ventas!$A:$A,"Badajoz")</f>
        <v>11.753571861389601</v>
      </c>
    </row>
    <row r="30" spans="1:12">
      <c r="A30" s="29" t="s">
        <v>211</v>
      </c>
      <c r="B30" s="30">
        <f>+SUMIFS(Ventas!E:E,Ventas!$AD:$AD,$C$13,Ventas!$B:$B,$A30,Ventas!$A:$A,"Badajoz")</f>
        <v>16.073495223397501</v>
      </c>
      <c r="C30" s="30">
        <f>+SUMIFS(Ventas!F:F,Ventas!$AD:$AD,$C$13,Ventas!$B:$B,$A30,Ventas!$A:$A,"Badajoz")</f>
        <v>6.4756460668291203</v>
      </c>
      <c r="D30" s="30">
        <f>+SUMIFS(Ventas!G:G,Ventas!$AD:$AD,$C$13,Ventas!$B:$B,$A30,Ventas!$A:$A,"Badajoz")</f>
        <v>0</v>
      </c>
      <c r="E30" s="30">
        <f>+SUMIFS(Ventas!H:H,Ventas!$AD:$AD,$C$13,Ventas!$B:$B,$A30,Ventas!$A:$A,"Badajoz")</f>
        <v>32.319147872932803</v>
      </c>
      <c r="F30" s="30">
        <f>+SUMIFS(Ventas!I:I,Ventas!$AD:$AD,$C$13,Ventas!$B:$B,$A30,Ventas!$A:$A,"Badajoz")</f>
        <v>5.9550022309679296</v>
      </c>
      <c r="G30" s="30">
        <f>+SUMIFS(Ventas!J:J,Ventas!$AD:$AD,$C$13,Ventas!$B:$B,$A30,Ventas!$A:$A,"Badajoz")</f>
        <v>7.0608191716309099</v>
      </c>
      <c r="H30" s="30">
        <f>+SUMIFS(Ventas!K:K,Ventas!$AD:$AD,$C$13,Ventas!$B:$B,$A30,Ventas!$A:$A,"Badajoz")</f>
        <v>13.610808746741</v>
      </c>
      <c r="I30" s="30">
        <f>+SUMIFS(Ventas!L:L,Ventas!$AD:$AD,$C$13,Ventas!$B:$B,$A30,Ventas!$A:$A,"Badajoz")</f>
        <v>0</v>
      </c>
      <c r="J30" s="30">
        <f>+SUMIFS(Ventas!M:M,Ventas!$AD:$AD,$C$13,Ventas!$B:$B,$A30,Ventas!$A:$A,"Badajoz")</f>
        <v>5.8098428314644597</v>
      </c>
      <c r="K30" s="30">
        <f>+SUMIFS(Ventas!N:N,Ventas!$AD:$AD,$C$13,Ventas!$B:$B,$A30,Ventas!$A:$A,"Badajoz")</f>
        <v>4.3291292296692001</v>
      </c>
      <c r="L30" s="30">
        <f>+SUMIFS(Ventas!O:O,Ventas!$AD:$AD,$C$13,Ventas!$B:$B,$A30,Ventas!$A:$A,"Badajoz")</f>
        <v>3.4827309670736901</v>
      </c>
    </row>
    <row r="31" spans="1:12">
      <c r="A31" s="29" t="s">
        <v>212</v>
      </c>
      <c r="B31" s="30">
        <f>+SUMIFS(Ventas!E:E,Ventas!$AD:$AD,$C$13,Ventas!$B:$B,$A31,Ventas!$A:$A,"Badajoz")</f>
        <v>0</v>
      </c>
      <c r="C31" s="30">
        <f>+SUMIFS(Ventas!F:F,Ventas!$AD:$AD,$C$13,Ventas!$B:$B,$A31,Ventas!$A:$A,"Badajoz")</f>
        <v>0</v>
      </c>
      <c r="D31" s="30">
        <f>+SUMIFS(Ventas!G:G,Ventas!$AD:$AD,$C$13,Ventas!$B:$B,$A31,Ventas!$A:$A,"Badajoz")</f>
        <v>3.4224362871637899</v>
      </c>
      <c r="E31" s="30">
        <f>+SUMIFS(Ventas!H:H,Ventas!$AD:$AD,$C$13,Ventas!$B:$B,$A31,Ventas!$A:$A,"Badajoz")</f>
        <v>7.3435916009273203</v>
      </c>
      <c r="F31" s="30">
        <f>+SUMIFS(Ventas!I:I,Ventas!$AD:$AD,$C$13,Ventas!$B:$B,$A31,Ventas!$A:$A,"Badajoz")</f>
        <v>6.5967838055344696</v>
      </c>
      <c r="G31" s="30">
        <f>+SUMIFS(Ventas!J:J,Ventas!$AD:$AD,$C$13,Ventas!$B:$B,$A31,Ventas!$A:$A,"Badajoz")</f>
        <v>0</v>
      </c>
      <c r="H31" s="30">
        <f>+SUMIFS(Ventas!K:K,Ventas!$AD:$AD,$C$13,Ventas!$B:$B,$A31,Ventas!$A:$A,"Badajoz")</f>
        <v>16.21268152445332</v>
      </c>
      <c r="I31" s="30">
        <f>+SUMIFS(Ventas!L:L,Ventas!$AD:$AD,$C$13,Ventas!$B:$B,$A31,Ventas!$A:$A,"Badajoz")</f>
        <v>5.5212959055766602</v>
      </c>
      <c r="J31" s="30">
        <f>+SUMIFS(Ventas!M:M,Ventas!$AD:$AD,$C$13,Ventas!$B:$B,$A31,Ventas!$A:$A,"Badajoz")</f>
        <v>2.4699068741220498</v>
      </c>
      <c r="K31" s="30">
        <f>+SUMIFS(Ventas!N:N,Ventas!$AD:$AD,$C$13,Ventas!$B:$B,$A31,Ventas!$A:$A,"Badajoz")</f>
        <v>3.0378265497536701</v>
      </c>
      <c r="L31" s="30">
        <f>+SUMIFS(Ventas!O:O,Ventas!$AD:$AD,$C$13,Ventas!$B:$B,$A31,Ventas!$A:$A,"Badajoz")</f>
        <v>0</v>
      </c>
    </row>
    <row r="32" spans="1:12">
      <c r="A32" s="29" t="s">
        <v>213</v>
      </c>
      <c r="B32" s="30">
        <f>+SUMIFS(Ventas!E:E,Ventas!$AD:$AD,$C$13,Ventas!$B:$B,$A32,Ventas!$A:$A,"Badajoz")</f>
        <v>0</v>
      </c>
      <c r="C32" s="30">
        <f>+SUMIFS(Ventas!F:F,Ventas!$AD:$AD,$C$13,Ventas!$B:$B,$A32,Ventas!$A:$A,"Badajoz")</f>
        <v>0</v>
      </c>
      <c r="D32" s="30">
        <f>+SUMIFS(Ventas!G:G,Ventas!$AD:$AD,$C$13,Ventas!$B:$B,$A32,Ventas!$A:$A,"Badajoz")</f>
        <v>6.41269541392702</v>
      </c>
      <c r="E32" s="30">
        <f>+SUMIFS(Ventas!H:H,Ventas!$AD:$AD,$C$13,Ventas!$B:$B,$A32,Ventas!$A:$A,"Badajoz")</f>
        <v>0</v>
      </c>
      <c r="F32" s="30">
        <f>+SUMIFS(Ventas!I:I,Ventas!$AD:$AD,$C$13,Ventas!$B:$B,$A32,Ventas!$A:$A,"Badajoz")</f>
        <v>6.0179854352627604</v>
      </c>
      <c r="G32" s="30">
        <f>+SUMIFS(Ventas!J:J,Ventas!$AD:$AD,$C$13,Ventas!$B:$B,$A32,Ventas!$A:$A,"Badajoz")</f>
        <v>0</v>
      </c>
      <c r="H32" s="30">
        <f>+SUMIFS(Ventas!K:K,Ventas!$AD:$AD,$C$13,Ventas!$B:$B,$A32,Ventas!$A:$A,"Badajoz")</f>
        <v>4.3885932194926403</v>
      </c>
      <c r="I32" s="30">
        <f>+SUMIFS(Ventas!L:L,Ventas!$AD:$AD,$C$13,Ventas!$B:$B,$A32,Ventas!$A:$A,"Badajoz")</f>
        <v>0</v>
      </c>
      <c r="J32" s="30">
        <f>+SUMIFS(Ventas!M:M,Ventas!$AD:$AD,$C$13,Ventas!$B:$B,$A32,Ventas!$A:$A,"Badajoz")</f>
        <v>4.18779638112564</v>
      </c>
      <c r="K32" s="30">
        <f>+SUMIFS(Ventas!N:N,Ventas!$AD:$AD,$C$13,Ventas!$B:$B,$A32,Ventas!$A:$A,"Badajoz")</f>
        <v>0</v>
      </c>
      <c r="L32" s="30">
        <f>+SUMIFS(Ventas!O:O,Ventas!$AD:$AD,$C$13,Ventas!$B:$B,$A32,Ventas!$A:$A,"Badajoz")</f>
        <v>0</v>
      </c>
    </row>
    <row r="33" spans="1:12">
      <c r="A33" s="29" t="s">
        <v>214</v>
      </c>
      <c r="B33" s="30">
        <f>+SUMIFS(Ventas!E:E,Ventas!$AD:$AD,$C$13,Ventas!$B:$B,$A33,Ventas!$A:$A,"Badajoz")</f>
        <v>9.2894223847813623E-2</v>
      </c>
      <c r="C33" s="30">
        <f>+SUMIFS(Ventas!F:F,Ventas!$AD:$AD,$C$13,Ventas!$B:$B,$A33,Ventas!$A:$A,"Badajoz")</f>
        <v>8.9102469430268311E-2</v>
      </c>
      <c r="D33" s="30">
        <f>+SUMIFS(Ventas!G:G,Ventas!$AD:$AD,$C$13,Ventas!$B:$B,$A33,Ventas!$A:$A,"Badajoz")</f>
        <v>6.9562442818568063E-2</v>
      </c>
      <c r="E33" s="30">
        <f>+SUMIFS(Ventas!H:H,Ventas!$AD:$AD,$C$13,Ventas!$B:$B,$A33,Ventas!$A:$A,"Badajoz")</f>
        <v>8.1585074207026528E-2</v>
      </c>
      <c r="F33" s="30">
        <f>+SUMIFS(Ventas!I:I,Ventas!$AD:$AD,$C$13,Ventas!$B:$B,$A33,Ventas!$A:$A,"Badajoz")</f>
        <v>0.11548819434339259</v>
      </c>
      <c r="G33" s="30">
        <f>+SUMIFS(Ventas!J:J,Ventas!$AD:$AD,$C$13,Ventas!$B:$B,$A33,Ventas!$A:$A,"Badajoz")</f>
        <v>0.12690985850876749</v>
      </c>
      <c r="H33" s="30">
        <f>+SUMIFS(Ventas!K:K,Ventas!$AD:$AD,$C$13,Ventas!$B:$B,$A33,Ventas!$A:$A,"Badajoz")</f>
        <v>0.10900783460383889</v>
      </c>
      <c r="I33" s="30">
        <f>+SUMIFS(Ventas!L:L,Ventas!$AD:$AD,$C$13,Ventas!$B:$B,$A33,Ventas!$A:$A,"Badajoz")</f>
        <v>0.1234234628101709</v>
      </c>
      <c r="J33" s="30">
        <f>+SUMIFS(Ventas!M:M,Ventas!$AD:$AD,$C$13,Ventas!$B:$B,$A33,Ventas!$A:$A,"Badajoz")</f>
        <v>0.1035081368100625</v>
      </c>
      <c r="K33" s="30">
        <f>+SUMIFS(Ventas!N:N,Ventas!$AD:$AD,$C$13,Ventas!$B:$B,$A33,Ventas!$A:$A,"Badajoz")</f>
        <v>0.10742049268936429</v>
      </c>
      <c r="L33" s="30">
        <f>+SUMIFS(Ventas!O:O,Ventas!$AD:$AD,$C$13,Ventas!$B:$B,$A33,Ventas!$A:$A,"Badajoz")</f>
        <v>0.11533747926820132</v>
      </c>
    </row>
    <row r="34" spans="1:12">
      <c r="A34" s="34" t="s">
        <v>215</v>
      </c>
      <c r="B34" s="76">
        <f t="shared" ref="B34:L34" si="0">SUM(B16:B33)</f>
        <v>2175.7588731609967</v>
      </c>
      <c r="C34" s="76">
        <f t="shared" si="0"/>
        <v>2001.9389812388129</v>
      </c>
      <c r="D34" s="76">
        <f t="shared" si="0"/>
        <v>1836.6074931499202</v>
      </c>
      <c r="E34" s="76">
        <f t="shared" si="0"/>
        <v>1265.1706871191832</v>
      </c>
      <c r="F34" s="76">
        <f t="shared" si="0"/>
        <v>1197.3725909150569</v>
      </c>
      <c r="G34" s="76">
        <f t="shared" si="0"/>
        <v>1989.1017168875858</v>
      </c>
      <c r="H34" s="76">
        <f t="shared" si="0"/>
        <v>1587.5495639502228</v>
      </c>
      <c r="I34" s="76">
        <f t="shared" si="0"/>
        <v>1355.0427972148964</v>
      </c>
      <c r="J34" s="76">
        <f t="shared" si="0"/>
        <v>1136.7293706763894</v>
      </c>
      <c r="K34" s="76">
        <f t="shared" si="0"/>
        <v>1008.6894424287079</v>
      </c>
      <c r="L34" s="76">
        <f t="shared" si="0"/>
        <v>1031.0851989766568</v>
      </c>
    </row>
    <row r="35" spans="1:12" ht="13.8" thickBot="1">
      <c r="A35" s="37"/>
      <c r="B35" s="88" t="s">
        <v>216</v>
      </c>
      <c r="C35" s="88"/>
      <c r="D35" s="88"/>
      <c r="E35" s="88"/>
      <c r="F35" s="88"/>
      <c r="G35" s="88"/>
      <c r="H35" s="88"/>
      <c r="I35" s="88"/>
      <c r="J35" s="88"/>
      <c r="K35" s="88"/>
      <c r="L35" s="88"/>
    </row>
    <row r="36" spans="1:12" ht="13.8" thickTop="1">
      <c r="A36" s="29" t="s">
        <v>198</v>
      </c>
      <c r="B36" s="38">
        <f t="shared" ref="B36:L51" si="1">+B16/B$34</f>
        <v>0.14689493483578503</v>
      </c>
      <c r="C36" s="38">
        <f t="shared" si="1"/>
        <v>0.10780571387035696</v>
      </c>
      <c r="D36" s="38">
        <f t="shared" si="1"/>
        <v>0.11210243531314795</v>
      </c>
      <c r="E36" s="38">
        <f t="shared" si="1"/>
        <v>0.15749312586077421</v>
      </c>
      <c r="F36" s="38">
        <f t="shared" si="1"/>
        <v>0.10151485275272162</v>
      </c>
      <c r="G36" s="38">
        <f t="shared" si="1"/>
        <v>0.1477379785202268</v>
      </c>
      <c r="H36" s="38">
        <f t="shared" si="1"/>
        <v>0.13602167871514279</v>
      </c>
      <c r="I36" s="38">
        <f t="shared" si="1"/>
        <v>0.12422895554348705</v>
      </c>
      <c r="J36" s="38">
        <f t="shared" si="1"/>
        <v>0.15178428788931281</v>
      </c>
      <c r="K36" s="38">
        <f t="shared" si="1"/>
        <v>0.16588519174917066</v>
      </c>
      <c r="L36" s="38">
        <f t="shared" si="1"/>
        <v>0.17548397057242587</v>
      </c>
    </row>
    <row r="37" spans="1:12">
      <c r="A37" s="29" t="s">
        <v>199</v>
      </c>
      <c r="B37" s="38">
        <f t="shared" si="1"/>
        <v>1.1772304301466772E-2</v>
      </c>
      <c r="C37" s="38">
        <f t="shared" si="1"/>
        <v>3.0224154733666524E-3</v>
      </c>
      <c r="D37" s="38">
        <f t="shared" si="1"/>
        <v>9.8293800232581211E-4</v>
      </c>
      <c r="E37" s="38">
        <f t="shared" si="1"/>
        <v>0</v>
      </c>
      <c r="F37" s="38">
        <f t="shared" si="1"/>
        <v>0</v>
      </c>
      <c r="G37" s="38">
        <f t="shared" si="1"/>
        <v>3.5761692278269306E-3</v>
      </c>
      <c r="H37" s="38">
        <f t="shared" si="1"/>
        <v>4.7855366695443158E-3</v>
      </c>
      <c r="I37" s="38">
        <f t="shared" si="1"/>
        <v>0</v>
      </c>
      <c r="J37" s="38">
        <f t="shared" si="1"/>
        <v>1.6752774064671488E-2</v>
      </c>
      <c r="K37" s="38">
        <f t="shared" si="1"/>
        <v>1.9159692887236571E-2</v>
      </c>
      <c r="L37" s="38">
        <f t="shared" si="1"/>
        <v>0</v>
      </c>
    </row>
    <row r="38" spans="1:12">
      <c r="A38" s="29" t="s">
        <v>200</v>
      </c>
      <c r="B38" s="38">
        <f t="shared" si="1"/>
        <v>0</v>
      </c>
      <c r="C38" s="38">
        <f t="shared" si="1"/>
        <v>6.3892514980077031E-3</v>
      </c>
      <c r="D38" s="38">
        <f t="shared" si="1"/>
        <v>3.660154267026814E-3</v>
      </c>
      <c r="E38" s="38">
        <f t="shared" si="1"/>
        <v>8.0496905164356789E-3</v>
      </c>
      <c r="F38" s="38">
        <f t="shared" si="1"/>
        <v>0</v>
      </c>
      <c r="G38" s="38">
        <f t="shared" si="1"/>
        <v>0</v>
      </c>
      <c r="H38" s="38">
        <f t="shared" si="1"/>
        <v>0</v>
      </c>
      <c r="I38" s="38">
        <f t="shared" si="1"/>
        <v>0</v>
      </c>
      <c r="J38" s="38">
        <f t="shared" si="1"/>
        <v>3.0513019641371908E-3</v>
      </c>
      <c r="K38" s="38">
        <f t="shared" si="1"/>
        <v>0</v>
      </c>
      <c r="L38" s="38">
        <f t="shared" si="1"/>
        <v>0</v>
      </c>
    </row>
    <row r="39" spans="1:12">
      <c r="A39" s="29" t="s">
        <v>201</v>
      </c>
      <c r="B39" s="38">
        <f t="shared" si="1"/>
        <v>0</v>
      </c>
      <c r="C39" s="38">
        <f t="shared" si="1"/>
        <v>0</v>
      </c>
      <c r="D39" s="38">
        <f t="shared" si="1"/>
        <v>0</v>
      </c>
      <c r="E39" s="38">
        <f t="shared" si="1"/>
        <v>0</v>
      </c>
      <c r="F39" s="38">
        <f t="shared" si="1"/>
        <v>0</v>
      </c>
      <c r="G39" s="38">
        <f t="shared" si="1"/>
        <v>0</v>
      </c>
      <c r="H39" s="38">
        <f t="shared" si="1"/>
        <v>0</v>
      </c>
      <c r="I39" s="38">
        <f t="shared" si="1"/>
        <v>0</v>
      </c>
      <c r="J39" s="38">
        <f t="shared" si="1"/>
        <v>0</v>
      </c>
      <c r="K39" s="38">
        <f t="shared" si="1"/>
        <v>0</v>
      </c>
      <c r="L39" s="38">
        <f t="shared" si="1"/>
        <v>0</v>
      </c>
    </row>
    <row r="40" spans="1:12">
      <c r="A40" s="29" t="s">
        <v>202</v>
      </c>
      <c r="B40" s="38">
        <f t="shared" si="1"/>
        <v>1.261922577682952E-3</v>
      </c>
      <c r="C40" s="38">
        <f t="shared" si="1"/>
        <v>1.39021639396605E-3</v>
      </c>
      <c r="D40" s="38">
        <f t="shared" si="1"/>
        <v>1.0690578611304428E-3</v>
      </c>
      <c r="E40" s="38">
        <f t="shared" si="1"/>
        <v>1.5322274988803005E-3</v>
      </c>
      <c r="F40" s="38">
        <f t="shared" si="1"/>
        <v>1.7223119596063757E-3</v>
      </c>
      <c r="G40" s="38">
        <f t="shared" si="1"/>
        <v>1.1044216362695934E-3</v>
      </c>
      <c r="H40" s="38">
        <f t="shared" si="1"/>
        <v>1.3384919804982972E-3</v>
      </c>
      <c r="I40" s="38">
        <f t="shared" si="1"/>
        <v>1.5824785279189592E-3</v>
      </c>
      <c r="J40" s="38">
        <f t="shared" si="1"/>
        <v>1.6207814003924952E-3</v>
      </c>
      <c r="K40" s="38">
        <f t="shared" si="1"/>
        <v>1.9097976621292678E-3</v>
      </c>
      <c r="L40" s="38">
        <f t="shared" si="1"/>
        <v>1.6632899372330109E-3</v>
      </c>
    </row>
    <row r="41" spans="1:12">
      <c r="A41" s="29" t="s">
        <v>203</v>
      </c>
      <c r="B41" s="38">
        <f t="shared" si="1"/>
        <v>0</v>
      </c>
      <c r="C41" s="38">
        <f t="shared" si="1"/>
        <v>0</v>
      </c>
      <c r="D41" s="38">
        <f t="shared" si="1"/>
        <v>4.995339535944214E-3</v>
      </c>
      <c r="E41" s="38">
        <f t="shared" si="1"/>
        <v>0</v>
      </c>
      <c r="F41" s="38">
        <f t="shared" si="1"/>
        <v>0</v>
      </c>
      <c r="G41" s="38">
        <f t="shared" si="1"/>
        <v>0</v>
      </c>
      <c r="H41" s="38">
        <f t="shared" si="1"/>
        <v>3.4546424689400391E-3</v>
      </c>
      <c r="I41" s="38">
        <f t="shared" si="1"/>
        <v>0</v>
      </c>
      <c r="J41" s="38">
        <f t="shared" si="1"/>
        <v>0</v>
      </c>
      <c r="K41" s="38">
        <f t="shared" si="1"/>
        <v>0</v>
      </c>
      <c r="L41" s="38">
        <f t="shared" si="1"/>
        <v>8.3038719880524341E-3</v>
      </c>
    </row>
    <row r="42" spans="1:12">
      <c r="A42" s="29" t="s">
        <v>204</v>
      </c>
      <c r="B42" s="38">
        <f t="shared" si="1"/>
        <v>0.12032436091499076</v>
      </c>
      <c r="C42" s="38">
        <f t="shared" si="1"/>
        <v>0.12447346125433927</v>
      </c>
      <c r="D42" s="38">
        <f t="shared" si="1"/>
        <v>0.10139353720542048</v>
      </c>
      <c r="E42" s="38">
        <f t="shared" si="1"/>
        <v>0.13356421639603533</v>
      </c>
      <c r="F42" s="38">
        <f t="shared" si="1"/>
        <v>0.14243213508413913</v>
      </c>
      <c r="G42" s="38">
        <f t="shared" si="1"/>
        <v>0.12733267936536194</v>
      </c>
      <c r="H42" s="38">
        <f t="shared" si="1"/>
        <v>0.14944030672432398</v>
      </c>
      <c r="I42" s="38">
        <f t="shared" si="1"/>
        <v>7.0906937129264574E-2</v>
      </c>
      <c r="J42" s="38">
        <f t="shared" si="1"/>
        <v>0.11405773937057161</v>
      </c>
      <c r="K42" s="38">
        <f t="shared" si="1"/>
        <v>0.11292287605558735</v>
      </c>
      <c r="L42" s="38">
        <f t="shared" si="1"/>
        <v>0.12619157613014498</v>
      </c>
    </row>
    <row r="43" spans="1:12">
      <c r="A43" s="29" t="s">
        <v>205</v>
      </c>
      <c r="B43" s="38">
        <f t="shared" si="1"/>
        <v>3.237193882310644E-2</v>
      </c>
      <c r="C43" s="38">
        <f t="shared" si="1"/>
        <v>4.088857397169228E-2</v>
      </c>
      <c r="D43" s="38">
        <f t="shared" si="1"/>
        <v>1.2965411641951698E-2</v>
      </c>
      <c r="E43" s="38">
        <f t="shared" si="1"/>
        <v>4.7070086834058035E-2</v>
      </c>
      <c r="F43" s="38">
        <f t="shared" si="1"/>
        <v>3.4248734402127293E-2</v>
      </c>
      <c r="G43" s="38">
        <f t="shared" si="1"/>
        <v>3.9445047983407269E-2</v>
      </c>
      <c r="H43" s="38">
        <f t="shared" si="1"/>
        <v>3.9730638636381856E-2</v>
      </c>
      <c r="I43" s="38">
        <f t="shared" si="1"/>
        <v>3.3342815588439711E-2</v>
      </c>
      <c r="J43" s="38">
        <f t="shared" si="1"/>
        <v>5.8288008360738233E-2</v>
      </c>
      <c r="K43" s="38">
        <f t="shared" si="1"/>
        <v>3.193446176594017E-2</v>
      </c>
      <c r="L43" s="38">
        <f t="shared" si="1"/>
        <v>2.3532742390880861E-2</v>
      </c>
    </row>
    <row r="44" spans="1:12">
      <c r="A44" s="29" t="s">
        <v>206</v>
      </c>
      <c r="B44" s="38">
        <f t="shared" si="1"/>
        <v>1.1199877865545101E-3</v>
      </c>
      <c r="C44" s="38">
        <f t="shared" si="1"/>
        <v>2.3673557158976094E-2</v>
      </c>
      <c r="D44" s="38">
        <f t="shared" si="1"/>
        <v>2.8166374928438667E-2</v>
      </c>
      <c r="E44" s="38">
        <f t="shared" si="1"/>
        <v>2.4284922176273514E-2</v>
      </c>
      <c r="F44" s="38">
        <f t="shared" si="1"/>
        <v>9.6140546356657478E-3</v>
      </c>
      <c r="G44" s="38">
        <f t="shared" si="1"/>
        <v>1.044475061016799E-2</v>
      </c>
      <c r="H44" s="38">
        <f t="shared" si="1"/>
        <v>2.0273004060267833E-2</v>
      </c>
      <c r="I44" s="38">
        <f t="shared" si="1"/>
        <v>1.4569514680733205E-2</v>
      </c>
      <c r="J44" s="38">
        <f t="shared" si="1"/>
        <v>2.5446305523608895E-2</v>
      </c>
      <c r="K44" s="38">
        <f t="shared" si="1"/>
        <v>1.3592314058326276E-2</v>
      </c>
      <c r="L44" s="38">
        <f t="shared" si="1"/>
        <v>9.6095008389304164E-3</v>
      </c>
    </row>
    <row r="45" spans="1:12">
      <c r="A45" s="29" t="s">
        <v>207</v>
      </c>
      <c r="B45" s="38">
        <f t="shared" si="1"/>
        <v>1.8242223788369542E-2</v>
      </c>
      <c r="C45" s="38">
        <f t="shared" si="1"/>
        <v>2.3867906397142289E-2</v>
      </c>
      <c r="D45" s="38">
        <f t="shared" si="1"/>
        <v>2.6993606441801831E-2</v>
      </c>
      <c r="E45" s="38">
        <f t="shared" si="1"/>
        <v>2.0428199211341896E-2</v>
      </c>
      <c r="F45" s="38">
        <f t="shared" si="1"/>
        <v>1.5046242822674798E-2</v>
      </c>
      <c r="G45" s="38">
        <f t="shared" si="1"/>
        <v>1.5224041363392327E-2</v>
      </c>
      <c r="H45" s="38">
        <f t="shared" si="1"/>
        <v>2.1820267548523762E-2</v>
      </c>
      <c r="I45" s="38">
        <f t="shared" si="1"/>
        <v>1.1141856896649026E-2</v>
      </c>
      <c r="J45" s="38">
        <f t="shared" si="1"/>
        <v>2.2793439964286337E-2</v>
      </c>
      <c r="K45" s="38">
        <f t="shared" si="1"/>
        <v>2.853856693283733E-2</v>
      </c>
      <c r="L45" s="38">
        <f t="shared" si="1"/>
        <v>5.295272978843004E-2</v>
      </c>
    </row>
    <row r="46" spans="1:12">
      <c r="A46" s="31" t="s">
        <v>130</v>
      </c>
      <c r="B46" s="40">
        <f t="shared" si="1"/>
        <v>0.60117043541391069</v>
      </c>
      <c r="C46" s="40">
        <f t="shared" si="1"/>
        <v>0.64405971803253492</v>
      </c>
      <c r="D46" s="40">
        <f t="shared" si="1"/>
        <v>0.64187822295882613</v>
      </c>
      <c r="E46" s="40">
        <f t="shared" si="1"/>
        <v>0.52732386936333941</v>
      </c>
      <c r="F46" s="40">
        <f t="shared" si="1"/>
        <v>0.59407958992075516</v>
      </c>
      <c r="G46" s="40">
        <f t="shared" si="1"/>
        <v>0.60412700824854948</v>
      </c>
      <c r="H46" s="40">
        <f t="shared" si="1"/>
        <v>0.55345545795244999</v>
      </c>
      <c r="I46" s="40">
        <f t="shared" si="1"/>
        <v>0.71913057822021276</v>
      </c>
      <c r="J46" s="40">
        <f t="shared" si="1"/>
        <v>0.56871635255054886</v>
      </c>
      <c r="K46" s="40">
        <f t="shared" si="1"/>
        <v>0.57353573925033807</v>
      </c>
      <c r="L46" s="40">
        <f t="shared" si="1"/>
        <v>0.5638594782946198</v>
      </c>
    </row>
    <row r="47" spans="1:12">
      <c r="A47" s="29" t="s">
        <v>208</v>
      </c>
      <c r="B47" s="38">
        <f t="shared" si="1"/>
        <v>0</v>
      </c>
      <c r="C47" s="38">
        <f t="shared" si="1"/>
        <v>0</v>
      </c>
      <c r="D47" s="38">
        <f t="shared" si="1"/>
        <v>8.741844187902385E-3</v>
      </c>
      <c r="E47" s="38">
        <f t="shared" si="1"/>
        <v>0</v>
      </c>
      <c r="F47" s="38">
        <f t="shared" si="1"/>
        <v>0</v>
      </c>
      <c r="G47" s="38">
        <f t="shared" si="1"/>
        <v>0</v>
      </c>
      <c r="H47" s="38">
        <f t="shared" si="1"/>
        <v>2.394097824378012E-3</v>
      </c>
      <c r="I47" s="38">
        <f t="shared" si="1"/>
        <v>1.7873767015841341E-3</v>
      </c>
      <c r="J47" s="38">
        <f t="shared" si="1"/>
        <v>0</v>
      </c>
      <c r="K47" s="38">
        <f t="shared" si="1"/>
        <v>1.2558949648777219E-2</v>
      </c>
      <c r="L47" s="38">
        <f t="shared" si="1"/>
        <v>0</v>
      </c>
    </row>
    <row r="48" spans="1:12">
      <c r="A48" s="29" t="s">
        <v>209</v>
      </c>
      <c r="B48" s="38">
        <f t="shared" si="1"/>
        <v>1.8491608033991233E-2</v>
      </c>
      <c r="C48" s="38">
        <f t="shared" si="1"/>
        <v>1.2484837079119127E-2</v>
      </c>
      <c r="D48" s="38">
        <f t="shared" si="1"/>
        <v>4.2176118990722558E-2</v>
      </c>
      <c r="E48" s="38">
        <f t="shared" si="1"/>
        <v>3.6940954451967919E-2</v>
      </c>
      <c r="F48" s="38">
        <f t="shared" si="1"/>
        <v>3.0028127952034588E-2</v>
      </c>
      <c r="G48" s="38">
        <f t="shared" si="1"/>
        <v>2.0277370213426481E-2</v>
      </c>
      <c r="H48" s="38">
        <f t="shared" si="1"/>
        <v>4.0567996931973993E-2</v>
      </c>
      <c r="I48" s="38">
        <f t="shared" si="1"/>
        <v>1.5505342689369286E-2</v>
      </c>
      <c r="J48" s="38">
        <f t="shared" si="1"/>
        <v>2.6430040481944878E-2</v>
      </c>
      <c r="K48" s="38">
        <f t="shared" si="1"/>
        <v>2.9505991231703946E-2</v>
      </c>
      <c r="L48" s="38">
        <f t="shared" si="1"/>
        <v>2.3514021634803324E-2</v>
      </c>
    </row>
    <row r="49" spans="1:12">
      <c r="A49" s="29" t="s">
        <v>210</v>
      </c>
      <c r="B49" s="38">
        <f t="shared" si="1"/>
        <v>4.0920053250619794E-2</v>
      </c>
      <c r="C49" s="38">
        <f t="shared" si="1"/>
        <v>8.6651537512762236E-3</v>
      </c>
      <c r="D49" s="38">
        <f t="shared" si="1"/>
        <v>9.4820294843295898E-3</v>
      </c>
      <c r="E49" s="38">
        <f t="shared" si="1"/>
        <v>1.1898508047551055E-2</v>
      </c>
      <c r="F49" s="38">
        <f t="shared" si="1"/>
        <v>5.5708733006738224E-2</v>
      </c>
      <c r="G49" s="38">
        <f t="shared" si="1"/>
        <v>2.7116977542008442E-2</v>
      </c>
      <c r="H49" s="38">
        <f t="shared" si="1"/>
        <v>5.0989703731146507E-3</v>
      </c>
      <c r="I49" s="38">
        <f t="shared" si="1"/>
        <v>3.6384310426560971E-3</v>
      </c>
      <c r="J49" s="38">
        <f t="shared" si="1"/>
        <v>0</v>
      </c>
      <c r="K49" s="38">
        <f t="shared" si="1"/>
        <v>3.0464311465872771E-3</v>
      </c>
      <c r="L49" s="38">
        <f t="shared" si="1"/>
        <v>1.139922469360914E-2</v>
      </c>
    </row>
    <row r="50" spans="1:12">
      <c r="A50" s="29" t="s">
        <v>211</v>
      </c>
      <c r="B50" s="38">
        <f t="shared" si="1"/>
        <v>7.3875351821709578E-3</v>
      </c>
      <c r="C50" s="38">
        <f t="shared" si="1"/>
        <v>3.2346870346777246E-3</v>
      </c>
      <c r="D50" s="38">
        <f t="shared" si="1"/>
        <v>0</v>
      </c>
      <c r="E50" s="38">
        <f t="shared" si="1"/>
        <v>2.5545286657347472E-2</v>
      </c>
      <c r="F50" s="38">
        <f t="shared" si="1"/>
        <v>4.9733911366861951E-3</v>
      </c>
      <c r="G50" s="38">
        <f t="shared" si="1"/>
        <v>3.5497526907166971E-3</v>
      </c>
      <c r="H50" s="38">
        <f t="shared" si="1"/>
        <v>8.5734701176030572E-3</v>
      </c>
      <c r="I50" s="38">
        <f t="shared" si="1"/>
        <v>0</v>
      </c>
      <c r="J50" s="38">
        <f t="shared" si="1"/>
        <v>5.1110167304003256E-3</v>
      </c>
      <c r="K50" s="38">
        <f t="shared" si="1"/>
        <v>4.2918355715566778E-3</v>
      </c>
      <c r="L50" s="38">
        <f t="shared" si="1"/>
        <v>3.3777334506695186E-3</v>
      </c>
    </row>
    <row r="51" spans="1:12">
      <c r="A51" s="29" t="s">
        <v>212</v>
      </c>
      <c r="B51" s="38">
        <f t="shared" si="1"/>
        <v>0</v>
      </c>
      <c r="C51" s="38">
        <f t="shared" si="1"/>
        <v>0</v>
      </c>
      <c r="D51" s="38">
        <f t="shared" si="1"/>
        <v>1.8634554742527234E-3</v>
      </c>
      <c r="E51" s="38">
        <f t="shared" si="1"/>
        <v>5.8044275572403693E-3</v>
      </c>
      <c r="F51" s="38">
        <f t="shared" si="1"/>
        <v>5.5093826730183218E-3</v>
      </c>
      <c r="G51" s="38">
        <f t="shared" si="1"/>
        <v>0</v>
      </c>
      <c r="H51" s="38">
        <f t="shared" si="1"/>
        <v>1.021239392621676E-2</v>
      </c>
      <c r="I51" s="38">
        <f t="shared" si="1"/>
        <v>4.074628430131449E-3</v>
      </c>
      <c r="J51" s="38">
        <f t="shared" si="1"/>
        <v>2.172818735784383E-3</v>
      </c>
      <c r="K51" s="38">
        <f t="shared" si="1"/>
        <v>3.0116569302433018E-3</v>
      </c>
      <c r="L51" s="38">
        <f t="shared" si="1"/>
        <v>0</v>
      </c>
    </row>
    <row r="52" spans="1:12">
      <c r="A52" s="29" t="s">
        <v>213</v>
      </c>
      <c r="B52" s="38">
        <f t="shared" ref="B52:L53" si="2">+B32/B$34</f>
        <v>0</v>
      </c>
      <c r="C52" s="38">
        <f t="shared" si="2"/>
        <v>0</v>
      </c>
      <c r="D52" s="38">
        <f t="shared" si="2"/>
        <v>3.4915981982240334E-3</v>
      </c>
      <c r="E52" s="38">
        <f t="shared" si="2"/>
        <v>0</v>
      </c>
      <c r="F52" s="38">
        <f t="shared" si="2"/>
        <v>5.02599231093447E-3</v>
      </c>
      <c r="G52" s="38">
        <f t="shared" si="2"/>
        <v>0</v>
      </c>
      <c r="H52" s="38">
        <f t="shared" si="2"/>
        <v>2.7643818619260715E-3</v>
      </c>
      <c r="I52" s="38">
        <f t="shared" si="2"/>
        <v>0</v>
      </c>
      <c r="J52" s="38">
        <f t="shared" si="2"/>
        <v>3.6840751098335487E-3</v>
      </c>
      <c r="K52" s="38">
        <f t="shared" si="2"/>
        <v>0</v>
      </c>
      <c r="L52" s="38">
        <f t="shared" si="2"/>
        <v>0</v>
      </c>
    </row>
    <row r="53" spans="1:12">
      <c r="A53" s="29" t="s">
        <v>214</v>
      </c>
      <c r="B53" s="38">
        <f t="shared" si="2"/>
        <v>4.26950913512096E-5</v>
      </c>
      <c r="C53" s="38">
        <f t="shared" si="2"/>
        <v>4.450808454468034E-5</v>
      </c>
      <c r="D53" s="38">
        <f t="shared" si="2"/>
        <v>3.787550855477739E-5</v>
      </c>
      <c r="E53" s="38">
        <f t="shared" si="2"/>
        <v>6.4485428754911515E-5</v>
      </c>
      <c r="F53" s="38">
        <f t="shared" si="2"/>
        <v>9.6451342898315497E-5</v>
      </c>
      <c r="G53" s="38">
        <f t="shared" si="2"/>
        <v>6.3802598646059994E-5</v>
      </c>
      <c r="H53" s="38">
        <f t="shared" si="2"/>
        <v>6.8664208714592801E-5</v>
      </c>
      <c r="I53" s="38">
        <f t="shared" si="2"/>
        <v>9.1084549553601408E-5</v>
      </c>
      <c r="J53" s="38">
        <f t="shared" si="2"/>
        <v>9.1057853769074284E-5</v>
      </c>
      <c r="K53" s="38">
        <f t="shared" si="2"/>
        <v>1.0649510956585287E-4</v>
      </c>
      <c r="L53" s="38">
        <f t="shared" si="2"/>
        <v>1.1186028020058165E-4</v>
      </c>
    </row>
    <row r="54" spans="1:12">
      <c r="A54" s="34" t="s">
        <v>215</v>
      </c>
      <c r="B54" s="77">
        <f t="shared" ref="B54:L54" si="3">SUM(B36:B53)</f>
        <v>0.99999999999999989</v>
      </c>
      <c r="C54" s="77">
        <f t="shared" si="3"/>
        <v>1</v>
      </c>
      <c r="D54" s="77">
        <f t="shared" si="3"/>
        <v>1.0000000000000002</v>
      </c>
      <c r="E54" s="77">
        <f t="shared" si="3"/>
        <v>1.0000000000000002</v>
      </c>
      <c r="F54" s="77">
        <f t="shared" si="3"/>
        <v>1.0000000000000002</v>
      </c>
      <c r="G54" s="77">
        <f t="shared" si="3"/>
        <v>1</v>
      </c>
      <c r="H54" s="77">
        <f t="shared" si="3"/>
        <v>1</v>
      </c>
      <c r="I54" s="77">
        <f t="shared" si="3"/>
        <v>0.99999999999999989</v>
      </c>
      <c r="J54" s="77">
        <f t="shared" si="3"/>
        <v>1.0000000000000002</v>
      </c>
      <c r="K54" s="77">
        <f t="shared" si="3"/>
        <v>1</v>
      </c>
      <c r="L54" s="77">
        <f t="shared" si="3"/>
        <v>0.99999999999999989</v>
      </c>
    </row>
  </sheetData>
  <sheetProtection algorithmName="SHA-512" hashValue="c3JalbaWBqYtTZvogZjTOd9XAZP+MALZYbPTLtP5s03KEE5VKdAh6KlvGWZFid52FyxHc6DC9UizZIrf/tGGFw==" saltValue="6IHLCkvxouDgoqVaXdbZHw==" spinCount="100000" sheet="1" objects="1" scenarios="1"/>
  <protectedRanges>
    <protectedRange sqref="C12:C13" name="Rango1"/>
  </protectedRanges>
  <mergeCells count="3">
    <mergeCell ref="A11:L11"/>
    <mergeCell ref="B15:L15"/>
    <mergeCell ref="B35:L35"/>
  </mergeCells>
  <dataValidations count="1">
    <dataValidation type="list" allowBlank="1" showInputMessage="1" showErrorMessage="1" sqref="C13" xr:uid="{54F66DB9-2D3C-4D52-BF72-9030B43F8CAB}">
      <formula1>$B$3:$B$6</formula1>
    </dataValidation>
  </dataValidations>
  <printOptions verticalCentered="1"/>
  <pageMargins left="0.59055118110236227" right="0" top="0" bottom="0" header="0" footer="0"/>
  <pageSetup paperSize="9" fitToHeight="0" orientation="landscape" horizontalDpi="1200" verticalDpi="1200" r:id="rId1"/>
  <rowBreaks count="1" manualBreakCount="1">
    <brk id="9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08301-BC12-4418-AFDB-662751DA1FBB}">
  <sheetPr>
    <pageSetUpPr fitToPage="1"/>
  </sheetPr>
  <dimension ref="A1:M43"/>
  <sheetViews>
    <sheetView view="pageBreakPreview" zoomScaleNormal="100" zoomScaleSheetLayoutView="100" workbookViewId="0">
      <selection sqref="A1:L1"/>
    </sheetView>
  </sheetViews>
  <sheetFormatPr baseColWidth="10" defaultColWidth="11.44140625" defaultRowHeight="13.2"/>
  <cols>
    <col min="1" max="1" width="23.109375" customWidth="1"/>
    <col min="2" max="12" width="9.6640625" customWidth="1"/>
  </cols>
  <sheetData>
    <row r="1" spans="1:13" ht="15.6">
      <c r="A1" s="86" t="s">
        <v>310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</row>
    <row r="2" spans="1:13" ht="15.6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6"/>
    </row>
    <row r="3" spans="1:13" ht="13.8" thickBot="1">
      <c r="B3" s="27" t="s">
        <v>17</v>
      </c>
      <c r="C3" s="27" t="s">
        <v>18</v>
      </c>
      <c r="D3" s="27">
        <v>2021</v>
      </c>
      <c r="E3" s="27">
        <v>2020</v>
      </c>
      <c r="F3" s="27">
        <v>2019</v>
      </c>
      <c r="G3" s="27">
        <v>2018</v>
      </c>
      <c r="H3" s="27">
        <v>2017</v>
      </c>
      <c r="I3" s="27">
        <v>2016</v>
      </c>
      <c r="J3" s="27">
        <v>2015</v>
      </c>
      <c r="K3" s="27">
        <v>2014</v>
      </c>
      <c r="L3" s="27">
        <v>2013</v>
      </c>
      <c r="M3" s="17"/>
    </row>
    <row r="4" spans="1:13" ht="14.4" thickTop="1" thickBot="1">
      <c r="A4" s="28" t="s">
        <v>196</v>
      </c>
      <c r="B4" s="87" t="s">
        <v>197</v>
      </c>
      <c r="C4" s="87"/>
      <c r="D4" s="87"/>
      <c r="E4" s="87"/>
      <c r="F4" s="87"/>
      <c r="G4" s="87"/>
      <c r="H4" s="87"/>
      <c r="I4" s="87"/>
      <c r="J4" s="87"/>
      <c r="K4" s="87"/>
      <c r="L4" s="87"/>
      <c r="M4" s="17"/>
    </row>
    <row r="5" spans="1:13" ht="13.8" thickTop="1">
      <c r="A5" s="29" t="s">
        <v>198</v>
      </c>
      <c r="B5" s="30">
        <v>1750.6336162592779</v>
      </c>
      <c r="C5" s="30">
        <v>2084.2954559784416</v>
      </c>
      <c r="D5" s="30">
        <v>1488.3655333336151</v>
      </c>
      <c r="E5" s="30">
        <v>1053.7787279163883</v>
      </c>
      <c r="F5" s="30">
        <v>1044.7636529798858</v>
      </c>
      <c r="G5" s="30">
        <v>1121.151241281091</v>
      </c>
      <c r="H5" s="30">
        <v>1053.3265162530545</v>
      </c>
      <c r="I5" s="30">
        <v>804.81323229631175</v>
      </c>
      <c r="J5" s="30">
        <v>662.90522411632287</v>
      </c>
      <c r="K5" s="30">
        <v>682.00285944331517</v>
      </c>
      <c r="L5" s="30">
        <v>639.72947831138322</v>
      </c>
    </row>
    <row r="6" spans="1:13">
      <c r="A6" s="29" t="s">
        <v>199</v>
      </c>
      <c r="B6" s="30">
        <v>0</v>
      </c>
      <c r="C6" s="30">
        <v>21.100373387200989</v>
      </c>
      <c r="D6" s="30">
        <v>29.077502432766924</v>
      </c>
      <c r="E6" s="30">
        <v>0</v>
      </c>
      <c r="F6" s="30">
        <v>5.5513193710816999</v>
      </c>
      <c r="G6" s="30">
        <v>2.3991383609779802</v>
      </c>
      <c r="H6" s="30">
        <v>20.353948523076724</v>
      </c>
      <c r="I6" s="30">
        <v>8.5278091229520445</v>
      </c>
      <c r="J6" s="30">
        <v>57.150240525323198</v>
      </c>
      <c r="K6" s="30">
        <v>8.8881744266870708</v>
      </c>
      <c r="L6" s="30">
        <v>1.2173635245766701</v>
      </c>
    </row>
    <row r="7" spans="1:13">
      <c r="A7" s="29" t="s">
        <v>200</v>
      </c>
      <c r="B7" s="30">
        <v>0</v>
      </c>
      <c r="C7" s="30">
        <v>0</v>
      </c>
      <c r="D7" s="30">
        <v>4.4618867406548404</v>
      </c>
      <c r="E7" s="30">
        <v>15.1455544686472</v>
      </c>
      <c r="F7" s="30">
        <v>0</v>
      </c>
      <c r="G7" s="30">
        <v>6.8490658831990396</v>
      </c>
      <c r="H7" s="30">
        <v>0.165705349725808</v>
      </c>
      <c r="I7" s="30">
        <v>0</v>
      </c>
      <c r="J7" s="30">
        <v>0</v>
      </c>
      <c r="K7" s="30">
        <v>0.61406808206586705</v>
      </c>
      <c r="L7" s="30">
        <v>10.207953973136821</v>
      </c>
    </row>
    <row r="8" spans="1:13">
      <c r="A8" s="29" t="s">
        <v>201</v>
      </c>
      <c r="B8" s="30">
        <v>0</v>
      </c>
      <c r="C8" s="30">
        <v>0</v>
      </c>
      <c r="D8" s="30">
        <v>0</v>
      </c>
      <c r="E8" s="30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</row>
    <row r="9" spans="1:13">
      <c r="A9" s="29" t="s">
        <v>202</v>
      </c>
      <c r="B9" s="30">
        <v>35.755161848777135</v>
      </c>
      <c r="C9" s="30">
        <v>41.519009290782954</v>
      </c>
      <c r="D9" s="30">
        <v>15.751452967530046</v>
      </c>
      <c r="E9" s="30">
        <v>11.105857520985159</v>
      </c>
      <c r="F9" s="30">
        <v>4.5278292282078541</v>
      </c>
      <c r="G9" s="30">
        <v>56.320108987211732</v>
      </c>
      <c r="H9" s="30">
        <v>16.342354770786642</v>
      </c>
      <c r="I9" s="30">
        <v>19.110441753770562</v>
      </c>
      <c r="J9" s="30">
        <v>38.759335852853461</v>
      </c>
      <c r="K9" s="30">
        <v>46.134549353802747</v>
      </c>
      <c r="L9" s="30">
        <v>23.71109774376794</v>
      </c>
    </row>
    <row r="10" spans="1:13">
      <c r="A10" s="29" t="s">
        <v>203</v>
      </c>
      <c r="B10" s="30">
        <v>27.917493106316201</v>
      </c>
      <c r="C10" s="30">
        <v>0</v>
      </c>
      <c r="D10" s="30">
        <v>5.5480160014916002</v>
      </c>
      <c r="E10" s="30">
        <v>0</v>
      </c>
      <c r="F10" s="30">
        <v>0</v>
      </c>
      <c r="G10" s="30">
        <v>0</v>
      </c>
      <c r="H10" s="30">
        <v>4.49587737443757</v>
      </c>
      <c r="I10" s="30">
        <v>0</v>
      </c>
      <c r="J10" s="30">
        <v>0</v>
      </c>
      <c r="K10" s="30">
        <v>4.5430237346980498</v>
      </c>
      <c r="L10" s="30">
        <v>7.1825362924735003</v>
      </c>
    </row>
    <row r="11" spans="1:13">
      <c r="A11" s="29" t="s">
        <v>204</v>
      </c>
      <c r="B11" s="30">
        <v>84.261546749554171</v>
      </c>
      <c r="C11" s="30">
        <v>185.45621963816649</v>
      </c>
      <c r="D11" s="30">
        <v>201.82042625580954</v>
      </c>
      <c r="E11" s="30">
        <v>396.55898231937078</v>
      </c>
      <c r="F11" s="30">
        <v>265.68071868017967</v>
      </c>
      <c r="G11" s="30">
        <v>217.29900233910178</v>
      </c>
      <c r="H11" s="30">
        <v>132.28604849638239</v>
      </c>
      <c r="I11" s="30">
        <v>179.39006466362395</v>
      </c>
      <c r="J11" s="30">
        <v>264.68979226856391</v>
      </c>
      <c r="K11" s="30">
        <v>290.93111659187332</v>
      </c>
      <c r="L11" s="30">
        <v>219.53479407332705</v>
      </c>
    </row>
    <row r="12" spans="1:13">
      <c r="A12" s="29" t="s">
        <v>205</v>
      </c>
      <c r="B12" s="30">
        <v>483.80868145444754</v>
      </c>
      <c r="C12" s="30">
        <v>619.58476743975007</v>
      </c>
      <c r="D12" s="30">
        <v>469.13910386852803</v>
      </c>
      <c r="E12" s="30">
        <v>260.82763995141909</v>
      </c>
      <c r="F12" s="30">
        <v>184.62774492354544</v>
      </c>
      <c r="G12" s="30">
        <v>543.69896962977998</v>
      </c>
      <c r="H12" s="30">
        <v>313.74383377682665</v>
      </c>
      <c r="I12" s="30">
        <v>314.38913422980204</v>
      </c>
      <c r="J12" s="30">
        <v>134.81705154029112</v>
      </c>
      <c r="K12" s="30">
        <v>266.40792960822722</v>
      </c>
      <c r="L12" s="30">
        <v>196.88838844232453</v>
      </c>
    </row>
    <row r="13" spans="1:13">
      <c r="A13" s="29" t="s">
        <v>206</v>
      </c>
      <c r="B13" s="30">
        <v>36.615425369623864</v>
      </c>
      <c r="C13" s="30">
        <v>52.298192592354354</v>
      </c>
      <c r="D13" s="30">
        <v>47.679399997095416</v>
      </c>
      <c r="E13" s="30">
        <v>15.6186973198683</v>
      </c>
      <c r="F13" s="30">
        <v>32.373276089499306</v>
      </c>
      <c r="G13" s="30">
        <v>24.447126695955301</v>
      </c>
      <c r="H13" s="30">
        <v>23.564097354005419</v>
      </c>
      <c r="I13" s="30">
        <v>9.1771438225279702</v>
      </c>
      <c r="J13" s="30">
        <v>0</v>
      </c>
      <c r="K13" s="30">
        <v>64.078832264393469</v>
      </c>
      <c r="L13" s="30">
        <v>74.769858534857022</v>
      </c>
    </row>
    <row r="14" spans="1:13">
      <c r="A14" s="29" t="s">
        <v>207</v>
      </c>
      <c r="B14" s="30">
        <v>38.470500717184777</v>
      </c>
      <c r="C14" s="30">
        <v>53.819145939670527</v>
      </c>
      <c r="D14" s="30">
        <v>61.657641854189905</v>
      </c>
      <c r="E14" s="30">
        <v>19.59449184401684</v>
      </c>
      <c r="F14" s="30">
        <v>316.78060349399163</v>
      </c>
      <c r="G14" s="30">
        <v>79.10683188326864</v>
      </c>
      <c r="H14" s="30">
        <v>40.043020980616006</v>
      </c>
      <c r="I14" s="30">
        <v>288.06530195891901</v>
      </c>
      <c r="J14" s="30">
        <v>37.807714704122539</v>
      </c>
      <c r="K14" s="30">
        <v>64.706903602787847</v>
      </c>
      <c r="L14" s="30">
        <v>15.700770625636578</v>
      </c>
    </row>
    <row r="15" spans="1:13">
      <c r="A15" s="31" t="s">
        <v>130</v>
      </c>
      <c r="B15" s="32">
        <v>1854.7915287930311</v>
      </c>
      <c r="C15" s="32">
        <v>1804.732951729929</v>
      </c>
      <c r="D15" s="32">
        <v>1554.5648774199271</v>
      </c>
      <c r="E15" s="32">
        <v>1558.5809169139293</v>
      </c>
      <c r="F15" s="32">
        <v>1299.1342147085638</v>
      </c>
      <c r="G15" s="32">
        <v>1396.6759323369838</v>
      </c>
      <c r="H15" s="32">
        <v>1352.6650246531419</v>
      </c>
      <c r="I15" s="32">
        <v>1191.6422993320293</v>
      </c>
      <c r="J15" s="32">
        <v>1003.9916874752008</v>
      </c>
      <c r="K15" s="32">
        <v>973.65396055520807</v>
      </c>
      <c r="L15" s="32">
        <v>906.39864293752066</v>
      </c>
      <c r="M15" s="41"/>
    </row>
    <row r="16" spans="1:13">
      <c r="A16" s="29" t="s">
        <v>208</v>
      </c>
      <c r="B16" s="30">
        <v>35.837693518302004</v>
      </c>
      <c r="C16" s="30">
        <v>0</v>
      </c>
      <c r="D16" s="30">
        <v>3.3473223686571803E-2</v>
      </c>
      <c r="E16" s="30">
        <v>17.801885664848761</v>
      </c>
      <c r="F16" s="30">
        <v>22.887727723019481</v>
      </c>
      <c r="G16" s="30">
        <v>32.351524488410448</v>
      </c>
      <c r="H16" s="30">
        <v>13.443941617865315</v>
      </c>
      <c r="I16" s="30">
        <v>31.42818662421389</v>
      </c>
      <c r="J16" s="30">
        <v>16.435103488753789</v>
      </c>
      <c r="K16" s="30">
        <v>14.633488334263101</v>
      </c>
      <c r="L16" s="30">
        <v>25.985978745097842</v>
      </c>
    </row>
    <row r="17" spans="1:13">
      <c r="A17" s="29" t="s">
        <v>209</v>
      </c>
      <c r="B17" s="30">
        <v>3035.7085373454747</v>
      </c>
      <c r="C17" s="30">
        <v>2918.4140086859552</v>
      </c>
      <c r="D17" s="30">
        <v>1903.1065461108576</v>
      </c>
      <c r="E17" s="30">
        <v>1457.5292880857478</v>
      </c>
      <c r="F17" s="30">
        <v>1397.6051238697949</v>
      </c>
      <c r="G17" s="30">
        <v>1498.7241877771876</v>
      </c>
      <c r="H17" s="30">
        <v>1566.7075676175998</v>
      </c>
      <c r="I17" s="30">
        <v>1267.706095934336</v>
      </c>
      <c r="J17" s="30">
        <v>844.18433905227926</v>
      </c>
      <c r="K17" s="30">
        <v>957.04692568577002</v>
      </c>
      <c r="L17" s="30">
        <v>1009.2729845135885</v>
      </c>
    </row>
    <row r="18" spans="1:13">
      <c r="A18" s="29" t="s">
        <v>210</v>
      </c>
      <c r="B18" s="30">
        <v>20.386410875166799</v>
      </c>
      <c r="C18" s="30">
        <v>25.644912179935901</v>
      </c>
      <c r="D18" s="30">
        <v>28.442416752027501</v>
      </c>
      <c r="E18" s="30">
        <v>73.487238385625901</v>
      </c>
      <c r="F18" s="30">
        <v>6.5040258786217695</v>
      </c>
      <c r="G18" s="30">
        <v>12.806811533445231</v>
      </c>
      <c r="H18" s="30">
        <v>25.217267826637116</v>
      </c>
      <c r="I18" s="30">
        <v>36.234793069619379</v>
      </c>
      <c r="J18" s="30">
        <v>15.38351593325444</v>
      </c>
      <c r="K18" s="30">
        <v>11.24307825378634</v>
      </c>
      <c r="L18" s="30">
        <v>11.72810974578244</v>
      </c>
    </row>
    <row r="19" spans="1:13">
      <c r="A19" s="29" t="s">
        <v>211</v>
      </c>
      <c r="B19" s="30">
        <v>1.1813520314036801</v>
      </c>
      <c r="C19" s="30">
        <v>0</v>
      </c>
      <c r="D19" s="30">
        <v>30.485422021693882</v>
      </c>
      <c r="E19" s="30">
        <v>11.748914657230181</v>
      </c>
      <c r="F19" s="30">
        <v>0</v>
      </c>
      <c r="G19" s="30">
        <v>10.022169003482549</v>
      </c>
      <c r="H19" s="30">
        <v>12.047048048745649</v>
      </c>
      <c r="I19" s="30">
        <v>0</v>
      </c>
      <c r="J19" s="30">
        <v>3.9308780948655802</v>
      </c>
      <c r="K19" s="30">
        <v>2.5767487826992901</v>
      </c>
      <c r="L19" s="30">
        <v>12.245305379491162</v>
      </c>
    </row>
    <row r="20" spans="1:13">
      <c r="A20" s="29" t="s">
        <v>212</v>
      </c>
      <c r="B20" s="30">
        <v>16.422674266681891</v>
      </c>
      <c r="C20" s="30">
        <v>42.006621559300399</v>
      </c>
      <c r="D20" s="30">
        <v>19.699664499541662</v>
      </c>
      <c r="E20" s="30">
        <v>55.326052661430488</v>
      </c>
      <c r="F20" s="30">
        <v>10.128721311897293</v>
      </c>
      <c r="G20" s="30">
        <v>3.1340417144739501</v>
      </c>
      <c r="H20" s="30">
        <v>3.86283856836388</v>
      </c>
      <c r="I20" s="30">
        <v>3.2195438916791899</v>
      </c>
      <c r="J20" s="30">
        <v>15.9937097094656</v>
      </c>
      <c r="K20" s="30">
        <v>5.7949155742795204</v>
      </c>
      <c r="L20" s="30">
        <v>15.776671721429899</v>
      </c>
    </row>
    <row r="21" spans="1:13">
      <c r="A21" s="29" t="s">
        <v>213</v>
      </c>
      <c r="B21" s="30">
        <v>0</v>
      </c>
      <c r="C21" s="30">
        <v>0</v>
      </c>
      <c r="D21" s="30">
        <v>5.3557134578280201E-2</v>
      </c>
      <c r="E21" s="30">
        <v>0</v>
      </c>
      <c r="F21" s="30">
        <v>4.6774485773598204</v>
      </c>
      <c r="G21" s="30">
        <v>0</v>
      </c>
      <c r="H21" s="30">
        <v>0</v>
      </c>
      <c r="I21" s="30">
        <v>0</v>
      </c>
      <c r="J21" s="30">
        <v>11.05096066836435</v>
      </c>
      <c r="K21" s="30">
        <v>21.651684826135298</v>
      </c>
      <c r="L21" s="30">
        <v>5.0942838206496397</v>
      </c>
    </row>
    <row r="22" spans="1:13">
      <c r="A22" s="29" t="s">
        <v>214</v>
      </c>
      <c r="B22" s="30">
        <v>0.36163092624233723</v>
      </c>
      <c r="C22" s="30">
        <v>0.97634485736772914</v>
      </c>
      <c r="D22" s="30">
        <v>0.32461089766700829</v>
      </c>
      <c r="E22" s="30">
        <v>0.1711748761743134</v>
      </c>
      <c r="F22" s="30">
        <v>0.16543014440840637</v>
      </c>
      <c r="G22" s="30">
        <v>3.4693584390848229</v>
      </c>
      <c r="H22" s="30">
        <v>1.9135556915995711</v>
      </c>
      <c r="I22" s="30">
        <v>1.1635174198427916</v>
      </c>
      <c r="J22" s="30">
        <v>1.3875440942127668</v>
      </c>
      <c r="K22" s="30">
        <v>1.4784726716298313</v>
      </c>
      <c r="L22" s="30">
        <v>0.65421638100394308</v>
      </c>
    </row>
    <row r="23" spans="1:13">
      <c r="A23" s="34" t="s">
        <v>215</v>
      </c>
      <c r="B23" s="35">
        <v>7422.1522532614845</v>
      </c>
      <c r="C23" s="35">
        <v>7849.8480032788557</v>
      </c>
      <c r="D23" s="35">
        <v>5860.2115315116607</v>
      </c>
      <c r="E23" s="35">
        <v>4947.2754225856816</v>
      </c>
      <c r="F23" s="35">
        <v>4595.4078369800573</v>
      </c>
      <c r="G23" s="35">
        <v>5008.455510353655</v>
      </c>
      <c r="H23" s="35">
        <v>4580.1786469028657</v>
      </c>
      <c r="I23" s="35">
        <v>4154.8675641196278</v>
      </c>
      <c r="J23" s="35">
        <v>3108.4870975238741</v>
      </c>
      <c r="K23" s="35">
        <v>3416.386731791622</v>
      </c>
      <c r="L23" s="35">
        <v>3176.0984347660478</v>
      </c>
      <c r="M23" s="36"/>
    </row>
    <row r="24" spans="1:13" ht="13.8" thickBot="1">
      <c r="A24" s="37"/>
      <c r="B24" s="88" t="s">
        <v>216</v>
      </c>
      <c r="C24" s="88"/>
      <c r="D24" s="88"/>
      <c r="E24" s="88"/>
      <c r="F24" s="88"/>
      <c r="G24" s="88"/>
      <c r="H24" s="88"/>
      <c r="I24" s="88"/>
      <c r="J24" s="88"/>
      <c r="K24" s="88"/>
      <c r="L24" s="88"/>
    </row>
    <row r="25" spans="1:13" ht="13.8" thickTop="1">
      <c r="A25" s="29" t="s">
        <v>198</v>
      </c>
      <c r="B25" s="38">
        <v>0.2358660340725299</v>
      </c>
      <c r="C25" s="38">
        <v>0.26552048588811378</v>
      </c>
      <c r="D25" s="38">
        <v>0.25397812439539813</v>
      </c>
      <c r="E25" s="38">
        <v>0.21300183189834082</v>
      </c>
      <c r="F25" s="38">
        <v>0.22734949541855426</v>
      </c>
      <c r="G25" s="38">
        <v>0.22385169219600889</v>
      </c>
      <c r="H25" s="38">
        <v>0.22997498513847661</v>
      </c>
      <c r="I25" s="38">
        <v>0.19370370291618264</v>
      </c>
      <c r="J25" s="38">
        <v>0.21325654677620279</v>
      </c>
      <c r="K25" s="38">
        <v>0.19962694887462554</v>
      </c>
      <c r="L25" s="38">
        <v>0.2014199154877597</v>
      </c>
    </row>
    <row r="26" spans="1:13">
      <c r="A26" s="29" t="s">
        <v>199</v>
      </c>
      <c r="B26" s="38">
        <v>0</v>
      </c>
      <c r="C26" s="38">
        <v>2.6879977011513385E-3</v>
      </c>
      <c r="D26" s="38">
        <v>4.9618520212812668E-3</v>
      </c>
      <c r="E26" s="38">
        <v>0</v>
      </c>
      <c r="F26" s="38">
        <v>1.2080145153623263E-3</v>
      </c>
      <c r="G26" s="38">
        <v>4.7901760453265428E-4</v>
      </c>
      <c r="H26" s="38">
        <v>4.4439202249982419E-3</v>
      </c>
      <c r="I26" s="38">
        <v>2.0524863888794001E-3</v>
      </c>
      <c r="J26" s="38">
        <v>1.838522687478656E-2</v>
      </c>
      <c r="K26" s="38">
        <v>2.6016300625385973E-3</v>
      </c>
      <c r="L26" s="38">
        <v>3.8328897846843385E-4</v>
      </c>
    </row>
    <row r="27" spans="1:13">
      <c r="A27" s="29" t="s">
        <v>200</v>
      </c>
      <c r="B27" s="38">
        <v>0</v>
      </c>
      <c r="C27" s="38">
        <v>0</v>
      </c>
      <c r="D27" s="38">
        <v>7.6138663539059687E-4</v>
      </c>
      <c r="E27" s="38">
        <v>3.061393024431903E-3</v>
      </c>
      <c r="F27" s="38">
        <v>0</v>
      </c>
      <c r="G27" s="38">
        <v>1.3675005935543225E-3</v>
      </c>
      <c r="H27" s="38">
        <v>3.6178796178148771E-5</v>
      </c>
      <c r="I27" s="38">
        <v>0</v>
      </c>
      <c r="J27" s="38">
        <v>0</v>
      </c>
      <c r="K27" s="38">
        <v>1.7974197017907203E-4</v>
      </c>
      <c r="L27" s="38">
        <v>3.2139916891110905E-3</v>
      </c>
    </row>
    <row r="28" spans="1:13">
      <c r="A28" s="29" t="s">
        <v>201</v>
      </c>
      <c r="B28" s="38">
        <v>0</v>
      </c>
      <c r="C28" s="38">
        <v>0</v>
      </c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</row>
    <row r="29" spans="1:13">
      <c r="A29" s="29" t="s">
        <v>202</v>
      </c>
      <c r="B29" s="38">
        <v>4.817357638152114E-3</v>
      </c>
      <c r="C29" s="38">
        <v>5.2891481813967097E-3</v>
      </c>
      <c r="D29" s="38">
        <v>2.6878642320044216E-3</v>
      </c>
      <c r="E29" s="38">
        <v>2.2448431858642531E-3</v>
      </c>
      <c r="F29" s="38">
        <v>9.8529431746440725E-4</v>
      </c>
      <c r="G29" s="38">
        <v>1.1245005345616992E-2</v>
      </c>
      <c r="H29" s="38">
        <v>3.5680605562923629E-3</v>
      </c>
      <c r="I29" s="38">
        <v>4.5995309017316079E-3</v>
      </c>
      <c r="J29" s="38">
        <v>1.2468874612260081E-2</v>
      </c>
      <c r="K29" s="38">
        <v>1.3503901336605666E-2</v>
      </c>
      <c r="L29" s="38">
        <v>7.4654794965492008E-3</v>
      </c>
    </row>
    <row r="30" spans="1:13">
      <c r="A30" s="29" t="s">
        <v>203</v>
      </c>
      <c r="B30" s="38">
        <v>3.7613743498792463E-3</v>
      </c>
      <c r="C30" s="38">
        <v>0</v>
      </c>
      <c r="D30" s="38">
        <v>9.4672623533445586E-4</v>
      </c>
      <c r="E30" s="38">
        <v>0</v>
      </c>
      <c r="F30" s="38">
        <v>0</v>
      </c>
      <c r="G30" s="38">
        <v>0</v>
      </c>
      <c r="H30" s="38">
        <v>9.815943265614102E-4</v>
      </c>
      <c r="I30" s="38">
        <v>0</v>
      </c>
      <c r="J30" s="38">
        <v>0</v>
      </c>
      <c r="K30" s="38">
        <v>1.3297744346160707E-3</v>
      </c>
      <c r="L30" s="38">
        <v>2.261433781098339E-3</v>
      </c>
    </row>
    <row r="31" spans="1:13">
      <c r="A31" s="29" t="s">
        <v>204</v>
      </c>
      <c r="B31" s="38">
        <v>1.135271062548299E-2</v>
      </c>
      <c r="C31" s="38">
        <v>2.3625453583394487E-2</v>
      </c>
      <c r="D31" s="38">
        <v>3.4439102610985324E-2</v>
      </c>
      <c r="E31" s="38">
        <v>8.0157045736521812E-2</v>
      </c>
      <c r="F31" s="38">
        <v>5.7814393869941222E-2</v>
      </c>
      <c r="G31" s="38">
        <v>4.3386429586904314E-2</v>
      </c>
      <c r="H31" s="38">
        <v>2.8882290123297859E-2</v>
      </c>
      <c r="I31" s="38">
        <v>4.3175880312718171E-2</v>
      </c>
      <c r="J31" s="38">
        <v>8.5150680689460703E-2</v>
      </c>
      <c r="K31" s="38">
        <v>8.5157547851528848E-2</v>
      </c>
      <c r="L31" s="38">
        <v>6.9120903706971548E-2</v>
      </c>
    </row>
    <row r="32" spans="1:13">
      <c r="A32" s="29" t="s">
        <v>205</v>
      </c>
      <c r="B32" s="38">
        <v>6.5184418878210096E-2</v>
      </c>
      <c r="C32" s="38">
        <v>7.8929524136129969E-2</v>
      </c>
      <c r="D32" s="38">
        <v>8.0054977767587868E-2</v>
      </c>
      <c r="E32" s="38">
        <v>5.2721471450865406E-2</v>
      </c>
      <c r="F32" s="38">
        <v>4.017657441365996E-2</v>
      </c>
      <c r="G32" s="38">
        <v>0.10855621428718422</v>
      </c>
      <c r="H32" s="38">
        <v>6.8500348559325616E-2</v>
      </c>
      <c r="I32" s="38">
        <v>7.5667666749425683E-2</v>
      </c>
      <c r="J32" s="38">
        <v>4.3370632500833686E-2</v>
      </c>
      <c r="K32" s="38">
        <v>7.7979441592233772E-2</v>
      </c>
      <c r="L32" s="38">
        <v>6.1990644334934591E-2</v>
      </c>
    </row>
    <row r="33" spans="1:13">
      <c r="A33" s="29" t="s">
        <v>206</v>
      </c>
      <c r="B33" s="38">
        <v>4.9332624985608592E-3</v>
      </c>
      <c r="C33" s="38">
        <v>6.6623191392380559E-3</v>
      </c>
      <c r="D33" s="38">
        <v>8.1361226878437203E-3</v>
      </c>
      <c r="E33" s="38">
        <v>3.1570300793371284E-3</v>
      </c>
      <c r="F33" s="38">
        <v>7.0447014145264423E-3</v>
      </c>
      <c r="G33" s="38">
        <v>4.8811707811754227E-3</v>
      </c>
      <c r="H33" s="38">
        <v>5.1447987449003878E-3</v>
      </c>
      <c r="I33" s="38">
        <v>2.2087692762530952E-3</v>
      </c>
      <c r="J33" s="38">
        <v>0</v>
      </c>
      <c r="K33" s="38">
        <v>1.8756316920476166E-2</v>
      </c>
      <c r="L33" s="38">
        <v>2.354141726730349E-2</v>
      </c>
    </row>
    <row r="34" spans="1:13">
      <c r="A34" s="29" t="s">
        <v>207</v>
      </c>
      <c r="B34" s="38">
        <v>5.1832001560301929E-3</v>
      </c>
      <c r="C34" s="38">
        <v>6.8560749096276061E-3</v>
      </c>
      <c r="D34" s="38">
        <v>1.0521402089778338E-2</v>
      </c>
      <c r="E34" s="38">
        <v>3.9606632277965686E-3</v>
      </c>
      <c r="F34" s="38">
        <v>6.8934165308419906E-2</v>
      </c>
      <c r="G34" s="38">
        <v>1.5794656001183644E-2</v>
      </c>
      <c r="H34" s="38">
        <v>8.7426766656128682E-3</v>
      </c>
      <c r="I34" s="38">
        <v>6.9332005777170178E-2</v>
      </c>
      <c r="J34" s="38">
        <v>1.2162738180331844E-2</v>
      </c>
      <c r="K34" s="38">
        <v>1.8940157740530227E-2</v>
      </c>
      <c r="L34" s="38">
        <v>4.9434143645466395E-3</v>
      </c>
    </row>
    <row r="35" spans="1:13">
      <c r="A35" s="31" t="s">
        <v>130</v>
      </c>
      <c r="B35" s="40">
        <v>0.24989941805329957</v>
      </c>
      <c r="C35" s="40">
        <v>0.22990673844590342</v>
      </c>
      <c r="D35" s="40">
        <v>0.26527453301995774</v>
      </c>
      <c r="E35" s="40">
        <v>0.3150382349441424</v>
      </c>
      <c r="F35" s="40">
        <v>0.28270270252276669</v>
      </c>
      <c r="G35" s="40">
        <v>0.27886359965656604</v>
      </c>
      <c r="H35" s="40">
        <v>0.29533018882742035</v>
      </c>
      <c r="I35" s="40">
        <v>0.28680632557888175</v>
      </c>
      <c r="J35" s="40">
        <v>0.32298402920023372</v>
      </c>
      <c r="K35" s="40">
        <v>0.28499524116949265</v>
      </c>
      <c r="L35" s="40">
        <v>0.28538115601706349</v>
      </c>
      <c r="M35" s="41"/>
    </row>
    <row r="36" spans="1:13">
      <c r="A36" s="29" t="s">
        <v>208</v>
      </c>
      <c r="B36" s="38">
        <v>4.8284772792897097E-3</v>
      </c>
      <c r="C36" s="38">
        <v>0</v>
      </c>
      <c r="D36" s="38">
        <v>5.7119480255241359E-6</v>
      </c>
      <c r="E36" s="38">
        <v>3.5983211251142855E-3</v>
      </c>
      <c r="F36" s="38">
        <v>4.9805650629826366E-3</v>
      </c>
      <c r="G36" s="38">
        <v>6.45938142437968E-3</v>
      </c>
      <c r="H36" s="38">
        <v>2.9352439400930704E-3</v>
      </c>
      <c r="I36" s="38">
        <v>7.5641849322995664E-3</v>
      </c>
      <c r="J36" s="38">
        <v>5.287171210022229E-3</v>
      </c>
      <c r="K36" s="38">
        <v>4.2833231373044832E-3</v>
      </c>
      <c r="L36" s="38">
        <v>8.1817296531654805E-3</v>
      </c>
    </row>
    <row r="37" spans="1:13">
      <c r="A37" s="29" t="s">
        <v>209</v>
      </c>
      <c r="B37" s="38">
        <v>0.40900650293336499</v>
      </c>
      <c r="C37" s="38">
        <v>0.37177968381896609</v>
      </c>
      <c r="D37" s="38">
        <v>0.32475048654428779</v>
      </c>
      <c r="E37" s="38">
        <v>0.29461252175929464</v>
      </c>
      <c r="F37" s="38">
        <v>0.30413081350974336</v>
      </c>
      <c r="G37" s="38">
        <v>0.29923879421090444</v>
      </c>
      <c r="H37" s="38">
        <v>0.34206254567756073</v>
      </c>
      <c r="I37" s="38">
        <v>0.30511347867785754</v>
      </c>
      <c r="J37" s="38">
        <v>0.27157402059822949</v>
      </c>
      <c r="K37" s="38">
        <v>0.28013424732623154</v>
      </c>
      <c r="L37" s="38">
        <v>0.31777131762225491</v>
      </c>
    </row>
    <row r="38" spans="1:13">
      <c r="A38" s="29" t="s">
        <v>210</v>
      </c>
      <c r="B38" s="38">
        <v>2.7466980169004868E-3</v>
      </c>
      <c r="C38" s="38">
        <v>3.266931050031046E-3</v>
      </c>
      <c r="D38" s="38">
        <v>4.8534795372293816E-3</v>
      </c>
      <c r="E38" s="38">
        <v>1.4854082724025495E-2</v>
      </c>
      <c r="F38" s="38">
        <v>1.4153315895670297E-3</v>
      </c>
      <c r="G38" s="38">
        <v>2.5570380942728831E-3</v>
      </c>
      <c r="H38" s="38">
        <v>5.5057389177797962E-3</v>
      </c>
      <c r="I38" s="38">
        <v>8.7210464618737247E-3</v>
      </c>
      <c r="J38" s="38">
        <v>4.9488755946609777E-3</v>
      </c>
      <c r="K38" s="38">
        <v>3.2909266826154204E-3</v>
      </c>
      <c r="L38" s="38">
        <v>3.6926153224361058E-3</v>
      </c>
    </row>
    <row r="39" spans="1:13">
      <c r="A39" s="29" t="s">
        <v>211</v>
      </c>
      <c r="B39" s="38">
        <v>1.5916569629578317E-4</v>
      </c>
      <c r="C39" s="38">
        <v>0</v>
      </c>
      <c r="D39" s="38">
        <v>5.2021026643435967E-3</v>
      </c>
      <c r="E39" s="38">
        <v>2.3748252631323359E-3</v>
      </c>
      <c r="F39" s="38">
        <v>0</v>
      </c>
      <c r="G39" s="38">
        <v>2.0010498212002423E-3</v>
      </c>
      <c r="H39" s="38">
        <v>2.6302572404881871E-3</v>
      </c>
      <c r="I39" s="38">
        <v>0</v>
      </c>
      <c r="J39" s="38">
        <v>1.264563104668119E-3</v>
      </c>
      <c r="K39" s="38">
        <v>7.5423217129402418E-4</v>
      </c>
      <c r="L39" s="38">
        <v>3.8554552483173131E-3</v>
      </c>
    </row>
    <row r="40" spans="1:13">
      <c r="A40" s="29" t="s">
        <v>212</v>
      </c>
      <c r="B40" s="38">
        <v>2.212656613109135E-3</v>
      </c>
      <c r="C40" s="38">
        <v>5.3512655967038305E-3</v>
      </c>
      <c r="D40" s="38">
        <v>3.3615961460797422E-3</v>
      </c>
      <c r="E40" s="38">
        <v>1.1183135753641639E-2</v>
      </c>
      <c r="F40" s="38">
        <v>2.2040962785478332E-3</v>
      </c>
      <c r="G40" s="38">
        <v>6.2575013554480997E-4</v>
      </c>
      <c r="H40" s="38">
        <v>8.4338163773938076E-4</v>
      </c>
      <c r="I40" s="38">
        <v>7.7488484097118916E-4</v>
      </c>
      <c r="J40" s="38">
        <v>5.1451748737209495E-3</v>
      </c>
      <c r="K40" s="38">
        <v>1.6962118253048449E-3</v>
      </c>
      <c r="L40" s="38">
        <v>4.9673119537908816E-3</v>
      </c>
    </row>
    <row r="41" spans="1:13">
      <c r="A41" s="29" t="s">
        <v>213</v>
      </c>
      <c r="B41" s="38">
        <v>0</v>
      </c>
      <c r="C41" s="38">
        <v>0</v>
      </c>
      <c r="D41" s="38">
        <v>9.139112861420032E-6</v>
      </c>
      <c r="E41" s="38">
        <v>0</v>
      </c>
      <c r="F41" s="38">
        <v>1.0178527659111269E-3</v>
      </c>
      <c r="G41" s="38">
        <v>0</v>
      </c>
      <c r="H41" s="38">
        <v>0</v>
      </c>
      <c r="I41" s="38">
        <v>0</v>
      </c>
      <c r="J41" s="38">
        <v>3.5550929830679393E-3</v>
      </c>
      <c r="K41" s="38">
        <v>6.3375977387608922E-3</v>
      </c>
      <c r="L41" s="38">
        <v>1.60394393476186E-3</v>
      </c>
    </row>
    <row r="42" spans="1:13">
      <c r="A42" s="29" t="s">
        <v>214</v>
      </c>
      <c r="B42" s="38">
        <v>4.8723188894895989E-5</v>
      </c>
      <c r="C42" s="38">
        <v>1.2437754934361954E-4</v>
      </c>
      <c r="D42" s="38">
        <v>5.5392351610774338E-5</v>
      </c>
      <c r="E42" s="38">
        <v>3.4599827491482019E-5</v>
      </c>
      <c r="F42" s="38">
        <v>3.5999012552740326E-5</v>
      </c>
      <c r="G42" s="38">
        <v>6.9270026097124026E-4</v>
      </c>
      <c r="H42" s="38">
        <v>4.1779062327482023E-4</v>
      </c>
      <c r="I42" s="38">
        <v>2.8003718575548111E-4</v>
      </c>
      <c r="J42" s="38">
        <v>4.4637280152072756E-4</v>
      </c>
      <c r="K42" s="38">
        <v>4.3275916566228159E-4</v>
      </c>
      <c r="L42" s="38">
        <v>2.0598114146677348E-4</v>
      </c>
    </row>
    <row r="43" spans="1:13">
      <c r="A43" s="34" t="s">
        <v>215</v>
      </c>
      <c r="B43" s="42">
        <v>1</v>
      </c>
      <c r="C43" s="42">
        <v>0.99999999999999989</v>
      </c>
      <c r="D43" s="42">
        <v>1</v>
      </c>
      <c r="E43" s="42">
        <v>1.0000000000000002</v>
      </c>
      <c r="F43" s="42">
        <v>0.99999999999999989</v>
      </c>
      <c r="G43" s="42">
        <v>0.99999999999999967</v>
      </c>
      <c r="H43" s="42">
        <v>0.99999999999999978</v>
      </c>
      <c r="I43" s="42">
        <v>1</v>
      </c>
      <c r="J43" s="42">
        <v>0.99999999999999967</v>
      </c>
      <c r="K43" s="42">
        <v>1.0000000000000002</v>
      </c>
      <c r="L43" s="42">
        <v>0.99999999999999967</v>
      </c>
      <c r="M43" s="36"/>
    </row>
  </sheetData>
  <mergeCells count="3">
    <mergeCell ref="A1:L1"/>
    <mergeCell ref="B4:L4"/>
    <mergeCell ref="B24:L24"/>
  </mergeCells>
  <printOptions horizontalCentered="1"/>
  <pageMargins left="0.39370078740157483" right="0" top="0.39370078740157483" bottom="0.39370078740157483" header="0" footer="0"/>
  <pageSetup paperSize="9" scale="99" orientation="landscape" horizontalDpi="1200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6A63D0-FFA5-4D5A-800B-671A88658793}">
  <dimension ref="A1:M76"/>
  <sheetViews>
    <sheetView view="pageBreakPreview" zoomScaleNormal="100" zoomScaleSheetLayoutView="100" workbookViewId="0">
      <selection sqref="A1:L1"/>
    </sheetView>
  </sheetViews>
  <sheetFormatPr baseColWidth="10" defaultColWidth="11.44140625" defaultRowHeight="13.2"/>
  <cols>
    <col min="1" max="1" width="23.109375" customWidth="1"/>
    <col min="2" max="12" width="9.6640625" customWidth="1"/>
  </cols>
  <sheetData>
    <row r="1" spans="1:13" ht="15.6">
      <c r="A1" s="86" t="s">
        <v>311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</row>
    <row r="2" spans="1:13" ht="15.6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6"/>
    </row>
    <row r="3" spans="1:13" ht="13.8" thickBot="1">
      <c r="B3" s="27" t="s">
        <v>17</v>
      </c>
      <c r="C3" s="27" t="s">
        <v>18</v>
      </c>
      <c r="D3" s="27">
        <v>2021</v>
      </c>
      <c r="E3" s="27">
        <v>2020</v>
      </c>
      <c r="F3" s="27">
        <v>2019</v>
      </c>
      <c r="G3" s="27">
        <v>2018</v>
      </c>
      <c r="H3" s="27">
        <v>2017</v>
      </c>
      <c r="I3" s="27">
        <v>2016</v>
      </c>
      <c r="J3" s="27">
        <v>2015</v>
      </c>
      <c r="K3" s="27">
        <v>2014</v>
      </c>
      <c r="L3" s="27">
        <v>2013</v>
      </c>
      <c r="M3" s="17"/>
    </row>
    <row r="4" spans="1:13" ht="14.4" thickTop="1" thickBot="1">
      <c r="A4" s="28" t="s">
        <v>196</v>
      </c>
      <c r="B4" s="87" t="s">
        <v>197</v>
      </c>
      <c r="C4" s="87"/>
      <c r="D4" s="87"/>
      <c r="E4" s="87"/>
      <c r="F4" s="87"/>
      <c r="G4" s="87"/>
      <c r="H4" s="87"/>
      <c r="I4" s="87"/>
      <c r="J4" s="87"/>
      <c r="K4" s="87"/>
      <c r="L4" s="87"/>
      <c r="M4" s="17"/>
    </row>
    <row r="5" spans="1:13" ht="13.8" thickTop="1">
      <c r="A5" s="29" t="s">
        <v>218</v>
      </c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</row>
    <row r="6" spans="1:13">
      <c r="A6" s="29" t="s">
        <v>219</v>
      </c>
      <c r="B6" s="30">
        <v>194.74154400696801</v>
      </c>
      <c r="C6" s="30">
        <v>208.13449972975499</v>
      </c>
      <c r="D6" s="30">
        <v>140.91924320798321</v>
      </c>
      <c r="E6" s="30">
        <v>94.183643204005364</v>
      </c>
      <c r="F6" s="30">
        <v>28.601944877637187</v>
      </c>
      <c r="G6" s="30">
        <v>20.676079705843879</v>
      </c>
      <c r="H6" s="30">
        <v>15.5201525952791</v>
      </c>
      <c r="I6" s="30">
        <v>0</v>
      </c>
      <c r="J6" s="30">
        <v>12.3007797025264</v>
      </c>
      <c r="K6" s="30">
        <v>0</v>
      </c>
      <c r="L6" s="30">
        <v>7.0241908119039902</v>
      </c>
    </row>
    <row r="7" spans="1:13">
      <c r="A7" s="29" t="s">
        <v>220</v>
      </c>
      <c r="B7" s="30">
        <v>0</v>
      </c>
      <c r="C7" s="30">
        <v>54.091350839832096</v>
      </c>
      <c r="D7" s="30">
        <v>8.4742321270601746</v>
      </c>
      <c r="E7" s="30">
        <v>7.2085679215375933</v>
      </c>
      <c r="F7" s="30">
        <v>13.727370997216232</v>
      </c>
      <c r="G7" s="30">
        <v>9.7634819967350399</v>
      </c>
      <c r="H7" s="30">
        <v>5.4780974216425031</v>
      </c>
      <c r="I7" s="30">
        <v>15.938280782501284</v>
      </c>
      <c r="J7" s="30">
        <v>52.764752855547698</v>
      </c>
      <c r="K7" s="30">
        <v>14.93215875993503</v>
      </c>
      <c r="L7" s="30">
        <v>13.62436468747612</v>
      </c>
    </row>
    <row r="8" spans="1:13">
      <c r="A8" s="29" t="s">
        <v>221</v>
      </c>
      <c r="B8" s="30">
        <v>279.96889774592535</v>
      </c>
      <c r="C8" s="30">
        <v>249.19080290048495</v>
      </c>
      <c r="D8" s="30">
        <v>156.16714498239139</v>
      </c>
      <c r="E8" s="30">
        <v>108.63603441640898</v>
      </c>
      <c r="F8" s="30">
        <v>73.038991669995397</v>
      </c>
      <c r="G8" s="30">
        <v>41.201002774113533</v>
      </c>
      <c r="H8" s="30">
        <v>26.7001963828715</v>
      </c>
      <c r="I8" s="30">
        <v>3.4707322412150958</v>
      </c>
      <c r="J8" s="30">
        <v>24.310693823704977</v>
      </c>
      <c r="K8" s="30">
        <v>17.612381054228241</v>
      </c>
      <c r="L8" s="30">
        <v>48.188361189682482</v>
      </c>
    </row>
    <row r="9" spans="1:13">
      <c r="A9" s="29" t="s">
        <v>222</v>
      </c>
      <c r="B9" s="30">
        <v>153.12722125694901</v>
      </c>
      <c r="C9" s="30">
        <v>164.69573883765901</v>
      </c>
      <c r="D9" s="30">
        <v>119.95298798590331</v>
      </c>
      <c r="E9" s="30">
        <v>68.932928818104799</v>
      </c>
      <c r="F9" s="30">
        <v>71.94589598739411</v>
      </c>
      <c r="G9" s="30">
        <v>58.588348728471701</v>
      </c>
      <c r="H9" s="30">
        <v>63.294593752222184</v>
      </c>
      <c r="I9" s="30">
        <v>58.677458990733001</v>
      </c>
      <c r="J9" s="30">
        <v>49.34479299088693</v>
      </c>
      <c r="K9" s="30">
        <v>40.994249775957996</v>
      </c>
      <c r="L9" s="30">
        <v>46.809877277910033</v>
      </c>
    </row>
    <row r="10" spans="1:13">
      <c r="A10" s="29" t="s">
        <v>223</v>
      </c>
      <c r="B10" s="30">
        <v>1.238071858912781</v>
      </c>
      <c r="C10" s="30">
        <v>20.6089820796951</v>
      </c>
      <c r="D10" s="30">
        <v>10.11297922896442</v>
      </c>
      <c r="E10" s="30">
        <v>70.930686897059232</v>
      </c>
      <c r="F10" s="30">
        <v>132.49815831565192</v>
      </c>
      <c r="G10" s="30">
        <v>223.44483384114261</v>
      </c>
      <c r="H10" s="30">
        <v>179.45645272468352</v>
      </c>
      <c r="I10" s="30">
        <v>82.079641592672189</v>
      </c>
      <c r="J10" s="30">
        <v>50.5959256635944</v>
      </c>
      <c r="K10" s="30">
        <v>19.780456315833899</v>
      </c>
      <c r="L10" s="30">
        <v>0</v>
      </c>
    </row>
    <row r="11" spans="1:13">
      <c r="A11" s="29" t="s">
        <v>224</v>
      </c>
      <c r="B11" s="30">
        <v>246.331180047629</v>
      </c>
      <c r="C11" s="30">
        <v>266.59256392369082</v>
      </c>
      <c r="D11" s="30">
        <v>127.420387456208</v>
      </c>
      <c r="E11" s="30">
        <v>79.411694198193203</v>
      </c>
      <c r="F11" s="30">
        <v>95.452254760969595</v>
      </c>
      <c r="G11" s="30">
        <v>74.181650330705594</v>
      </c>
      <c r="H11" s="30">
        <v>84.089496704864999</v>
      </c>
      <c r="I11" s="30">
        <v>74.058100322662796</v>
      </c>
      <c r="J11" s="30">
        <v>63.8471698483024</v>
      </c>
      <c r="K11" s="30">
        <v>54.823895927574853</v>
      </c>
      <c r="L11" s="30">
        <v>46.796150235302932</v>
      </c>
    </row>
    <row r="12" spans="1:13">
      <c r="A12" s="29" t="s">
        <v>225</v>
      </c>
      <c r="B12" s="30">
        <v>364.9742388638731</v>
      </c>
      <c r="C12" s="30">
        <v>570.01717337650962</v>
      </c>
      <c r="D12" s="30">
        <v>345.9419021912779</v>
      </c>
      <c r="E12" s="30">
        <v>213.30887528787363</v>
      </c>
      <c r="F12" s="30">
        <v>173.51326897727529</v>
      </c>
      <c r="G12" s="30">
        <v>173.83726708593775</v>
      </c>
      <c r="H12" s="30">
        <v>216.89373348225433</v>
      </c>
      <c r="I12" s="30">
        <v>155.16580923368809</v>
      </c>
      <c r="J12" s="30">
        <v>109.03571447697622</v>
      </c>
      <c r="K12" s="30">
        <v>158.6752270188112</v>
      </c>
      <c r="L12" s="30">
        <v>121.3584662709971</v>
      </c>
    </row>
    <row r="13" spans="1:13">
      <c r="A13" s="29" t="s">
        <v>226</v>
      </c>
      <c r="B13" s="30">
        <v>510.25246247902032</v>
      </c>
      <c r="C13" s="30">
        <v>550.96434429081489</v>
      </c>
      <c r="D13" s="30">
        <v>579.37665615382673</v>
      </c>
      <c r="E13" s="30">
        <v>411.16629717320552</v>
      </c>
      <c r="F13" s="30">
        <v>455.98576739374596</v>
      </c>
      <c r="G13" s="30">
        <v>519.45857681814118</v>
      </c>
      <c r="H13" s="30">
        <v>461.89379318923642</v>
      </c>
      <c r="I13" s="30">
        <v>415.4232091328393</v>
      </c>
      <c r="J13" s="30">
        <v>300.70539475478387</v>
      </c>
      <c r="K13" s="30">
        <v>375.18449059097389</v>
      </c>
      <c r="L13" s="30">
        <v>355.92806783811056</v>
      </c>
    </row>
    <row r="14" spans="1:13">
      <c r="A14" s="29" t="s">
        <v>227</v>
      </c>
    </row>
    <row r="15" spans="1:13">
      <c r="A15" s="29" t="s">
        <v>228</v>
      </c>
      <c r="B15" s="30">
        <v>0</v>
      </c>
      <c r="C15" s="30">
        <v>0</v>
      </c>
      <c r="D15" s="30">
        <v>0</v>
      </c>
      <c r="E15" s="30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</row>
    <row r="16" spans="1:13">
      <c r="A16" s="29" t="s">
        <v>229</v>
      </c>
      <c r="B16" s="30">
        <v>0</v>
      </c>
      <c r="C16" s="30">
        <v>0</v>
      </c>
      <c r="D16" s="30">
        <v>0</v>
      </c>
      <c r="E16" s="30">
        <v>0</v>
      </c>
      <c r="F16" s="30">
        <v>0</v>
      </c>
      <c r="G16" s="30">
        <v>0</v>
      </c>
      <c r="H16" s="30">
        <v>0</v>
      </c>
      <c r="I16" s="30">
        <v>0.74867474887386398</v>
      </c>
      <c r="J16" s="30">
        <v>57.150240525323198</v>
      </c>
      <c r="K16" s="30">
        <v>0</v>
      </c>
      <c r="L16" s="30">
        <v>0</v>
      </c>
    </row>
    <row r="17" spans="1:12">
      <c r="A17" s="29" t="s">
        <v>230</v>
      </c>
      <c r="B17" s="30">
        <v>0</v>
      </c>
      <c r="C17" s="30">
        <v>21.100373387200989</v>
      </c>
      <c r="D17" s="30">
        <v>29.077502432766924</v>
      </c>
      <c r="E17" s="30">
        <v>0</v>
      </c>
      <c r="F17" s="30">
        <v>5.5513193710816999</v>
      </c>
      <c r="G17" s="30">
        <v>2.3991383609779802</v>
      </c>
      <c r="H17" s="30">
        <v>20.353948523076724</v>
      </c>
      <c r="I17" s="30">
        <v>7.7791343740781809</v>
      </c>
      <c r="J17" s="30">
        <v>0</v>
      </c>
      <c r="K17" s="30">
        <v>8.8881744266870708</v>
      </c>
      <c r="L17" s="30">
        <v>1.2173635245766701</v>
      </c>
    </row>
    <row r="18" spans="1:12">
      <c r="A18" s="29" t="s">
        <v>231</v>
      </c>
    </row>
    <row r="19" spans="1:12">
      <c r="A19" s="29" t="s">
        <v>232</v>
      </c>
      <c r="B19" s="30">
        <v>0</v>
      </c>
      <c r="C19" s="30">
        <v>0</v>
      </c>
      <c r="D19" s="30">
        <v>4.4618867406548404</v>
      </c>
      <c r="E19" s="30">
        <v>15.1455544686472</v>
      </c>
      <c r="F19" s="30">
        <v>0</v>
      </c>
      <c r="G19" s="30">
        <v>6.8490658831990396</v>
      </c>
      <c r="H19" s="30">
        <v>0.165705349725808</v>
      </c>
      <c r="I19" s="30">
        <v>0</v>
      </c>
      <c r="J19" s="30">
        <v>0</v>
      </c>
      <c r="K19" s="30">
        <v>0.61406808206586705</v>
      </c>
      <c r="L19" s="30">
        <v>10.207953973136821</v>
      </c>
    </row>
    <row r="20" spans="1:12">
      <c r="A20" s="29" t="s">
        <v>201</v>
      </c>
    </row>
    <row r="21" spans="1:12">
      <c r="A21" s="29" t="s">
        <v>233</v>
      </c>
      <c r="B21" s="30">
        <v>0</v>
      </c>
      <c r="C21" s="30">
        <v>0</v>
      </c>
      <c r="D21" s="30">
        <v>0</v>
      </c>
      <c r="E21" s="30"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</row>
    <row r="22" spans="1:12">
      <c r="A22" s="29" t="s">
        <v>234</v>
      </c>
    </row>
    <row r="23" spans="1:12">
      <c r="A23" s="29" t="s">
        <v>235</v>
      </c>
      <c r="B23" s="30">
        <v>3.4489882578972306</v>
      </c>
      <c r="C23" s="30">
        <v>21.645629799245018</v>
      </c>
      <c r="D23" s="30">
        <v>9.1641418403483446</v>
      </c>
      <c r="E23" s="30">
        <v>2.2428850695047138</v>
      </c>
      <c r="F23" s="30">
        <v>2.3942163535357786</v>
      </c>
      <c r="G23" s="30">
        <v>14.124176652418166</v>
      </c>
      <c r="H23" s="30">
        <v>8.7088910531804533</v>
      </c>
      <c r="I23" s="30">
        <v>3.9371870743431248</v>
      </c>
      <c r="J23" s="30">
        <v>15.450530500722127</v>
      </c>
      <c r="K23" s="30">
        <v>18.632616249820785</v>
      </c>
      <c r="L23" s="30">
        <v>4.5187079329860094</v>
      </c>
    </row>
    <row r="24" spans="1:12">
      <c r="A24" s="29" t="s">
        <v>236</v>
      </c>
      <c r="B24" s="30">
        <v>32.306173590879908</v>
      </c>
      <c r="C24" s="30">
        <v>19.873379491537936</v>
      </c>
      <c r="D24" s="30">
        <v>6.5873111271817013</v>
      </c>
      <c r="E24" s="30">
        <v>8.8629724514804451</v>
      </c>
      <c r="F24" s="30">
        <v>2.1336128746720759</v>
      </c>
      <c r="G24" s="30">
        <v>42.195932334793568</v>
      </c>
      <c r="H24" s="30">
        <v>7.6334637176061904</v>
      </c>
      <c r="I24" s="30">
        <v>15.173254679427439</v>
      </c>
      <c r="J24" s="30">
        <v>23.30880535213133</v>
      </c>
      <c r="K24" s="30">
        <v>27.501933103981969</v>
      </c>
      <c r="L24" s="30">
        <v>19.192389810781926</v>
      </c>
    </row>
    <row r="25" spans="1:12">
      <c r="A25" s="29" t="s">
        <v>237</v>
      </c>
    </row>
    <row r="26" spans="1:12">
      <c r="A26" s="29" t="s">
        <v>238</v>
      </c>
      <c r="B26" s="30">
        <v>27.917493106316201</v>
      </c>
      <c r="C26" s="30">
        <v>0</v>
      </c>
      <c r="D26" s="30">
        <v>5.5480160014916002</v>
      </c>
      <c r="E26" s="30">
        <v>0</v>
      </c>
      <c r="F26" s="30">
        <v>0</v>
      </c>
      <c r="G26" s="30">
        <v>0</v>
      </c>
      <c r="H26" s="30">
        <v>4.49587737443757</v>
      </c>
      <c r="I26" s="30">
        <v>0</v>
      </c>
      <c r="J26" s="30">
        <v>0</v>
      </c>
      <c r="K26" s="30">
        <v>4.5430237346980498</v>
      </c>
      <c r="L26" s="30">
        <v>7.1825362924735003</v>
      </c>
    </row>
    <row r="27" spans="1:12">
      <c r="A27" s="29" t="s">
        <v>239</v>
      </c>
    </row>
    <row r="28" spans="1:12">
      <c r="A28" s="29" t="s">
        <v>240</v>
      </c>
      <c r="B28" s="30">
        <v>22.14274505416617</v>
      </c>
      <c r="C28" s="30">
        <v>7.2469636165034768</v>
      </c>
      <c r="D28" s="30">
        <v>37.069395887675462</v>
      </c>
      <c r="E28" s="30">
        <v>27.59238644251386</v>
      </c>
      <c r="F28" s="30">
        <v>24.038024233650304</v>
      </c>
      <c r="G28" s="30">
        <v>38.914480153604714</v>
      </c>
      <c r="H28" s="30">
        <v>3.1805419578394565</v>
      </c>
      <c r="I28" s="30">
        <v>6.4943743723189584</v>
      </c>
      <c r="J28" s="30">
        <v>12.415197663879852</v>
      </c>
      <c r="K28" s="30">
        <v>108.98596367213263</v>
      </c>
      <c r="L28" s="30">
        <v>13.356166702045055</v>
      </c>
    </row>
    <row r="29" spans="1:12">
      <c r="A29" s="29" t="s">
        <v>241</v>
      </c>
      <c r="B29" s="30">
        <v>18.4853923635612</v>
      </c>
      <c r="C29" s="30">
        <v>0</v>
      </c>
      <c r="D29" s="30">
        <v>11.89055292159183</v>
      </c>
      <c r="E29" s="30">
        <v>12.532408348301558</v>
      </c>
      <c r="F29" s="30">
        <v>120.981551052434</v>
      </c>
      <c r="G29" s="30">
        <v>8.9647958203521103</v>
      </c>
      <c r="H29" s="30">
        <v>8.8923733275834795</v>
      </c>
      <c r="I29" s="30">
        <v>21.740297997150801</v>
      </c>
      <c r="J29" s="30">
        <v>155.7388405495679</v>
      </c>
      <c r="K29" s="30">
        <v>69.504637454658379</v>
      </c>
      <c r="L29" s="30">
        <v>48.977148541944977</v>
      </c>
    </row>
    <row r="30" spans="1:12">
      <c r="A30" s="29" t="s">
        <v>242</v>
      </c>
      <c r="B30" s="30">
        <v>0</v>
      </c>
      <c r="C30" s="30">
        <v>6.8479769921212599</v>
      </c>
      <c r="D30" s="30">
        <v>19.844218213964233</v>
      </c>
      <c r="E30" s="30">
        <v>15.4951876418613</v>
      </c>
      <c r="F30" s="30">
        <v>22.444985462693669</v>
      </c>
      <c r="G30" s="30">
        <v>4.4704693147581516</v>
      </c>
      <c r="H30" s="30">
        <v>0</v>
      </c>
      <c r="I30" s="30">
        <v>0</v>
      </c>
      <c r="J30" s="30">
        <v>7.8615591490977597</v>
      </c>
      <c r="K30" s="30">
        <v>2.3759466587629601</v>
      </c>
      <c r="L30" s="30">
        <v>26.484948136982901</v>
      </c>
    </row>
    <row r="31" spans="1:12">
      <c r="A31" s="29" t="s">
        <v>243</v>
      </c>
      <c r="B31" s="30">
        <v>0.35972787589705002</v>
      </c>
      <c r="C31" s="30">
        <v>14.1988819391912</v>
      </c>
      <c r="D31" s="30">
        <v>12.68545852273688</v>
      </c>
      <c r="E31" s="30">
        <v>0</v>
      </c>
      <c r="F31" s="30">
        <v>3.77111828765287E-2</v>
      </c>
      <c r="G31" s="30">
        <v>0</v>
      </c>
      <c r="H31" s="30">
        <v>2.8932948121872641</v>
      </c>
      <c r="I31" s="30">
        <v>6.35260297087863</v>
      </c>
      <c r="J31" s="30">
        <v>0.53644908440597405</v>
      </c>
      <c r="K31" s="30">
        <v>4.4831326786397234</v>
      </c>
      <c r="L31" s="30">
        <v>4.5071588381035381</v>
      </c>
    </row>
    <row r="32" spans="1:12">
      <c r="A32" s="29" t="s">
        <v>244</v>
      </c>
      <c r="B32" s="30">
        <v>26.864615304346248</v>
      </c>
      <c r="C32" s="30">
        <v>114.49886862299319</v>
      </c>
      <c r="D32" s="30">
        <v>84.480769431737954</v>
      </c>
      <c r="E32" s="30">
        <v>279.52975206837738</v>
      </c>
      <c r="F32" s="30">
        <v>63.791874828939655</v>
      </c>
      <c r="G32" s="30">
        <v>115.70701836598519</v>
      </c>
      <c r="H32" s="30">
        <v>35.581052117210504</v>
      </c>
      <c r="I32" s="30">
        <v>23.97575688430096</v>
      </c>
      <c r="J32" s="30">
        <v>45.50363376456491</v>
      </c>
      <c r="K32" s="30">
        <v>65.662243883281263</v>
      </c>
      <c r="L32" s="30">
        <v>79.331107388350119</v>
      </c>
    </row>
    <row r="33" spans="1:12">
      <c r="A33" s="29" t="s">
        <v>245</v>
      </c>
      <c r="B33" s="30">
        <v>3.1141460662263998</v>
      </c>
      <c r="C33" s="30">
        <v>3.1604364118127402</v>
      </c>
      <c r="D33" s="30">
        <v>0</v>
      </c>
      <c r="E33" s="30">
        <v>22.826341019866899</v>
      </c>
      <c r="F33" s="30">
        <v>0</v>
      </c>
      <c r="G33" s="30">
        <v>24.974406619783199</v>
      </c>
      <c r="H33" s="30">
        <v>0</v>
      </c>
      <c r="I33" s="30">
        <v>97.372924161933895</v>
      </c>
      <c r="J33" s="30">
        <v>14.9791328241367</v>
      </c>
      <c r="K33" s="30">
        <v>28.365055940696401</v>
      </c>
      <c r="L33" s="30">
        <v>9.076239274944772</v>
      </c>
    </row>
    <row r="34" spans="1:12">
      <c r="A34" s="29" t="s">
        <v>246</v>
      </c>
      <c r="B34" s="30">
        <v>0</v>
      </c>
      <c r="C34" s="30">
        <v>0</v>
      </c>
      <c r="D34" s="30">
        <v>0</v>
      </c>
      <c r="E34" s="30">
        <v>0</v>
      </c>
      <c r="F34" s="30">
        <v>0</v>
      </c>
      <c r="G34" s="30">
        <v>0</v>
      </c>
      <c r="H34" s="30">
        <v>12.747235716447699</v>
      </c>
      <c r="I34" s="30">
        <v>0</v>
      </c>
      <c r="J34" s="30">
        <v>0</v>
      </c>
      <c r="K34" s="30">
        <v>0</v>
      </c>
      <c r="L34" s="30">
        <v>0</v>
      </c>
    </row>
    <row r="35" spans="1:12">
      <c r="A35" s="29" t="s">
        <v>247</v>
      </c>
      <c r="B35" s="30">
        <v>0.44312690469671201</v>
      </c>
      <c r="C35" s="30">
        <v>15.475363419002822</v>
      </c>
      <c r="D35" s="30">
        <v>16.271581871809175</v>
      </c>
      <c r="E35" s="30">
        <v>17.97903541688002</v>
      </c>
      <c r="F35" s="30">
        <v>3.5246004608858348</v>
      </c>
      <c r="G35" s="30">
        <v>2.3786804847852001</v>
      </c>
      <c r="H35" s="30">
        <v>23.083963647079198</v>
      </c>
      <c r="I35" s="30">
        <v>1.7702257654404749</v>
      </c>
      <c r="J35" s="30">
        <v>27.654979232910776</v>
      </c>
      <c r="K35" s="30">
        <v>8.4505186423656902</v>
      </c>
      <c r="L35" s="30">
        <v>35.072929909878098</v>
      </c>
    </row>
    <row r="36" spans="1:12">
      <c r="A36" s="29" t="s">
        <v>248</v>
      </c>
      <c r="B36" s="30">
        <v>12.851793180660399</v>
      </c>
      <c r="C36" s="30">
        <v>24.02772863654177</v>
      </c>
      <c r="D36" s="30">
        <v>19.578449406294045</v>
      </c>
      <c r="E36" s="30">
        <v>20.6038713815698</v>
      </c>
      <c r="F36" s="30">
        <v>30.861971458699657</v>
      </c>
      <c r="G36" s="30">
        <v>21.889151579833168</v>
      </c>
      <c r="H36" s="30">
        <v>45.907586918034802</v>
      </c>
      <c r="I36" s="30">
        <v>21.683882511600203</v>
      </c>
      <c r="J36" s="30">
        <v>0</v>
      </c>
      <c r="K36" s="30">
        <v>3.1036176613362501</v>
      </c>
      <c r="L36" s="30">
        <v>2.7290952810775999</v>
      </c>
    </row>
    <row r="37" spans="1:12">
      <c r="A37" s="29" t="s">
        <v>249</v>
      </c>
    </row>
    <row r="38" spans="1:12">
      <c r="A38" s="29" t="s">
        <v>250</v>
      </c>
      <c r="B38" s="30">
        <v>13.4813095389592</v>
      </c>
      <c r="C38" s="30">
        <v>22.7601750502652</v>
      </c>
      <c r="D38" s="30">
        <v>14.085402198497615</v>
      </c>
      <c r="E38" s="30">
        <v>0</v>
      </c>
      <c r="F38" s="30">
        <v>0</v>
      </c>
      <c r="G38" s="30">
        <v>5.36891209625536</v>
      </c>
      <c r="H38" s="30">
        <v>0</v>
      </c>
      <c r="I38" s="30">
        <v>0</v>
      </c>
      <c r="J38" s="30">
        <v>0</v>
      </c>
      <c r="K38" s="30">
        <v>9.4417748089155094</v>
      </c>
      <c r="L38" s="30">
        <v>38.066844509601161</v>
      </c>
    </row>
    <row r="39" spans="1:12">
      <c r="A39" s="29" t="s">
        <v>251</v>
      </c>
      <c r="B39" s="30">
        <v>54.1948603446628</v>
      </c>
      <c r="C39" s="30">
        <v>3.2124654769688301</v>
      </c>
      <c r="D39" s="30">
        <v>8.5944682015118801</v>
      </c>
      <c r="E39" s="30">
        <v>10.6863119060726</v>
      </c>
      <c r="F39" s="30">
        <v>3.8768394080167901</v>
      </c>
      <c r="G39" s="30">
        <v>44.537906612177302</v>
      </c>
      <c r="H39" s="30">
        <v>10.33098519629962</v>
      </c>
      <c r="I39" s="30">
        <v>6.2242257325043182</v>
      </c>
      <c r="J39" s="30">
        <v>15.90992205735939</v>
      </c>
      <c r="K39" s="30">
        <v>2.1639525665458801</v>
      </c>
      <c r="L39" s="30">
        <v>4.0610376687016796</v>
      </c>
    </row>
    <row r="40" spans="1:12">
      <c r="A40" s="29" t="s">
        <v>252</v>
      </c>
      <c r="B40" s="30">
        <v>0</v>
      </c>
      <c r="C40" s="30">
        <v>15.073048461054601</v>
      </c>
      <c r="D40" s="30">
        <v>8.6567376203346509</v>
      </c>
      <c r="E40" s="30">
        <v>0</v>
      </c>
      <c r="F40" s="30">
        <v>0</v>
      </c>
      <c r="G40" s="30">
        <v>7.2796609518748996</v>
      </c>
      <c r="H40" s="30">
        <v>0</v>
      </c>
      <c r="I40" s="30">
        <v>0</v>
      </c>
      <c r="J40" s="30">
        <v>0</v>
      </c>
      <c r="K40" s="30">
        <v>0</v>
      </c>
      <c r="L40" s="30">
        <v>6.65115557542119</v>
      </c>
    </row>
    <row r="41" spans="1:12">
      <c r="A41" s="29" t="s">
        <v>253</v>
      </c>
      <c r="B41" s="30">
        <v>41.626970665132802</v>
      </c>
      <c r="C41" s="30">
        <v>34.698818966199099</v>
      </c>
      <c r="D41" s="30">
        <v>46.2373427206768</v>
      </c>
      <c r="E41" s="30">
        <v>8.1119187196214693</v>
      </c>
      <c r="F41" s="30">
        <v>0</v>
      </c>
      <c r="G41" s="30">
        <v>31.655777658376611</v>
      </c>
      <c r="H41" s="30">
        <v>17.61828474825337</v>
      </c>
      <c r="I41" s="30">
        <v>12.86928556381366</v>
      </c>
      <c r="J41" s="30">
        <v>19.91224635984247</v>
      </c>
      <c r="K41" s="30">
        <v>10.100746433089771</v>
      </c>
      <c r="L41" s="30">
        <v>23.756835942206298</v>
      </c>
    </row>
    <row r="42" spans="1:12">
      <c r="A42" s="29" t="s">
        <v>254</v>
      </c>
      <c r="B42" s="30">
        <v>374.50554090569267</v>
      </c>
      <c r="C42" s="30">
        <v>543.84025948526244</v>
      </c>
      <c r="D42" s="30">
        <v>391.56515312750719</v>
      </c>
      <c r="E42" s="30">
        <v>242.029409325725</v>
      </c>
      <c r="F42" s="30">
        <v>180.75090551552864</v>
      </c>
      <c r="G42" s="30">
        <v>454.85671231109586</v>
      </c>
      <c r="H42" s="30">
        <v>285.79456383227364</v>
      </c>
      <c r="I42" s="30">
        <v>295.29562293348403</v>
      </c>
      <c r="J42" s="30">
        <v>98.994883123089238</v>
      </c>
      <c r="K42" s="30">
        <v>244.70145579967601</v>
      </c>
      <c r="L42" s="30">
        <v>124.35251474639421</v>
      </c>
    </row>
    <row r="43" spans="1:12">
      <c r="A43" s="29" t="s">
        <v>255</v>
      </c>
    </row>
    <row r="44" spans="1:12">
      <c r="A44" s="29" t="s">
        <v>256</v>
      </c>
      <c r="B44" s="30">
        <v>21.46626034585346</v>
      </c>
      <c r="C44" s="30">
        <v>9.95855528260436</v>
      </c>
      <c r="D44" s="30">
        <v>36.750470723351896</v>
      </c>
      <c r="E44" s="30">
        <v>0</v>
      </c>
      <c r="F44" s="30">
        <v>5.7225826338207089</v>
      </c>
      <c r="G44" s="30">
        <v>12.9189031466921</v>
      </c>
      <c r="H44" s="30">
        <v>12.839770779605308</v>
      </c>
      <c r="I44" s="30">
        <v>9.1771438225279702</v>
      </c>
      <c r="J44" s="30">
        <v>0</v>
      </c>
      <c r="K44" s="30">
        <v>43.861989660703571</v>
      </c>
      <c r="L44" s="30">
        <v>55.36028056091682</v>
      </c>
    </row>
    <row r="45" spans="1:12">
      <c r="A45" s="29" t="s">
        <v>257</v>
      </c>
      <c r="B45" s="30">
        <v>0</v>
      </c>
      <c r="C45" s="30">
        <v>0</v>
      </c>
      <c r="D45" s="30">
        <v>5.0957926020645301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11.797878955776</v>
      </c>
      <c r="L45" s="30">
        <v>13.02258945852784</v>
      </c>
    </row>
    <row r="46" spans="1:12">
      <c r="A46" s="29" t="s">
        <v>258</v>
      </c>
      <c r="B46" s="30">
        <v>0</v>
      </c>
      <c r="C46" s="30">
        <v>11.637449369909399</v>
      </c>
      <c r="D46" s="30">
        <v>5.8331366716789903</v>
      </c>
      <c r="E46" s="30">
        <v>0</v>
      </c>
      <c r="F46" s="30">
        <v>10.59216618049448</v>
      </c>
      <c r="G46" s="30">
        <v>11.528223549263201</v>
      </c>
      <c r="H46" s="30">
        <v>0</v>
      </c>
      <c r="I46" s="30">
        <v>0</v>
      </c>
      <c r="J46" s="30">
        <v>0</v>
      </c>
      <c r="K46" s="30">
        <v>6.2215076394653499</v>
      </c>
      <c r="L46" s="30">
        <v>0</v>
      </c>
    </row>
    <row r="47" spans="1:12">
      <c r="A47" s="29" t="s">
        <v>259</v>
      </c>
      <c r="B47" s="30">
        <v>15.149165023770401</v>
      </c>
      <c r="C47" s="30">
        <v>30.702187939840599</v>
      </c>
      <c r="D47" s="30">
        <v>0</v>
      </c>
      <c r="E47" s="30">
        <v>15.6186973198683</v>
      </c>
      <c r="F47" s="30">
        <v>16.058527275184119</v>
      </c>
      <c r="G47" s="30">
        <v>0</v>
      </c>
      <c r="H47" s="30">
        <v>10.724326574400109</v>
      </c>
      <c r="I47" s="30">
        <v>0</v>
      </c>
      <c r="J47" s="30">
        <v>0</v>
      </c>
      <c r="K47" s="30">
        <v>2.1974560084485502</v>
      </c>
      <c r="L47" s="30">
        <v>6.3869885154123596</v>
      </c>
    </row>
    <row r="48" spans="1:12">
      <c r="A48" s="29" t="s">
        <v>260</v>
      </c>
    </row>
    <row r="49" spans="1:13">
      <c r="A49" s="29" t="s">
        <v>261</v>
      </c>
      <c r="B49" s="30">
        <v>0</v>
      </c>
      <c r="C49" s="30">
        <v>9.6924907135026448</v>
      </c>
      <c r="D49" s="30">
        <v>14.075060976874701</v>
      </c>
      <c r="E49" s="30">
        <v>0</v>
      </c>
      <c r="F49" s="30">
        <v>16.852454183818153</v>
      </c>
      <c r="G49" s="30">
        <v>27.576340547244978</v>
      </c>
      <c r="H49" s="30">
        <v>11.9588325103873</v>
      </c>
      <c r="I49" s="30">
        <v>0</v>
      </c>
      <c r="J49" s="30">
        <v>0</v>
      </c>
      <c r="K49" s="30">
        <v>11.23030683008469</v>
      </c>
      <c r="L49" s="30">
        <v>0.45527800669185903</v>
      </c>
    </row>
    <row r="50" spans="1:13">
      <c r="A50" s="29" t="s">
        <v>262</v>
      </c>
      <c r="B50" s="30">
        <v>12.2359388946937</v>
      </c>
      <c r="C50" s="30">
        <v>2.2025531959281799</v>
      </c>
      <c r="D50" s="30">
        <v>24.144791282772001</v>
      </c>
      <c r="E50" s="30">
        <v>0</v>
      </c>
      <c r="F50" s="30">
        <v>0</v>
      </c>
      <c r="G50" s="30">
        <v>18.367656529647199</v>
      </c>
      <c r="H50" s="30">
        <v>0</v>
      </c>
      <c r="I50" s="30">
        <v>0</v>
      </c>
      <c r="J50" s="30">
        <v>0</v>
      </c>
      <c r="K50" s="30">
        <v>8.9515915444797898</v>
      </c>
      <c r="L50" s="30">
        <v>0</v>
      </c>
    </row>
    <row r="51" spans="1:13">
      <c r="A51" s="29" t="s">
        <v>263</v>
      </c>
      <c r="B51" s="30">
        <v>26.234561822491077</v>
      </c>
      <c r="C51" s="30">
        <v>41.924102030239702</v>
      </c>
      <c r="D51" s="30">
        <v>23.437789594543201</v>
      </c>
      <c r="E51" s="30">
        <v>19.59449184401684</v>
      </c>
      <c r="F51" s="30">
        <v>299.92814931017352</v>
      </c>
      <c r="G51" s="30">
        <v>33.162834806376473</v>
      </c>
      <c r="H51" s="30">
        <v>28.08418847022871</v>
      </c>
      <c r="I51" s="30">
        <v>288.06530195891901</v>
      </c>
      <c r="J51" s="30">
        <v>37.807714704122539</v>
      </c>
      <c r="K51" s="30">
        <v>44.525005228223357</v>
      </c>
      <c r="L51" s="30">
        <v>15.24549261894472</v>
      </c>
    </row>
    <row r="52" spans="1:13">
      <c r="A52" s="31" t="s">
        <v>264</v>
      </c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41"/>
    </row>
    <row r="53" spans="1:13">
      <c r="A53" s="31" t="s">
        <v>265</v>
      </c>
      <c r="B53" s="32">
        <v>312.73930865269114</v>
      </c>
      <c r="C53" s="32">
        <v>228.77375541635143</v>
      </c>
      <c r="D53" s="32">
        <v>247.31157840074624</v>
      </c>
      <c r="E53" s="32">
        <v>353.74757420041317</v>
      </c>
      <c r="F53" s="32">
        <v>231.77490103596938</v>
      </c>
      <c r="G53" s="32">
        <v>238.81169677532486</v>
      </c>
      <c r="H53" s="32">
        <v>390.24674998344705</v>
      </c>
      <c r="I53" s="32">
        <v>199.78301056819282</v>
      </c>
      <c r="J53" s="32">
        <v>166.18587347781241</v>
      </c>
      <c r="K53" s="32">
        <v>126.19167596576344</v>
      </c>
      <c r="L53" s="32">
        <v>213.65660847269061</v>
      </c>
      <c r="M53" s="41"/>
    </row>
    <row r="54" spans="1:13">
      <c r="A54" s="31" t="s">
        <v>266</v>
      </c>
      <c r="B54" s="32">
        <v>1542.0522201403401</v>
      </c>
      <c r="C54" s="32">
        <v>1575.9591963135776</v>
      </c>
      <c r="D54" s="32">
        <v>1307.2532990191808</v>
      </c>
      <c r="E54" s="32">
        <v>1204.8333427135167</v>
      </c>
      <c r="F54" s="32">
        <v>1067.3593136725947</v>
      </c>
      <c r="G54" s="32">
        <v>1157.8642355616589</v>
      </c>
      <c r="H54" s="32">
        <v>962.41827466969505</v>
      </c>
      <c r="I54" s="32">
        <v>991.8592887638365</v>
      </c>
      <c r="J54" s="32">
        <v>837.80581399738844</v>
      </c>
      <c r="K54" s="32">
        <v>847.46228458944472</v>
      </c>
      <c r="L54" s="32">
        <v>692.74203446483011</v>
      </c>
      <c r="M54" s="41"/>
    </row>
    <row r="55" spans="1:13">
      <c r="A55" s="29" t="s">
        <v>267</v>
      </c>
    </row>
    <row r="56" spans="1:13">
      <c r="A56" s="29" t="s">
        <v>268</v>
      </c>
      <c r="B56" s="30">
        <v>0</v>
      </c>
      <c r="C56" s="30">
        <v>0</v>
      </c>
      <c r="D56" s="30">
        <v>0</v>
      </c>
      <c r="E56" s="30">
        <v>0</v>
      </c>
      <c r="F56" s="30">
        <v>0</v>
      </c>
      <c r="G56" s="30">
        <v>4.99037770016999</v>
      </c>
      <c r="H56" s="30">
        <v>0.23836567689261401</v>
      </c>
      <c r="I56" s="30">
        <v>5.4427032777942896</v>
      </c>
      <c r="J56" s="30">
        <v>0</v>
      </c>
      <c r="K56" s="30">
        <v>0</v>
      </c>
      <c r="L56" s="30">
        <v>13.743194313510401</v>
      </c>
    </row>
    <row r="57" spans="1:13">
      <c r="A57" s="29" t="s">
        <v>269</v>
      </c>
      <c r="B57" s="30">
        <v>0</v>
      </c>
      <c r="C57" s="30">
        <v>0</v>
      </c>
      <c r="D57" s="30">
        <v>0</v>
      </c>
      <c r="E57" s="30">
        <v>15.9426889143654</v>
      </c>
      <c r="F57" s="30">
        <v>0</v>
      </c>
      <c r="G57" s="30">
        <v>16.681201885553861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</row>
    <row r="58" spans="1:13">
      <c r="A58" s="29" t="s">
        <v>270</v>
      </c>
      <c r="B58" s="30">
        <v>5.6730823021747003</v>
      </c>
      <c r="C58" s="30">
        <v>0</v>
      </c>
      <c r="D58" s="30">
        <v>3.3473223686571803E-2</v>
      </c>
      <c r="E58" s="30">
        <v>0</v>
      </c>
      <c r="F58" s="30">
        <v>1.77493535856178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</row>
    <row r="59" spans="1:13">
      <c r="A59" s="29" t="s">
        <v>271</v>
      </c>
      <c r="B59" s="30">
        <v>30.164611216127302</v>
      </c>
      <c r="C59" s="30">
        <v>0</v>
      </c>
      <c r="D59" s="30">
        <v>0</v>
      </c>
      <c r="E59" s="30">
        <v>1.85919675048336</v>
      </c>
      <c r="F59" s="30">
        <v>21.1127923644577</v>
      </c>
      <c r="G59" s="30">
        <v>10.6799449026866</v>
      </c>
      <c r="H59" s="30">
        <v>13.2055759409727</v>
      </c>
      <c r="I59" s="30">
        <v>25.985483346419599</v>
      </c>
      <c r="J59" s="30">
        <v>16.435103488753789</v>
      </c>
      <c r="K59" s="30">
        <v>14.633488334263101</v>
      </c>
      <c r="L59" s="30">
        <v>12.24278443158744</v>
      </c>
    </row>
    <row r="60" spans="1:13">
      <c r="A60" s="29" t="s">
        <v>272</v>
      </c>
    </row>
    <row r="61" spans="1:13">
      <c r="A61" s="29" t="s">
        <v>273</v>
      </c>
      <c r="B61" s="30">
        <v>3035.7085373454747</v>
      </c>
      <c r="C61" s="30">
        <v>2918.4140086859552</v>
      </c>
      <c r="D61" s="30">
        <v>1903.1065461108576</v>
      </c>
      <c r="E61" s="30">
        <v>1457.5292880857478</v>
      </c>
      <c r="F61" s="30">
        <v>1397.6051238697949</v>
      </c>
      <c r="G61" s="30">
        <v>1498.7241877771876</v>
      </c>
      <c r="H61" s="30">
        <v>1566.7075676175998</v>
      </c>
      <c r="I61" s="30">
        <v>1267.706095934336</v>
      </c>
      <c r="J61" s="30">
        <v>844.18433905227926</v>
      </c>
      <c r="K61" s="30">
        <v>957.04692568577002</v>
      </c>
      <c r="L61" s="30">
        <v>1009.2729845135885</v>
      </c>
    </row>
    <row r="62" spans="1:13">
      <c r="A62" s="29" t="s">
        <v>274</v>
      </c>
    </row>
    <row r="63" spans="1:13">
      <c r="A63" s="29" t="s">
        <v>275</v>
      </c>
      <c r="B63" s="30">
        <v>20.386410875166799</v>
      </c>
      <c r="C63" s="30">
        <v>25.644912179935901</v>
      </c>
      <c r="D63" s="30">
        <v>28.442416752027501</v>
      </c>
      <c r="E63" s="30">
        <v>73.487238385625901</v>
      </c>
      <c r="F63" s="30">
        <v>6.5040258786217695</v>
      </c>
      <c r="G63" s="30">
        <v>12.806811533445231</v>
      </c>
      <c r="H63" s="30">
        <v>25.217267826637116</v>
      </c>
      <c r="I63" s="30">
        <v>36.234793069619379</v>
      </c>
      <c r="J63" s="30">
        <v>15.38351593325444</v>
      </c>
      <c r="K63" s="30">
        <v>11.24307825378634</v>
      </c>
      <c r="L63" s="30">
        <v>11.72810974578244</v>
      </c>
    </row>
    <row r="64" spans="1:13">
      <c r="A64" s="29" t="s">
        <v>276</v>
      </c>
    </row>
    <row r="65" spans="1:13">
      <c r="A65" s="29" t="s">
        <v>277</v>
      </c>
      <c r="B65" s="30">
        <v>1.1813520314036801</v>
      </c>
      <c r="C65" s="30">
        <v>0</v>
      </c>
      <c r="D65" s="30">
        <v>30.485422021693882</v>
      </c>
      <c r="E65" s="30">
        <v>11.748914657230181</v>
      </c>
      <c r="F65" s="30">
        <v>0</v>
      </c>
      <c r="G65" s="30">
        <v>10.022169003482549</v>
      </c>
      <c r="H65" s="30">
        <v>12.047048048745649</v>
      </c>
      <c r="I65" s="30">
        <v>0</v>
      </c>
      <c r="J65" s="30">
        <v>3.9308780948655802</v>
      </c>
      <c r="K65" s="30">
        <v>2.5767487826992901</v>
      </c>
      <c r="L65" s="30">
        <v>12.245305379491162</v>
      </c>
    </row>
    <row r="66" spans="1:13">
      <c r="A66" s="29" t="s">
        <v>278</v>
      </c>
    </row>
    <row r="67" spans="1:13">
      <c r="A67" s="29" t="s">
        <v>279</v>
      </c>
      <c r="B67" s="30">
        <v>0</v>
      </c>
      <c r="C67" s="30">
        <v>10.063130559929601</v>
      </c>
      <c r="D67" s="30">
        <v>16.140369749946402</v>
      </c>
      <c r="E67" s="30">
        <v>10.7226858084128</v>
      </c>
      <c r="F67" s="30">
        <v>9.9440092056309481</v>
      </c>
      <c r="G67" s="30">
        <v>0</v>
      </c>
      <c r="H67" s="30">
        <v>0</v>
      </c>
      <c r="I67" s="30">
        <v>0</v>
      </c>
      <c r="J67" s="30">
        <v>0</v>
      </c>
      <c r="K67" s="30">
        <v>5.7949155742795204</v>
      </c>
      <c r="L67" s="30">
        <v>0</v>
      </c>
    </row>
    <row r="68" spans="1:13">
      <c r="A68" s="29" t="s">
        <v>280</v>
      </c>
      <c r="B68" s="30">
        <v>10.387632763251601</v>
      </c>
      <c r="C68" s="30">
        <v>0</v>
      </c>
      <c r="D68" s="30">
        <v>0</v>
      </c>
      <c r="E68" s="30">
        <v>26.490429701791989</v>
      </c>
      <c r="F68" s="30">
        <v>0.18471210626634399</v>
      </c>
      <c r="G68" s="30">
        <v>3.1340417144739501</v>
      </c>
      <c r="H68" s="30">
        <v>3.86283856836388</v>
      </c>
      <c r="I68" s="30">
        <v>3.2195438916791899</v>
      </c>
      <c r="J68" s="30">
        <v>15.9937097094656</v>
      </c>
      <c r="K68" s="30">
        <v>0</v>
      </c>
      <c r="L68" s="30">
        <v>0</v>
      </c>
      <c r="M68" s="36"/>
    </row>
    <row r="69" spans="1:13">
      <c r="A69" s="29" t="s">
        <v>281</v>
      </c>
      <c r="B69" s="30">
        <v>6.03504150343029</v>
      </c>
      <c r="C69" s="30">
        <v>31.943490999370798</v>
      </c>
      <c r="D69" s="30">
        <v>3.55929474959526</v>
      </c>
      <c r="E69" s="30">
        <v>18.112937151225701</v>
      </c>
      <c r="F69" s="30">
        <v>0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15.776671721429899</v>
      </c>
    </row>
    <row r="70" spans="1:13">
      <c r="A70" s="29" t="s">
        <v>282</v>
      </c>
    </row>
    <row r="71" spans="1:13">
      <c r="A71" s="29" t="s">
        <v>283</v>
      </c>
      <c r="B71" s="30">
        <v>0</v>
      </c>
      <c r="C71" s="30">
        <v>0</v>
      </c>
      <c r="D71" s="30">
        <v>5.3557134578280201E-2</v>
      </c>
      <c r="E71" s="30">
        <v>0</v>
      </c>
      <c r="F71" s="30">
        <v>4.6774485773598204</v>
      </c>
      <c r="G71" s="30">
        <v>0</v>
      </c>
      <c r="H71" s="30">
        <v>0</v>
      </c>
      <c r="I71" s="30">
        <v>0</v>
      </c>
      <c r="J71" s="30">
        <v>11.05096066836435</v>
      </c>
      <c r="K71" s="30">
        <v>21.651684826135298</v>
      </c>
      <c r="L71" s="30">
        <v>5.0942838206496397</v>
      </c>
    </row>
    <row r="72" spans="1:13">
      <c r="A72" s="29" t="s">
        <v>284</v>
      </c>
    </row>
    <row r="73" spans="1:13">
      <c r="A73" s="29" t="s">
        <v>285</v>
      </c>
      <c r="B73" s="30">
        <v>3.2170829631147743E-2</v>
      </c>
      <c r="C73" s="30">
        <v>0.2726968269517594</v>
      </c>
      <c r="D73" s="30">
        <v>8.1805105624415536E-2</v>
      </c>
      <c r="E73" s="30">
        <v>3.0784360584658971E-2</v>
      </c>
      <c r="F73" s="30">
        <v>4.170987831736922E-2</v>
      </c>
      <c r="G73" s="30">
        <v>0.17199673693300938</v>
      </c>
      <c r="H73" s="30">
        <v>0.27355447510855729</v>
      </c>
      <c r="I73" s="30">
        <v>7.3026222581490996E-2</v>
      </c>
      <c r="J73" s="30">
        <v>0.59611350596571344</v>
      </c>
      <c r="K73" s="30">
        <v>0.63654953636598477</v>
      </c>
      <c r="L73" s="30">
        <v>0.10495840602652055</v>
      </c>
    </row>
    <row r="74" spans="1:13">
      <c r="A74" s="29" t="s">
        <v>286</v>
      </c>
      <c r="B74" s="30">
        <v>0.32946009661118947</v>
      </c>
      <c r="C74" s="30">
        <v>0.70364803041596968</v>
      </c>
      <c r="D74" s="30">
        <v>0.24280579204259273</v>
      </c>
      <c r="E74" s="30">
        <v>0.1403905155896544</v>
      </c>
      <c r="F74" s="30">
        <v>0.12372026609103717</v>
      </c>
      <c r="G74" s="30">
        <v>3.2973617021518136</v>
      </c>
      <c r="H74" s="30">
        <v>1.6400012164910138</v>
      </c>
      <c r="I74" s="30">
        <v>1.0904911972613005</v>
      </c>
      <c r="J74" s="30">
        <v>0.79143058824705326</v>
      </c>
      <c r="K74" s="30">
        <v>0.84192313526384643</v>
      </c>
      <c r="L74" s="30">
        <v>0.54925797497742257</v>
      </c>
    </row>
    <row r="75" spans="1:13">
      <c r="A75" s="29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</row>
    <row r="76" spans="1:13">
      <c r="A76" s="34" t="s">
        <v>215</v>
      </c>
      <c r="B76" s="35">
        <v>7422.1522532614836</v>
      </c>
      <c r="C76" s="35">
        <v>7849.8480032788557</v>
      </c>
      <c r="D76" s="35">
        <v>5860.2115315116607</v>
      </c>
      <c r="E76" s="35">
        <v>4947.2754225856816</v>
      </c>
      <c r="F76" s="35">
        <v>4595.4078369800573</v>
      </c>
      <c r="G76" s="35">
        <v>5008.4555103536541</v>
      </c>
      <c r="H76" s="35">
        <v>4580.1786469028657</v>
      </c>
      <c r="I76" s="35">
        <v>4154.8675641196278</v>
      </c>
      <c r="J76" s="35">
        <v>3108.4870975238737</v>
      </c>
      <c r="K76" s="35">
        <v>3416.3867317916215</v>
      </c>
      <c r="L76" s="35">
        <v>3176.0984347660478</v>
      </c>
    </row>
  </sheetData>
  <mergeCells count="2">
    <mergeCell ref="A1:L1"/>
    <mergeCell ref="B4:L4"/>
  </mergeCells>
  <printOptions horizontalCentered="1"/>
  <pageMargins left="0.39370078740157483" right="0" top="0.39370078740157483" bottom="0.39370078740157483" header="0" footer="0"/>
  <pageSetup paperSize="9" orientation="landscape" horizontalDpi="1200" verticalDpi="12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475FDF-A3AB-4847-B721-C537FB80952F}">
  <sheetPr>
    <pageSetUpPr fitToPage="1"/>
  </sheetPr>
  <dimension ref="A1:K46"/>
  <sheetViews>
    <sheetView view="pageBreakPreview" zoomScaleNormal="100" zoomScaleSheetLayoutView="100" workbookViewId="0">
      <selection sqref="A1:K1"/>
    </sheetView>
  </sheetViews>
  <sheetFormatPr baseColWidth="10" defaultColWidth="11.44140625" defaultRowHeight="13.2"/>
  <cols>
    <col min="1" max="1" width="49.44140625" customWidth="1"/>
    <col min="2" max="2" width="14.5546875" customWidth="1"/>
    <col min="3" max="3" width="8" customWidth="1"/>
    <col min="4" max="4" width="8.88671875" customWidth="1"/>
    <col min="5" max="5" width="9.33203125" customWidth="1"/>
    <col min="6" max="6" width="9.109375" customWidth="1"/>
    <col min="7" max="7" width="10.6640625" customWidth="1"/>
    <col min="8" max="8" width="8.6640625" customWidth="1"/>
    <col min="9" max="9" width="14.88671875" customWidth="1"/>
    <col min="11" max="11" width="10.109375" customWidth="1"/>
  </cols>
  <sheetData>
    <row r="1" spans="1:11" ht="15.6">
      <c r="A1" s="86" t="s">
        <v>312</v>
      </c>
      <c r="B1" s="86"/>
      <c r="C1" s="86"/>
      <c r="D1" s="86"/>
      <c r="E1" s="86"/>
      <c r="F1" s="86"/>
      <c r="G1" s="86"/>
      <c r="H1" s="86"/>
      <c r="I1" s="86"/>
      <c r="J1" s="86"/>
      <c r="K1" s="86"/>
    </row>
    <row r="2" spans="1:11" ht="13.8">
      <c r="A2" s="43"/>
      <c r="D2" s="45"/>
      <c r="I2" s="43"/>
    </row>
    <row r="3" spans="1:11" ht="16.2" thickBot="1">
      <c r="A3" s="46" t="s">
        <v>288</v>
      </c>
      <c r="B3" s="89" t="s">
        <v>289</v>
      </c>
      <c r="C3" s="89"/>
      <c r="D3" s="89"/>
      <c r="E3" s="89"/>
      <c r="F3" s="89"/>
      <c r="G3" s="89"/>
      <c r="H3" s="89"/>
      <c r="I3" s="89"/>
      <c r="J3" s="89"/>
      <c r="K3" s="89"/>
    </row>
    <row r="4" spans="1:11" ht="21.75" customHeight="1" thickTop="1" thickBot="1">
      <c r="A4" s="47" t="s">
        <v>290</v>
      </c>
      <c r="B4" s="48" t="s">
        <v>198</v>
      </c>
      <c r="C4" s="48" t="s">
        <v>199</v>
      </c>
      <c r="D4" s="48" t="s">
        <v>200</v>
      </c>
      <c r="E4" s="48" t="s">
        <v>201</v>
      </c>
      <c r="F4" s="48" t="s">
        <v>202</v>
      </c>
      <c r="G4" s="48" t="s">
        <v>203</v>
      </c>
      <c r="H4" s="48" t="s">
        <v>204</v>
      </c>
      <c r="I4" s="48" t="s">
        <v>205</v>
      </c>
      <c r="J4" s="48" t="s">
        <v>206</v>
      </c>
      <c r="K4" s="48" t="s">
        <v>207</v>
      </c>
    </row>
    <row r="5" spans="1:11" ht="13.8" thickTop="1">
      <c r="A5" s="29" t="s">
        <v>0</v>
      </c>
      <c r="B5" s="30">
        <v>1.4581990989405029</v>
      </c>
      <c r="C5" s="30">
        <v>0</v>
      </c>
      <c r="D5" s="30">
        <v>0</v>
      </c>
      <c r="E5" s="30">
        <v>0</v>
      </c>
      <c r="F5" s="30">
        <v>0.62050958055112493</v>
      </c>
      <c r="G5" s="30">
        <v>0</v>
      </c>
      <c r="H5" s="30">
        <v>60.631208463865001</v>
      </c>
      <c r="I5" s="30">
        <v>56.707653790113405</v>
      </c>
      <c r="J5" s="30">
        <v>9.8305159920551599</v>
      </c>
      <c r="K5" s="30">
        <v>12.2359388946937</v>
      </c>
    </row>
    <row r="6" spans="1:11">
      <c r="A6" s="50" t="s">
        <v>1</v>
      </c>
      <c r="B6" s="30">
        <v>0.64450238810482596</v>
      </c>
      <c r="C6" s="30">
        <v>0</v>
      </c>
      <c r="D6" s="30">
        <v>0</v>
      </c>
      <c r="E6" s="30">
        <v>0</v>
      </c>
      <c r="F6" s="30">
        <v>1.003932940072205</v>
      </c>
      <c r="G6" s="30">
        <v>0</v>
      </c>
      <c r="H6" s="30">
        <v>0</v>
      </c>
      <c r="I6" s="30">
        <v>10.667158466470701</v>
      </c>
      <c r="J6" s="30">
        <v>0</v>
      </c>
      <c r="K6" s="30">
        <v>0</v>
      </c>
    </row>
    <row r="7" spans="1:11">
      <c r="A7" s="29" t="s">
        <v>2</v>
      </c>
      <c r="B7" s="30">
        <v>71.48931307504337</v>
      </c>
      <c r="C7" s="30">
        <v>0</v>
      </c>
      <c r="D7" s="30">
        <v>0</v>
      </c>
      <c r="E7" s="30">
        <v>0</v>
      </c>
      <c r="F7" s="30">
        <v>0.72062834619159799</v>
      </c>
      <c r="G7" s="30">
        <v>0</v>
      </c>
      <c r="H7" s="30">
        <v>16.7154293013025</v>
      </c>
      <c r="I7" s="30">
        <v>104.5766005626887</v>
      </c>
      <c r="J7" s="30">
        <v>26.784909377568702</v>
      </c>
      <c r="K7" s="30">
        <v>18.248317091626799</v>
      </c>
    </row>
    <row r="8" spans="1:11">
      <c r="A8" s="29" t="s">
        <v>3</v>
      </c>
      <c r="B8" s="30">
        <v>0</v>
      </c>
      <c r="C8" s="30">
        <v>0</v>
      </c>
      <c r="D8" s="30">
        <v>0</v>
      </c>
      <c r="E8" s="30">
        <v>0</v>
      </c>
      <c r="F8" s="30">
        <v>5.1430598649134662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</row>
    <row r="9" spans="1:11">
      <c r="A9" s="29" t="s">
        <v>5</v>
      </c>
      <c r="B9" s="30">
        <v>0</v>
      </c>
      <c r="C9" s="30">
        <v>0</v>
      </c>
      <c r="D9" s="30">
        <v>0</v>
      </c>
      <c r="E9" s="30">
        <v>0</v>
      </c>
      <c r="F9" s="30">
        <v>1.5164215445968091E-2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</row>
    <row r="10" spans="1:11">
      <c r="A10" s="29" t="s">
        <v>6</v>
      </c>
      <c r="B10" s="30">
        <v>0</v>
      </c>
      <c r="C10" s="30">
        <v>0</v>
      </c>
      <c r="D10" s="30">
        <v>0</v>
      </c>
      <c r="E10" s="30">
        <v>0</v>
      </c>
      <c r="F10" s="30">
        <v>1.3944384859299929E-3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</row>
    <row r="11" spans="1:11">
      <c r="A11" s="29" t="s">
        <v>7</v>
      </c>
      <c r="B11" s="30">
        <v>0</v>
      </c>
      <c r="C11" s="30">
        <v>0</v>
      </c>
      <c r="D11" s="30">
        <v>0</v>
      </c>
      <c r="E11" s="30">
        <v>0</v>
      </c>
      <c r="F11" s="30">
        <v>0.23572121193617718</v>
      </c>
      <c r="G11" s="30">
        <v>0</v>
      </c>
      <c r="H11" s="30">
        <v>0</v>
      </c>
      <c r="I11" s="30">
        <v>2.1964072449708198</v>
      </c>
      <c r="J11" s="30">
        <v>0</v>
      </c>
      <c r="K11" s="30">
        <v>0</v>
      </c>
    </row>
    <row r="12" spans="1:11">
      <c r="A12" s="29" t="s">
        <v>9</v>
      </c>
      <c r="B12" s="30">
        <v>0.47539870688651198</v>
      </c>
      <c r="C12" s="30">
        <v>0</v>
      </c>
      <c r="D12" s="30">
        <v>0</v>
      </c>
      <c r="E12" s="30">
        <v>0</v>
      </c>
      <c r="F12" s="30">
        <v>0.48653559890624298</v>
      </c>
      <c r="G12" s="30">
        <v>0</v>
      </c>
      <c r="H12" s="30">
        <v>0</v>
      </c>
      <c r="I12" s="30">
        <v>10.5509987076731</v>
      </c>
      <c r="J12" s="30">
        <v>0</v>
      </c>
      <c r="K12" s="30">
        <v>2.4620500909593099</v>
      </c>
    </row>
    <row r="13" spans="1:11">
      <c r="A13" s="29" t="s">
        <v>11</v>
      </c>
      <c r="B13" s="30">
        <v>0</v>
      </c>
      <c r="C13" s="30">
        <v>0</v>
      </c>
      <c r="D13" s="30">
        <v>0</v>
      </c>
      <c r="E13" s="30">
        <v>0</v>
      </c>
      <c r="F13" s="30">
        <v>25.637197444776124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</row>
    <row r="14" spans="1:11">
      <c r="A14" s="29" t="s">
        <v>13</v>
      </c>
      <c r="B14" s="30">
        <v>0</v>
      </c>
      <c r="C14" s="30">
        <v>0</v>
      </c>
      <c r="D14" s="30">
        <v>0</v>
      </c>
      <c r="E14" s="30">
        <v>0</v>
      </c>
      <c r="F14" s="30">
        <v>1.371948305874064</v>
      </c>
      <c r="G14" s="30">
        <v>0</v>
      </c>
      <c r="H14" s="30">
        <v>0.33175821879612</v>
      </c>
      <c r="I14" s="30">
        <v>0.58043719021806695</v>
      </c>
      <c r="J14" s="30">
        <v>0</v>
      </c>
      <c r="K14" s="30">
        <v>0</v>
      </c>
    </row>
    <row r="15" spans="1:11">
      <c r="A15" s="29" t="s">
        <v>16</v>
      </c>
      <c r="B15" s="30">
        <v>12.8658035217204</v>
      </c>
      <c r="C15" s="30">
        <v>0</v>
      </c>
      <c r="D15" s="30">
        <v>0</v>
      </c>
      <c r="E15" s="30">
        <v>0</v>
      </c>
      <c r="F15" s="30">
        <v>0.29467768505195702</v>
      </c>
      <c r="G15" s="30">
        <v>27.917493106316201</v>
      </c>
      <c r="H15" s="30">
        <v>5.7462033868065276</v>
      </c>
      <c r="I15" s="30">
        <v>13.5469619467501</v>
      </c>
      <c r="J15" s="30">
        <v>0</v>
      </c>
      <c r="K15" s="30">
        <v>5.5241946399049704</v>
      </c>
    </row>
    <row r="16" spans="1:11">
      <c r="A16" s="29" t="s">
        <v>19</v>
      </c>
      <c r="B16" s="30">
        <v>0</v>
      </c>
      <c r="C16" s="30">
        <v>0</v>
      </c>
      <c r="D16" s="30">
        <v>0</v>
      </c>
      <c r="E16" s="30">
        <v>0</v>
      </c>
      <c r="F16" s="30">
        <v>2.9236403360037976E-3</v>
      </c>
      <c r="G16" s="30">
        <v>0</v>
      </c>
      <c r="H16" s="30">
        <v>0</v>
      </c>
      <c r="I16" s="30">
        <v>43.423030484992601</v>
      </c>
      <c r="J16" s="30">
        <v>0</v>
      </c>
      <c r="K16" s="30">
        <v>0</v>
      </c>
    </row>
    <row r="17" spans="1:11">
      <c r="A17" s="29" t="s">
        <v>25</v>
      </c>
      <c r="B17" s="30">
        <v>0</v>
      </c>
      <c r="C17" s="30">
        <v>0</v>
      </c>
      <c r="D17" s="30">
        <v>0</v>
      </c>
      <c r="E17" s="30">
        <v>0</v>
      </c>
      <c r="F17" s="30">
        <v>0.19054160186023739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</row>
    <row r="18" spans="1:11">
      <c r="A18" s="29" t="s">
        <v>28</v>
      </c>
      <c r="B18" s="30">
        <v>0.26804865856655002</v>
      </c>
      <c r="C18" s="30">
        <v>0</v>
      </c>
      <c r="D18" s="30">
        <v>0</v>
      </c>
      <c r="E18" s="30">
        <v>0</v>
      </c>
      <c r="F18" s="30">
        <v>3.0694887580042702E-2</v>
      </c>
      <c r="G18" s="30">
        <v>0</v>
      </c>
      <c r="H18" s="30">
        <v>0.83694737878403302</v>
      </c>
      <c r="I18" s="30">
        <v>0</v>
      </c>
      <c r="J18" s="30">
        <v>0</v>
      </c>
      <c r="K18" s="30">
        <v>0</v>
      </c>
    </row>
    <row r="19" spans="1:11">
      <c r="A19" s="29" t="s">
        <v>31</v>
      </c>
      <c r="B19" s="30">
        <v>3.76851492760838</v>
      </c>
      <c r="C19" s="30">
        <v>0</v>
      </c>
      <c r="D19" s="30">
        <v>0</v>
      </c>
      <c r="E19" s="30">
        <v>0</v>
      </c>
      <c r="F19" s="30">
        <v>2.3208679599696783E-4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</row>
    <row r="20" spans="1:11">
      <c r="A20" s="29" t="s">
        <v>34</v>
      </c>
      <c r="B20" s="30">
        <v>1659.6638358824071</v>
      </c>
      <c r="C20" s="30">
        <v>0</v>
      </c>
      <c r="D20" s="30">
        <v>0</v>
      </c>
      <c r="E20" s="30">
        <v>0</v>
      </c>
      <c r="F20" s="30">
        <v>0</v>
      </c>
      <c r="G20" s="30">
        <v>0</v>
      </c>
      <c r="H20" s="30">
        <v>0</v>
      </c>
      <c r="I20" s="30">
        <v>241.55943306057</v>
      </c>
      <c r="J20" s="30">
        <v>0</v>
      </c>
      <c r="K20" s="30">
        <v>0</v>
      </c>
    </row>
    <row r="21" spans="1:11" ht="6.75" customHeight="1">
      <c r="A21" s="29"/>
      <c r="B21" s="30"/>
      <c r="C21" s="30"/>
      <c r="D21" s="30"/>
      <c r="E21" s="30"/>
      <c r="F21" s="30"/>
      <c r="G21" s="30"/>
      <c r="H21" s="30"/>
      <c r="I21" s="30"/>
      <c r="J21" s="30"/>
      <c r="K21" s="30"/>
    </row>
    <row r="22" spans="1:11">
      <c r="A22" s="51" t="s">
        <v>291</v>
      </c>
      <c r="B22" s="52">
        <v>1750.6336162592777</v>
      </c>
      <c r="C22" s="52">
        <v>0</v>
      </c>
      <c r="D22" s="52">
        <v>0</v>
      </c>
      <c r="E22" s="53">
        <v>0</v>
      </c>
      <c r="F22" s="52">
        <v>35.755161848777142</v>
      </c>
      <c r="G22" s="52">
        <v>27.917493106316201</v>
      </c>
      <c r="H22" s="52">
        <v>84.261546749554185</v>
      </c>
      <c r="I22" s="52">
        <v>483.80868145444754</v>
      </c>
      <c r="J22" s="52">
        <v>36.615425369623864</v>
      </c>
      <c r="K22" s="52">
        <v>38.470500717184777</v>
      </c>
    </row>
    <row r="23" spans="1:11">
      <c r="A23" s="51" t="s">
        <v>292</v>
      </c>
      <c r="B23" s="54">
        <v>0.2358660340725299</v>
      </c>
      <c r="C23" s="54">
        <v>0</v>
      </c>
      <c r="D23" s="54">
        <v>0</v>
      </c>
      <c r="E23" s="53">
        <v>0</v>
      </c>
      <c r="F23" s="54">
        <v>4.8173576381521158E-3</v>
      </c>
      <c r="G23" s="54">
        <v>3.7613743498792472E-3</v>
      </c>
      <c r="H23" s="54">
        <v>1.1352710625482994E-2</v>
      </c>
      <c r="I23" s="54">
        <v>6.518441887821011E-2</v>
      </c>
      <c r="J23" s="54">
        <v>4.93326249856086E-3</v>
      </c>
      <c r="K23" s="54">
        <v>5.1832001560301938E-3</v>
      </c>
    </row>
    <row r="25" spans="1:11" ht="21.75" customHeight="1" thickBot="1">
      <c r="A25" s="47" t="s">
        <v>307</v>
      </c>
      <c r="B25" s="55" t="s">
        <v>130</v>
      </c>
      <c r="C25" s="48" t="s">
        <v>208</v>
      </c>
      <c r="D25" s="48" t="s">
        <v>209</v>
      </c>
      <c r="E25" s="48" t="s">
        <v>210</v>
      </c>
      <c r="F25" s="48" t="s">
        <v>211</v>
      </c>
      <c r="G25" s="48" t="s">
        <v>212</v>
      </c>
      <c r="H25" s="48" t="s">
        <v>213</v>
      </c>
      <c r="I25" s="48" t="s">
        <v>214</v>
      </c>
      <c r="J25" s="56" t="s">
        <v>293</v>
      </c>
      <c r="K25" s="56" t="s">
        <v>294</v>
      </c>
    </row>
    <row r="26" spans="1:11" ht="13.8" thickTop="1">
      <c r="A26" s="29" t="s">
        <v>0</v>
      </c>
      <c r="B26" s="32">
        <v>432.21672198426097</v>
      </c>
      <c r="C26" s="30">
        <v>0</v>
      </c>
      <c r="D26" s="30">
        <v>22.480657323084198</v>
      </c>
      <c r="E26" s="30">
        <v>20.386410875166799</v>
      </c>
      <c r="F26" s="30">
        <v>1.1813520314036801</v>
      </c>
      <c r="G26" s="30">
        <v>0</v>
      </c>
      <c r="H26" s="30">
        <v>0</v>
      </c>
      <c r="I26" s="30">
        <v>1.5088723014168991E-2</v>
      </c>
      <c r="J26" s="52">
        <v>617.7642567571487</v>
      </c>
      <c r="K26" s="57">
        <v>8.323249586879429E-2</v>
      </c>
    </row>
    <row r="27" spans="1:11">
      <c r="A27" s="50" t="s">
        <v>1</v>
      </c>
      <c r="B27" s="32">
        <v>190.55296279504682</v>
      </c>
      <c r="C27" s="30">
        <v>30.164611216127302</v>
      </c>
      <c r="D27" s="30">
        <v>0.59673848588881295</v>
      </c>
      <c r="E27" s="30">
        <v>0</v>
      </c>
      <c r="F27" s="30">
        <v>0</v>
      </c>
      <c r="G27" s="30">
        <v>0</v>
      </c>
      <c r="H27" s="30">
        <v>0</v>
      </c>
      <c r="I27" s="30">
        <v>1.990340022920031E-2</v>
      </c>
      <c r="J27" s="52">
        <v>233.64980969193985</v>
      </c>
      <c r="K27" s="57">
        <v>3.1480061540002519E-2</v>
      </c>
    </row>
    <row r="28" spans="1:11">
      <c r="A28" s="29" t="s">
        <v>2</v>
      </c>
      <c r="B28" s="32">
        <v>455.4171498109659</v>
      </c>
      <c r="C28" s="30">
        <v>0</v>
      </c>
      <c r="D28" s="30">
        <v>502.677184935779</v>
      </c>
      <c r="E28" s="30">
        <v>0</v>
      </c>
      <c r="F28" s="30">
        <v>0</v>
      </c>
      <c r="G28" s="30">
        <v>0</v>
      </c>
      <c r="H28" s="30">
        <v>0</v>
      </c>
      <c r="I28" s="30">
        <v>5.7884938832649072E-2</v>
      </c>
      <c r="J28" s="52">
        <v>1196.6874174399991</v>
      </c>
      <c r="K28" s="57">
        <v>0.16123186059867528</v>
      </c>
    </row>
    <row r="29" spans="1:11">
      <c r="A29" s="29" t="s">
        <v>3</v>
      </c>
      <c r="B29" s="32">
        <v>0.73584172539296755</v>
      </c>
      <c r="C29" s="30">
        <v>0</v>
      </c>
      <c r="D29" s="30">
        <v>0</v>
      </c>
      <c r="E29" s="30">
        <v>0</v>
      </c>
      <c r="F29" s="30">
        <v>0</v>
      </c>
      <c r="G29" s="30">
        <v>0</v>
      </c>
      <c r="H29" s="30">
        <v>0</v>
      </c>
      <c r="I29" s="30">
        <v>0.11481128370792699</v>
      </c>
      <c r="J29" s="52">
        <v>5.9937128740143608</v>
      </c>
      <c r="K29" s="57">
        <v>8.0754377834011282E-4</v>
      </c>
    </row>
    <row r="30" spans="1:11">
      <c r="A30" s="29" t="s">
        <v>5</v>
      </c>
      <c r="B30" s="32">
        <v>2.1549678668439801E-3</v>
      </c>
      <c r="C30" s="30">
        <v>0</v>
      </c>
      <c r="D30" s="30">
        <v>0</v>
      </c>
      <c r="E30" s="30">
        <v>0</v>
      </c>
      <c r="F30" s="30">
        <v>0</v>
      </c>
      <c r="G30" s="30">
        <v>0</v>
      </c>
      <c r="H30" s="30">
        <v>0</v>
      </c>
      <c r="I30" s="30">
        <v>2.3385588143882399E-4</v>
      </c>
      <c r="J30" s="52">
        <v>1.7553039194250896E-2</v>
      </c>
      <c r="K30" s="57">
        <v>2.3649527246679213E-6</v>
      </c>
    </row>
    <row r="31" spans="1:11">
      <c r="A31" s="29" t="s">
        <v>6</v>
      </c>
      <c r="B31" s="32">
        <v>15.476756284296</v>
      </c>
      <c r="C31" s="30">
        <v>5.6730823021747003</v>
      </c>
      <c r="D31" s="30">
        <v>0</v>
      </c>
      <c r="E31" s="30">
        <v>0</v>
      </c>
      <c r="F31" s="30">
        <v>0</v>
      </c>
      <c r="G31" s="30">
        <v>10.387632763251601</v>
      </c>
      <c r="H31" s="30">
        <v>0</v>
      </c>
      <c r="I31" s="30">
        <v>0</v>
      </c>
      <c r="J31" s="52">
        <v>31.538865788208234</v>
      </c>
      <c r="K31" s="57">
        <v>4.249288442493112E-3</v>
      </c>
    </row>
    <row r="32" spans="1:11">
      <c r="A32" s="29" t="s">
        <v>7</v>
      </c>
      <c r="B32" s="32">
        <v>18.890859006216164</v>
      </c>
      <c r="C32" s="30">
        <v>0</v>
      </c>
      <c r="D32" s="30">
        <v>2.82395217210534</v>
      </c>
      <c r="E32" s="30">
        <v>0</v>
      </c>
      <c r="F32" s="30">
        <v>0</v>
      </c>
      <c r="G32" s="30">
        <v>0</v>
      </c>
      <c r="H32" s="30">
        <v>0</v>
      </c>
      <c r="I32" s="30">
        <v>6.2087877606291798E-4</v>
      </c>
      <c r="J32" s="52">
        <v>24.147560514004564</v>
      </c>
      <c r="K32" s="57">
        <v>3.2534445117847733E-3</v>
      </c>
    </row>
    <row r="33" spans="1:11">
      <c r="A33" s="29" t="s">
        <v>9</v>
      </c>
      <c r="B33" s="32">
        <v>6.2998048182061002</v>
      </c>
      <c r="C33" s="30">
        <v>0</v>
      </c>
      <c r="D33" s="30">
        <v>6.5938467500421503</v>
      </c>
      <c r="E33" s="30">
        <v>0</v>
      </c>
      <c r="F33" s="30">
        <v>0</v>
      </c>
      <c r="G33" s="30">
        <v>0</v>
      </c>
      <c r="H33" s="30">
        <v>0</v>
      </c>
      <c r="I33" s="30">
        <v>2.6637097495143199E-2</v>
      </c>
      <c r="J33" s="52">
        <v>26.895271770168556</v>
      </c>
      <c r="K33" s="57">
        <v>3.6236486200279827E-3</v>
      </c>
    </row>
    <row r="34" spans="1:11">
      <c r="A34" s="29" t="s">
        <v>11</v>
      </c>
      <c r="B34" s="32">
        <v>2.6940804024451399</v>
      </c>
      <c r="C34" s="30">
        <v>0</v>
      </c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9.9018364627288899E-2</v>
      </c>
      <c r="J34" s="52">
        <v>28.430296211848553</v>
      </c>
      <c r="K34" s="57">
        <v>3.8304652399653422E-3</v>
      </c>
    </row>
    <row r="35" spans="1:11">
      <c r="A35" s="29" t="s">
        <v>13</v>
      </c>
      <c r="B35" s="32">
        <v>47.396300364786953</v>
      </c>
      <c r="C35" s="30">
        <v>0</v>
      </c>
      <c r="D35" s="30">
        <v>10.025536130529501</v>
      </c>
      <c r="E35" s="30">
        <v>0</v>
      </c>
      <c r="F35" s="30">
        <v>0</v>
      </c>
      <c r="G35" s="30">
        <v>0</v>
      </c>
      <c r="H35" s="30">
        <v>0</v>
      </c>
      <c r="I35" s="30">
        <v>1.418832979526493E-2</v>
      </c>
      <c r="J35" s="52">
        <v>59.720168539999975</v>
      </c>
      <c r="K35" s="57">
        <v>8.0462063431476234E-3</v>
      </c>
    </row>
    <row r="36" spans="1:11">
      <c r="A36" s="29" t="s">
        <v>16</v>
      </c>
      <c r="B36" s="32">
        <v>82.165766844970193</v>
      </c>
      <c r="C36" s="30">
        <v>0</v>
      </c>
      <c r="D36" s="30">
        <v>0.81390716483346803</v>
      </c>
      <c r="E36" s="30">
        <v>0</v>
      </c>
      <c r="F36" s="30">
        <v>0</v>
      </c>
      <c r="G36" s="30">
        <v>6.03504150343029</v>
      </c>
      <c r="H36" s="30">
        <v>0</v>
      </c>
      <c r="I36" s="30">
        <v>8.6704934665299306E-3</v>
      </c>
      <c r="J36" s="52">
        <v>154.91872029325066</v>
      </c>
      <c r="K36" s="57">
        <v>2.0872479438181209E-2</v>
      </c>
    </row>
    <row r="37" spans="1:11">
      <c r="A37" s="29" t="s">
        <v>19</v>
      </c>
      <c r="B37" s="32">
        <v>81.848373525917907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1.4039875349979299E-4</v>
      </c>
      <c r="J37" s="52">
        <v>125.27446805000002</v>
      </c>
      <c r="K37" s="57">
        <v>1.6878455706018591E-2</v>
      </c>
    </row>
    <row r="38" spans="1:11">
      <c r="A38" s="29" t="s">
        <v>25</v>
      </c>
      <c r="B38" s="32">
        <v>32.388780772106188</v>
      </c>
      <c r="C38" s="30">
        <v>0</v>
      </c>
      <c r="D38" s="30">
        <v>62.410861804835299</v>
      </c>
      <c r="E38" s="30">
        <v>0</v>
      </c>
      <c r="F38" s="30">
        <v>0</v>
      </c>
      <c r="G38" s="30">
        <v>0</v>
      </c>
      <c r="H38" s="30">
        <v>0</v>
      </c>
      <c r="I38" s="30">
        <v>4.2342394647330653E-3</v>
      </c>
      <c r="J38" s="52">
        <v>94.994418418266463</v>
      </c>
      <c r="K38" s="57">
        <v>1.2798769841527231E-2</v>
      </c>
    </row>
    <row r="39" spans="1:11">
      <c r="A39" s="29" t="s">
        <v>28</v>
      </c>
      <c r="B39" s="32">
        <v>4.7238168530494997</v>
      </c>
      <c r="C39" s="30">
        <v>0</v>
      </c>
      <c r="D39" s="30">
        <v>0.52529319901688498</v>
      </c>
      <c r="E39" s="30">
        <v>0</v>
      </c>
      <c r="F39" s="30">
        <v>0</v>
      </c>
      <c r="G39" s="30">
        <v>0</v>
      </c>
      <c r="H39" s="30">
        <v>0</v>
      </c>
      <c r="I39" s="30">
        <v>1.9892219843029179E-4</v>
      </c>
      <c r="J39" s="52">
        <v>6.3849998991954413</v>
      </c>
      <c r="K39" s="57">
        <v>8.6026258709388629E-4</v>
      </c>
    </row>
    <row r="40" spans="1:11">
      <c r="A40" s="29" t="s">
        <v>31</v>
      </c>
      <c r="B40" s="32">
        <v>7.4928716956054142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52">
        <v>11.261618710009792</v>
      </c>
      <c r="K40" s="57">
        <v>1.517298261439079E-3</v>
      </c>
    </row>
    <row r="41" spans="1:11">
      <c r="A41" s="29" t="s">
        <v>34</v>
      </c>
      <c r="B41" s="32">
        <v>476.489286941898</v>
      </c>
      <c r="C41" s="30">
        <v>0</v>
      </c>
      <c r="D41" s="30">
        <v>2426.7605593793601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52">
        <v>4804.4731152642353</v>
      </c>
      <c r="K41" s="57">
        <v>0.64731535426978437</v>
      </c>
    </row>
    <row r="42" spans="1:11" ht="6.75" customHeight="1">
      <c r="A42" s="29"/>
      <c r="B42" s="32"/>
      <c r="C42" s="30"/>
      <c r="D42" s="30"/>
      <c r="E42" s="30"/>
      <c r="F42" s="30"/>
      <c r="G42" s="30"/>
      <c r="H42" s="30"/>
      <c r="I42" s="30"/>
      <c r="J42" s="52"/>
      <c r="K42" s="57"/>
    </row>
    <row r="43" spans="1:11">
      <c r="A43" s="51" t="s">
        <v>295</v>
      </c>
      <c r="B43" s="32">
        <v>1854.7915287930311</v>
      </c>
      <c r="C43" s="53">
        <v>35.837693518302004</v>
      </c>
      <c r="D43" s="53">
        <v>3035.7085373454747</v>
      </c>
      <c r="E43" s="53">
        <v>20.386410875166799</v>
      </c>
      <c r="F43" s="53">
        <v>1.1813520314036801</v>
      </c>
      <c r="G43" s="53">
        <v>16.422674266681891</v>
      </c>
      <c r="H43" s="53">
        <v>0</v>
      </c>
      <c r="I43" s="53">
        <v>0.36163092624233723</v>
      </c>
      <c r="J43" s="53">
        <v>7422.1522532614836</v>
      </c>
      <c r="K43" s="57">
        <v>1</v>
      </c>
    </row>
    <row r="44" spans="1:11">
      <c r="A44" s="51" t="s">
        <v>292</v>
      </c>
      <c r="B44" s="40">
        <v>0.2498994180532996</v>
      </c>
      <c r="C44" s="54">
        <v>4.8284772792897106E-3</v>
      </c>
      <c r="D44" s="54">
        <v>0.40900650293336499</v>
      </c>
      <c r="E44" s="54">
        <v>2.7466980169004872E-3</v>
      </c>
      <c r="F44" s="54">
        <v>1.5916569629578317E-4</v>
      </c>
      <c r="G44" s="54">
        <v>2.2126566131091354E-3</v>
      </c>
      <c r="H44" s="54">
        <v>0</v>
      </c>
      <c r="I44" s="54">
        <v>4.8723188894895996E-5</v>
      </c>
      <c r="J44" s="54">
        <v>1</v>
      </c>
      <c r="K44" s="52"/>
    </row>
    <row r="45" spans="1:11" ht="6.75" customHeight="1">
      <c r="A45" s="58"/>
      <c r="B45" s="41"/>
    </row>
    <row r="46" spans="1:11">
      <c r="A46" s="59" t="s">
        <v>296</v>
      </c>
      <c r="B46" s="30"/>
    </row>
  </sheetData>
  <mergeCells count="2">
    <mergeCell ref="A1:K1"/>
    <mergeCell ref="B3:K3"/>
  </mergeCells>
  <printOptions horizontalCentered="1"/>
  <pageMargins left="0.39370078740157483" right="0.19685039370078741" top="0.39370078740157483" bottom="0.39370078740157483" header="0" footer="0"/>
  <pageSetup paperSize="9" scale="92" orientation="landscape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CA07A-343F-41EC-985B-F1AF9630D184}">
  <sheetPr>
    <pageSetUpPr fitToPage="1"/>
  </sheetPr>
  <dimension ref="A1:M41"/>
  <sheetViews>
    <sheetView view="pageBreakPreview" zoomScaleNormal="100" zoomScaleSheetLayoutView="100" workbookViewId="0">
      <selection activeCell="A3" sqref="A3"/>
    </sheetView>
  </sheetViews>
  <sheetFormatPr baseColWidth="10" defaultColWidth="11.44140625" defaultRowHeight="13.2"/>
  <cols>
    <col min="1" max="1" width="48.6640625" customWidth="1"/>
    <col min="2" max="12" width="9.88671875" style="61" customWidth="1"/>
    <col min="13" max="13" width="0" hidden="1" customWidth="1"/>
  </cols>
  <sheetData>
    <row r="1" spans="1:13" ht="15.6">
      <c r="A1" s="86" t="s">
        <v>313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</row>
    <row r="2" spans="1:13" ht="15.6">
      <c r="A2" s="81" t="s">
        <v>298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</row>
    <row r="3" spans="1:13" ht="15.6">
      <c r="A3" s="60" t="s">
        <v>198</v>
      </c>
    </row>
    <row r="4" spans="1:13" ht="13.8" thickBot="1">
      <c r="B4" s="27" t="str">
        <f>+'V1'!B3</f>
        <v>2023A</v>
      </c>
      <c r="C4" s="27" t="str">
        <f>+'V1'!C3</f>
        <v>2022P</v>
      </c>
      <c r="D4" s="27">
        <f>+'V1'!D3</f>
        <v>2021</v>
      </c>
      <c r="E4" s="27">
        <f>+'V1'!E3</f>
        <v>2020</v>
      </c>
      <c r="F4" s="27">
        <f>+'V1'!F3</f>
        <v>2019</v>
      </c>
      <c r="G4" s="27">
        <f>+'V1'!G3</f>
        <v>2018</v>
      </c>
      <c r="H4" s="27">
        <f>+'V1'!H3</f>
        <v>2017</v>
      </c>
      <c r="I4" s="27">
        <f>+'V1'!I3</f>
        <v>2016</v>
      </c>
      <c r="J4" s="27">
        <f>+'V1'!J3</f>
        <v>2015</v>
      </c>
      <c r="K4" s="27">
        <f>+'V1'!K3</f>
        <v>2014</v>
      </c>
      <c r="L4" s="27">
        <f>+'V1'!L3</f>
        <v>2013</v>
      </c>
    </row>
    <row r="5" spans="1:13" ht="14.4" thickTop="1" thickBot="1">
      <c r="A5" s="62" t="s">
        <v>290</v>
      </c>
      <c r="B5" s="87" t="s">
        <v>197</v>
      </c>
      <c r="C5" s="87"/>
      <c r="D5" s="87"/>
      <c r="E5" s="87"/>
      <c r="F5" s="87"/>
      <c r="G5" s="87"/>
      <c r="H5" s="87"/>
      <c r="I5" s="87"/>
      <c r="J5" s="87"/>
      <c r="K5" s="87"/>
      <c r="L5" s="87"/>
    </row>
    <row r="6" spans="1:13" ht="14.4" thickTop="1" thickBot="1">
      <c r="A6" s="29" t="s">
        <v>0</v>
      </c>
      <c r="B6" s="30">
        <f>+SUMIFS(Ventas!E:E,Ventas!$D:$D,$M6,Ventas!$B:$B,$A$3,Ventas!$A:$A,"Cáceres")</f>
        <v>1.4581990989405029</v>
      </c>
      <c r="C6" s="30">
        <f>+SUMIFS(Ventas!F:F,Ventas!$D:$D,$M6,Ventas!$B:$B,$A$3,Ventas!$A:$A,"Cáceres")</f>
        <v>38.958027565853968</v>
      </c>
      <c r="D6" s="30">
        <f>+SUMIFS(Ventas!G:G,Ventas!$D:$D,$M6,Ventas!$B:$B,$A$3,Ventas!$A:$A,"Cáceres")</f>
        <v>45.000975502359239</v>
      </c>
      <c r="E6" s="30">
        <f>+SUMIFS(Ventas!H:H,Ventas!$D:$D,$M6,Ventas!$B:$B,$A$3,Ventas!$A:$A,"Cáceres")</f>
        <v>17.015292089506499</v>
      </c>
      <c r="F6" s="30">
        <f>+SUMIFS(Ventas!I:I,Ventas!$D:$D,$M6,Ventas!$B:$B,$A$3,Ventas!$A:$A,"Cáceres")</f>
        <v>25.202355173643539</v>
      </c>
      <c r="G6" s="30">
        <f>+SUMIFS(Ventas!J:J,Ventas!$D:$D,$M6,Ventas!$B:$B,$A$3,Ventas!$A:$A,"Cáceres")</f>
        <v>63.7476246487522</v>
      </c>
      <c r="H6" s="30">
        <f>+SUMIFS(Ventas!K:K,Ventas!$D:$D,$M6,Ventas!$B:$B,$A$3,Ventas!$A:$A,"Cáceres")</f>
        <v>35.188138492447351</v>
      </c>
      <c r="I6" s="30">
        <f>+SUMIFS(Ventas!L:L,Ventas!$D:$D,$M6,Ventas!$B:$B,$A$3,Ventas!$A:$A,"Cáceres")</f>
        <v>43.331150823407867</v>
      </c>
      <c r="J6" s="30">
        <f>+SUMIFS(Ventas!M:M,Ventas!$D:$D,$M6,Ventas!$B:$B,$A$3,Ventas!$A:$A,"Cáceres")</f>
        <v>9.9567926841162269</v>
      </c>
      <c r="K6" s="30">
        <f>+SUMIFS(Ventas!N:N,Ventas!$D:$D,$M6,Ventas!$B:$B,$A$3,Ventas!$A:$A,"Cáceres")</f>
        <v>22.34456914625007</v>
      </c>
      <c r="L6" s="30">
        <f>+SUMIFS(Ventas!O:O,Ventas!$D:$D,$M6,Ventas!$B:$B,$A$3,Ventas!$A:$A,"Cáceres")</f>
        <v>11.539443279701288</v>
      </c>
      <c r="M6" s="49" t="s">
        <v>23</v>
      </c>
    </row>
    <row r="7" spans="1:13" ht="13.8" thickBot="1">
      <c r="A7" s="50" t="s">
        <v>299</v>
      </c>
      <c r="B7" s="30">
        <f>+SUMIFS(Ventas!E:E,Ventas!$D:$D,$M7,Ventas!$B:$B,$A$3,Ventas!$A:$A,"Cáceres")</f>
        <v>0.64450238810482596</v>
      </c>
      <c r="C7" s="30">
        <f>+SUMIFS(Ventas!F:F,Ventas!$D:$D,$M7,Ventas!$B:$B,$A$3,Ventas!$A:$A,"Cáceres")</f>
        <v>0</v>
      </c>
      <c r="D7" s="30">
        <f>+SUMIFS(Ventas!G:G,Ventas!$D:$D,$M7,Ventas!$B:$B,$A$3,Ventas!$A:$A,"Cáceres")</f>
        <v>24.359802160773601</v>
      </c>
      <c r="E7" s="30">
        <f>+SUMIFS(Ventas!H:H,Ventas!$D:$D,$M7,Ventas!$B:$B,$A$3,Ventas!$A:$A,"Cáceres")</f>
        <v>0</v>
      </c>
      <c r="F7" s="30">
        <f>+SUMIFS(Ventas!I:I,Ventas!$D:$D,$M7,Ventas!$B:$B,$A$3,Ventas!$A:$A,"Cáceres")</f>
        <v>0</v>
      </c>
      <c r="G7" s="30">
        <f>+SUMIFS(Ventas!J:J,Ventas!$D:$D,$M7,Ventas!$B:$B,$A$3,Ventas!$A:$A,"Cáceres")</f>
        <v>9.1916094581297703</v>
      </c>
      <c r="H7" s="30">
        <f>+SUMIFS(Ventas!K:K,Ventas!$D:$D,$M7,Ventas!$B:$B,$A$3,Ventas!$A:$A,"Cáceres")</f>
        <v>30.037803501275601</v>
      </c>
      <c r="I7" s="30">
        <f>+SUMIFS(Ventas!L:L,Ventas!$D:$D,$M7,Ventas!$B:$B,$A$3,Ventas!$A:$A,"Cáceres")</f>
        <v>7.8733730256107801</v>
      </c>
      <c r="J7" s="30">
        <f>+SUMIFS(Ventas!M:M,Ventas!$D:$D,$M7,Ventas!$B:$B,$A$3,Ventas!$A:$A,"Cáceres")</f>
        <v>23.4381105459419</v>
      </c>
      <c r="K7" s="30">
        <f>+SUMIFS(Ventas!N:N,Ventas!$D:$D,$M7,Ventas!$B:$B,$A$3,Ventas!$A:$A,"Cáceres")</f>
        <v>0</v>
      </c>
      <c r="L7" s="30">
        <f>+SUMIFS(Ventas!O:O,Ventas!$D:$D,$M7,Ventas!$B:$B,$A$3,Ventas!$A:$A,"Cáceres")</f>
        <v>0</v>
      </c>
      <c r="M7" s="49" t="s">
        <v>26</v>
      </c>
    </row>
    <row r="8" spans="1:13" ht="13.8" thickBot="1">
      <c r="A8" s="29" t="s">
        <v>2</v>
      </c>
      <c r="B8" s="30">
        <f>+SUMIFS(Ventas!E:E,Ventas!$D:$D,$M8,Ventas!$B:$B,$A$3,Ventas!$A:$A,"Cáceres")</f>
        <v>71.48931307504337</v>
      </c>
      <c r="C8" s="30">
        <f>+SUMIFS(Ventas!F:F,Ventas!$D:$D,$M8,Ventas!$B:$B,$A$3,Ventas!$A:$A,"Cáceres")</f>
        <v>102.91922763255279</v>
      </c>
      <c r="D8" s="30">
        <f>+SUMIFS(Ventas!G:G,Ventas!$D:$D,$M8,Ventas!$B:$B,$A$3,Ventas!$A:$A,"Cáceres")</f>
        <v>189.41797103903917</v>
      </c>
      <c r="E8" s="30">
        <f>+SUMIFS(Ventas!H:H,Ventas!$D:$D,$M8,Ventas!$B:$B,$A$3,Ventas!$A:$A,"Cáceres")</f>
        <v>89.968943684160749</v>
      </c>
      <c r="F8" s="30">
        <f>+SUMIFS(Ventas!I:I,Ventas!$D:$D,$M8,Ventas!$B:$B,$A$3,Ventas!$A:$A,"Cáceres")</f>
        <v>58.782802781840232</v>
      </c>
      <c r="G8" s="30">
        <f>+SUMIFS(Ventas!J:J,Ventas!$D:$D,$M8,Ventas!$B:$B,$A$3,Ventas!$A:$A,"Cáceres")</f>
        <v>77.728078989614175</v>
      </c>
      <c r="H8" s="30">
        <f>+SUMIFS(Ventas!K:K,Ventas!$D:$D,$M8,Ventas!$B:$B,$A$3,Ventas!$A:$A,"Cáceres")</f>
        <v>80.640449399645561</v>
      </c>
      <c r="I8" s="30">
        <f>+SUMIFS(Ventas!L:L,Ventas!$D:$D,$M8,Ventas!$B:$B,$A$3,Ventas!$A:$A,"Cáceres")</f>
        <v>16.11105525547919</v>
      </c>
      <c r="J8" s="30">
        <f>+SUMIFS(Ventas!M:M,Ventas!$D:$D,$M8,Ventas!$B:$B,$A$3,Ventas!$A:$A,"Cáceres")</f>
        <v>139.38218039447969</v>
      </c>
      <c r="K8" s="30">
        <f>+SUMIFS(Ventas!N:N,Ventas!$D:$D,$M8,Ventas!$B:$B,$A$3,Ventas!$A:$A,"Cáceres")</f>
        <v>77.164737542512043</v>
      </c>
      <c r="L8" s="30">
        <f>+SUMIFS(Ventas!O:O,Ventas!$D:$D,$M8,Ventas!$B:$B,$A$3,Ventas!$A:$A,"Cáceres")</f>
        <v>65.975513569578183</v>
      </c>
      <c r="M8" s="49" t="s">
        <v>29</v>
      </c>
    </row>
    <row r="9" spans="1:13" ht="13.8" thickBot="1">
      <c r="A9" s="29" t="s">
        <v>3</v>
      </c>
      <c r="B9" s="30">
        <f>+SUMIFS(Ventas!E:E,Ventas!$D:$D,$M9,Ventas!$B:$B,$A$3,Ventas!$A:$A,"Cáceres")</f>
        <v>0</v>
      </c>
      <c r="C9" s="30">
        <f>+SUMIFS(Ventas!F:F,Ventas!$D:$D,$M9,Ventas!$B:$B,$A$3,Ventas!$A:$A,"Cáceres")</f>
        <v>0</v>
      </c>
      <c r="D9" s="30">
        <f>+SUMIFS(Ventas!G:G,Ventas!$D:$D,$M9,Ventas!$B:$B,$A$3,Ventas!$A:$A,"Cáceres")</f>
        <v>0</v>
      </c>
      <c r="E9" s="30">
        <f>+SUMIFS(Ventas!H:H,Ventas!$D:$D,$M9,Ventas!$B:$B,$A$3,Ventas!$A:$A,"Cáceres")</f>
        <v>0</v>
      </c>
      <c r="F9" s="30">
        <f>+SUMIFS(Ventas!I:I,Ventas!$D:$D,$M9,Ventas!$B:$B,$A$3,Ventas!$A:$A,"Cáceres")</f>
        <v>0</v>
      </c>
      <c r="G9" s="30">
        <f>+SUMIFS(Ventas!J:J,Ventas!$D:$D,$M9,Ventas!$B:$B,$A$3,Ventas!$A:$A,"Cáceres")</f>
        <v>0</v>
      </c>
      <c r="H9" s="30">
        <f>+SUMIFS(Ventas!K:K,Ventas!$D:$D,$M9,Ventas!$B:$B,$A$3,Ventas!$A:$A,"Cáceres")</f>
        <v>0</v>
      </c>
      <c r="I9" s="30">
        <f>+SUMIFS(Ventas!L:L,Ventas!$D:$D,$M9,Ventas!$B:$B,$A$3,Ventas!$A:$A,"Cáceres")</f>
        <v>0</v>
      </c>
      <c r="J9" s="30">
        <f>+SUMIFS(Ventas!M:M,Ventas!$D:$D,$M9,Ventas!$B:$B,$A$3,Ventas!$A:$A,"Cáceres")</f>
        <v>0</v>
      </c>
      <c r="K9" s="30">
        <f>+SUMIFS(Ventas!N:N,Ventas!$D:$D,$M9,Ventas!$B:$B,$A$3,Ventas!$A:$A,"Cáceres")</f>
        <v>0</v>
      </c>
      <c r="L9" s="30">
        <f>+SUMIFS(Ventas!O:O,Ventas!$D:$D,$M9,Ventas!$B:$B,$A$3,Ventas!$A:$A,"Cáceres")</f>
        <v>0</v>
      </c>
      <c r="M9" s="49" t="s">
        <v>32</v>
      </c>
    </row>
    <row r="10" spans="1:13" ht="13.8" thickBot="1">
      <c r="A10" s="29" t="s">
        <v>5</v>
      </c>
      <c r="B10" s="30">
        <f>+SUMIFS(Ventas!E:E,Ventas!$D:$D,$M10,Ventas!$B:$B,$A$3,Ventas!$A:$A,"Cáceres")</f>
        <v>0</v>
      </c>
      <c r="C10" s="30">
        <f>+SUMIFS(Ventas!F:F,Ventas!$D:$D,$M10,Ventas!$B:$B,$A$3,Ventas!$A:$A,"Cáceres")</f>
        <v>0</v>
      </c>
      <c r="D10" s="30">
        <f>+SUMIFS(Ventas!G:G,Ventas!$D:$D,$M10,Ventas!$B:$B,$A$3,Ventas!$A:$A,"Cáceres")</f>
        <v>0</v>
      </c>
      <c r="E10" s="30">
        <f>+SUMIFS(Ventas!H:H,Ventas!$D:$D,$M10,Ventas!$B:$B,$A$3,Ventas!$A:$A,"Cáceres")</f>
        <v>0</v>
      </c>
      <c r="F10" s="30">
        <f>+SUMIFS(Ventas!I:I,Ventas!$D:$D,$M10,Ventas!$B:$B,$A$3,Ventas!$A:$A,"Cáceres")</f>
        <v>0</v>
      </c>
      <c r="G10" s="30">
        <f>+SUMIFS(Ventas!J:J,Ventas!$D:$D,$M10,Ventas!$B:$B,$A$3,Ventas!$A:$A,"Cáceres")</f>
        <v>0</v>
      </c>
      <c r="H10" s="30">
        <f>+SUMIFS(Ventas!K:K,Ventas!$D:$D,$M10,Ventas!$B:$B,$A$3,Ventas!$A:$A,"Cáceres")</f>
        <v>3.6220351253725398</v>
      </c>
      <c r="I10" s="30">
        <f>+SUMIFS(Ventas!L:L,Ventas!$D:$D,$M10,Ventas!$B:$B,$A$3,Ventas!$A:$A,"Cáceres")</f>
        <v>0</v>
      </c>
      <c r="J10" s="30">
        <f>+SUMIFS(Ventas!M:M,Ventas!$D:$D,$M10,Ventas!$B:$B,$A$3,Ventas!$A:$A,"Cáceres")</f>
        <v>0</v>
      </c>
      <c r="K10" s="30">
        <f>+SUMIFS(Ventas!N:N,Ventas!$D:$D,$M10,Ventas!$B:$B,$A$3,Ventas!$A:$A,"Cáceres")</f>
        <v>0</v>
      </c>
      <c r="L10" s="30">
        <f>+SUMIFS(Ventas!O:O,Ventas!$D:$D,$M10,Ventas!$B:$B,$A$3,Ventas!$A:$A,"Cáceres")</f>
        <v>0</v>
      </c>
      <c r="M10" s="49" t="s">
        <v>35</v>
      </c>
    </row>
    <row r="11" spans="1:13" ht="13.8" thickBot="1">
      <c r="A11" s="29" t="s">
        <v>6</v>
      </c>
      <c r="B11" s="30">
        <f>+SUMIFS(Ventas!E:E,Ventas!$D:$D,$M11,Ventas!$B:$B,$A$3,Ventas!$A:$A,"Cáceres")</f>
        <v>0</v>
      </c>
      <c r="C11" s="30">
        <f>+SUMIFS(Ventas!F:F,Ventas!$D:$D,$M11,Ventas!$B:$B,$A$3,Ventas!$A:$A,"Cáceres")</f>
        <v>2.6336970098439498</v>
      </c>
      <c r="D11" s="30">
        <f>+SUMIFS(Ventas!G:G,Ventas!$D:$D,$M11,Ventas!$B:$B,$A$3,Ventas!$A:$A,"Cáceres")</f>
        <v>3.5761114124130202</v>
      </c>
      <c r="E11" s="30">
        <f>+SUMIFS(Ventas!H:H,Ventas!$D:$D,$M11,Ventas!$B:$B,$A$3,Ventas!$A:$A,"Cáceres")</f>
        <v>0</v>
      </c>
      <c r="F11" s="30">
        <f>+SUMIFS(Ventas!I:I,Ventas!$D:$D,$M11,Ventas!$B:$B,$A$3,Ventas!$A:$A,"Cáceres")</f>
        <v>2.3942235589665901</v>
      </c>
      <c r="G11" s="30">
        <f>+SUMIFS(Ventas!J:J,Ventas!$D:$D,$M11,Ventas!$B:$B,$A$3,Ventas!$A:$A,"Cáceres")</f>
        <v>3.0690832392792302</v>
      </c>
      <c r="H11" s="30">
        <f>+SUMIFS(Ventas!K:K,Ventas!$D:$D,$M11,Ventas!$B:$B,$A$3,Ventas!$A:$A,"Cáceres")</f>
        <v>0</v>
      </c>
      <c r="I11" s="30">
        <f>+SUMIFS(Ventas!L:L,Ventas!$D:$D,$M11,Ventas!$B:$B,$A$3,Ventas!$A:$A,"Cáceres")</f>
        <v>3.12861555210953</v>
      </c>
      <c r="J11" s="30">
        <f>+SUMIFS(Ventas!M:M,Ventas!$D:$D,$M11,Ventas!$B:$B,$A$3,Ventas!$A:$A,"Cáceres")</f>
        <v>0</v>
      </c>
      <c r="K11" s="30">
        <f>+SUMIFS(Ventas!N:N,Ventas!$D:$D,$M11,Ventas!$B:$B,$A$3,Ventas!$A:$A,"Cáceres")</f>
        <v>0</v>
      </c>
      <c r="L11" s="30">
        <f>+SUMIFS(Ventas!O:O,Ventas!$D:$D,$M11,Ventas!$B:$B,$A$3,Ventas!$A:$A,"Cáceres")</f>
        <v>0</v>
      </c>
      <c r="M11" s="49" t="s">
        <v>37</v>
      </c>
    </row>
    <row r="12" spans="1:13" ht="13.8" thickBot="1">
      <c r="A12" s="29" t="s">
        <v>7</v>
      </c>
      <c r="B12" s="30">
        <f>+SUMIFS(Ventas!E:E,Ventas!$D:$D,$M12,Ventas!$B:$B,$A$3,Ventas!$A:$A,"Cáceres")</f>
        <v>0</v>
      </c>
      <c r="C12" s="30">
        <f>+SUMIFS(Ventas!F:F,Ventas!$D:$D,$M12,Ventas!$B:$B,$A$3,Ventas!$A:$A,"Cáceres")</f>
        <v>0</v>
      </c>
      <c r="D12" s="30">
        <f>+SUMIFS(Ventas!G:G,Ventas!$D:$D,$M12,Ventas!$B:$B,$A$3,Ventas!$A:$A,"Cáceres")</f>
        <v>0</v>
      </c>
      <c r="E12" s="30">
        <f>+SUMIFS(Ventas!H:H,Ventas!$D:$D,$M12,Ventas!$B:$B,$A$3,Ventas!$A:$A,"Cáceres")</f>
        <v>0</v>
      </c>
      <c r="F12" s="30">
        <f>+SUMIFS(Ventas!I:I,Ventas!$D:$D,$M12,Ventas!$B:$B,$A$3,Ventas!$A:$A,"Cáceres")</f>
        <v>1.1645148594719701</v>
      </c>
      <c r="G12" s="30">
        <f>+SUMIFS(Ventas!J:J,Ventas!$D:$D,$M12,Ventas!$B:$B,$A$3,Ventas!$A:$A,"Cáceres")</f>
        <v>1.4047428338916601</v>
      </c>
      <c r="H12" s="30">
        <f>+SUMIFS(Ventas!K:K,Ventas!$D:$D,$M12,Ventas!$B:$B,$A$3,Ventas!$A:$A,"Cáceres")</f>
        <v>1.4298875476968869</v>
      </c>
      <c r="I12" s="30">
        <f>+SUMIFS(Ventas!L:L,Ventas!$D:$D,$M12,Ventas!$B:$B,$A$3,Ventas!$A:$A,"Cáceres")</f>
        <v>0</v>
      </c>
      <c r="J12" s="30">
        <f>+SUMIFS(Ventas!M:M,Ventas!$D:$D,$M12,Ventas!$B:$B,$A$3,Ventas!$A:$A,"Cáceres")</f>
        <v>1.4135790422794501</v>
      </c>
      <c r="K12" s="30">
        <f>+SUMIFS(Ventas!N:N,Ventas!$D:$D,$M12,Ventas!$B:$B,$A$3,Ventas!$A:$A,"Cáceres")</f>
        <v>0</v>
      </c>
      <c r="L12" s="30">
        <f>+SUMIFS(Ventas!O:O,Ventas!$D:$D,$M12,Ventas!$B:$B,$A$3,Ventas!$A:$A,"Cáceres")</f>
        <v>1.2826398874018912</v>
      </c>
      <c r="M12" s="49" t="s">
        <v>39</v>
      </c>
    </row>
    <row r="13" spans="1:13" ht="13.8" thickBot="1">
      <c r="A13" s="29" t="s">
        <v>9</v>
      </c>
      <c r="B13" s="30">
        <f>+SUMIFS(Ventas!E:E,Ventas!$D:$D,$M13,Ventas!$B:$B,$A$3,Ventas!$A:$A,"Cáceres")</f>
        <v>0.47539870688651198</v>
      </c>
      <c r="C13" s="30">
        <f>+SUMIFS(Ventas!F:F,Ventas!$D:$D,$M13,Ventas!$B:$B,$A$3,Ventas!$A:$A,"Cáceres")</f>
        <v>11.3203542698568</v>
      </c>
      <c r="D13" s="30">
        <f>+SUMIFS(Ventas!G:G,Ventas!$D:$D,$M13,Ventas!$B:$B,$A$3,Ventas!$A:$A,"Cáceres")</f>
        <v>8.3408954199132204</v>
      </c>
      <c r="E13" s="30">
        <f>+SUMIFS(Ventas!H:H,Ventas!$D:$D,$M13,Ventas!$B:$B,$A$3,Ventas!$A:$A,"Cáceres")</f>
        <v>2.07851285992145</v>
      </c>
      <c r="F13" s="30">
        <f>+SUMIFS(Ventas!I:I,Ventas!$D:$D,$M13,Ventas!$B:$B,$A$3,Ventas!$A:$A,"Cáceres")</f>
        <v>0</v>
      </c>
      <c r="G13" s="30">
        <f>+SUMIFS(Ventas!J:J,Ventas!$D:$D,$M13,Ventas!$B:$B,$A$3,Ventas!$A:$A,"Cáceres")</f>
        <v>8.8397079215109304</v>
      </c>
      <c r="H13" s="30">
        <f>+SUMIFS(Ventas!K:K,Ventas!$D:$D,$M13,Ventas!$B:$B,$A$3,Ventas!$A:$A,"Cáceres")</f>
        <v>1.7644480017540101</v>
      </c>
      <c r="I13" s="30">
        <f>+SUMIFS(Ventas!L:L,Ventas!$D:$D,$M13,Ventas!$B:$B,$A$3,Ventas!$A:$A,"Cáceres")</f>
        <v>0</v>
      </c>
      <c r="J13" s="30">
        <f>+SUMIFS(Ventas!M:M,Ventas!$D:$D,$M13,Ventas!$B:$B,$A$3,Ventas!$A:$A,"Cáceres")</f>
        <v>0</v>
      </c>
      <c r="K13" s="30">
        <f>+SUMIFS(Ventas!N:N,Ventas!$D:$D,$M13,Ventas!$B:$B,$A$3,Ventas!$A:$A,"Cáceres")</f>
        <v>0</v>
      </c>
      <c r="L13" s="30">
        <f>+SUMIFS(Ventas!O:O,Ventas!$D:$D,$M13,Ventas!$B:$B,$A$3,Ventas!$A:$A,"Cáceres")</f>
        <v>3.7134110445655759</v>
      </c>
      <c r="M13" s="49" t="s">
        <v>41</v>
      </c>
    </row>
    <row r="14" spans="1:13" ht="13.8" thickBot="1">
      <c r="A14" s="29" t="s">
        <v>11</v>
      </c>
      <c r="B14" s="30">
        <f>+SUMIFS(Ventas!E:E,Ventas!$D:$D,$M14,Ventas!$B:$B,$A$3,Ventas!$A:$A,"Cáceres")</f>
        <v>0</v>
      </c>
      <c r="C14" s="30">
        <f>+SUMIFS(Ventas!F:F,Ventas!$D:$D,$M14,Ventas!$B:$B,$A$3,Ventas!$A:$A,"Cáceres")</f>
        <v>36.3002431565479</v>
      </c>
      <c r="D14" s="30">
        <f>+SUMIFS(Ventas!G:G,Ventas!$D:$D,$M14,Ventas!$B:$B,$A$3,Ventas!$A:$A,"Cáceres")</f>
        <v>0</v>
      </c>
      <c r="E14" s="30">
        <f>+SUMIFS(Ventas!H:H,Ventas!$D:$D,$M14,Ventas!$B:$B,$A$3,Ventas!$A:$A,"Cáceres")</f>
        <v>15.245238512656799</v>
      </c>
      <c r="F14" s="30">
        <f>+SUMIFS(Ventas!I:I,Ventas!$D:$D,$M14,Ventas!$B:$B,$A$3,Ventas!$A:$A,"Cáceres")</f>
        <v>7.3805663342076198</v>
      </c>
      <c r="G14" s="30">
        <f>+SUMIFS(Ventas!J:J,Ventas!$D:$D,$M14,Ventas!$B:$B,$A$3,Ventas!$A:$A,"Cáceres")</f>
        <v>20.266079793176299</v>
      </c>
      <c r="H14" s="30">
        <f>+SUMIFS(Ventas!K:K,Ventas!$D:$D,$M14,Ventas!$B:$B,$A$3,Ventas!$A:$A,"Cáceres")</f>
        <v>20.5035689197619</v>
      </c>
      <c r="I14" s="30">
        <f>+SUMIFS(Ventas!L:L,Ventas!$D:$D,$M14,Ventas!$B:$B,$A$3,Ventas!$A:$A,"Cáceres")</f>
        <v>0</v>
      </c>
      <c r="J14" s="30">
        <f>+SUMIFS(Ventas!M:M,Ventas!$D:$D,$M14,Ventas!$B:$B,$A$3,Ventas!$A:$A,"Cáceres")</f>
        <v>0</v>
      </c>
      <c r="K14" s="30">
        <f>+SUMIFS(Ventas!N:N,Ventas!$D:$D,$M14,Ventas!$B:$B,$A$3,Ventas!$A:$A,"Cáceres")</f>
        <v>0</v>
      </c>
      <c r="L14" s="30">
        <f>+SUMIFS(Ventas!O:O,Ventas!$D:$D,$M14,Ventas!$B:$B,$A$3,Ventas!$A:$A,"Cáceres")</f>
        <v>2.4541186232965702</v>
      </c>
      <c r="M14" s="49" t="s">
        <v>43</v>
      </c>
    </row>
    <row r="15" spans="1:13" ht="13.8" thickBot="1">
      <c r="A15" s="29" t="s">
        <v>13</v>
      </c>
      <c r="B15" s="30">
        <f>+SUMIFS(Ventas!E:E,Ventas!$D:$D,$M15,Ventas!$B:$B,$A$3,Ventas!$A:$A,"Cáceres")</f>
        <v>0</v>
      </c>
      <c r="C15" s="30">
        <f>+SUMIFS(Ventas!F:F,Ventas!$D:$D,$M15,Ventas!$B:$B,$A$3,Ventas!$A:$A,"Cáceres")</f>
        <v>0.152538205874304</v>
      </c>
      <c r="D15" s="30">
        <f>+SUMIFS(Ventas!G:G,Ventas!$D:$D,$M15,Ventas!$B:$B,$A$3,Ventas!$A:$A,"Cáceres")</f>
        <v>1.6043072460302601</v>
      </c>
      <c r="E15" s="30">
        <f>+SUMIFS(Ventas!H:H,Ventas!$D:$D,$M15,Ventas!$B:$B,$A$3,Ventas!$A:$A,"Cáceres")</f>
        <v>1.4763830399751301</v>
      </c>
      <c r="F15" s="30">
        <f>+SUMIFS(Ventas!I:I,Ventas!$D:$D,$M15,Ventas!$B:$B,$A$3,Ventas!$A:$A,"Cáceres")</f>
        <v>2.438158927126763</v>
      </c>
      <c r="G15" s="30">
        <f>+SUMIFS(Ventas!J:J,Ventas!$D:$D,$M15,Ventas!$B:$B,$A$3,Ventas!$A:$A,"Cáceres")</f>
        <v>0</v>
      </c>
      <c r="H15" s="30">
        <f>+SUMIFS(Ventas!K:K,Ventas!$D:$D,$M15,Ventas!$B:$B,$A$3,Ventas!$A:$A,"Cáceres")</f>
        <v>9.7992934287338596</v>
      </c>
      <c r="I15" s="30">
        <f>+SUMIFS(Ventas!L:L,Ventas!$D:$D,$M15,Ventas!$B:$B,$A$3,Ventas!$A:$A,"Cáceres")</f>
        <v>0</v>
      </c>
      <c r="J15" s="30">
        <f>+SUMIFS(Ventas!M:M,Ventas!$D:$D,$M15,Ventas!$B:$B,$A$3,Ventas!$A:$A,"Cáceres")</f>
        <v>0</v>
      </c>
      <c r="K15" s="30">
        <f>+SUMIFS(Ventas!N:N,Ventas!$D:$D,$M15,Ventas!$B:$B,$A$3,Ventas!$A:$A,"Cáceres")</f>
        <v>0</v>
      </c>
      <c r="L15" s="30">
        <f>+SUMIFS(Ventas!O:O,Ventas!$D:$D,$M15,Ventas!$B:$B,$A$3,Ventas!$A:$A,"Cáceres")</f>
        <v>0</v>
      </c>
      <c r="M15" s="49" t="s">
        <v>45</v>
      </c>
    </row>
    <row r="16" spans="1:13" ht="13.8" thickBot="1">
      <c r="A16" s="29" t="s">
        <v>16</v>
      </c>
      <c r="B16" s="30">
        <f>+SUMIFS(Ventas!E:E,Ventas!$D:$D,$M16,Ventas!$B:$B,$A$3,Ventas!$A:$A,"Cáceres")</f>
        <v>12.8658035217204</v>
      </c>
      <c r="C16" s="30">
        <f>+SUMIFS(Ventas!F:F,Ventas!$D:$D,$M16,Ventas!$B:$B,$A$3,Ventas!$A:$A,"Cáceres")</f>
        <v>20.6089820796951</v>
      </c>
      <c r="D16" s="30">
        <f>+SUMIFS(Ventas!G:G,Ventas!$D:$D,$M16,Ventas!$B:$B,$A$3,Ventas!$A:$A,"Cáceres")</f>
        <v>9.5770729412932294</v>
      </c>
      <c r="E16" s="30">
        <f>+SUMIFS(Ventas!H:H,Ventas!$D:$D,$M16,Ventas!$B:$B,$A$3,Ventas!$A:$A,"Cáceres")</f>
        <v>0</v>
      </c>
      <c r="F16" s="30">
        <f>+SUMIFS(Ventas!I:I,Ventas!$D:$D,$M16,Ventas!$B:$B,$A$3,Ventas!$A:$A,"Cáceres")</f>
        <v>24.641050525556899</v>
      </c>
      <c r="G16" s="30">
        <f>+SUMIFS(Ventas!J:J,Ventas!$D:$D,$M16,Ventas!$B:$B,$A$3,Ventas!$A:$A,"Cáceres")</f>
        <v>9.0987509643713693</v>
      </c>
      <c r="H16" s="30">
        <f>+SUMIFS(Ventas!K:K,Ventas!$D:$D,$M16,Ventas!$B:$B,$A$3,Ventas!$A:$A,"Cáceres")</f>
        <v>24.475394415300499</v>
      </c>
      <c r="I16" s="30">
        <f>+SUMIFS(Ventas!L:L,Ventas!$D:$D,$M16,Ventas!$B:$B,$A$3,Ventas!$A:$A,"Cáceres")</f>
        <v>8.6540114550336096</v>
      </c>
      <c r="J16" s="30">
        <f>+SUMIFS(Ventas!M:M,Ventas!$D:$D,$M16,Ventas!$B:$B,$A$3,Ventas!$A:$A,"Cáceres")</f>
        <v>17.727713382802222</v>
      </c>
      <c r="K16" s="30">
        <f>+SUMIFS(Ventas!N:N,Ventas!$D:$D,$M16,Ventas!$B:$B,$A$3,Ventas!$A:$A,"Cáceres")</f>
        <v>0</v>
      </c>
      <c r="L16" s="30">
        <f>+SUMIFS(Ventas!O:O,Ventas!$D:$D,$M16,Ventas!$B:$B,$A$3,Ventas!$A:$A,"Cáceres")</f>
        <v>0</v>
      </c>
      <c r="M16" s="49" t="s">
        <v>47</v>
      </c>
    </row>
    <row r="17" spans="1:13" ht="13.8" thickBot="1">
      <c r="A17" s="29" t="s">
        <v>19</v>
      </c>
      <c r="B17" s="30">
        <f>+SUMIFS(Ventas!E:E,Ventas!$D:$D,$M17,Ventas!$B:$B,$A$3,Ventas!$A:$A,"Cáceres")</f>
        <v>0</v>
      </c>
      <c r="C17" s="30">
        <f>+SUMIFS(Ventas!F:F,Ventas!$D:$D,$M17,Ventas!$B:$B,$A$3,Ventas!$A:$A,"Cáceres")</f>
        <v>32.5128602182618</v>
      </c>
      <c r="D17" s="30">
        <f>+SUMIFS(Ventas!G:G,Ventas!$D:$D,$M17,Ventas!$B:$B,$A$3,Ventas!$A:$A,"Cáceres")</f>
        <v>0</v>
      </c>
      <c r="E17" s="30">
        <f>+SUMIFS(Ventas!H:H,Ventas!$D:$D,$M17,Ventas!$B:$B,$A$3,Ventas!$A:$A,"Cáceres")</f>
        <v>0</v>
      </c>
      <c r="F17" s="30">
        <f>+SUMIFS(Ventas!I:I,Ventas!$D:$D,$M17,Ventas!$B:$B,$A$3,Ventas!$A:$A,"Cáceres")</f>
        <v>0</v>
      </c>
      <c r="G17" s="30">
        <f>+SUMIFS(Ventas!J:J,Ventas!$D:$D,$M17,Ventas!$B:$B,$A$3,Ventas!$A:$A,"Cáceres")</f>
        <v>0</v>
      </c>
      <c r="H17" s="30">
        <f>+SUMIFS(Ventas!K:K,Ventas!$D:$D,$M17,Ventas!$B:$B,$A$3,Ventas!$A:$A,"Cáceres")</f>
        <v>0</v>
      </c>
      <c r="I17" s="30">
        <f>+SUMIFS(Ventas!L:L,Ventas!$D:$D,$M17,Ventas!$B:$B,$A$3,Ventas!$A:$A,"Cáceres")</f>
        <v>0</v>
      </c>
      <c r="J17" s="30">
        <f>+SUMIFS(Ventas!M:M,Ventas!$D:$D,$M17,Ventas!$B:$B,$A$3,Ventas!$A:$A,"Cáceres")</f>
        <v>0</v>
      </c>
      <c r="K17" s="30">
        <f>+SUMIFS(Ventas!N:N,Ventas!$D:$D,$M17,Ventas!$B:$B,$A$3,Ventas!$A:$A,"Cáceres")</f>
        <v>17.4256465716532</v>
      </c>
      <c r="L17" s="30">
        <f>+SUMIFS(Ventas!O:O,Ventas!$D:$D,$M17,Ventas!$B:$B,$A$3,Ventas!$A:$A,"Cáceres")</f>
        <v>0</v>
      </c>
      <c r="M17" s="49" t="s">
        <v>49</v>
      </c>
    </row>
    <row r="18" spans="1:13" ht="13.8" thickBot="1">
      <c r="A18" s="29" t="s">
        <v>25</v>
      </c>
      <c r="B18" s="30">
        <f>+SUMIFS(Ventas!E:E,Ventas!$D:$D,$M18,Ventas!$B:$B,$A$3,Ventas!$A:$A,"Cáceres")</f>
        <v>0</v>
      </c>
      <c r="C18" s="30">
        <f>+SUMIFS(Ventas!F:F,Ventas!$D:$D,$M18,Ventas!$B:$B,$A$3,Ventas!$A:$A,"Cáceres")</f>
        <v>42.974524375303098</v>
      </c>
      <c r="D18" s="30">
        <f>+SUMIFS(Ventas!G:G,Ventas!$D:$D,$M18,Ventas!$B:$B,$A$3,Ventas!$A:$A,"Cáceres")</f>
        <v>0</v>
      </c>
      <c r="E18" s="30">
        <f>+SUMIFS(Ventas!H:H,Ventas!$D:$D,$M18,Ventas!$B:$B,$A$3,Ventas!$A:$A,"Cáceres")</f>
        <v>0</v>
      </c>
      <c r="F18" s="30">
        <f>+SUMIFS(Ventas!I:I,Ventas!$D:$D,$M18,Ventas!$B:$B,$A$3,Ventas!$A:$A,"Cáceres")</f>
        <v>0</v>
      </c>
      <c r="G18" s="30">
        <f>+SUMIFS(Ventas!J:J,Ventas!$D:$D,$M18,Ventas!$B:$B,$A$3,Ventas!$A:$A,"Cáceres")</f>
        <v>0</v>
      </c>
      <c r="H18" s="30">
        <f>+SUMIFS(Ventas!K:K,Ventas!$D:$D,$M18,Ventas!$B:$B,$A$3,Ventas!$A:$A,"Cáceres")</f>
        <v>0</v>
      </c>
      <c r="I18" s="30">
        <f>+SUMIFS(Ventas!L:L,Ventas!$D:$D,$M18,Ventas!$B:$B,$A$3,Ventas!$A:$A,"Cáceres")</f>
        <v>0</v>
      </c>
      <c r="J18" s="30">
        <f>+SUMIFS(Ventas!M:M,Ventas!$D:$D,$M18,Ventas!$B:$B,$A$3,Ventas!$A:$A,"Cáceres")</f>
        <v>0</v>
      </c>
      <c r="K18" s="30">
        <f>+SUMIFS(Ventas!N:N,Ventas!$D:$D,$M18,Ventas!$B:$B,$A$3,Ventas!$A:$A,"Cáceres")</f>
        <v>0</v>
      </c>
      <c r="L18" s="30">
        <f>+SUMIFS(Ventas!O:O,Ventas!$D:$D,$M18,Ventas!$B:$B,$A$3,Ventas!$A:$A,"Cáceres")</f>
        <v>0</v>
      </c>
      <c r="M18" s="49" t="s">
        <v>51</v>
      </c>
    </row>
    <row r="19" spans="1:13" ht="13.8" thickBot="1">
      <c r="A19" s="29" t="s">
        <v>28</v>
      </c>
      <c r="B19" s="30">
        <f>+SUMIFS(Ventas!E:E,Ventas!$D:$D,$M19,Ventas!$B:$B,$A$3,Ventas!$A:$A,"Cáceres")</f>
        <v>0.26804865856655002</v>
      </c>
      <c r="C19" s="30">
        <f>+SUMIFS(Ventas!F:F,Ventas!$D:$D,$M19,Ventas!$B:$B,$A$3,Ventas!$A:$A,"Cáceres")</f>
        <v>0.214853939450806</v>
      </c>
      <c r="D19" s="30">
        <f>+SUMIFS(Ventas!G:G,Ventas!$D:$D,$M19,Ventas!$B:$B,$A$3,Ventas!$A:$A,"Cáceres")</f>
        <v>2.1356501173409401E-2</v>
      </c>
      <c r="E19" s="30">
        <f>+SUMIFS(Ventas!H:H,Ventas!$D:$D,$M19,Ventas!$B:$B,$A$3,Ventas!$A:$A,"Cáceres")</f>
        <v>0.70584394041437792</v>
      </c>
      <c r="F19" s="30">
        <f>+SUMIFS(Ventas!I:I,Ventas!$D:$D,$M19,Ventas!$B:$B,$A$3,Ventas!$A:$A,"Cáceres")</f>
        <v>0.25687182019118571</v>
      </c>
      <c r="G19" s="30">
        <f>+SUMIFS(Ventas!J:J,Ventas!$D:$D,$M19,Ventas!$B:$B,$A$3,Ventas!$A:$A,"Cáceres")</f>
        <v>0</v>
      </c>
      <c r="H19" s="30">
        <f>+SUMIFS(Ventas!K:K,Ventas!$D:$D,$M19,Ventas!$B:$B,$A$3,Ventas!$A:$A,"Cáceres")</f>
        <v>9.1614294515953404E-2</v>
      </c>
      <c r="I19" s="30">
        <f>+SUMIFS(Ventas!L:L,Ventas!$D:$D,$M19,Ventas!$B:$B,$A$3,Ventas!$A:$A,"Cáceres")</f>
        <v>0</v>
      </c>
      <c r="J19" s="30">
        <f>+SUMIFS(Ventas!M:M,Ventas!$D:$D,$M19,Ventas!$B:$B,$A$3,Ventas!$A:$A,"Cáceres")</f>
        <v>0</v>
      </c>
      <c r="K19" s="30">
        <f>+SUMIFS(Ventas!N:N,Ventas!$D:$D,$M19,Ventas!$B:$B,$A$3,Ventas!$A:$A,"Cáceres")</f>
        <v>0</v>
      </c>
      <c r="L19" s="30">
        <f>+SUMIFS(Ventas!O:O,Ventas!$D:$D,$M19,Ventas!$B:$B,$A$3,Ventas!$A:$A,"Cáceres")</f>
        <v>0</v>
      </c>
      <c r="M19" s="49" t="s">
        <v>53</v>
      </c>
    </row>
    <row r="20" spans="1:13" ht="13.8" thickBot="1">
      <c r="A20" s="29" t="s">
        <v>31</v>
      </c>
      <c r="B20" s="30">
        <f>+SUMIFS(Ventas!E:E,Ventas!$D:$D,$M20,Ventas!$B:$B,$A$3,Ventas!$A:$A,"Cáceres")</f>
        <v>3.76851492760838</v>
      </c>
      <c r="C20" s="30">
        <f>+SUMIFS(Ventas!F:F,Ventas!$D:$D,$M20,Ventas!$B:$B,$A$3,Ventas!$A:$A,"Cáceres")</f>
        <v>0</v>
      </c>
      <c r="D20" s="30">
        <f>+SUMIFS(Ventas!G:G,Ventas!$D:$D,$M20,Ventas!$B:$B,$A$3,Ventas!$A:$A,"Cáceres")</f>
        <v>0.133336707146954</v>
      </c>
      <c r="E20" s="30">
        <f>+SUMIFS(Ventas!H:H,Ventas!$D:$D,$M20,Ventas!$B:$B,$A$3,Ventas!$A:$A,"Cáceres")</f>
        <v>0</v>
      </c>
      <c r="F20" s="30">
        <f>+SUMIFS(Ventas!I:I,Ventas!$D:$D,$M20,Ventas!$B:$B,$A$3,Ventas!$A:$A,"Cáceres")</f>
        <v>0</v>
      </c>
      <c r="G20" s="30">
        <f>+SUMIFS(Ventas!J:J,Ventas!$D:$D,$M20,Ventas!$B:$B,$A$3,Ventas!$A:$A,"Cáceres")</f>
        <v>0</v>
      </c>
      <c r="H20" s="30">
        <f>+SUMIFS(Ventas!K:K,Ventas!$D:$D,$M20,Ventas!$B:$B,$A$3,Ventas!$A:$A,"Cáceres")</f>
        <v>0</v>
      </c>
      <c r="I20" s="30">
        <f>+SUMIFS(Ventas!L:L,Ventas!$D:$D,$M20,Ventas!$B:$B,$A$3,Ventas!$A:$A,"Cáceres")</f>
        <v>0</v>
      </c>
      <c r="J20" s="30">
        <f>+SUMIFS(Ventas!M:M,Ventas!$D:$D,$M20,Ventas!$B:$B,$A$3,Ventas!$A:$A,"Cáceres")</f>
        <v>0</v>
      </c>
      <c r="K20" s="30">
        <f>+SUMIFS(Ventas!N:N,Ventas!$D:$D,$M20,Ventas!$B:$B,$A$3,Ventas!$A:$A,"Cáceres")</f>
        <v>0</v>
      </c>
      <c r="L20" s="30">
        <f>+SUMIFS(Ventas!O:O,Ventas!$D:$D,$M20,Ventas!$B:$B,$A$3,Ventas!$A:$A,"Cáceres")</f>
        <v>0</v>
      </c>
      <c r="M20" s="49" t="s">
        <v>55</v>
      </c>
    </row>
    <row r="21" spans="1:13" ht="13.8" thickBot="1">
      <c r="A21" s="29" t="s">
        <v>34</v>
      </c>
      <c r="B21" s="30">
        <f>+SUMIFS(Ventas!E:E,Ventas!$D:$D,$M21,Ventas!$B:$B,$A$3,Ventas!$A:$A,"Cáceres")</f>
        <v>1659.6638358824071</v>
      </c>
      <c r="C21" s="30">
        <f>+SUMIFS(Ventas!F:F,Ventas!$D:$D,$M21,Ventas!$B:$B,$A$3,Ventas!$A:$A,"Cáceres")</f>
        <v>1795.7001475252009</v>
      </c>
      <c r="D21" s="30">
        <f>+SUMIFS(Ventas!G:G,Ventas!$D:$D,$M21,Ventas!$B:$B,$A$3,Ventas!$A:$A,"Cáceres")</f>
        <v>1206.3337044034729</v>
      </c>
      <c r="E21" s="30">
        <f>+SUMIFS(Ventas!H:H,Ventas!$D:$D,$M21,Ventas!$B:$B,$A$3,Ventas!$A:$A,"Cáceres")</f>
        <v>927.28851378975332</v>
      </c>
      <c r="F21" s="30">
        <f>+SUMIFS(Ventas!I:I,Ventas!$D:$D,$M21,Ventas!$B:$B,$A$3,Ventas!$A:$A,"Cáceres")</f>
        <v>922.50310899888086</v>
      </c>
      <c r="G21" s="30">
        <f>+SUMIFS(Ventas!J:J,Ventas!$D:$D,$M21,Ventas!$B:$B,$A$3,Ventas!$A:$A,"Cáceres")</f>
        <v>927.8055634323656</v>
      </c>
      <c r="H21" s="30">
        <f>+SUMIFS(Ventas!K:K,Ventas!$D:$D,$M21,Ventas!$B:$B,$A$3,Ventas!$A:$A,"Cáceres")</f>
        <v>845.77388312655034</v>
      </c>
      <c r="I21" s="30">
        <f>+SUMIFS(Ventas!L:L,Ventas!$D:$D,$M21,Ventas!$B:$B,$A$3,Ventas!$A:$A,"Cáceres")</f>
        <v>725.71502618467082</v>
      </c>
      <c r="J21" s="30">
        <f>+SUMIFS(Ventas!M:M,Ventas!$D:$D,$M21,Ventas!$B:$B,$A$3,Ventas!$A:$A,"Cáceres")</f>
        <v>470.98684806670337</v>
      </c>
      <c r="K21" s="30">
        <f>+SUMIFS(Ventas!N:N,Ventas!$D:$D,$M21,Ventas!$B:$B,$A$3,Ventas!$A:$A,"Cáceres")</f>
        <v>565.06790618289983</v>
      </c>
      <c r="L21" s="30">
        <f>+SUMIFS(Ventas!O:O,Ventas!$D:$D,$M21,Ventas!$B:$B,$A$3,Ventas!$A:$A,"Cáceres")</f>
        <v>554.76435190683969</v>
      </c>
      <c r="M21" s="49" t="s">
        <v>57</v>
      </c>
    </row>
    <row r="22" spans="1:13">
      <c r="A22" s="34" t="s">
        <v>293</v>
      </c>
      <c r="B22" s="35">
        <f t="shared" ref="B22:L22" si="0">SUM(B6:B21)</f>
        <v>1750.6336162592777</v>
      </c>
      <c r="C22" s="35">
        <f t="shared" si="0"/>
        <v>2084.2954559784416</v>
      </c>
      <c r="D22" s="35">
        <f t="shared" si="0"/>
        <v>1488.3655333336151</v>
      </c>
      <c r="E22" s="35">
        <f t="shared" si="0"/>
        <v>1053.7787279163883</v>
      </c>
      <c r="F22" s="35">
        <f t="shared" si="0"/>
        <v>1044.7636529798856</v>
      </c>
      <c r="G22" s="35">
        <f t="shared" si="0"/>
        <v>1121.1512412810912</v>
      </c>
      <c r="H22" s="35">
        <f t="shared" si="0"/>
        <v>1053.3265162530545</v>
      </c>
      <c r="I22" s="35">
        <f t="shared" si="0"/>
        <v>804.81323229631175</v>
      </c>
      <c r="J22" s="35">
        <f t="shared" si="0"/>
        <v>662.90522411632287</v>
      </c>
      <c r="K22" s="35">
        <f t="shared" si="0"/>
        <v>682.00285944331517</v>
      </c>
      <c r="L22" s="35">
        <f t="shared" si="0"/>
        <v>639.72947831138322</v>
      </c>
    </row>
    <row r="23" spans="1:13" ht="13.8" thickBot="1">
      <c r="A23" s="37"/>
      <c r="B23" s="88" t="s">
        <v>216</v>
      </c>
      <c r="C23" s="88"/>
      <c r="D23" s="88"/>
      <c r="E23" s="88"/>
      <c r="F23" s="88"/>
      <c r="G23" s="88"/>
      <c r="H23" s="88"/>
      <c r="I23" s="88"/>
      <c r="J23" s="88"/>
      <c r="K23" s="88"/>
      <c r="L23" s="88"/>
    </row>
    <row r="24" spans="1:13" ht="13.8" thickTop="1">
      <c r="A24" s="29" t="s">
        <v>0</v>
      </c>
      <c r="B24" s="38">
        <f t="shared" ref="B24:L39" si="1">+IF(B$22=0,"-",B6/B$22)</f>
        <v>8.3295504290404091E-4</v>
      </c>
      <c r="C24" s="38">
        <f t="shared" si="1"/>
        <v>1.8691221272929225E-2</v>
      </c>
      <c r="D24" s="38">
        <f t="shared" si="1"/>
        <v>3.0235163670826778E-2</v>
      </c>
      <c r="E24" s="38">
        <f t="shared" si="1"/>
        <v>1.6146930696874506E-2</v>
      </c>
      <c r="F24" s="38">
        <f t="shared" si="1"/>
        <v>2.4122542071368127E-2</v>
      </c>
      <c r="G24" s="38">
        <f t="shared" si="1"/>
        <v>5.6859076903764148E-2</v>
      </c>
      <c r="H24" s="38">
        <f t="shared" si="1"/>
        <v>3.3406676799156591E-2</v>
      </c>
      <c r="I24" s="38">
        <f t="shared" si="1"/>
        <v>5.3840007947899199E-2</v>
      </c>
      <c r="J24" s="38">
        <f t="shared" si="1"/>
        <v>1.501993395419232E-2</v>
      </c>
      <c r="K24" s="38">
        <f t="shared" si="1"/>
        <v>3.276316050124603E-2</v>
      </c>
      <c r="L24" s="38">
        <f t="shared" si="1"/>
        <v>1.8038004611199979E-2</v>
      </c>
    </row>
    <row r="25" spans="1:13">
      <c r="A25" s="50" t="s">
        <v>299</v>
      </c>
      <c r="B25" s="38">
        <f t="shared" si="1"/>
        <v>3.6815378278979189E-4</v>
      </c>
      <c r="C25" s="38">
        <f t="shared" si="1"/>
        <v>0</v>
      </c>
      <c r="D25" s="38">
        <f t="shared" si="1"/>
        <v>1.6366814210090543E-2</v>
      </c>
      <c r="E25" s="38">
        <f t="shared" si="1"/>
        <v>0</v>
      </c>
      <c r="F25" s="38">
        <f t="shared" si="1"/>
        <v>0</v>
      </c>
      <c r="G25" s="38">
        <f t="shared" si="1"/>
        <v>8.1983671066776995E-3</v>
      </c>
      <c r="H25" s="38">
        <f t="shared" si="1"/>
        <v>2.851708661823835E-2</v>
      </c>
      <c r="I25" s="38">
        <f t="shared" si="1"/>
        <v>9.7828573259739898E-3</v>
      </c>
      <c r="J25" s="38">
        <f t="shared" si="1"/>
        <v>3.5356653852269403E-2</v>
      </c>
      <c r="K25" s="38">
        <f t="shared" si="1"/>
        <v>0</v>
      </c>
      <c r="L25" s="38">
        <f t="shared" si="1"/>
        <v>0</v>
      </c>
    </row>
    <row r="26" spans="1:13">
      <c r="A26" s="29" t="s">
        <v>2</v>
      </c>
      <c r="B26" s="38">
        <f t="shared" si="1"/>
        <v>4.0836250607251816E-2</v>
      </c>
      <c r="C26" s="38">
        <f t="shared" si="1"/>
        <v>4.9378425375033445E-2</v>
      </c>
      <c r="D26" s="38">
        <f t="shared" si="1"/>
        <v>0.1272657601891547</v>
      </c>
      <c r="E26" s="38">
        <f t="shared" si="1"/>
        <v>8.5377452875760929E-2</v>
      </c>
      <c r="F26" s="38">
        <f t="shared" si="1"/>
        <v>5.6264211158360382E-2</v>
      </c>
      <c r="G26" s="38">
        <f t="shared" si="1"/>
        <v>6.9328807860746466E-2</v>
      </c>
      <c r="H26" s="38">
        <f t="shared" si="1"/>
        <v>7.655788414641243E-2</v>
      </c>
      <c r="I26" s="38">
        <f t="shared" si="1"/>
        <v>2.0018377691816466E-2</v>
      </c>
      <c r="J26" s="38">
        <f t="shared" si="1"/>
        <v>0.21025958964236746</v>
      </c>
      <c r="K26" s="38">
        <f t="shared" si="1"/>
        <v>0.11314430207154522</v>
      </c>
      <c r="L26" s="38">
        <f t="shared" si="1"/>
        <v>0.10313033212683241</v>
      </c>
    </row>
    <row r="27" spans="1:13">
      <c r="A27" s="29" t="s">
        <v>3</v>
      </c>
      <c r="B27" s="38">
        <f t="shared" si="1"/>
        <v>0</v>
      </c>
      <c r="C27" s="38">
        <f t="shared" si="1"/>
        <v>0</v>
      </c>
      <c r="D27" s="38">
        <f t="shared" si="1"/>
        <v>0</v>
      </c>
      <c r="E27" s="38">
        <f t="shared" si="1"/>
        <v>0</v>
      </c>
      <c r="F27" s="38">
        <f t="shared" si="1"/>
        <v>0</v>
      </c>
      <c r="G27" s="38">
        <f t="shared" si="1"/>
        <v>0</v>
      </c>
      <c r="H27" s="38">
        <f t="shared" si="1"/>
        <v>0</v>
      </c>
      <c r="I27" s="38">
        <f t="shared" si="1"/>
        <v>0</v>
      </c>
      <c r="J27" s="38">
        <f t="shared" si="1"/>
        <v>0</v>
      </c>
      <c r="K27" s="38">
        <f t="shared" si="1"/>
        <v>0</v>
      </c>
      <c r="L27" s="38">
        <f t="shared" si="1"/>
        <v>0</v>
      </c>
    </row>
    <row r="28" spans="1:13">
      <c r="A28" s="29" t="s">
        <v>5</v>
      </c>
      <c r="B28" s="38">
        <f t="shared" si="1"/>
        <v>0</v>
      </c>
      <c r="C28" s="38">
        <f t="shared" si="1"/>
        <v>0</v>
      </c>
      <c r="D28" s="38">
        <f t="shared" si="1"/>
        <v>0</v>
      </c>
      <c r="E28" s="38">
        <f t="shared" si="1"/>
        <v>0</v>
      </c>
      <c r="F28" s="38">
        <f t="shared" si="1"/>
        <v>0</v>
      </c>
      <c r="G28" s="38">
        <f t="shared" si="1"/>
        <v>0</v>
      </c>
      <c r="H28" s="38">
        <f t="shared" si="1"/>
        <v>3.4386631965337999E-3</v>
      </c>
      <c r="I28" s="38">
        <f t="shared" si="1"/>
        <v>0</v>
      </c>
      <c r="J28" s="38">
        <f t="shared" si="1"/>
        <v>0</v>
      </c>
      <c r="K28" s="38">
        <f t="shared" si="1"/>
        <v>0</v>
      </c>
      <c r="L28" s="38">
        <f t="shared" si="1"/>
        <v>0</v>
      </c>
    </row>
    <row r="29" spans="1:13">
      <c r="A29" s="29" t="s">
        <v>6</v>
      </c>
      <c r="B29" s="38">
        <f t="shared" si="1"/>
        <v>0</v>
      </c>
      <c r="C29" s="38">
        <f t="shared" si="1"/>
        <v>1.2635910145510536E-3</v>
      </c>
      <c r="D29" s="38">
        <f t="shared" si="1"/>
        <v>2.4027104446602632E-3</v>
      </c>
      <c r="E29" s="38">
        <f t="shared" si="1"/>
        <v>0</v>
      </c>
      <c r="F29" s="38">
        <f t="shared" si="1"/>
        <v>2.2916413220710362E-3</v>
      </c>
      <c r="G29" s="38">
        <f t="shared" si="1"/>
        <v>2.7374390949898258E-3</v>
      </c>
      <c r="H29" s="38">
        <f t="shared" si="1"/>
        <v>0</v>
      </c>
      <c r="I29" s="38">
        <f t="shared" si="1"/>
        <v>3.8873808562800236E-3</v>
      </c>
      <c r="J29" s="38">
        <f t="shared" si="1"/>
        <v>0</v>
      </c>
      <c r="K29" s="38">
        <f t="shared" si="1"/>
        <v>0</v>
      </c>
      <c r="L29" s="38">
        <f t="shared" si="1"/>
        <v>0</v>
      </c>
    </row>
    <row r="30" spans="1:13">
      <c r="A30" s="29" t="s">
        <v>7</v>
      </c>
      <c r="B30" s="38">
        <f t="shared" si="1"/>
        <v>0</v>
      </c>
      <c r="C30" s="38">
        <f t="shared" si="1"/>
        <v>0</v>
      </c>
      <c r="D30" s="38">
        <f t="shared" si="1"/>
        <v>0</v>
      </c>
      <c r="E30" s="38">
        <f t="shared" si="1"/>
        <v>0</v>
      </c>
      <c r="F30" s="38">
        <f t="shared" si="1"/>
        <v>1.114620379595451E-3</v>
      </c>
      <c r="G30" s="38">
        <f t="shared" si="1"/>
        <v>1.252946776642303E-3</v>
      </c>
      <c r="H30" s="38">
        <f t="shared" si="1"/>
        <v>1.3574969637936715E-3</v>
      </c>
      <c r="I30" s="38">
        <f t="shared" si="1"/>
        <v>0</v>
      </c>
      <c r="J30" s="38">
        <f t="shared" si="1"/>
        <v>2.1323999130702328E-3</v>
      </c>
      <c r="K30" s="38">
        <f t="shared" si="1"/>
        <v>0</v>
      </c>
      <c r="L30" s="38">
        <f t="shared" si="1"/>
        <v>2.0049723060871307E-3</v>
      </c>
    </row>
    <row r="31" spans="1:13">
      <c r="A31" s="29" t="s">
        <v>9</v>
      </c>
      <c r="B31" s="38">
        <f t="shared" si="1"/>
        <v>2.7155808186885808E-4</v>
      </c>
      <c r="C31" s="38">
        <f t="shared" si="1"/>
        <v>5.4312617903504602E-3</v>
      </c>
      <c r="D31" s="38">
        <f t="shared" si="1"/>
        <v>5.6040638089968594E-3</v>
      </c>
      <c r="E31" s="38">
        <f t="shared" si="1"/>
        <v>1.9724376710765876E-3</v>
      </c>
      <c r="F31" s="38">
        <f t="shared" si="1"/>
        <v>0</v>
      </c>
      <c r="G31" s="38">
        <f t="shared" si="1"/>
        <v>7.884491936529613E-3</v>
      </c>
      <c r="H31" s="38">
        <f t="shared" si="1"/>
        <v>1.6751197036514302E-3</v>
      </c>
      <c r="I31" s="38">
        <f t="shared" si="1"/>
        <v>0</v>
      </c>
      <c r="J31" s="38">
        <f t="shared" si="1"/>
        <v>0</v>
      </c>
      <c r="K31" s="38">
        <f t="shared" si="1"/>
        <v>0</v>
      </c>
      <c r="L31" s="38">
        <f t="shared" si="1"/>
        <v>5.804658328966518E-3</v>
      </c>
    </row>
    <row r="32" spans="1:13">
      <c r="A32" s="29" t="s">
        <v>11</v>
      </c>
      <c r="B32" s="38">
        <f t="shared" si="1"/>
        <v>0</v>
      </c>
      <c r="C32" s="38">
        <f t="shared" si="1"/>
        <v>1.7416073643699084E-2</v>
      </c>
      <c r="D32" s="38">
        <f t="shared" si="1"/>
        <v>0</v>
      </c>
      <c r="E32" s="38">
        <f t="shared" si="1"/>
        <v>1.4467210343864929E-2</v>
      </c>
      <c r="F32" s="38">
        <f t="shared" si="1"/>
        <v>7.0643406412126729E-3</v>
      </c>
      <c r="G32" s="38">
        <f t="shared" si="1"/>
        <v>1.8076133751606181E-2</v>
      </c>
      <c r="H32" s="38">
        <f t="shared" si="1"/>
        <v>1.9465539510671596E-2</v>
      </c>
      <c r="I32" s="38">
        <f t="shared" si="1"/>
        <v>0</v>
      </c>
      <c r="J32" s="38">
        <f t="shared" si="1"/>
        <v>0</v>
      </c>
      <c r="K32" s="38">
        <f t="shared" si="1"/>
        <v>0</v>
      </c>
      <c r="L32" s="38">
        <f t="shared" si="1"/>
        <v>3.836181865144641E-3</v>
      </c>
    </row>
    <row r="33" spans="1:12">
      <c r="A33" s="29" t="s">
        <v>13</v>
      </c>
      <c r="B33" s="38">
        <f t="shared" si="1"/>
        <v>0</v>
      </c>
      <c r="C33" s="38">
        <f t="shared" si="1"/>
        <v>7.3184540817749466E-5</v>
      </c>
      <c r="D33" s="38">
        <f t="shared" si="1"/>
        <v>1.0778986815402536E-3</v>
      </c>
      <c r="E33" s="38">
        <f t="shared" si="1"/>
        <v>1.4010370496796299E-3</v>
      </c>
      <c r="F33" s="38">
        <f t="shared" si="1"/>
        <v>2.3336942476632119E-3</v>
      </c>
      <c r="G33" s="38">
        <f t="shared" si="1"/>
        <v>0</v>
      </c>
      <c r="H33" s="38">
        <f t="shared" si="1"/>
        <v>9.3031868822522328E-3</v>
      </c>
      <c r="I33" s="38">
        <f t="shared" si="1"/>
        <v>0</v>
      </c>
      <c r="J33" s="38">
        <f t="shared" si="1"/>
        <v>0</v>
      </c>
      <c r="K33" s="38">
        <f t="shared" si="1"/>
        <v>0</v>
      </c>
      <c r="L33" s="38">
        <f t="shared" si="1"/>
        <v>0</v>
      </c>
    </row>
    <row r="34" spans="1:12">
      <c r="A34" s="29" t="s">
        <v>16</v>
      </c>
      <c r="B34" s="38">
        <f t="shared" si="1"/>
        <v>7.3492268183515275E-3</v>
      </c>
      <c r="C34" s="38">
        <f t="shared" si="1"/>
        <v>9.8877450510107823E-3</v>
      </c>
      <c r="D34" s="38">
        <f t="shared" si="1"/>
        <v>6.4346242416959687E-3</v>
      </c>
      <c r="E34" s="38">
        <f t="shared" si="1"/>
        <v>0</v>
      </c>
      <c r="F34" s="38">
        <f t="shared" si="1"/>
        <v>2.3585286926163102E-2</v>
      </c>
      <c r="G34" s="38">
        <f t="shared" si="1"/>
        <v>8.1155428717847363E-3</v>
      </c>
      <c r="H34" s="38">
        <f t="shared" si="1"/>
        <v>2.3236284321755795E-2</v>
      </c>
      <c r="I34" s="38">
        <f t="shared" si="1"/>
        <v>1.0752819545898597E-2</v>
      </c>
      <c r="J34" s="38">
        <f t="shared" si="1"/>
        <v>2.6742455388602371E-2</v>
      </c>
      <c r="K34" s="38">
        <f t="shared" si="1"/>
        <v>0</v>
      </c>
      <c r="L34" s="38">
        <f t="shared" si="1"/>
        <v>0</v>
      </c>
    </row>
    <row r="35" spans="1:12">
      <c r="A35" s="29" t="s">
        <v>19</v>
      </c>
      <c r="B35" s="38">
        <f t="shared" si="1"/>
        <v>0</v>
      </c>
      <c r="C35" s="38">
        <f t="shared" si="1"/>
        <v>1.5598969006531332E-2</v>
      </c>
      <c r="D35" s="38">
        <f t="shared" si="1"/>
        <v>0</v>
      </c>
      <c r="E35" s="38">
        <f t="shared" si="1"/>
        <v>0</v>
      </c>
      <c r="F35" s="38">
        <f t="shared" si="1"/>
        <v>0</v>
      </c>
      <c r="G35" s="38">
        <f t="shared" si="1"/>
        <v>0</v>
      </c>
      <c r="H35" s="38">
        <f t="shared" si="1"/>
        <v>0</v>
      </c>
      <c r="I35" s="38">
        <f t="shared" si="1"/>
        <v>0</v>
      </c>
      <c r="J35" s="38">
        <f t="shared" si="1"/>
        <v>0</v>
      </c>
      <c r="K35" s="38">
        <f t="shared" si="1"/>
        <v>2.5550694297494417E-2</v>
      </c>
      <c r="L35" s="38">
        <f t="shared" si="1"/>
        <v>0</v>
      </c>
    </row>
    <row r="36" spans="1:12">
      <c r="A36" s="29" t="s">
        <v>25</v>
      </c>
      <c r="B36" s="38">
        <f t="shared" si="1"/>
        <v>0</v>
      </c>
      <c r="C36" s="38">
        <f t="shared" si="1"/>
        <v>2.0618249803327111E-2</v>
      </c>
      <c r="D36" s="38">
        <f t="shared" si="1"/>
        <v>0</v>
      </c>
      <c r="E36" s="38">
        <f t="shared" si="1"/>
        <v>0</v>
      </c>
      <c r="F36" s="38">
        <f t="shared" si="1"/>
        <v>0</v>
      </c>
      <c r="G36" s="38">
        <f t="shared" si="1"/>
        <v>0</v>
      </c>
      <c r="H36" s="38">
        <f t="shared" si="1"/>
        <v>0</v>
      </c>
      <c r="I36" s="38">
        <f t="shared" si="1"/>
        <v>0</v>
      </c>
      <c r="J36" s="38">
        <f t="shared" si="1"/>
        <v>0</v>
      </c>
      <c r="K36" s="38">
        <f t="shared" si="1"/>
        <v>0</v>
      </c>
      <c r="L36" s="38">
        <f t="shared" si="1"/>
        <v>0</v>
      </c>
    </row>
    <row r="37" spans="1:12">
      <c r="A37" s="29" t="s">
        <v>28</v>
      </c>
      <c r="B37" s="38">
        <f t="shared" si="1"/>
        <v>1.5311522415484719E-4</v>
      </c>
      <c r="C37" s="38">
        <f t="shared" si="1"/>
        <v>1.0308228559177374E-4</v>
      </c>
      <c r="D37" s="38">
        <f t="shared" si="1"/>
        <v>1.4348962465944427E-5</v>
      </c>
      <c r="E37" s="38">
        <f t="shared" si="1"/>
        <v>6.6982177730046458E-4</v>
      </c>
      <c r="F37" s="38">
        <f t="shared" si="1"/>
        <v>2.4586596160627649E-4</v>
      </c>
      <c r="G37" s="38">
        <f t="shared" si="1"/>
        <v>0</v>
      </c>
      <c r="H37" s="38">
        <f t="shared" si="1"/>
        <v>8.697615896146651E-5</v>
      </c>
      <c r="I37" s="38">
        <f t="shared" si="1"/>
        <v>0</v>
      </c>
      <c r="J37" s="38">
        <f t="shared" si="1"/>
        <v>0</v>
      </c>
      <c r="K37" s="38">
        <f t="shared" si="1"/>
        <v>0</v>
      </c>
      <c r="L37" s="38">
        <f t="shared" si="1"/>
        <v>0</v>
      </c>
    </row>
    <row r="38" spans="1:12">
      <c r="A38" s="29" t="s">
        <v>31</v>
      </c>
      <c r="B38" s="38">
        <f t="shared" si="1"/>
        <v>2.1526576963950199E-3</v>
      </c>
      <c r="C38" s="38">
        <f t="shared" si="1"/>
        <v>0</v>
      </c>
      <c r="D38" s="38">
        <f t="shared" si="1"/>
        <v>8.9585994945951734E-5</v>
      </c>
      <c r="E38" s="38">
        <f t="shared" si="1"/>
        <v>0</v>
      </c>
      <c r="F38" s="38">
        <f t="shared" si="1"/>
        <v>0</v>
      </c>
      <c r="G38" s="38">
        <f t="shared" si="1"/>
        <v>0</v>
      </c>
      <c r="H38" s="38">
        <f t="shared" si="1"/>
        <v>0</v>
      </c>
      <c r="I38" s="38">
        <f t="shared" si="1"/>
        <v>0</v>
      </c>
      <c r="J38" s="38">
        <f t="shared" si="1"/>
        <v>0</v>
      </c>
      <c r="K38" s="38">
        <f t="shared" si="1"/>
        <v>0</v>
      </c>
      <c r="L38" s="38">
        <f t="shared" si="1"/>
        <v>0</v>
      </c>
    </row>
    <row r="39" spans="1:12">
      <c r="A39" s="29" t="s">
        <v>34</v>
      </c>
      <c r="B39" s="38">
        <f t="shared" si="1"/>
        <v>0.94803608274628404</v>
      </c>
      <c r="C39" s="38">
        <f t="shared" si="1"/>
        <v>0.8615381962161579</v>
      </c>
      <c r="D39" s="38">
        <f t="shared" si="1"/>
        <v>0.81050902979562267</v>
      </c>
      <c r="E39" s="38">
        <f t="shared" si="1"/>
        <v>0.87996510958544294</v>
      </c>
      <c r="F39" s="38">
        <f t="shared" si="1"/>
        <v>0.8829777972919598</v>
      </c>
      <c r="G39" s="38">
        <f t="shared" si="1"/>
        <v>0.82754719369725904</v>
      </c>
      <c r="H39" s="38">
        <f t="shared" si="1"/>
        <v>0.80295508569857266</v>
      </c>
      <c r="I39" s="38">
        <f t="shared" si="1"/>
        <v>0.90171855663213174</v>
      </c>
      <c r="J39" s="38">
        <f t="shared" si="1"/>
        <v>0.71048896724949817</v>
      </c>
      <c r="K39" s="38">
        <f t="shared" si="1"/>
        <v>0.82854184312971435</v>
      </c>
      <c r="L39" s="38">
        <f t="shared" si="1"/>
        <v>0.86718585076176924</v>
      </c>
    </row>
    <row r="40" spans="1:12">
      <c r="A40" s="34" t="s">
        <v>293</v>
      </c>
      <c r="B40" s="42">
        <f t="shared" ref="B40:L40" si="2">+IF(B22=0,"-",SUM(B24:B39))</f>
        <v>0.99999999999999989</v>
      </c>
      <c r="C40" s="42">
        <f t="shared" si="2"/>
        <v>0.99999999999999989</v>
      </c>
      <c r="D40" s="42">
        <f t="shared" si="2"/>
        <v>1</v>
      </c>
      <c r="E40" s="42">
        <f t="shared" si="2"/>
        <v>1</v>
      </c>
      <c r="F40" s="42">
        <f t="shared" si="2"/>
        <v>1</v>
      </c>
      <c r="G40" s="42">
        <f t="shared" si="2"/>
        <v>1</v>
      </c>
      <c r="H40" s="42">
        <f t="shared" si="2"/>
        <v>1</v>
      </c>
      <c r="I40" s="42">
        <f t="shared" si="2"/>
        <v>1</v>
      </c>
      <c r="J40" s="42">
        <f t="shared" si="2"/>
        <v>1</v>
      </c>
      <c r="K40" s="42">
        <f t="shared" si="2"/>
        <v>1</v>
      </c>
      <c r="L40" s="42">
        <f t="shared" si="2"/>
        <v>0.99999999999999989</v>
      </c>
    </row>
    <row r="41" spans="1:12">
      <c r="A41" s="15"/>
      <c r="B41" s="64"/>
      <c r="C41" s="64"/>
      <c r="D41" s="65"/>
      <c r="E41" s="65"/>
      <c r="F41" s="65"/>
      <c r="G41" s="65"/>
      <c r="H41" s="65"/>
      <c r="I41" s="65"/>
      <c r="J41" s="65"/>
      <c r="K41" s="65"/>
      <c r="L41" s="65"/>
    </row>
  </sheetData>
  <sheetProtection algorithmName="SHA-512" hashValue="fb3FPV/AvOfoGpzaOWWu2b0xUHsxfaaxq3AxvJQuFB5sI/Cc2Zh8If7N9EITLgxaOHNahKADzXpXtCQoTJDiew==" saltValue="nx5LZgPPYeBcpiSk3xsYjw==" spinCount="100000" sheet="1" objects="1" scenarios="1"/>
  <protectedRanges>
    <protectedRange sqref="A2:A3" name="Rango1"/>
  </protectedRanges>
  <mergeCells count="3">
    <mergeCell ref="A1:L1"/>
    <mergeCell ref="B5:L5"/>
    <mergeCell ref="B23:L23"/>
  </mergeCells>
  <printOptions horizontalCentered="1"/>
  <pageMargins left="0.39370078740157483" right="0.19685039370078741" top="0.39370078740157483" bottom="0.39370078740157483" header="0" footer="0"/>
  <pageSetup paperSize="9" scale="90" fitToHeight="0" orientation="landscape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FD7843F-0649-4D87-A98C-3BB7CB7F6B32}">
          <x14:formula1>
            <xm:f>'V4'!$R$5:$R$22</xm:f>
          </x14:formula1>
          <xm:sqref>A3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72D67-1C7D-42C1-81EB-AB99F3208671}">
  <sheetPr>
    <pageSetUpPr fitToPage="1"/>
  </sheetPr>
  <dimension ref="A1:L54"/>
  <sheetViews>
    <sheetView view="pageBreakPreview" zoomScaleNormal="100" zoomScaleSheetLayoutView="100" workbookViewId="0">
      <selection activeCell="A2" sqref="A2"/>
    </sheetView>
  </sheetViews>
  <sheetFormatPr baseColWidth="10" defaultColWidth="11.44140625" defaultRowHeight="13.2"/>
  <cols>
    <col min="1" max="1" width="23.109375" customWidth="1"/>
    <col min="2" max="12" width="9.6640625" customWidth="1"/>
  </cols>
  <sheetData>
    <row r="1" spans="1:12" ht="17.399999999999999">
      <c r="A1" s="66" t="str">
        <f>"En "&amp;LEFT('V1'!B3,4)&amp;", las principales ventas de la provincia de Cáceres (el "&amp;ROUND(SUM(A3:A6)*100,2)&amp;"% del total) se concentraron en "</f>
        <v xml:space="preserve">En 2023, las principales ventas de la provincia de Cáceres (el 92,33% del total) se concentraron en </v>
      </c>
      <c r="B1" s="17"/>
      <c r="C1" s="17"/>
    </row>
    <row r="2" spans="1:12" ht="17.399999999999999">
      <c r="A2" s="66" t="s">
        <v>300</v>
      </c>
      <c r="B2" s="17"/>
      <c r="C2" s="17"/>
    </row>
    <row r="3" spans="1:12" ht="17.399999999999999">
      <c r="A3" s="67">
        <f>+LARGE('V13'!$K$26:$K$41,1)</f>
        <v>0.64731535426978437</v>
      </c>
      <c r="B3" s="68" t="str">
        <f>+_xlfn.XLOOKUP(A3,'V13'!$K$26:$K$41,'V13'!$A$26:$A$41)</f>
        <v xml:space="preserve">EE - Industria energética, distribución de energía, gas y agua </v>
      </c>
      <c r="C3" s="17"/>
    </row>
    <row r="4" spans="1:12" ht="17.399999999999999">
      <c r="A4" s="67">
        <f>+LARGE('V13'!$K$26:$K$41,2)</f>
        <v>0.16123186059867528</v>
      </c>
      <c r="B4" s="68" t="str">
        <f>+_xlfn.XLOOKUP(A4,'V13'!$K$26:$K$41,'V13'!$A$26:$A$41)</f>
        <v xml:space="preserve">DA - Industria Agroalimentaria </v>
      </c>
      <c r="C4" s="17"/>
    </row>
    <row r="5" spans="1:12" ht="17.399999999999999">
      <c r="A5" s="67">
        <f>+LARGE('V13'!$K$26:$K$41,3)</f>
        <v>8.323249586879429E-2</v>
      </c>
      <c r="B5" s="68" t="str">
        <f>+_xlfn.XLOOKUP(A5,'V13'!$K$26:$K$41,'V13'!$A$26:$A$41)</f>
        <v xml:space="preserve">AA,BB - Agricultura, silvicultura y pesca </v>
      </c>
      <c r="C5" s="17"/>
    </row>
    <row r="6" spans="1:12" ht="17.399999999999999">
      <c r="A6" s="67">
        <f>+LARGE('V13'!$K$26:$K$41,4)</f>
        <v>3.1480061540002519E-2</v>
      </c>
      <c r="B6" s="68" t="str">
        <f>+_xlfn.XLOOKUP(A6,'V13'!$K$26:$K$41,'V13'!$A$26:$A$41)</f>
        <v xml:space="preserve">CA,CB, DF - I. extractivas, coquerías, refino y combustibles nucleares </v>
      </c>
      <c r="C6" s="17"/>
    </row>
    <row r="7" spans="1:12">
      <c r="A7" s="17"/>
      <c r="B7" s="17"/>
      <c r="C7" s="17"/>
    </row>
    <row r="8" spans="1:12" ht="15">
      <c r="A8" s="69"/>
      <c r="B8" s="17"/>
      <c r="C8" s="17"/>
    </row>
    <row r="9" spans="1:12" ht="17.399999999999999">
      <c r="A9" s="66" t="s">
        <v>301</v>
      </c>
      <c r="B9" s="17"/>
      <c r="C9" s="17"/>
    </row>
    <row r="11" spans="1:12" ht="15.6">
      <c r="A11" s="90" t="s">
        <v>314</v>
      </c>
      <c r="B11" s="90"/>
      <c r="C11" s="90"/>
      <c r="D11" s="90"/>
      <c r="E11" s="90"/>
      <c r="F11" s="90"/>
      <c r="G11" s="90"/>
      <c r="H11" s="90"/>
      <c r="I11" s="90"/>
      <c r="J11" s="90"/>
      <c r="K11" s="90"/>
      <c r="L11" s="90"/>
    </row>
    <row r="12" spans="1:12" ht="15.6">
      <c r="A12" s="70"/>
      <c r="B12" s="70"/>
      <c r="C12" s="41" t="s">
        <v>303</v>
      </c>
      <c r="D12" s="70"/>
      <c r="E12" s="70"/>
      <c r="F12" s="70"/>
      <c r="G12" s="70"/>
      <c r="H12" s="70"/>
      <c r="I12" s="70"/>
      <c r="J12" s="70"/>
      <c r="K12" s="70"/>
      <c r="L12" s="70"/>
    </row>
    <row r="13" spans="1:12">
      <c r="B13" s="71"/>
      <c r="C13" s="72" t="s">
        <v>34</v>
      </c>
      <c r="D13" s="26"/>
      <c r="E13" s="26"/>
      <c r="F13" s="45"/>
      <c r="G13" s="26"/>
      <c r="H13" s="26"/>
      <c r="J13" s="26"/>
      <c r="K13" s="73"/>
      <c r="L13" s="26"/>
    </row>
    <row r="14" spans="1:12" ht="13.8" thickBot="1">
      <c r="A14" s="17"/>
      <c r="B14" s="27" t="str">
        <f>+'V1'!B3</f>
        <v>2023A</v>
      </c>
      <c r="C14" s="27" t="str">
        <f>+'V1'!C3</f>
        <v>2022P</v>
      </c>
      <c r="D14" s="27">
        <f>+'V1'!D3</f>
        <v>2021</v>
      </c>
      <c r="E14" s="27">
        <f>+'V1'!E3</f>
        <v>2020</v>
      </c>
      <c r="F14" s="27">
        <f>+'V1'!F3</f>
        <v>2019</v>
      </c>
      <c r="G14" s="27">
        <f>+'V1'!G3</f>
        <v>2018</v>
      </c>
      <c r="H14" s="27">
        <f>+'V1'!H3</f>
        <v>2017</v>
      </c>
      <c r="I14" s="27">
        <f>+'V1'!I3</f>
        <v>2016</v>
      </c>
      <c r="J14" s="27">
        <f>+'V1'!J3</f>
        <v>2015</v>
      </c>
      <c r="K14" s="27">
        <f>+'V1'!K3</f>
        <v>2014</v>
      </c>
      <c r="L14" s="27">
        <f>+'V1'!L3</f>
        <v>2013</v>
      </c>
    </row>
    <row r="15" spans="1:12" ht="14.4" thickTop="1" thickBot="1">
      <c r="A15" s="28" t="s">
        <v>196</v>
      </c>
      <c r="B15" s="87" t="s">
        <v>197</v>
      </c>
      <c r="C15" s="87"/>
      <c r="D15" s="87"/>
      <c r="E15" s="87"/>
      <c r="F15" s="87"/>
      <c r="G15" s="87"/>
      <c r="H15" s="87"/>
      <c r="I15" s="87"/>
      <c r="J15" s="87"/>
      <c r="K15" s="87"/>
      <c r="L15" s="87"/>
    </row>
    <row r="16" spans="1:12" ht="13.8" thickTop="1">
      <c r="A16" s="29" t="s">
        <v>198</v>
      </c>
      <c r="B16" s="30">
        <f>+SUMIFS(Ventas!E:E,Ventas!$AD:$AD,$C$13,Ventas!$B:$B,$A16,Ventas!$A:$A,"Cáceres")</f>
        <v>1659.6638358824071</v>
      </c>
      <c r="C16" s="30">
        <f>+SUMIFS(Ventas!F:F,Ventas!$AD:$AD,$C$13,Ventas!$B:$B,$A16,Ventas!$A:$A,"Cáceres")</f>
        <v>1795.7001475252009</v>
      </c>
      <c r="D16" s="30">
        <f>+SUMIFS(Ventas!G:G,Ventas!$AD:$AD,$C$13,Ventas!$B:$B,$A16,Ventas!$A:$A,"Cáceres")</f>
        <v>1206.3337044034729</v>
      </c>
      <c r="E16" s="30">
        <f>+SUMIFS(Ventas!H:H,Ventas!$AD:$AD,$C$13,Ventas!$B:$B,$A16,Ventas!$A:$A,"Cáceres")</f>
        <v>927.28851378975332</v>
      </c>
      <c r="F16" s="30">
        <f>+SUMIFS(Ventas!I:I,Ventas!$AD:$AD,$C$13,Ventas!$B:$B,$A16,Ventas!$A:$A,"Cáceres")</f>
        <v>922.50310899888086</v>
      </c>
      <c r="G16" s="30">
        <f>+SUMIFS(Ventas!J:J,Ventas!$AD:$AD,$C$13,Ventas!$B:$B,$A16,Ventas!$A:$A,"Cáceres")</f>
        <v>927.8055634323656</v>
      </c>
      <c r="H16" s="30">
        <f>+SUMIFS(Ventas!K:K,Ventas!$AD:$AD,$C$13,Ventas!$B:$B,$A16,Ventas!$A:$A,"Cáceres")</f>
        <v>845.77388312655034</v>
      </c>
      <c r="I16" s="30">
        <f>+SUMIFS(Ventas!L:L,Ventas!$AD:$AD,$C$13,Ventas!$B:$B,$A16,Ventas!$A:$A,"Cáceres")</f>
        <v>725.71502618467082</v>
      </c>
      <c r="J16" s="30">
        <f>+SUMIFS(Ventas!M:M,Ventas!$AD:$AD,$C$13,Ventas!$B:$B,$A16,Ventas!$A:$A,"Cáceres")</f>
        <v>470.98684806670337</v>
      </c>
      <c r="K16" s="30">
        <f>+SUMIFS(Ventas!N:N,Ventas!$AD:$AD,$C$13,Ventas!$B:$B,$A16,Ventas!$A:$A,"Cáceres")</f>
        <v>565.06790618289983</v>
      </c>
      <c r="L16" s="30">
        <f>+SUMIFS(Ventas!O:O,Ventas!$AD:$AD,$C$13,Ventas!$B:$B,$A16,Ventas!$A:$A,"Cáceres")</f>
        <v>554.76435190683969</v>
      </c>
    </row>
    <row r="17" spans="1:12">
      <c r="A17" s="29" t="s">
        <v>199</v>
      </c>
      <c r="B17" s="30">
        <f>+SUMIFS(Ventas!E:E,Ventas!$AD:$AD,$C$13,Ventas!$B:$B,$A17,Ventas!$A:$A,"Cáceres")</f>
        <v>0</v>
      </c>
      <c r="C17" s="30">
        <f>+SUMIFS(Ventas!F:F,Ventas!$AD:$AD,$C$13,Ventas!$B:$B,$A17,Ventas!$A:$A,"Cáceres")</f>
        <v>0</v>
      </c>
      <c r="D17" s="30">
        <f>+SUMIFS(Ventas!G:G,Ventas!$AD:$AD,$C$13,Ventas!$B:$B,$A17,Ventas!$A:$A,"Cáceres")</f>
        <v>0</v>
      </c>
      <c r="E17" s="30">
        <f>+SUMIFS(Ventas!H:H,Ventas!$AD:$AD,$C$13,Ventas!$B:$B,$A17,Ventas!$A:$A,"Cáceres")</f>
        <v>0</v>
      </c>
      <c r="F17" s="30">
        <f>+SUMIFS(Ventas!I:I,Ventas!$AD:$AD,$C$13,Ventas!$B:$B,$A17,Ventas!$A:$A,"Cáceres")</f>
        <v>0</v>
      </c>
      <c r="G17" s="30">
        <f>+SUMIFS(Ventas!J:J,Ventas!$AD:$AD,$C$13,Ventas!$B:$B,$A17,Ventas!$A:$A,"Cáceres")</f>
        <v>0</v>
      </c>
      <c r="H17" s="30">
        <f>+SUMIFS(Ventas!K:K,Ventas!$AD:$AD,$C$13,Ventas!$B:$B,$A17,Ventas!$A:$A,"Cáceres")</f>
        <v>0</v>
      </c>
      <c r="I17" s="30">
        <f>+SUMIFS(Ventas!L:L,Ventas!$AD:$AD,$C$13,Ventas!$B:$B,$A17,Ventas!$A:$A,"Cáceres")</f>
        <v>0</v>
      </c>
      <c r="J17" s="30">
        <f>+SUMIFS(Ventas!M:M,Ventas!$AD:$AD,$C$13,Ventas!$B:$B,$A17,Ventas!$A:$A,"Cáceres")</f>
        <v>0</v>
      </c>
      <c r="K17" s="30">
        <f>+SUMIFS(Ventas!N:N,Ventas!$AD:$AD,$C$13,Ventas!$B:$B,$A17,Ventas!$A:$A,"Cáceres")</f>
        <v>0</v>
      </c>
      <c r="L17" s="30">
        <f>+SUMIFS(Ventas!O:O,Ventas!$AD:$AD,$C$13,Ventas!$B:$B,$A17,Ventas!$A:$A,"Cáceres")</f>
        <v>0</v>
      </c>
    </row>
    <row r="18" spans="1:12">
      <c r="A18" s="29" t="s">
        <v>200</v>
      </c>
      <c r="B18" s="30">
        <f>+SUMIFS(Ventas!E:E,Ventas!$AD:$AD,$C$13,Ventas!$B:$B,$A18,Ventas!$A:$A,"Cáceres")</f>
        <v>0</v>
      </c>
      <c r="C18" s="30">
        <f>+SUMIFS(Ventas!F:F,Ventas!$AD:$AD,$C$13,Ventas!$B:$B,$A18,Ventas!$A:$A,"Cáceres")</f>
        <v>0</v>
      </c>
      <c r="D18" s="30">
        <f>+SUMIFS(Ventas!G:G,Ventas!$AD:$AD,$C$13,Ventas!$B:$B,$A18,Ventas!$A:$A,"Cáceres")</f>
        <v>0</v>
      </c>
      <c r="E18" s="30">
        <f>+SUMIFS(Ventas!H:H,Ventas!$AD:$AD,$C$13,Ventas!$B:$B,$A18,Ventas!$A:$A,"Cáceres")</f>
        <v>0</v>
      </c>
      <c r="F18" s="30">
        <f>+SUMIFS(Ventas!I:I,Ventas!$AD:$AD,$C$13,Ventas!$B:$B,$A18,Ventas!$A:$A,"Cáceres")</f>
        <v>0</v>
      </c>
      <c r="G18" s="30">
        <f>+SUMIFS(Ventas!J:J,Ventas!$AD:$AD,$C$13,Ventas!$B:$B,$A18,Ventas!$A:$A,"Cáceres")</f>
        <v>0</v>
      </c>
      <c r="H18" s="30">
        <f>+SUMIFS(Ventas!K:K,Ventas!$AD:$AD,$C$13,Ventas!$B:$B,$A18,Ventas!$A:$A,"Cáceres")</f>
        <v>0</v>
      </c>
      <c r="I18" s="30">
        <f>+SUMIFS(Ventas!L:L,Ventas!$AD:$AD,$C$13,Ventas!$B:$B,$A18,Ventas!$A:$A,"Cáceres")</f>
        <v>0</v>
      </c>
      <c r="J18" s="30">
        <f>+SUMIFS(Ventas!M:M,Ventas!$AD:$AD,$C$13,Ventas!$B:$B,$A18,Ventas!$A:$A,"Cáceres")</f>
        <v>0</v>
      </c>
      <c r="K18" s="30">
        <f>+SUMIFS(Ventas!N:N,Ventas!$AD:$AD,$C$13,Ventas!$B:$B,$A18,Ventas!$A:$A,"Cáceres")</f>
        <v>0</v>
      </c>
      <c r="L18" s="30">
        <f>+SUMIFS(Ventas!O:O,Ventas!$AD:$AD,$C$13,Ventas!$B:$B,$A18,Ventas!$A:$A,"Cáceres")</f>
        <v>0</v>
      </c>
    </row>
    <row r="19" spans="1:12">
      <c r="A19" s="29" t="s">
        <v>201</v>
      </c>
      <c r="B19" s="30">
        <f>+SUMIFS(Ventas!E:E,Ventas!$AD:$AD,$C$13,Ventas!$B:$B,$A19,Ventas!$A:$A,"Cáceres")</f>
        <v>0</v>
      </c>
      <c r="C19" s="30">
        <f>+SUMIFS(Ventas!F:F,Ventas!$AD:$AD,$C$13,Ventas!$B:$B,$A19,Ventas!$A:$A,"Cáceres")</f>
        <v>0</v>
      </c>
      <c r="D19" s="30">
        <f>+SUMIFS(Ventas!G:G,Ventas!$AD:$AD,$C$13,Ventas!$B:$B,$A19,Ventas!$A:$A,"Cáceres")</f>
        <v>0</v>
      </c>
      <c r="E19" s="30">
        <f>+SUMIFS(Ventas!H:H,Ventas!$AD:$AD,$C$13,Ventas!$B:$B,$A19,Ventas!$A:$A,"Cáceres")</f>
        <v>0</v>
      </c>
      <c r="F19" s="30">
        <f>+SUMIFS(Ventas!I:I,Ventas!$AD:$AD,$C$13,Ventas!$B:$B,$A19,Ventas!$A:$A,"Cáceres")</f>
        <v>0</v>
      </c>
      <c r="G19" s="30">
        <f>+SUMIFS(Ventas!J:J,Ventas!$AD:$AD,$C$13,Ventas!$B:$B,$A19,Ventas!$A:$A,"Cáceres")</f>
        <v>0</v>
      </c>
      <c r="H19" s="30">
        <f>+SUMIFS(Ventas!K:K,Ventas!$AD:$AD,$C$13,Ventas!$B:$B,$A19,Ventas!$A:$A,"Cáceres")</f>
        <v>0</v>
      </c>
      <c r="I19" s="30">
        <f>+SUMIFS(Ventas!L:L,Ventas!$AD:$AD,$C$13,Ventas!$B:$B,$A19,Ventas!$A:$A,"Cáceres")</f>
        <v>0</v>
      </c>
      <c r="J19" s="30">
        <f>+SUMIFS(Ventas!M:M,Ventas!$AD:$AD,$C$13,Ventas!$B:$B,$A19,Ventas!$A:$A,"Cáceres")</f>
        <v>0</v>
      </c>
      <c r="K19" s="30">
        <f>+SUMIFS(Ventas!N:N,Ventas!$AD:$AD,$C$13,Ventas!$B:$B,$A19,Ventas!$A:$A,"Cáceres")</f>
        <v>0</v>
      </c>
      <c r="L19" s="30">
        <f>+SUMIFS(Ventas!O:O,Ventas!$AD:$AD,$C$13,Ventas!$B:$B,$A19,Ventas!$A:$A,"Cáceres")</f>
        <v>0</v>
      </c>
    </row>
    <row r="20" spans="1:12">
      <c r="A20" s="29" t="s">
        <v>202</v>
      </c>
      <c r="B20" s="30">
        <f>+SUMIFS(Ventas!E:E,Ventas!$AD:$AD,$C$13,Ventas!$B:$B,$A20,Ventas!$A:$A,"Cáceres")</f>
        <v>0</v>
      </c>
      <c r="C20" s="30">
        <f>+SUMIFS(Ventas!F:F,Ventas!$AD:$AD,$C$13,Ventas!$B:$B,$A20,Ventas!$A:$A,"Cáceres")</f>
        <v>0</v>
      </c>
      <c r="D20" s="30">
        <f>+SUMIFS(Ventas!G:G,Ventas!$AD:$AD,$C$13,Ventas!$B:$B,$A20,Ventas!$A:$A,"Cáceres")</f>
        <v>0</v>
      </c>
      <c r="E20" s="30">
        <f>+SUMIFS(Ventas!H:H,Ventas!$AD:$AD,$C$13,Ventas!$B:$B,$A20,Ventas!$A:$A,"Cáceres")</f>
        <v>0</v>
      </c>
      <c r="F20" s="30">
        <f>+SUMIFS(Ventas!I:I,Ventas!$AD:$AD,$C$13,Ventas!$B:$B,$A20,Ventas!$A:$A,"Cáceres")</f>
        <v>0</v>
      </c>
      <c r="G20" s="30">
        <f>+SUMIFS(Ventas!J:J,Ventas!$AD:$AD,$C$13,Ventas!$B:$B,$A20,Ventas!$A:$A,"Cáceres")</f>
        <v>0</v>
      </c>
      <c r="H20" s="30">
        <f>+SUMIFS(Ventas!K:K,Ventas!$AD:$AD,$C$13,Ventas!$B:$B,$A20,Ventas!$A:$A,"Cáceres")</f>
        <v>0</v>
      </c>
      <c r="I20" s="30">
        <f>+SUMIFS(Ventas!L:L,Ventas!$AD:$AD,$C$13,Ventas!$B:$B,$A20,Ventas!$A:$A,"Cáceres")</f>
        <v>0</v>
      </c>
      <c r="J20" s="30">
        <f>+SUMIFS(Ventas!M:M,Ventas!$AD:$AD,$C$13,Ventas!$B:$B,$A20,Ventas!$A:$A,"Cáceres")</f>
        <v>0</v>
      </c>
      <c r="K20" s="30">
        <f>+SUMIFS(Ventas!N:N,Ventas!$AD:$AD,$C$13,Ventas!$B:$B,$A20,Ventas!$A:$A,"Cáceres")</f>
        <v>0</v>
      </c>
      <c r="L20" s="30">
        <f>+SUMIFS(Ventas!O:O,Ventas!$AD:$AD,$C$13,Ventas!$B:$B,$A20,Ventas!$A:$A,"Cáceres")</f>
        <v>0</v>
      </c>
    </row>
    <row r="21" spans="1:12">
      <c r="A21" s="29" t="s">
        <v>203</v>
      </c>
      <c r="B21" s="30">
        <f>+SUMIFS(Ventas!E:E,Ventas!$AD:$AD,$C$13,Ventas!$B:$B,$A21,Ventas!$A:$A,"Cáceres")</f>
        <v>0</v>
      </c>
      <c r="C21" s="30">
        <f>+SUMIFS(Ventas!F:F,Ventas!$AD:$AD,$C$13,Ventas!$B:$B,$A21,Ventas!$A:$A,"Cáceres")</f>
        <v>0</v>
      </c>
      <c r="D21" s="74">
        <f>+SUMIFS(Ventas!G:G,Ventas!$AD:$AD,$C$13,Ventas!$B:$B,$A21,Ventas!$A:$A,"Cáceres")</f>
        <v>0</v>
      </c>
      <c r="E21" s="75">
        <f>+SUMIFS(Ventas!H:H,Ventas!$AD:$AD,$C$13,Ventas!$B:$B,$A21,Ventas!$A:$A,"Cáceres")</f>
        <v>0</v>
      </c>
      <c r="F21" s="75">
        <f>+SUMIFS(Ventas!I:I,Ventas!$AD:$AD,$C$13,Ventas!$B:$B,$A21,Ventas!$A:$A,"Cáceres")</f>
        <v>0</v>
      </c>
      <c r="G21" s="30">
        <f>+SUMIFS(Ventas!J:J,Ventas!$AD:$AD,$C$13,Ventas!$B:$B,$A21,Ventas!$A:$A,"Cáceres")</f>
        <v>0</v>
      </c>
      <c r="H21" s="30">
        <f>+SUMIFS(Ventas!K:K,Ventas!$AD:$AD,$C$13,Ventas!$B:$B,$A21,Ventas!$A:$A,"Cáceres")</f>
        <v>0</v>
      </c>
      <c r="I21" s="74">
        <f>+SUMIFS(Ventas!L:L,Ventas!$AD:$AD,$C$13,Ventas!$B:$B,$A21,Ventas!$A:$A,"Cáceres")</f>
        <v>0</v>
      </c>
      <c r="J21" s="74">
        <f>+SUMIFS(Ventas!M:M,Ventas!$AD:$AD,$C$13,Ventas!$B:$B,$A21,Ventas!$A:$A,"Cáceres")</f>
        <v>0</v>
      </c>
      <c r="K21" s="30">
        <f>+SUMIFS(Ventas!N:N,Ventas!$AD:$AD,$C$13,Ventas!$B:$B,$A21,Ventas!$A:$A,"Cáceres")</f>
        <v>0</v>
      </c>
      <c r="L21" s="30">
        <f>+SUMIFS(Ventas!O:O,Ventas!$AD:$AD,$C$13,Ventas!$B:$B,$A21,Ventas!$A:$A,"Cáceres")</f>
        <v>0</v>
      </c>
    </row>
    <row r="22" spans="1:12">
      <c r="A22" s="29" t="s">
        <v>204</v>
      </c>
      <c r="B22" s="30">
        <f>+SUMIFS(Ventas!E:E,Ventas!$AD:$AD,$C$13,Ventas!$B:$B,$A22,Ventas!$A:$A,"Cáceres")</f>
        <v>0</v>
      </c>
      <c r="C22" s="30">
        <f>+SUMIFS(Ventas!F:F,Ventas!$AD:$AD,$C$13,Ventas!$B:$B,$A22,Ventas!$A:$A,"Cáceres")</f>
        <v>0</v>
      </c>
      <c r="D22" s="74">
        <f>+SUMIFS(Ventas!G:G,Ventas!$AD:$AD,$C$13,Ventas!$B:$B,$A22,Ventas!$A:$A,"Cáceres")</f>
        <v>0</v>
      </c>
      <c r="E22" s="75">
        <f>+SUMIFS(Ventas!H:H,Ventas!$AD:$AD,$C$13,Ventas!$B:$B,$A22,Ventas!$A:$A,"Cáceres")</f>
        <v>0</v>
      </c>
      <c r="F22" s="75">
        <f>+SUMIFS(Ventas!I:I,Ventas!$AD:$AD,$C$13,Ventas!$B:$B,$A22,Ventas!$A:$A,"Cáceres")</f>
        <v>0</v>
      </c>
      <c r="G22" s="30">
        <f>+SUMIFS(Ventas!J:J,Ventas!$AD:$AD,$C$13,Ventas!$B:$B,$A22,Ventas!$A:$A,"Cáceres")</f>
        <v>0</v>
      </c>
      <c r="H22" s="30">
        <f>+SUMIFS(Ventas!K:K,Ventas!$AD:$AD,$C$13,Ventas!$B:$B,$A22,Ventas!$A:$A,"Cáceres")</f>
        <v>0</v>
      </c>
      <c r="I22" s="74">
        <f>+SUMIFS(Ventas!L:L,Ventas!$AD:$AD,$C$13,Ventas!$B:$B,$A22,Ventas!$A:$A,"Cáceres")</f>
        <v>0</v>
      </c>
      <c r="J22" s="74">
        <f>+SUMIFS(Ventas!M:M,Ventas!$AD:$AD,$C$13,Ventas!$B:$B,$A22,Ventas!$A:$A,"Cáceres")</f>
        <v>0</v>
      </c>
      <c r="K22" s="30">
        <f>+SUMIFS(Ventas!N:N,Ventas!$AD:$AD,$C$13,Ventas!$B:$B,$A22,Ventas!$A:$A,"Cáceres")</f>
        <v>0</v>
      </c>
      <c r="L22" s="30">
        <f>+SUMIFS(Ventas!O:O,Ventas!$AD:$AD,$C$13,Ventas!$B:$B,$A22,Ventas!$A:$A,"Cáceres")</f>
        <v>0</v>
      </c>
    </row>
    <row r="23" spans="1:12">
      <c r="A23" s="29" t="s">
        <v>205</v>
      </c>
      <c r="B23" s="30">
        <f>+SUMIFS(Ventas!E:E,Ventas!$AD:$AD,$C$13,Ventas!$B:$B,$A23,Ventas!$A:$A,"Cáceres")</f>
        <v>241.55943306057</v>
      </c>
      <c r="C23" s="30">
        <f>+SUMIFS(Ventas!F:F,Ventas!$AD:$AD,$C$13,Ventas!$B:$B,$A23,Ventas!$A:$A,"Cáceres")</f>
        <v>272.29726126621802</v>
      </c>
      <c r="D23" s="30">
        <f>+SUMIFS(Ventas!G:G,Ventas!$AD:$AD,$C$13,Ventas!$B:$B,$A23,Ventas!$A:$A,"Cáceres")</f>
        <v>171.29808916660801</v>
      </c>
      <c r="E23" s="30">
        <f>+SUMIFS(Ventas!H:H,Ventas!$AD:$AD,$C$13,Ventas!$B:$B,$A23,Ventas!$A:$A,"Cáceres")</f>
        <v>127.558548530309</v>
      </c>
      <c r="F23" s="30">
        <f>+SUMIFS(Ventas!I:I,Ventas!$AD:$AD,$C$13,Ventas!$B:$B,$A23,Ventas!$A:$A,"Cáceres")</f>
        <v>126.1397067426788</v>
      </c>
      <c r="G23" s="30">
        <f>+SUMIFS(Ventas!J:J,Ventas!$AD:$AD,$C$13,Ventas!$B:$B,$A23,Ventas!$A:$A,"Cáceres")</f>
        <v>126.86474500079569</v>
      </c>
      <c r="H23" s="30">
        <f>+SUMIFS(Ventas!K:K,Ventas!$AD:$AD,$C$13,Ventas!$B:$B,$A23,Ventas!$A:$A,"Cáceres")</f>
        <v>115.64803256216355</v>
      </c>
      <c r="I23" s="30">
        <f>+SUMIFS(Ventas!L:L,Ventas!$AD:$AD,$C$13,Ventas!$B:$B,$A23,Ventas!$A:$A,"Cáceres")</f>
        <v>99.2316228408515</v>
      </c>
      <c r="J23" s="30">
        <f>+SUMIFS(Ventas!M:M,Ventas!$AD:$AD,$C$13,Ventas!$B:$B,$A23,Ventas!$A:$A,"Cáceres")</f>
        <v>64.401021866761695</v>
      </c>
      <c r="K23" s="30">
        <f>+SUMIFS(Ventas!N:N,Ventas!$AD:$AD,$C$13,Ventas!$B:$B,$A23,Ventas!$A:$A,"Cáceres")</f>
        <v>77.265322230688597</v>
      </c>
      <c r="L23" s="30">
        <f>+SUMIFS(Ventas!O:O,Ventas!$AD:$AD,$C$13,Ventas!$B:$B,$A23,Ventas!$A:$A,"Cáceres")</f>
        <v>75.856451840864196</v>
      </c>
    </row>
    <row r="24" spans="1:12">
      <c r="A24" s="29" t="s">
        <v>206</v>
      </c>
      <c r="B24" s="30">
        <f>+SUMIFS(Ventas!E:E,Ventas!$AD:$AD,$C$13,Ventas!$B:$B,$A24,Ventas!$A:$A,"Cáceres")</f>
        <v>0</v>
      </c>
      <c r="C24" s="30">
        <f>+SUMIFS(Ventas!F:F,Ventas!$AD:$AD,$C$13,Ventas!$B:$B,$A24,Ventas!$A:$A,"Cáceres")</f>
        <v>0</v>
      </c>
      <c r="D24" s="75">
        <f>+SUMIFS(Ventas!G:G,Ventas!$AD:$AD,$C$13,Ventas!$B:$B,$A24,Ventas!$A:$A,"Cáceres")</f>
        <v>0</v>
      </c>
      <c r="E24" s="75">
        <f>+SUMIFS(Ventas!H:H,Ventas!$AD:$AD,$C$13,Ventas!$B:$B,$A24,Ventas!$A:$A,"Cáceres")</f>
        <v>0</v>
      </c>
      <c r="F24" s="30">
        <f>+SUMIFS(Ventas!I:I,Ventas!$AD:$AD,$C$13,Ventas!$B:$B,$A24,Ventas!$A:$A,"Cáceres")</f>
        <v>0</v>
      </c>
      <c r="G24" s="30">
        <f>+SUMIFS(Ventas!J:J,Ventas!$AD:$AD,$C$13,Ventas!$B:$B,$A24,Ventas!$A:$A,"Cáceres")</f>
        <v>0</v>
      </c>
      <c r="H24" s="30">
        <f>+SUMIFS(Ventas!K:K,Ventas!$AD:$AD,$C$13,Ventas!$B:$B,$A24,Ventas!$A:$A,"Cáceres")</f>
        <v>0</v>
      </c>
      <c r="I24" s="30">
        <f>+SUMIFS(Ventas!L:L,Ventas!$AD:$AD,$C$13,Ventas!$B:$B,$A24,Ventas!$A:$A,"Cáceres")</f>
        <v>0</v>
      </c>
      <c r="J24" s="30">
        <f>+SUMIFS(Ventas!M:M,Ventas!$AD:$AD,$C$13,Ventas!$B:$B,$A24,Ventas!$A:$A,"Cáceres")</f>
        <v>0</v>
      </c>
      <c r="K24" s="30">
        <f>+SUMIFS(Ventas!N:N,Ventas!$AD:$AD,$C$13,Ventas!$B:$B,$A24,Ventas!$A:$A,"Cáceres")</f>
        <v>0</v>
      </c>
      <c r="L24" s="30">
        <f>+SUMIFS(Ventas!O:O,Ventas!$AD:$AD,$C$13,Ventas!$B:$B,$A24,Ventas!$A:$A,"Cáceres")</f>
        <v>0</v>
      </c>
    </row>
    <row r="25" spans="1:12">
      <c r="A25" s="29" t="s">
        <v>207</v>
      </c>
      <c r="B25" s="30">
        <f>+SUMIFS(Ventas!E:E,Ventas!$AD:$AD,$C$13,Ventas!$B:$B,$A25,Ventas!$A:$A,"Cáceres")</f>
        <v>0</v>
      </c>
      <c r="C25" s="30">
        <f>+SUMIFS(Ventas!F:F,Ventas!$AD:$AD,$C$13,Ventas!$B:$B,$A25,Ventas!$A:$A,"Cáceres")</f>
        <v>0</v>
      </c>
      <c r="D25" s="30">
        <f>+SUMIFS(Ventas!G:G,Ventas!$AD:$AD,$C$13,Ventas!$B:$B,$A25,Ventas!$A:$A,"Cáceres")</f>
        <v>0</v>
      </c>
      <c r="E25" s="30">
        <f>+SUMIFS(Ventas!H:H,Ventas!$AD:$AD,$C$13,Ventas!$B:$B,$A25,Ventas!$A:$A,"Cáceres")</f>
        <v>0</v>
      </c>
      <c r="F25" s="30">
        <f>+SUMIFS(Ventas!I:I,Ventas!$AD:$AD,$C$13,Ventas!$B:$B,$A25,Ventas!$A:$A,"Cáceres")</f>
        <v>0</v>
      </c>
      <c r="G25" s="30">
        <f>+SUMIFS(Ventas!J:J,Ventas!$AD:$AD,$C$13,Ventas!$B:$B,$A25,Ventas!$A:$A,"Cáceres")</f>
        <v>0</v>
      </c>
      <c r="H25" s="30">
        <f>+SUMIFS(Ventas!K:K,Ventas!$AD:$AD,$C$13,Ventas!$B:$B,$A25,Ventas!$A:$A,"Cáceres")</f>
        <v>0</v>
      </c>
      <c r="I25" s="30">
        <f>+SUMIFS(Ventas!L:L,Ventas!$AD:$AD,$C$13,Ventas!$B:$B,$A25,Ventas!$A:$A,"Cáceres")</f>
        <v>0</v>
      </c>
      <c r="J25" s="30">
        <f>+SUMIFS(Ventas!M:M,Ventas!$AD:$AD,$C$13,Ventas!$B:$B,$A25,Ventas!$A:$A,"Cáceres")</f>
        <v>0</v>
      </c>
      <c r="K25" s="30">
        <f>+SUMIFS(Ventas!N:N,Ventas!$AD:$AD,$C$13,Ventas!$B:$B,$A25,Ventas!$A:$A,"Cáceres")</f>
        <v>0</v>
      </c>
      <c r="L25" s="30">
        <f>+SUMIFS(Ventas!O:O,Ventas!$AD:$AD,$C$13,Ventas!$B:$B,$A25,Ventas!$A:$A,"Cáceres")</f>
        <v>0</v>
      </c>
    </row>
    <row r="26" spans="1:12">
      <c r="A26" s="31" t="s">
        <v>130</v>
      </c>
      <c r="B26" s="32">
        <f>+SUMIFS(Ventas!E:E,Ventas!$AD:$AD,$C$13,Ventas!$B:$B,$A26,Ventas!$A:$A,"Cáceres")</f>
        <v>476.489286941898</v>
      </c>
      <c r="C26" s="32">
        <f>+SUMIFS(Ventas!F:F,Ventas!$AD:$AD,$C$13,Ventas!$B:$B,$A26,Ventas!$A:$A,"Cáceres")</f>
        <v>569.889991891416</v>
      </c>
      <c r="D26" s="32">
        <f>+SUMIFS(Ventas!G:G,Ventas!$AD:$AD,$C$13,Ventas!$B:$B,$A26,Ventas!$A:$A,"Cáceres")</f>
        <v>328.22309808304499</v>
      </c>
      <c r="E26" s="32">
        <f>+SUMIFS(Ventas!H:H,Ventas!$AD:$AD,$C$13,Ventas!$B:$B,$A26,Ventas!$A:$A,"Cáceres")</f>
        <v>229.42675800377299</v>
      </c>
      <c r="F26" s="32">
        <f>+SUMIFS(Ventas!I:I,Ventas!$AD:$AD,$C$13,Ventas!$B:$B,$A26,Ventas!$A:$A,"Cáceres")</f>
        <v>305.1268427995447</v>
      </c>
      <c r="G26" s="32">
        <f>+SUMIFS(Ventas!J:J,Ventas!$AD:$AD,$C$13,Ventas!$B:$B,$A26,Ventas!$A:$A,"Cáceres")</f>
        <v>357.23682676553801</v>
      </c>
      <c r="H26" s="32">
        <f>+SUMIFS(Ventas!K:K,Ventas!$AD:$AD,$C$13,Ventas!$B:$B,$A26,Ventas!$A:$A,"Cáceres")</f>
        <v>293.49836398132868</v>
      </c>
      <c r="I26" s="32">
        <f>+SUMIFS(Ventas!L:L,Ventas!$AD:$AD,$C$13,Ventas!$B:$B,$A26,Ventas!$A:$A,"Cáceres")</f>
        <v>246.12027154063009</v>
      </c>
      <c r="J26" s="32">
        <f>+SUMIFS(Ventas!M:M,Ventas!$AD:$AD,$C$13,Ventas!$B:$B,$A26,Ventas!$A:$A,"Cáceres")</f>
        <v>159.7313087861364</v>
      </c>
      <c r="K26" s="32">
        <f>+SUMIFS(Ventas!N:N,Ventas!$AD:$AD,$C$13,Ventas!$B:$B,$A26,Ventas!$A:$A,"Cáceres")</f>
        <v>186.39797702943488</v>
      </c>
      <c r="L26" s="32">
        <f>+SUMIFS(Ventas!O:O,Ventas!$AD:$AD,$C$13,Ventas!$B:$B,$A26,Ventas!$A:$A,"Cáceres")</f>
        <v>205.45556221184052</v>
      </c>
    </row>
    <row r="27" spans="1:12">
      <c r="A27" s="29" t="s">
        <v>208</v>
      </c>
      <c r="B27" s="30">
        <f>+SUMIFS(Ventas!E:E,Ventas!$AD:$AD,$C$13,Ventas!$B:$B,$A27,Ventas!$A:$A,"Cáceres")</f>
        <v>0</v>
      </c>
      <c r="C27" s="30">
        <f>+SUMIFS(Ventas!F:F,Ventas!$AD:$AD,$C$13,Ventas!$B:$B,$A27,Ventas!$A:$A,"Cáceres")</f>
        <v>0</v>
      </c>
      <c r="D27" s="30">
        <f>+SUMIFS(Ventas!G:G,Ventas!$AD:$AD,$C$13,Ventas!$B:$B,$A27,Ventas!$A:$A,"Cáceres")</f>
        <v>0</v>
      </c>
      <c r="E27" s="30">
        <f>+SUMIFS(Ventas!H:H,Ventas!$AD:$AD,$C$13,Ventas!$B:$B,$A27,Ventas!$A:$A,"Cáceres")</f>
        <v>0</v>
      </c>
      <c r="F27" s="30">
        <f>+SUMIFS(Ventas!I:I,Ventas!$AD:$AD,$C$13,Ventas!$B:$B,$A27,Ventas!$A:$A,"Cáceres")</f>
        <v>0</v>
      </c>
      <c r="G27" s="30">
        <f>+SUMIFS(Ventas!J:J,Ventas!$AD:$AD,$C$13,Ventas!$B:$B,$A27,Ventas!$A:$A,"Cáceres")</f>
        <v>0</v>
      </c>
      <c r="H27" s="30">
        <f>+SUMIFS(Ventas!K:K,Ventas!$AD:$AD,$C$13,Ventas!$B:$B,$A27,Ventas!$A:$A,"Cáceres")</f>
        <v>0</v>
      </c>
      <c r="I27" s="30">
        <f>+SUMIFS(Ventas!L:L,Ventas!$AD:$AD,$C$13,Ventas!$B:$B,$A27,Ventas!$A:$A,"Cáceres")</f>
        <v>0</v>
      </c>
      <c r="J27" s="30">
        <f>+SUMIFS(Ventas!M:M,Ventas!$AD:$AD,$C$13,Ventas!$B:$B,$A27,Ventas!$A:$A,"Cáceres")</f>
        <v>0</v>
      </c>
      <c r="K27" s="30">
        <f>+SUMIFS(Ventas!N:N,Ventas!$AD:$AD,$C$13,Ventas!$B:$B,$A27,Ventas!$A:$A,"Cáceres")</f>
        <v>0</v>
      </c>
      <c r="L27" s="30">
        <f>+SUMIFS(Ventas!O:O,Ventas!$AD:$AD,$C$13,Ventas!$B:$B,$A27,Ventas!$A:$A,"Cáceres")</f>
        <v>0</v>
      </c>
    </row>
    <row r="28" spans="1:12">
      <c r="A28" s="29" t="s">
        <v>209</v>
      </c>
      <c r="B28" s="30">
        <f>+SUMIFS(Ventas!E:E,Ventas!$AD:$AD,$C$13,Ventas!$B:$B,$A28,Ventas!$A:$A,"Cáceres")</f>
        <v>2426.7605593793601</v>
      </c>
      <c r="C28" s="30">
        <f>+SUMIFS(Ventas!F:F,Ventas!$AD:$AD,$C$13,Ventas!$B:$B,$A28,Ventas!$A:$A,"Cáceres")</f>
        <v>2717.44789954209</v>
      </c>
      <c r="D28" s="30">
        <f>+SUMIFS(Ventas!G:G,Ventas!$AD:$AD,$C$13,Ventas!$B:$B,$A28,Ventas!$A:$A,"Cáceres")</f>
        <v>1726.99857033386</v>
      </c>
      <c r="E28" s="30">
        <f>+SUMIFS(Ventas!H:H,Ventas!$AD:$AD,$C$13,Ventas!$B:$B,$A28,Ventas!$A:$A,"Cáceres")</f>
        <v>1292.0743588109101</v>
      </c>
      <c r="F28" s="30">
        <f>+SUMIFS(Ventas!I:I,Ventas!$AD:$AD,$C$13,Ventas!$B:$B,$A28,Ventas!$A:$A,"Cáceres")</f>
        <v>1278.7583146808499</v>
      </c>
      <c r="G28" s="30">
        <f>+SUMIFS(Ventas!J:J,Ventas!$AD:$AD,$C$13,Ventas!$B:$B,$A28,Ventas!$A:$A,"Cáceres")</f>
        <v>1286.10848795277</v>
      </c>
      <c r="H28" s="30">
        <f>+SUMIFS(Ventas!K:K,Ventas!$AD:$AD,$C$13,Ventas!$B:$B,$A28,Ventas!$A:$A,"Cáceres")</f>
        <v>1172.3975505748599</v>
      </c>
      <c r="I28" s="30">
        <f>+SUMIFS(Ventas!L:L,Ventas!$AD:$AD,$C$13,Ventas!$B:$B,$A28,Ventas!$A:$A,"Cáceres")</f>
        <v>1005.97397967534</v>
      </c>
      <c r="J28" s="30">
        <f>+SUMIFS(Ventas!M:M,Ventas!$AD:$AD,$C$13,Ventas!$B:$B,$A28,Ventas!$A:$A,"Cáceres")</f>
        <v>652.87405776249898</v>
      </c>
      <c r="K28" s="30">
        <f>+SUMIFS(Ventas!N:N,Ventas!$AD:$AD,$C$13,Ventas!$B:$B,$A28,Ventas!$A:$A,"Cáceres")</f>
        <v>783.28764027130796</v>
      </c>
      <c r="L28" s="30">
        <f>+SUMIFS(Ventas!O:O,Ventas!$AD:$AD,$C$13,Ventas!$B:$B,$A28,Ventas!$A:$A,"Cáceres")</f>
        <v>769.00502639960405</v>
      </c>
    </row>
    <row r="29" spans="1:12">
      <c r="A29" s="29" t="s">
        <v>210</v>
      </c>
      <c r="B29" s="30">
        <f>+SUMIFS(Ventas!E:E,Ventas!$AD:$AD,$C$13,Ventas!$B:$B,$A29,Ventas!$A:$A,"Cáceres")</f>
        <v>0</v>
      </c>
      <c r="C29" s="30">
        <f>+SUMIFS(Ventas!F:F,Ventas!$AD:$AD,$C$13,Ventas!$B:$B,$A29,Ventas!$A:$A,"Cáceres")</f>
        <v>0</v>
      </c>
      <c r="D29" s="30">
        <f>+SUMIFS(Ventas!G:G,Ventas!$AD:$AD,$C$13,Ventas!$B:$B,$A29,Ventas!$A:$A,"Cáceres")</f>
        <v>0</v>
      </c>
      <c r="E29" s="30">
        <f>+SUMIFS(Ventas!H:H,Ventas!$AD:$AD,$C$13,Ventas!$B:$B,$A29,Ventas!$A:$A,"Cáceres")</f>
        <v>0</v>
      </c>
      <c r="F29" s="30">
        <f>+SUMIFS(Ventas!I:I,Ventas!$AD:$AD,$C$13,Ventas!$B:$B,$A29,Ventas!$A:$A,"Cáceres")</f>
        <v>0</v>
      </c>
      <c r="G29" s="30">
        <f>+SUMIFS(Ventas!J:J,Ventas!$AD:$AD,$C$13,Ventas!$B:$B,$A29,Ventas!$A:$A,"Cáceres")</f>
        <v>0</v>
      </c>
      <c r="H29" s="30">
        <f>+SUMIFS(Ventas!K:K,Ventas!$AD:$AD,$C$13,Ventas!$B:$B,$A29,Ventas!$A:$A,"Cáceres")</f>
        <v>0</v>
      </c>
      <c r="I29" s="30">
        <f>+SUMIFS(Ventas!L:L,Ventas!$AD:$AD,$C$13,Ventas!$B:$B,$A29,Ventas!$A:$A,"Cáceres")</f>
        <v>0</v>
      </c>
      <c r="J29" s="30">
        <f>+SUMIFS(Ventas!M:M,Ventas!$AD:$AD,$C$13,Ventas!$B:$B,$A29,Ventas!$A:$A,"Cáceres")</f>
        <v>0</v>
      </c>
      <c r="K29" s="30">
        <f>+SUMIFS(Ventas!N:N,Ventas!$AD:$AD,$C$13,Ventas!$B:$B,$A29,Ventas!$A:$A,"Cáceres")</f>
        <v>0</v>
      </c>
      <c r="L29" s="30">
        <f>+SUMIFS(Ventas!O:O,Ventas!$AD:$AD,$C$13,Ventas!$B:$B,$A29,Ventas!$A:$A,"Cáceres")</f>
        <v>0</v>
      </c>
    </row>
    <row r="30" spans="1:12">
      <c r="A30" s="29" t="s">
        <v>211</v>
      </c>
      <c r="B30" s="30">
        <f>+SUMIFS(Ventas!E:E,Ventas!$AD:$AD,$C$13,Ventas!$B:$B,$A30,Ventas!$A:$A,"Cáceres")</f>
        <v>0</v>
      </c>
      <c r="C30" s="30">
        <f>+SUMIFS(Ventas!F:F,Ventas!$AD:$AD,$C$13,Ventas!$B:$B,$A30,Ventas!$A:$A,"Cáceres")</f>
        <v>0</v>
      </c>
      <c r="D30" s="30">
        <f>+SUMIFS(Ventas!G:G,Ventas!$AD:$AD,$C$13,Ventas!$B:$B,$A30,Ventas!$A:$A,"Cáceres")</f>
        <v>0</v>
      </c>
      <c r="E30" s="30">
        <f>+SUMIFS(Ventas!H:H,Ventas!$AD:$AD,$C$13,Ventas!$B:$B,$A30,Ventas!$A:$A,"Cáceres")</f>
        <v>0</v>
      </c>
      <c r="F30" s="30">
        <f>+SUMIFS(Ventas!I:I,Ventas!$AD:$AD,$C$13,Ventas!$B:$B,$A30,Ventas!$A:$A,"Cáceres")</f>
        <v>0</v>
      </c>
      <c r="G30" s="30">
        <f>+SUMIFS(Ventas!J:J,Ventas!$AD:$AD,$C$13,Ventas!$B:$B,$A30,Ventas!$A:$A,"Cáceres")</f>
        <v>0</v>
      </c>
      <c r="H30" s="30">
        <f>+SUMIFS(Ventas!K:K,Ventas!$AD:$AD,$C$13,Ventas!$B:$B,$A30,Ventas!$A:$A,"Cáceres")</f>
        <v>0</v>
      </c>
      <c r="I30" s="30">
        <f>+SUMIFS(Ventas!L:L,Ventas!$AD:$AD,$C$13,Ventas!$B:$B,$A30,Ventas!$A:$A,"Cáceres")</f>
        <v>0</v>
      </c>
      <c r="J30" s="30">
        <f>+SUMIFS(Ventas!M:M,Ventas!$AD:$AD,$C$13,Ventas!$B:$B,$A30,Ventas!$A:$A,"Cáceres")</f>
        <v>0</v>
      </c>
      <c r="K30" s="30">
        <f>+SUMIFS(Ventas!N:N,Ventas!$AD:$AD,$C$13,Ventas!$B:$B,$A30,Ventas!$A:$A,"Cáceres")</f>
        <v>0</v>
      </c>
      <c r="L30" s="30">
        <f>+SUMIFS(Ventas!O:O,Ventas!$AD:$AD,$C$13,Ventas!$B:$B,$A30,Ventas!$A:$A,"Cáceres")</f>
        <v>0</v>
      </c>
    </row>
    <row r="31" spans="1:12">
      <c r="A31" s="29" t="s">
        <v>212</v>
      </c>
      <c r="B31" s="30">
        <f>+SUMIFS(Ventas!E:E,Ventas!$AD:$AD,$C$13,Ventas!$B:$B,$A31,Ventas!$A:$A,"Cáceres")</f>
        <v>0</v>
      </c>
      <c r="C31" s="30">
        <f>+SUMIFS(Ventas!F:F,Ventas!$AD:$AD,$C$13,Ventas!$B:$B,$A31,Ventas!$A:$A,"Cáceres")</f>
        <v>0</v>
      </c>
      <c r="D31" s="30">
        <f>+SUMIFS(Ventas!G:G,Ventas!$AD:$AD,$C$13,Ventas!$B:$B,$A31,Ventas!$A:$A,"Cáceres")</f>
        <v>0</v>
      </c>
      <c r="E31" s="30">
        <f>+SUMIFS(Ventas!H:H,Ventas!$AD:$AD,$C$13,Ventas!$B:$B,$A31,Ventas!$A:$A,"Cáceres")</f>
        <v>0</v>
      </c>
      <c r="F31" s="30">
        <f>+SUMIFS(Ventas!I:I,Ventas!$AD:$AD,$C$13,Ventas!$B:$B,$A31,Ventas!$A:$A,"Cáceres")</f>
        <v>0</v>
      </c>
      <c r="G31" s="30">
        <f>+SUMIFS(Ventas!J:J,Ventas!$AD:$AD,$C$13,Ventas!$B:$B,$A31,Ventas!$A:$A,"Cáceres")</f>
        <v>0</v>
      </c>
      <c r="H31" s="30">
        <f>+SUMIFS(Ventas!K:K,Ventas!$AD:$AD,$C$13,Ventas!$B:$B,$A31,Ventas!$A:$A,"Cáceres")</f>
        <v>0</v>
      </c>
      <c r="I31" s="30">
        <f>+SUMIFS(Ventas!L:L,Ventas!$AD:$AD,$C$13,Ventas!$B:$B,$A31,Ventas!$A:$A,"Cáceres")</f>
        <v>0</v>
      </c>
      <c r="J31" s="30">
        <f>+SUMIFS(Ventas!M:M,Ventas!$AD:$AD,$C$13,Ventas!$B:$B,$A31,Ventas!$A:$A,"Cáceres")</f>
        <v>0</v>
      </c>
      <c r="K31" s="30">
        <f>+SUMIFS(Ventas!N:N,Ventas!$AD:$AD,$C$13,Ventas!$B:$B,$A31,Ventas!$A:$A,"Cáceres")</f>
        <v>0</v>
      </c>
      <c r="L31" s="30">
        <f>+SUMIFS(Ventas!O:O,Ventas!$AD:$AD,$C$13,Ventas!$B:$B,$A31,Ventas!$A:$A,"Cáceres")</f>
        <v>0</v>
      </c>
    </row>
    <row r="32" spans="1:12">
      <c r="A32" s="29" t="s">
        <v>213</v>
      </c>
      <c r="B32" s="30">
        <f>+SUMIFS(Ventas!E:E,Ventas!$AD:$AD,$C$13,Ventas!$B:$B,$A32,Ventas!$A:$A,"Cáceres")</f>
        <v>0</v>
      </c>
      <c r="C32" s="30">
        <f>+SUMIFS(Ventas!F:F,Ventas!$AD:$AD,$C$13,Ventas!$B:$B,$A32,Ventas!$A:$A,"Cáceres")</f>
        <v>0</v>
      </c>
      <c r="D32" s="30">
        <f>+SUMIFS(Ventas!G:G,Ventas!$AD:$AD,$C$13,Ventas!$B:$B,$A32,Ventas!$A:$A,"Cáceres")</f>
        <v>0</v>
      </c>
      <c r="E32" s="30">
        <f>+SUMIFS(Ventas!H:H,Ventas!$AD:$AD,$C$13,Ventas!$B:$B,$A32,Ventas!$A:$A,"Cáceres")</f>
        <v>0</v>
      </c>
      <c r="F32" s="30">
        <f>+SUMIFS(Ventas!I:I,Ventas!$AD:$AD,$C$13,Ventas!$B:$B,$A32,Ventas!$A:$A,"Cáceres")</f>
        <v>0</v>
      </c>
      <c r="G32" s="30">
        <f>+SUMIFS(Ventas!J:J,Ventas!$AD:$AD,$C$13,Ventas!$B:$B,$A32,Ventas!$A:$A,"Cáceres")</f>
        <v>0</v>
      </c>
      <c r="H32" s="30">
        <f>+SUMIFS(Ventas!K:K,Ventas!$AD:$AD,$C$13,Ventas!$B:$B,$A32,Ventas!$A:$A,"Cáceres")</f>
        <v>0</v>
      </c>
      <c r="I32" s="30">
        <f>+SUMIFS(Ventas!L:L,Ventas!$AD:$AD,$C$13,Ventas!$B:$B,$A32,Ventas!$A:$A,"Cáceres")</f>
        <v>0</v>
      </c>
      <c r="J32" s="30">
        <f>+SUMIFS(Ventas!M:M,Ventas!$AD:$AD,$C$13,Ventas!$B:$B,$A32,Ventas!$A:$A,"Cáceres")</f>
        <v>0</v>
      </c>
      <c r="K32" s="30">
        <f>+SUMIFS(Ventas!N:N,Ventas!$AD:$AD,$C$13,Ventas!$B:$B,$A32,Ventas!$A:$A,"Cáceres")</f>
        <v>0</v>
      </c>
      <c r="L32" s="30">
        <f>+SUMIFS(Ventas!O:O,Ventas!$AD:$AD,$C$13,Ventas!$B:$B,$A32,Ventas!$A:$A,"Cáceres")</f>
        <v>0</v>
      </c>
    </row>
    <row r="33" spans="1:12">
      <c r="A33" s="29" t="s">
        <v>214</v>
      </c>
      <c r="B33" s="30">
        <f>+SUMIFS(Ventas!E:E,Ventas!$AD:$AD,$C$13,Ventas!$B:$B,$A33,Ventas!$A:$A,"Cáceres")</f>
        <v>0</v>
      </c>
      <c r="C33" s="30">
        <f>+SUMIFS(Ventas!F:F,Ventas!$AD:$AD,$C$13,Ventas!$B:$B,$A33,Ventas!$A:$A,"Cáceres")</f>
        <v>0</v>
      </c>
      <c r="D33" s="30">
        <f>+SUMIFS(Ventas!G:G,Ventas!$AD:$AD,$C$13,Ventas!$B:$B,$A33,Ventas!$A:$A,"Cáceres")</f>
        <v>0</v>
      </c>
      <c r="E33" s="30">
        <f>+SUMIFS(Ventas!H:H,Ventas!$AD:$AD,$C$13,Ventas!$B:$B,$A33,Ventas!$A:$A,"Cáceres")</f>
        <v>0</v>
      </c>
      <c r="F33" s="30">
        <f>+SUMIFS(Ventas!I:I,Ventas!$AD:$AD,$C$13,Ventas!$B:$B,$A33,Ventas!$A:$A,"Cáceres")</f>
        <v>0</v>
      </c>
      <c r="G33" s="30">
        <f>+SUMIFS(Ventas!J:J,Ventas!$AD:$AD,$C$13,Ventas!$B:$B,$A33,Ventas!$A:$A,"Cáceres")</f>
        <v>0</v>
      </c>
      <c r="H33" s="30">
        <f>+SUMIFS(Ventas!K:K,Ventas!$AD:$AD,$C$13,Ventas!$B:$B,$A33,Ventas!$A:$A,"Cáceres")</f>
        <v>0</v>
      </c>
      <c r="I33" s="30">
        <f>+SUMIFS(Ventas!L:L,Ventas!$AD:$AD,$C$13,Ventas!$B:$B,$A33,Ventas!$A:$A,"Cáceres")</f>
        <v>0</v>
      </c>
      <c r="J33" s="30">
        <f>+SUMIFS(Ventas!M:M,Ventas!$AD:$AD,$C$13,Ventas!$B:$B,$A33,Ventas!$A:$A,"Cáceres")</f>
        <v>0</v>
      </c>
      <c r="K33" s="30">
        <f>+SUMIFS(Ventas!N:N,Ventas!$AD:$AD,$C$13,Ventas!$B:$B,$A33,Ventas!$A:$A,"Cáceres")</f>
        <v>0</v>
      </c>
      <c r="L33" s="30">
        <f>+SUMIFS(Ventas!O:O,Ventas!$AD:$AD,$C$13,Ventas!$B:$B,$A33,Ventas!$A:$A,"Cáceres")</f>
        <v>0</v>
      </c>
    </row>
    <row r="34" spans="1:12">
      <c r="A34" s="34" t="s">
        <v>215</v>
      </c>
      <c r="B34" s="76">
        <f t="shared" ref="B34:L34" si="0">SUM(B16:B33)</f>
        <v>4804.4731152642353</v>
      </c>
      <c r="C34" s="76">
        <f t="shared" si="0"/>
        <v>5355.3353002249241</v>
      </c>
      <c r="D34" s="76">
        <f t="shared" si="0"/>
        <v>3432.8534619869861</v>
      </c>
      <c r="E34" s="76">
        <f t="shared" si="0"/>
        <v>2576.3481791347458</v>
      </c>
      <c r="F34" s="76">
        <f t="shared" si="0"/>
        <v>2632.5279732219542</v>
      </c>
      <c r="G34" s="76">
        <f t="shared" si="0"/>
        <v>2698.0156231514693</v>
      </c>
      <c r="H34" s="76">
        <f t="shared" si="0"/>
        <v>2427.3178302449023</v>
      </c>
      <c r="I34" s="76">
        <f t="shared" si="0"/>
        <v>2077.0409002414926</v>
      </c>
      <c r="J34" s="76">
        <f t="shared" si="0"/>
        <v>1347.9932364821004</v>
      </c>
      <c r="K34" s="76">
        <f t="shared" si="0"/>
        <v>1612.0188457143313</v>
      </c>
      <c r="L34" s="76">
        <f t="shared" si="0"/>
        <v>1605.0813923591486</v>
      </c>
    </row>
    <row r="35" spans="1:12" ht="13.8" thickBot="1">
      <c r="A35" s="37"/>
      <c r="B35" s="88" t="s">
        <v>216</v>
      </c>
      <c r="C35" s="88"/>
      <c r="D35" s="88"/>
      <c r="E35" s="88"/>
      <c r="F35" s="88"/>
      <c r="G35" s="88"/>
      <c r="H35" s="88"/>
      <c r="I35" s="88"/>
      <c r="J35" s="88"/>
      <c r="K35" s="88"/>
      <c r="L35" s="88"/>
    </row>
    <row r="36" spans="1:12" ht="13.8" thickTop="1">
      <c r="A36" s="29" t="s">
        <v>198</v>
      </c>
      <c r="B36" s="38">
        <f t="shared" ref="B36:L51" si="1">+B16/B$34</f>
        <v>0.34544138265848728</v>
      </c>
      <c r="C36" s="38">
        <f t="shared" si="1"/>
        <v>0.33531049819602921</v>
      </c>
      <c r="D36" s="38">
        <f t="shared" si="1"/>
        <v>0.35140844715964931</v>
      </c>
      <c r="E36" s="38">
        <f t="shared" si="1"/>
        <v>0.35992360089356351</v>
      </c>
      <c r="F36" s="38">
        <f t="shared" si="1"/>
        <v>0.35042480778269874</v>
      </c>
      <c r="G36" s="38">
        <f t="shared" si="1"/>
        <v>0.34388442953070242</v>
      </c>
      <c r="H36" s="38">
        <f t="shared" si="1"/>
        <v>0.3484396944594671</v>
      </c>
      <c r="I36" s="38">
        <f t="shared" si="1"/>
        <v>0.34939852465124477</v>
      </c>
      <c r="J36" s="38">
        <f t="shared" si="1"/>
        <v>0.34939852465124549</v>
      </c>
      <c r="K36" s="38">
        <f t="shared" si="1"/>
        <v>0.35053430528133944</v>
      </c>
      <c r="L36" s="38">
        <f t="shared" si="1"/>
        <v>0.34563004377706169</v>
      </c>
    </row>
    <row r="37" spans="1:12">
      <c r="A37" s="29" t="s">
        <v>199</v>
      </c>
      <c r="B37" s="38">
        <f t="shared" si="1"/>
        <v>0</v>
      </c>
      <c r="C37" s="38">
        <f t="shared" si="1"/>
        <v>0</v>
      </c>
      <c r="D37" s="38">
        <f t="shared" si="1"/>
        <v>0</v>
      </c>
      <c r="E37" s="38">
        <f t="shared" si="1"/>
        <v>0</v>
      </c>
      <c r="F37" s="38">
        <f t="shared" si="1"/>
        <v>0</v>
      </c>
      <c r="G37" s="38">
        <f t="shared" si="1"/>
        <v>0</v>
      </c>
      <c r="H37" s="38">
        <f t="shared" si="1"/>
        <v>0</v>
      </c>
      <c r="I37" s="38">
        <f t="shared" si="1"/>
        <v>0</v>
      </c>
      <c r="J37" s="38">
        <f t="shared" si="1"/>
        <v>0</v>
      </c>
      <c r="K37" s="38">
        <f t="shared" si="1"/>
        <v>0</v>
      </c>
      <c r="L37" s="38">
        <f t="shared" si="1"/>
        <v>0</v>
      </c>
    </row>
    <row r="38" spans="1:12">
      <c r="A38" s="29" t="s">
        <v>200</v>
      </c>
      <c r="B38" s="38">
        <f t="shared" si="1"/>
        <v>0</v>
      </c>
      <c r="C38" s="38">
        <f t="shared" si="1"/>
        <v>0</v>
      </c>
      <c r="D38" s="38">
        <f t="shared" si="1"/>
        <v>0</v>
      </c>
      <c r="E38" s="38">
        <f t="shared" si="1"/>
        <v>0</v>
      </c>
      <c r="F38" s="38">
        <f t="shared" si="1"/>
        <v>0</v>
      </c>
      <c r="G38" s="38">
        <f t="shared" si="1"/>
        <v>0</v>
      </c>
      <c r="H38" s="38">
        <f t="shared" si="1"/>
        <v>0</v>
      </c>
      <c r="I38" s="38">
        <f t="shared" si="1"/>
        <v>0</v>
      </c>
      <c r="J38" s="38">
        <f t="shared" si="1"/>
        <v>0</v>
      </c>
      <c r="K38" s="38">
        <f t="shared" si="1"/>
        <v>0</v>
      </c>
      <c r="L38" s="38">
        <f t="shared" si="1"/>
        <v>0</v>
      </c>
    </row>
    <row r="39" spans="1:12">
      <c r="A39" s="29" t="s">
        <v>201</v>
      </c>
      <c r="B39" s="38">
        <f t="shared" si="1"/>
        <v>0</v>
      </c>
      <c r="C39" s="38">
        <f t="shared" si="1"/>
        <v>0</v>
      </c>
      <c r="D39" s="38">
        <f t="shared" si="1"/>
        <v>0</v>
      </c>
      <c r="E39" s="38">
        <f t="shared" si="1"/>
        <v>0</v>
      </c>
      <c r="F39" s="38">
        <f t="shared" si="1"/>
        <v>0</v>
      </c>
      <c r="G39" s="38">
        <f t="shared" si="1"/>
        <v>0</v>
      </c>
      <c r="H39" s="38">
        <f t="shared" si="1"/>
        <v>0</v>
      </c>
      <c r="I39" s="38">
        <f t="shared" si="1"/>
        <v>0</v>
      </c>
      <c r="J39" s="38">
        <f t="shared" si="1"/>
        <v>0</v>
      </c>
      <c r="K39" s="38">
        <f t="shared" si="1"/>
        <v>0</v>
      </c>
      <c r="L39" s="38">
        <f t="shared" si="1"/>
        <v>0</v>
      </c>
    </row>
    <row r="40" spans="1:12">
      <c r="A40" s="29" t="s">
        <v>202</v>
      </c>
      <c r="B40" s="38">
        <f t="shared" si="1"/>
        <v>0</v>
      </c>
      <c r="C40" s="38">
        <f t="shared" si="1"/>
        <v>0</v>
      </c>
      <c r="D40" s="38">
        <f t="shared" si="1"/>
        <v>0</v>
      </c>
      <c r="E40" s="38">
        <f t="shared" si="1"/>
        <v>0</v>
      </c>
      <c r="F40" s="38">
        <f t="shared" si="1"/>
        <v>0</v>
      </c>
      <c r="G40" s="38">
        <f t="shared" si="1"/>
        <v>0</v>
      </c>
      <c r="H40" s="38">
        <f t="shared" si="1"/>
        <v>0</v>
      </c>
      <c r="I40" s="38">
        <f t="shared" si="1"/>
        <v>0</v>
      </c>
      <c r="J40" s="38">
        <f t="shared" si="1"/>
        <v>0</v>
      </c>
      <c r="K40" s="38">
        <f t="shared" si="1"/>
        <v>0</v>
      </c>
      <c r="L40" s="38">
        <f t="shared" si="1"/>
        <v>0</v>
      </c>
    </row>
    <row r="41" spans="1:12">
      <c r="A41" s="29" t="s">
        <v>203</v>
      </c>
      <c r="B41" s="38">
        <f t="shared" si="1"/>
        <v>0</v>
      </c>
      <c r="C41" s="38">
        <f t="shared" si="1"/>
        <v>0</v>
      </c>
      <c r="D41" s="38">
        <f t="shared" si="1"/>
        <v>0</v>
      </c>
      <c r="E41" s="38">
        <f t="shared" si="1"/>
        <v>0</v>
      </c>
      <c r="F41" s="38">
        <f t="shared" si="1"/>
        <v>0</v>
      </c>
      <c r="G41" s="38">
        <f t="shared" si="1"/>
        <v>0</v>
      </c>
      <c r="H41" s="38">
        <f t="shared" si="1"/>
        <v>0</v>
      </c>
      <c r="I41" s="38">
        <f t="shared" si="1"/>
        <v>0</v>
      </c>
      <c r="J41" s="38">
        <f t="shared" si="1"/>
        <v>0</v>
      </c>
      <c r="K41" s="38">
        <f t="shared" si="1"/>
        <v>0</v>
      </c>
      <c r="L41" s="38">
        <f t="shared" si="1"/>
        <v>0</v>
      </c>
    </row>
    <row r="42" spans="1:12">
      <c r="A42" s="29" t="s">
        <v>204</v>
      </c>
      <c r="B42" s="38">
        <f t="shared" si="1"/>
        <v>0</v>
      </c>
      <c r="C42" s="38">
        <f t="shared" si="1"/>
        <v>0</v>
      </c>
      <c r="D42" s="38">
        <f t="shared" si="1"/>
        <v>0</v>
      </c>
      <c r="E42" s="38">
        <f t="shared" si="1"/>
        <v>0</v>
      </c>
      <c r="F42" s="38">
        <f t="shared" si="1"/>
        <v>0</v>
      </c>
      <c r="G42" s="38">
        <f t="shared" si="1"/>
        <v>0</v>
      </c>
      <c r="H42" s="38">
        <f t="shared" si="1"/>
        <v>0</v>
      </c>
      <c r="I42" s="38">
        <f t="shared" si="1"/>
        <v>0</v>
      </c>
      <c r="J42" s="38">
        <f t="shared" si="1"/>
        <v>0</v>
      </c>
      <c r="K42" s="38">
        <f t="shared" si="1"/>
        <v>0</v>
      </c>
      <c r="L42" s="38">
        <f t="shared" si="1"/>
        <v>0</v>
      </c>
    </row>
    <row r="43" spans="1:12">
      <c r="A43" s="29" t="s">
        <v>205</v>
      </c>
      <c r="B43" s="38">
        <f t="shared" si="1"/>
        <v>5.0278027843076979E-2</v>
      </c>
      <c r="C43" s="38">
        <f t="shared" si="1"/>
        <v>5.0845978076252581E-2</v>
      </c>
      <c r="D43" s="38">
        <f t="shared" si="1"/>
        <v>4.9899621718038079E-2</v>
      </c>
      <c r="E43" s="38">
        <f t="shared" si="1"/>
        <v>4.9511377989736205E-2</v>
      </c>
      <c r="F43" s="38">
        <f t="shared" si="1"/>
        <v>4.7915808692545914E-2</v>
      </c>
      <c r="G43" s="38">
        <f t="shared" si="1"/>
        <v>4.7021501251578696E-2</v>
      </c>
      <c r="H43" s="38">
        <f t="shared" si="1"/>
        <v>4.7644371545070938E-2</v>
      </c>
      <c r="I43" s="38">
        <f t="shared" si="1"/>
        <v>4.777547848446994E-2</v>
      </c>
      <c r="J43" s="38">
        <f t="shared" si="1"/>
        <v>4.7775478484470016E-2</v>
      </c>
      <c r="K43" s="38">
        <f t="shared" si="1"/>
        <v>4.7930780980696377E-2</v>
      </c>
      <c r="L43" s="38">
        <f t="shared" si="1"/>
        <v>4.7260190169777234E-2</v>
      </c>
    </row>
    <row r="44" spans="1:12">
      <c r="A44" s="29" t="s">
        <v>206</v>
      </c>
      <c r="B44" s="38">
        <f t="shared" si="1"/>
        <v>0</v>
      </c>
      <c r="C44" s="38">
        <f t="shared" si="1"/>
        <v>0</v>
      </c>
      <c r="D44" s="38">
        <f t="shared" si="1"/>
        <v>0</v>
      </c>
      <c r="E44" s="38">
        <f t="shared" si="1"/>
        <v>0</v>
      </c>
      <c r="F44" s="38">
        <f t="shared" si="1"/>
        <v>0</v>
      </c>
      <c r="G44" s="38">
        <f t="shared" si="1"/>
        <v>0</v>
      </c>
      <c r="H44" s="38">
        <f t="shared" si="1"/>
        <v>0</v>
      </c>
      <c r="I44" s="38">
        <f t="shared" si="1"/>
        <v>0</v>
      </c>
      <c r="J44" s="38">
        <f t="shared" si="1"/>
        <v>0</v>
      </c>
      <c r="K44" s="38">
        <f t="shared" si="1"/>
        <v>0</v>
      </c>
      <c r="L44" s="38">
        <f t="shared" si="1"/>
        <v>0</v>
      </c>
    </row>
    <row r="45" spans="1:12">
      <c r="A45" s="29" t="s">
        <v>207</v>
      </c>
      <c r="B45" s="38">
        <f t="shared" si="1"/>
        <v>0</v>
      </c>
      <c r="C45" s="38">
        <f t="shared" si="1"/>
        <v>0</v>
      </c>
      <c r="D45" s="38">
        <f t="shared" si="1"/>
        <v>0</v>
      </c>
      <c r="E45" s="38">
        <f t="shared" si="1"/>
        <v>0</v>
      </c>
      <c r="F45" s="38">
        <f t="shared" si="1"/>
        <v>0</v>
      </c>
      <c r="G45" s="38">
        <f t="shared" si="1"/>
        <v>0</v>
      </c>
      <c r="H45" s="38">
        <f t="shared" si="1"/>
        <v>0</v>
      </c>
      <c r="I45" s="38">
        <f t="shared" si="1"/>
        <v>0</v>
      </c>
      <c r="J45" s="38">
        <f t="shared" si="1"/>
        <v>0</v>
      </c>
      <c r="K45" s="38">
        <f t="shared" si="1"/>
        <v>0</v>
      </c>
      <c r="L45" s="38">
        <f t="shared" si="1"/>
        <v>0</v>
      </c>
    </row>
    <row r="46" spans="1:12">
      <c r="A46" s="31" t="s">
        <v>130</v>
      </c>
      <c r="B46" s="40">
        <f t="shared" si="1"/>
        <v>9.9176179262622885E-2</v>
      </c>
      <c r="C46" s="40">
        <f t="shared" si="1"/>
        <v>0.10641537082981165</v>
      </c>
      <c r="D46" s="40">
        <f t="shared" si="1"/>
        <v>9.5612324183818972E-2</v>
      </c>
      <c r="E46" s="40">
        <f t="shared" si="1"/>
        <v>8.9051146060865449E-2</v>
      </c>
      <c r="F46" s="40">
        <f t="shared" si="1"/>
        <v>0.11590640095880902</v>
      </c>
      <c r="G46" s="40">
        <f t="shared" si="1"/>
        <v>0.13240724912788335</v>
      </c>
      <c r="H46" s="40">
        <f t="shared" si="1"/>
        <v>0.12091468217481696</v>
      </c>
      <c r="I46" s="40">
        <f t="shared" si="1"/>
        <v>0.11849563073698464</v>
      </c>
      <c r="J46" s="40">
        <f t="shared" si="1"/>
        <v>0.11849563073698509</v>
      </c>
      <c r="K46" s="40">
        <f t="shared" si="1"/>
        <v>0.11563014757860145</v>
      </c>
      <c r="L46" s="40">
        <f t="shared" si="1"/>
        <v>0.12800320481559002</v>
      </c>
    </row>
    <row r="47" spans="1:12">
      <c r="A47" s="29" t="s">
        <v>208</v>
      </c>
      <c r="B47" s="38">
        <f t="shared" si="1"/>
        <v>0</v>
      </c>
      <c r="C47" s="38">
        <f t="shared" si="1"/>
        <v>0</v>
      </c>
      <c r="D47" s="38">
        <f t="shared" si="1"/>
        <v>0</v>
      </c>
      <c r="E47" s="38">
        <f t="shared" si="1"/>
        <v>0</v>
      </c>
      <c r="F47" s="38">
        <f t="shared" si="1"/>
        <v>0</v>
      </c>
      <c r="G47" s="38">
        <f t="shared" si="1"/>
        <v>0</v>
      </c>
      <c r="H47" s="38">
        <f t="shared" si="1"/>
        <v>0</v>
      </c>
      <c r="I47" s="38">
        <f t="shared" si="1"/>
        <v>0</v>
      </c>
      <c r="J47" s="38">
        <f t="shared" si="1"/>
        <v>0</v>
      </c>
      <c r="K47" s="38">
        <f t="shared" si="1"/>
        <v>0</v>
      </c>
      <c r="L47" s="38">
        <f t="shared" si="1"/>
        <v>0</v>
      </c>
    </row>
    <row r="48" spans="1:12">
      <c r="A48" s="29" t="s">
        <v>209</v>
      </c>
      <c r="B48" s="38">
        <f t="shared" si="1"/>
        <v>0.50510441023581287</v>
      </c>
      <c r="C48" s="38">
        <f t="shared" si="1"/>
        <v>0.50742815289790677</v>
      </c>
      <c r="D48" s="38">
        <f t="shared" si="1"/>
        <v>0.50307960693849363</v>
      </c>
      <c r="E48" s="38">
        <f t="shared" si="1"/>
        <v>0.50151387505583467</v>
      </c>
      <c r="F48" s="38">
        <f t="shared" si="1"/>
        <v>0.48575298256594635</v>
      </c>
      <c r="G48" s="38">
        <f t="shared" si="1"/>
        <v>0.47668682008983554</v>
      </c>
      <c r="H48" s="38">
        <f t="shared" si="1"/>
        <v>0.48300125182064507</v>
      </c>
      <c r="I48" s="38">
        <f t="shared" si="1"/>
        <v>0.48433036612730052</v>
      </c>
      <c r="J48" s="38">
        <f t="shared" si="1"/>
        <v>0.48433036612729941</v>
      </c>
      <c r="K48" s="38">
        <f t="shared" si="1"/>
        <v>0.48590476615936273</v>
      </c>
      <c r="L48" s="38">
        <f t="shared" si="1"/>
        <v>0.47910656123757095</v>
      </c>
    </row>
    <row r="49" spans="1:12">
      <c r="A49" s="29" t="s">
        <v>210</v>
      </c>
      <c r="B49" s="38">
        <f t="shared" si="1"/>
        <v>0</v>
      </c>
      <c r="C49" s="38">
        <f t="shared" si="1"/>
        <v>0</v>
      </c>
      <c r="D49" s="38">
        <f t="shared" si="1"/>
        <v>0</v>
      </c>
      <c r="E49" s="38">
        <f t="shared" si="1"/>
        <v>0</v>
      </c>
      <c r="F49" s="38">
        <f t="shared" si="1"/>
        <v>0</v>
      </c>
      <c r="G49" s="38">
        <f t="shared" si="1"/>
        <v>0</v>
      </c>
      <c r="H49" s="38">
        <f t="shared" si="1"/>
        <v>0</v>
      </c>
      <c r="I49" s="38">
        <f t="shared" si="1"/>
        <v>0</v>
      </c>
      <c r="J49" s="38">
        <f t="shared" si="1"/>
        <v>0</v>
      </c>
      <c r="K49" s="38">
        <f t="shared" si="1"/>
        <v>0</v>
      </c>
      <c r="L49" s="38">
        <f t="shared" si="1"/>
        <v>0</v>
      </c>
    </row>
    <row r="50" spans="1:12">
      <c r="A50" s="29" t="s">
        <v>211</v>
      </c>
      <c r="B50" s="38">
        <f t="shared" si="1"/>
        <v>0</v>
      </c>
      <c r="C50" s="38">
        <f t="shared" si="1"/>
        <v>0</v>
      </c>
      <c r="D50" s="38">
        <f t="shared" si="1"/>
        <v>0</v>
      </c>
      <c r="E50" s="38">
        <f t="shared" si="1"/>
        <v>0</v>
      </c>
      <c r="F50" s="38">
        <f t="shared" si="1"/>
        <v>0</v>
      </c>
      <c r="G50" s="38">
        <f t="shared" si="1"/>
        <v>0</v>
      </c>
      <c r="H50" s="38">
        <f t="shared" si="1"/>
        <v>0</v>
      </c>
      <c r="I50" s="38">
        <f t="shared" si="1"/>
        <v>0</v>
      </c>
      <c r="J50" s="38">
        <f t="shared" si="1"/>
        <v>0</v>
      </c>
      <c r="K50" s="38">
        <f t="shared" si="1"/>
        <v>0</v>
      </c>
      <c r="L50" s="38">
        <f t="shared" si="1"/>
        <v>0</v>
      </c>
    </row>
    <row r="51" spans="1:12">
      <c r="A51" s="29" t="s">
        <v>212</v>
      </c>
      <c r="B51" s="38">
        <f t="shared" si="1"/>
        <v>0</v>
      </c>
      <c r="C51" s="38">
        <f t="shared" si="1"/>
        <v>0</v>
      </c>
      <c r="D51" s="38">
        <f t="shared" si="1"/>
        <v>0</v>
      </c>
      <c r="E51" s="38">
        <f t="shared" si="1"/>
        <v>0</v>
      </c>
      <c r="F51" s="38">
        <f t="shared" si="1"/>
        <v>0</v>
      </c>
      <c r="G51" s="38">
        <f t="shared" si="1"/>
        <v>0</v>
      </c>
      <c r="H51" s="38">
        <f t="shared" si="1"/>
        <v>0</v>
      </c>
      <c r="I51" s="38">
        <f t="shared" si="1"/>
        <v>0</v>
      </c>
      <c r="J51" s="38">
        <f t="shared" si="1"/>
        <v>0</v>
      </c>
      <c r="K51" s="38">
        <f t="shared" si="1"/>
        <v>0</v>
      </c>
      <c r="L51" s="38">
        <f t="shared" si="1"/>
        <v>0</v>
      </c>
    </row>
    <row r="52" spans="1:12">
      <c r="A52" s="29" t="s">
        <v>213</v>
      </c>
      <c r="B52" s="38">
        <f t="shared" ref="B52:L53" si="2">+B32/B$34</f>
        <v>0</v>
      </c>
      <c r="C52" s="38">
        <f t="shared" si="2"/>
        <v>0</v>
      </c>
      <c r="D52" s="38">
        <f t="shared" si="2"/>
        <v>0</v>
      </c>
      <c r="E52" s="38">
        <f t="shared" si="2"/>
        <v>0</v>
      </c>
      <c r="F52" s="38">
        <f t="shared" si="2"/>
        <v>0</v>
      </c>
      <c r="G52" s="38">
        <f t="shared" si="2"/>
        <v>0</v>
      </c>
      <c r="H52" s="38">
        <f t="shared" si="2"/>
        <v>0</v>
      </c>
      <c r="I52" s="38">
        <f t="shared" si="2"/>
        <v>0</v>
      </c>
      <c r="J52" s="38">
        <f t="shared" si="2"/>
        <v>0</v>
      </c>
      <c r="K52" s="38">
        <f t="shared" si="2"/>
        <v>0</v>
      </c>
      <c r="L52" s="38">
        <f t="shared" si="2"/>
        <v>0</v>
      </c>
    </row>
    <row r="53" spans="1:12">
      <c r="A53" s="29" t="s">
        <v>214</v>
      </c>
      <c r="B53" s="38">
        <f t="shared" si="2"/>
        <v>0</v>
      </c>
      <c r="C53" s="38">
        <f t="shared" si="2"/>
        <v>0</v>
      </c>
      <c r="D53" s="38">
        <f t="shared" si="2"/>
        <v>0</v>
      </c>
      <c r="E53" s="38">
        <f t="shared" si="2"/>
        <v>0</v>
      </c>
      <c r="F53" s="38">
        <f t="shared" si="2"/>
        <v>0</v>
      </c>
      <c r="G53" s="38">
        <f t="shared" si="2"/>
        <v>0</v>
      </c>
      <c r="H53" s="38">
        <f t="shared" si="2"/>
        <v>0</v>
      </c>
      <c r="I53" s="38">
        <f t="shared" si="2"/>
        <v>0</v>
      </c>
      <c r="J53" s="38">
        <f t="shared" si="2"/>
        <v>0</v>
      </c>
      <c r="K53" s="38">
        <f t="shared" si="2"/>
        <v>0</v>
      </c>
      <c r="L53" s="38">
        <f t="shared" si="2"/>
        <v>0</v>
      </c>
    </row>
    <row r="54" spans="1:12">
      <c r="A54" s="34" t="s">
        <v>215</v>
      </c>
      <c r="B54" s="77">
        <f t="shared" ref="B54:L54" si="3">SUM(B36:B53)</f>
        <v>1</v>
      </c>
      <c r="C54" s="77">
        <f t="shared" si="3"/>
        <v>1.0000000000000002</v>
      </c>
      <c r="D54" s="77">
        <f t="shared" si="3"/>
        <v>1</v>
      </c>
      <c r="E54" s="77">
        <f t="shared" si="3"/>
        <v>0.99999999999999978</v>
      </c>
      <c r="F54" s="77">
        <f t="shared" si="3"/>
        <v>1</v>
      </c>
      <c r="G54" s="77">
        <f t="shared" si="3"/>
        <v>1</v>
      </c>
      <c r="H54" s="77">
        <f t="shared" si="3"/>
        <v>1</v>
      </c>
      <c r="I54" s="77">
        <f t="shared" si="3"/>
        <v>0.99999999999999989</v>
      </c>
      <c r="J54" s="77">
        <f t="shared" si="3"/>
        <v>1</v>
      </c>
      <c r="K54" s="77">
        <f t="shared" si="3"/>
        <v>1</v>
      </c>
      <c r="L54" s="77">
        <f t="shared" si="3"/>
        <v>0.99999999999999978</v>
      </c>
    </row>
  </sheetData>
  <sheetProtection algorithmName="SHA-512" hashValue="2UY55mGgsrtztUPePtLSyTDc3kh5+HZPkrpWEfd8xR5s7Fv6Sqa1fi/KA+rYxOZZtguR9yUpTByY2PhjEWaZXw==" saltValue="znG4inPk+xhFxkRa7wkW8w==" spinCount="100000" sheet="1" objects="1" scenarios="1"/>
  <protectedRanges>
    <protectedRange sqref="C12:C13" name="Rango1"/>
  </protectedRanges>
  <mergeCells count="3">
    <mergeCell ref="A11:L11"/>
    <mergeCell ref="B15:L15"/>
    <mergeCell ref="B35:L35"/>
  </mergeCells>
  <dataValidations count="1">
    <dataValidation type="list" allowBlank="1" showInputMessage="1" showErrorMessage="1" sqref="C13" xr:uid="{B93FFAB3-B158-4828-8FFA-7A8FC713C77A}">
      <formula1>$B$3:$B$6</formula1>
    </dataValidation>
  </dataValidations>
  <printOptions verticalCentered="1"/>
  <pageMargins left="0.59055118110236227" right="0" top="0" bottom="0" header="0" footer="0"/>
  <pageSetup paperSize="9" fitToHeight="0" orientation="landscape" horizontalDpi="1200" verticalDpi="1200" r:id="rId1"/>
  <rowBreaks count="2" manualBreakCount="2">
    <brk id="9" max="16383" man="1"/>
    <brk id="54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213202-D938-4B39-A87A-79974C350472}">
  <sheetPr>
    <pageSetUpPr fitToPage="1"/>
  </sheetPr>
  <dimension ref="A1:N43"/>
  <sheetViews>
    <sheetView view="pageBreakPreview" zoomScaleNormal="100" zoomScaleSheetLayoutView="100" workbookViewId="0">
      <selection activeCell="C16" activeCellId="1" sqref="C5:C14 C16:C22"/>
    </sheetView>
  </sheetViews>
  <sheetFormatPr baseColWidth="10" defaultColWidth="11.44140625" defaultRowHeight="13.2"/>
  <cols>
    <col min="1" max="1" width="23.109375" customWidth="1"/>
    <col min="2" max="12" width="9.6640625" customWidth="1"/>
  </cols>
  <sheetData>
    <row r="1" spans="1:13" ht="15.6">
      <c r="A1" s="86" t="s">
        <v>315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</row>
    <row r="2" spans="1:13" ht="15.6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6"/>
    </row>
    <row r="3" spans="1:13" ht="13.8" thickBot="1">
      <c r="B3" s="27" t="s">
        <v>17</v>
      </c>
      <c r="C3" s="27" t="s">
        <v>18</v>
      </c>
      <c r="D3" s="27">
        <v>2021</v>
      </c>
      <c r="E3" s="27">
        <v>2020</v>
      </c>
      <c r="F3" s="27">
        <v>2019</v>
      </c>
      <c r="G3" s="27">
        <v>2018</v>
      </c>
      <c r="H3" s="27">
        <v>2017</v>
      </c>
      <c r="I3" s="27">
        <v>2016</v>
      </c>
      <c r="J3" s="27">
        <v>2015</v>
      </c>
      <c r="K3" s="27">
        <v>2014</v>
      </c>
      <c r="L3" s="27">
        <v>2013</v>
      </c>
      <c r="M3" s="17"/>
    </row>
    <row r="4" spans="1:13" ht="14.4" thickTop="1" thickBot="1">
      <c r="A4" s="28" t="s">
        <v>196</v>
      </c>
      <c r="B4" s="87" t="s">
        <v>316</v>
      </c>
      <c r="C4" s="87"/>
      <c r="D4" s="87"/>
      <c r="E4" s="87"/>
      <c r="F4" s="87"/>
      <c r="G4" s="87"/>
      <c r="H4" s="87"/>
      <c r="I4" s="87"/>
      <c r="J4" s="87"/>
      <c r="K4" s="87"/>
      <c r="L4" s="87"/>
      <c r="M4" s="17"/>
    </row>
    <row r="5" spans="1:13" ht="13.8" thickTop="1">
      <c r="A5" s="29" t="s">
        <v>198</v>
      </c>
      <c r="B5" s="30">
        <v>2123.8422362500005</v>
      </c>
      <c r="C5" s="30">
        <v>2113.3904159499998</v>
      </c>
      <c r="D5" s="30">
        <v>2914.7907537500005</v>
      </c>
      <c r="E5" s="30">
        <v>2344.9720891000002</v>
      </c>
      <c r="F5" s="30">
        <v>2270.1157431999995</v>
      </c>
      <c r="G5" s="30">
        <v>2728.1249980054658</v>
      </c>
      <c r="H5" s="30">
        <v>2655.5692723500001</v>
      </c>
      <c r="I5" s="30">
        <v>1606.70805</v>
      </c>
      <c r="J5" s="30">
        <v>2150.1191287999991</v>
      </c>
      <c r="K5" s="30">
        <v>2134.7587919499992</v>
      </c>
      <c r="L5" s="30">
        <v>1988.14605385</v>
      </c>
    </row>
    <row r="6" spans="1:13">
      <c r="A6" s="29" t="s">
        <v>199</v>
      </c>
      <c r="B6" s="30">
        <v>179.50509299999999</v>
      </c>
      <c r="C6" s="30">
        <v>86.138308999999992</v>
      </c>
      <c r="D6" s="30">
        <v>123.42840699999999</v>
      </c>
      <c r="E6" s="30">
        <v>49.126986000000002</v>
      </c>
      <c r="F6" s="30">
        <v>43.534595999999993</v>
      </c>
      <c r="G6" s="30">
        <v>85.878757000000007</v>
      </c>
      <c r="H6" s="30">
        <v>132.352553</v>
      </c>
      <c r="I6" s="30">
        <v>139.38015100000001</v>
      </c>
      <c r="J6" s="30">
        <v>127.747539</v>
      </c>
      <c r="K6" s="30">
        <v>88.896616999999992</v>
      </c>
      <c r="L6" s="30">
        <v>39.816561</v>
      </c>
    </row>
    <row r="7" spans="1:13">
      <c r="A7" s="29" t="s">
        <v>200</v>
      </c>
      <c r="B7" s="30">
        <v>19.881499999999999</v>
      </c>
      <c r="C7" s="30">
        <v>55.572932999999999</v>
      </c>
      <c r="D7" s="30">
        <v>48.134084000000001</v>
      </c>
      <c r="E7" s="30">
        <v>28.991237999999999</v>
      </c>
      <c r="F7" s="30">
        <v>18.117084999999999</v>
      </c>
      <c r="G7" s="30">
        <v>28.600113999999998</v>
      </c>
      <c r="H7" s="30">
        <v>13.973731000000001</v>
      </c>
      <c r="I7" s="30">
        <v>0</v>
      </c>
      <c r="J7" s="30">
        <v>10.50844</v>
      </c>
      <c r="K7" s="30">
        <v>19.997655999999999</v>
      </c>
      <c r="L7" s="30">
        <v>36.264727000000008</v>
      </c>
    </row>
    <row r="8" spans="1:13">
      <c r="A8" s="29" t="s">
        <v>201</v>
      </c>
      <c r="B8" s="30">
        <v>0</v>
      </c>
      <c r="C8" s="30">
        <v>0</v>
      </c>
      <c r="D8" s="30">
        <v>0</v>
      </c>
      <c r="E8" s="30">
        <v>0</v>
      </c>
      <c r="F8" s="30">
        <v>0</v>
      </c>
      <c r="G8" s="30">
        <v>0</v>
      </c>
      <c r="H8" s="30">
        <v>7.2712680000000001</v>
      </c>
      <c r="I8" s="30">
        <v>0</v>
      </c>
      <c r="J8" s="30">
        <v>0</v>
      </c>
      <c r="K8" s="30">
        <v>0</v>
      </c>
      <c r="L8" s="30">
        <v>0</v>
      </c>
    </row>
    <row r="9" spans="1:13">
      <c r="A9" s="29" t="s">
        <v>202</v>
      </c>
      <c r="B9" s="30">
        <v>44.011821707911828</v>
      </c>
      <c r="C9" s="30">
        <v>46.323420384477068</v>
      </c>
      <c r="D9" s="30">
        <v>39.039376329654267</v>
      </c>
      <c r="E9" s="30">
        <v>36.587049764570224</v>
      </c>
      <c r="F9" s="30">
        <v>38.998891938865285</v>
      </c>
      <c r="G9" s="30">
        <v>39.0467134152046</v>
      </c>
      <c r="H9" s="30">
        <v>41.289820492718064</v>
      </c>
      <c r="I9" s="30">
        <v>39.3144567894226</v>
      </c>
      <c r="J9" s="30">
        <v>39.767671931455027</v>
      </c>
      <c r="K9" s="30">
        <v>39.196382911246715</v>
      </c>
      <c r="L9" s="30">
        <v>31.697280360308635</v>
      </c>
    </row>
    <row r="10" spans="1:13">
      <c r="A10" s="29" t="s">
        <v>203</v>
      </c>
      <c r="B10" s="30">
        <v>17.124210000000001</v>
      </c>
      <c r="C10" s="30">
        <v>0.2311</v>
      </c>
      <c r="D10" s="30">
        <v>77.48395699999999</v>
      </c>
      <c r="E10" s="30">
        <v>0</v>
      </c>
      <c r="F10" s="30">
        <v>30.894179999999999</v>
      </c>
      <c r="G10" s="30">
        <v>26.245308000000001</v>
      </c>
      <c r="H10" s="30">
        <v>20.471657999999998</v>
      </c>
      <c r="I10" s="30">
        <v>21.115296999999998</v>
      </c>
      <c r="J10" s="30">
        <v>47.011383000000002</v>
      </c>
      <c r="K10" s="30">
        <v>36.451324</v>
      </c>
      <c r="L10" s="30">
        <v>12.154052</v>
      </c>
    </row>
    <row r="11" spans="1:13">
      <c r="A11" s="29" t="s">
        <v>204</v>
      </c>
      <c r="B11" s="30">
        <v>549.61144200000001</v>
      </c>
      <c r="C11" s="30">
        <v>692.561689</v>
      </c>
      <c r="D11" s="30">
        <v>740.24889699999994</v>
      </c>
      <c r="E11" s="30">
        <v>677.481449</v>
      </c>
      <c r="F11" s="30">
        <v>856.75563499999987</v>
      </c>
      <c r="G11" s="30">
        <v>843.01555800000006</v>
      </c>
      <c r="H11" s="30">
        <v>681.89124199999992</v>
      </c>
      <c r="I11" s="30">
        <v>712.88197700000012</v>
      </c>
      <c r="J11" s="30">
        <v>680.53882799999997</v>
      </c>
      <c r="K11" s="30">
        <v>893.95503599999984</v>
      </c>
      <c r="L11" s="30">
        <v>563.26281999999981</v>
      </c>
    </row>
    <row r="12" spans="1:13">
      <c r="A12" s="29" t="s">
        <v>205</v>
      </c>
      <c r="B12" s="30">
        <v>1093.7812090000002</v>
      </c>
      <c r="C12" s="30">
        <v>1005.8705690000002</v>
      </c>
      <c r="D12" s="30">
        <v>1136.0721539999997</v>
      </c>
      <c r="E12" s="30">
        <v>918.42192899999986</v>
      </c>
      <c r="F12" s="30">
        <v>709.44037500000002</v>
      </c>
      <c r="G12" s="30">
        <v>952.59880775298564</v>
      </c>
      <c r="H12" s="30">
        <v>719.92496400000016</v>
      </c>
      <c r="I12" s="30">
        <v>913.00453799999991</v>
      </c>
      <c r="J12" s="30">
        <v>641.40693700000008</v>
      </c>
      <c r="K12" s="30">
        <v>619.79261900000006</v>
      </c>
      <c r="L12" s="30">
        <v>637.37926200000004</v>
      </c>
    </row>
    <row r="13" spans="1:13">
      <c r="A13" s="29" t="s">
        <v>206</v>
      </c>
      <c r="B13" s="30">
        <v>250.68161380000001</v>
      </c>
      <c r="C13" s="30">
        <v>306.53129525000003</v>
      </c>
      <c r="D13" s="30">
        <v>263.32184100000001</v>
      </c>
      <c r="E13" s="30">
        <v>261.72758655000001</v>
      </c>
      <c r="F13" s="30">
        <v>195.81939975000003</v>
      </c>
      <c r="G13" s="30">
        <v>197.40404640000003</v>
      </c>
      <c r="H13" s="30">
        <v>310.9108185</v>
      </c>
      <c r="I13" s="30">
        <v>278.84959400000002</v>
      </c>
      <c r="J13" s="30">
        <v>204.38647529999997</v>
      </c>
      <c r="K13" s="30">
        <v>184.68091129999996</v>
      </c>
      <c r="L13" s="30">
        <v>263.00977360000002</v>
      </c>
    </row>
    <row r="14" spans="1:13">
      <c r="A14" s="29" t="s">
        <v>207</v>
      </c>
      <c r="B14" s="30">
        <v>558.92422054999997</v>
      </c>
      <c r="C14" s="30">
        <v>488.18329819999997</v>
      </c>
      <c r="D14" s="30">
        <v>422.2345176</v>
      </c>
      <c r="E14" s="30">
        <v>325.33430800000002</v>
      </c>
      <c r="F14" s="30">
        <v>435.25993989999995</v>
      </c>
      <c r="G14" s="30">
        <v>574.3135979000001</v>
      </c>
      <c r="H14" s="30">
        <v>377.34942825000002</v>
      </c>
      <c r="I14" s="30">
        <v>504.28474199999999</v>
      </c>
      <c r="J14" s="30">
        <v>243.05608029999999</v>
      </c>
      <c r="K14" s="30">
        <v>396.35827234999999</v>
      </c>
      <c r="L14" s="30">
        <v>419.28447700000004</v>
      </c>
    </row>
    <row r="15" spans="1:13">
      <c r="A15" s="31" t="s">
        <v>130</v>
      </c>
      <c r="B15" s="32">
        <v>20020.204805000012</v>
      </c>
      <c r="C15" s="32">
        <v>16105.083958999996</v>
      </c>
      <c r="D15" s="32">
        <v>13410.616330000006</v>
      </c>
      <c r="E15" s="32">
        <v>13173.545373999998</v>
      </c>
      <c r="F15" s="32">
        <v>12353.379132000002</v>
      </c>
      <c r="G15" s="32">
        <v>11429.583956999999</v>
      </c>
      <c r="H15" s="32">
        <v>10798.778678999997</v>
      </c>
      <c r="I15" s="32">
        <v>8814.977366000001</v>
      </c>
      <c r="J15" s="32">
        <v>11592.046723999998</v>
      </c>
      <c r="K15" s="32">
        <v>12142.755016999999</v>
      </c>
      <c r="L15" s="32">
        <v>12020.220579999999</v>
      </c>
      <c r="M15" s="41"/>
    </row>
    <row r="16" spans="1:13">
      <c r="A16" s="29" t="s">
        <v>208</v>
      </c>
      <c r="B16" s="30">
        <v>95.707284000000001</v>
      </c>
      <c r="C16" s="30">
        <v>89.455474999999993</v>
      </c>
      <c r="D16" s="30">
        <v>84.408299400000004</v>
      </c>
      <c r="E16" s="30">
        <v>131.84581999999997</v>
      </c>
      <c r="F16" s="30">
        <v>98.67514899999999</v>
      </c>
      <c r="G16" s="30">
        <v>124.47332599999999</v>
      </c>
      <c r="H16" s="30">
        <v>51.306773</v>
      </c>
      <c r="I16" s="30">
        <v>94.711322999999993</v>
      </c>
      <c r="J16" s="30">
        <v>83.157717399999996</v>
      </c>
      <c r="K16" s="30">
        <v>94.219720999999979</v>
      </c>
      <c r="L16" s="30">
        <v>142.10908599999999</v>
      </c>
    </row>
    <row r="17" spans="1:14">
      <c r="A17" s="29" t="s">
        <v>209</v>
      </c>
      <c r="B17" s="30">
        <v>1015.1042210000001</v>
      </c>
      <c r="C17" s="30">
        <v>497.13869599999998</v>
      </c>
      <c r="D17" s="30">
        <v>573.70656900000006</v>
      </c>
      <c r="E17" s="30">
        <v>650.36548600000003</v>
      </c>
      <c r="F17" s="30">
        <v>587.86930200000006</v>
      </c>
      <c r="G17" s="30">
        <v>653.13399900000013</v>
      </c>
      <c r="H17" s="30">
        <v>889.92771300000004</v>
      </c>
      <c r="I17" s="30">
        <v>651.38980700000013</v>
      </c>
      <c r="J17" s="30">
        <v>553.51653999999996</v>
      </c>
      <c r="K17" s="30">
        <v>393.30607999999995</v>
      </c>
      <c r="L17" s="30">
        <v>506.78826699999996</v>
      </c>
      <c r="N17" s="33"/>
    </row>
    <row r="18" spans="1:14">
      <c r="A18" s="29" t="s">
        <v>210</v>
      </c>
      <c r="B18" s="30">
        <v>137.10829000000001</v>
      </c>
      <c r="C18" s="30">
        <v>107.586873</v>
      </c>
      <c r="D18" s="30">
        <v>114.52032199999999</v>
      </c>
      <c r="E18" s="30">
        <v>191.60201499999999</v>
      </c>
      <c r="F18" s="30">
        <v>225.569951</v>
      </c>
      <c r="G18" s="30">
        <v>129.14896100000001</v>
      </c>
      <c r="H18" s="30">
        <v>177.12487999999999</v>
      </c>
      <c r="I18" s="30">
        <v>125.838863</v>
      </c>
      <c r="J18" s="30">
        <v>72.571321999999995</v>
      </c>
      <c r="K18" s="30">
        <v>74.460301999999999</v>
      </c>
      <c r="L18" s="30">
        <v>94.401505</v>
      </c>
    </row>
    <row r="19" spans="1:14">
      <c r="A19" s="29" t="s">
        <v>211</v>
      </c>
      <c r="B19" s="30">
        <v>51.015751999999999</v>
      </c>
      <c r="C19" s="30">
        <v>63.032787999999996</v>
      </c>
      <c r="D19" s="30">
        <v>52.254494000000001</v>
      </c>
      <c r="E19" s="30">
        <v>179.10271400000002</v>
      </c>
      <c r="F19" s="30">
        <v>62.124832999999995</v>
      </c>
      <c r="G19" s="30">
        <v>39.158498999999999</v>
      </c>
      <c r="H19" s="30">
        <v>77.289035999999996</v>
      </c>
      <c r="I19" s="30">
        <v>68.893782999999999</v>
      </c>
      <c r="J19" s="30">
        <v>53.154092000000006</v>
      </c>
      <c r="K19" s="30">
        <v>75.513166999999996</v>
      </c>
      <c r="L19" s="30">
        <v>45.402401000000005</v>
      </c>
    </row>
    <row r="20" spans="1:14">
      <c r="A20" s="29" t="s">
        <v>212</v>
      </c>
      <c r="B20" s="30">
        <v>247.49803900000001</v>
      </c>
      <c r="C20" s="30">
        <v>226.06223599999998</v>
      </c>
      <c r="D20" s="30">
        <v>304.35632959999998</v>
      </c>
      <c r="E20" s="30">
        <v>169.99939900000001</v>
      </c>
      <c r="F20" s="30">
        <v>129.02081899999999</v>
      </c>
      <c r="G20" s="30">
        <v>173.01526999999999</v>
      </c>
      <c r="H20" s="30">
        <v>152.44413899999998</v>
      </c>
      <c r="I20" s="30">
        <v>122.04801400000001</v>
      </c>
      <c r="J20" s="30">
        <v>33.232452000000002</v>
      </c>
      <c r="K20" s="30">
        <v>86.142054000000002</v>
      </c>
      <c r="L20" s="30">
        <v>79.624173499999998</v>
      </c>
    </row>
    <row r="21" spans="1:14">
      <c r="A21" s="29" t="s">
        <v>213</v>
      </c>
      <c r="B21" s="30">
        <v>30.841932</v>
      </c>
      <c r="C21" s="30">
        <v>0</v>
      </c>
      <c r="D21" s="30">
        <v>62.704368000000009</v>
      </c>
      <c r="E21" s="30">
        <v>38.673183999999999</v>
      </c>
      <c r="F21" s="30">
        <v>49.856269000000005</v>
      </c>
      <c r="G21" s="30">
        <v>0</v>
      </c>
      <c r="H21" s="30">
        <v>41.616864</v>
      </c>
      <c r="I21" s="30">
        <v>13.164505</v>
      </c>
      <c r="J21" s="30">
        <v>49.614733999999999</v>
      </c>
      <c r="K21" s="30">
        <v>30.108972999999999</v>
      </c>
      <c r="L21" s="30">
        <v>30.202035000000002</v>
      </c>
    </row>
    <row r="22" spans="1:14">
      <c r="A22" s="29" t="s">
        <v>214</v>
      </c>
      <c r="B22" s="30">
        <v>5.1325758976902209</v>
      </c>
      <c r="C22" s="30">
        <v>5.1856994944513053</v>
      </c>
      <c r="D22" s="30">
        <v>4.7945235883123196</v>
      </c>
      <c r="E22" s="30">
        <v>5.2378578140656913</v>
      </c>
      <c r="F22" s="30">
        <v>7.5205111907685955</v>
      </c>
      <c r="G22" s="30">
        <v>7.8255925541987743</v>
      </c>
      <c r="H22" s="30">
        <v>7.7322093671139287</v>
      </c>
      <c r="I22" s="30">
        <v>7.7938956038579272</v>
      </c>
      <c r="J22" s="30">
        <v>7.6629223564922171</v>
      </c>
      <c r="K22" s="30">
        <v>7.4911172109878255</v>
      </c>
      <c r="L22" s="30">
        <v>7.5994916109689603</v>
      </c>
    </row>
    <row r="23" spans="1:14">
      <c r="A23" s="34" t="s">
        <v>215</v>
      </c>
      <c r="B23" s="35">
        <v>26439.976245205613</v>
      </c>
      <c r="C23" s="35">
        <v>21888.348756278927</v>
      </c>
      <c r="D23" s="35">
        <v>20372.115223267971</v>
      </c>
      <c r="E23" s="35">
        <v>19183.014485228632</v>
      </c>
      <c r="F23" s="35">
        <v>18112.951811979638</v>
      </c>
      <c r="G23" s="35">
        <v>18031.567505027855</v>
      </c>
      <c r="H23" s="35">
        <v>17157.225048959826</v>
      </c>
      <c r="I23" s="35">
        <v>14114.356362393281</v>
      </c>
      <c r="J23" s="35">
        <v>16589.498987087947</v>
      </c>
      <c r="K23" s="35">
        <v>17318.084041722235</v>
      </c>
      <c r="L23" s="35">
        <v>16917.362545921278</v>
      </c>
      <c r="M23" s="80"/>
    </row>
    <row r="24" spans="1:14" ht="13.8" thickBot="1">
      <c r="A24" s="37"/>
      <c r="B24" s="88" t="s">
        <v>216</v>
      </c>
      <c r="C24" s="88"/>
      <c r="D24" s="88"/>
      <c r="E24" s="88"/>
      <c r="F24" s="88"/>
      <c r="G24" s="88"/>
      <c r="H24" s="88"/>
      <c r="I24" s="88"/>
      <c r="J24" s="88"/>
      <c r="K24" s="88"/>
      <c r="L24" s="88"/>
    </row>
    <row r="25" spans="1:14" ht="13.8" thickTop="1">
      <c r="A25" s="29" t="s">
        <v>198</v>
      </c>
      <c r="B25" s="38">
        <v>8.0326934357027605E-2</v>
      </c>
      <c r="C25" s="38">
        <v>9.6553213743167776E-2</v>
      </c>
      <c r="D25" s="38">
        <v>0.14307747240801377</v>
      </c>
      <c r="E25" s="38">
        <v>0.12224210594772179</v>
      </c>
      <c r="F25" s="38">
        <v>0.12533107616940595</v>
      </c>
      <c r="G25" s="38">
        <v>0.15129716244828775</v>
      </c>
      <c r="H25" s="38">
        <v>0.15477848339530853</v>
      </c>
      <c r="I25" s="38">
        <v>0.11383502079350651</v>
      </c>
      <c r="J25" s="38">
        <v>0.12960723711267558</v>
      </c>
      <c r="K25" s="38">
        <v>0.12326760782584258</v>
      </c>
      <c r="L25" s="38">
        <v>0.11752104079186597</v>
      </c>
    </row>
    <row r="26" spans="1:14">
      <c r="A26" s="29" t="s">
        <v>199</v>
      </c>
      <c r="B26" s="38">
        <v>6.7891548515498319E-3</v>
      </c>
      <c r="C26" s="38">
        <v>3.9353498045525351E-3</v>
      </c>
      <c r="D26" s="38">
        <v>6.0586937412874286E-3</v>
      </c>
      <c r="E26" s="38">
        <v>2.5609627745331125E-3</v>
      </c>
      <c r="F26" s="38">
        <v>2.4035064219188646E-3</v>
      </c>
      <c r="G26" s="38">
        <v>4.7626894875364492E-3</v>
      </c>
      <c r="H26" s="38">
        <v>7.7141001894140224E-3</v>
      </c>
      <c r="I26" s="38">
        <v>9.875062483994574E-3</v>
      </c>
      <c r="J26" s="38">
        <v>7.7005061514774705E-3</v>
      </c>
      <c r="K26" s="38">
        <v>5.1331669707707153E-3</v>
      </c>
      <c r="L26" s="38">
        <v>2.3535915182948922E-3</v>
      </c>
    </row>
    <row r="27" spans="1:14">
      <c r="A27" s="29" t="s">
        <v>200</v>
      </c>
      <c r="B27" s="38">
        <v>7.5194848193576311E-4</v>
      </c>
      <c r="C27" s="38">
        <v>2.538927610245531E-3</v>
      </c>
      <c r="D27" s="38">
        <v>2.3627435576755308E-3</v>
      </c>
      <c r="E27" s="38">
        <v>1.5112973001362184E-3</v>
      </c>
      <c r="F27" s="38">
        <v>1.0002281896437017E-3</v>
      </c>
      <c r="G27" s="38">
        <v>1.5861135750968544E-3</v>
      </c>
      <c r="H27" s="38">
        <v>8.144516936815008E-4</v>
      </c>
      <c r="I27" s="38">
        <v>0</v>
      </c>
      <c r="J27" s="38">
        <v>6.3343926228145899E-4</v>
      </c>
      <c r="K27" s="38">
        <v>1.1547268134178246E-3</v>
      </c>
      <c r="L27" s="38">
        <v>2.1436395242793514E-3</v>
      </c>
    </row>
    <row r="28" spans="1:14">
      <c r="A28" s="29" t="s">
        <v>201</v>
      </c>
      <c r="B28" s="38">
        <v>0</v>
      </c>
      <c r="C28" s="38">
        <v>0</v>
      </c>
      <c r="D28" s="38">
        <v>0</v>
      </c>
      <c r="E28" s="38">
        <v>0</v>
      </c>
      <c r="F28" s="38">
        <v>0</v>
      </c>
      <c r="G28" s="38">
        <v>0</v>
      </c>
      <c r="H28" s="38">
        <v>4.2380209965485227E-4</v>
      </c>
      <c r="I28" s="38">
        <v>0</v>
      </c>
      <c r="J28" s="38">
        <v>0</v>
      </c>
      <c r="K28" s="38">
        <v>0</v>
      </c>
      <c r="L28" s="38">
        <v>0</v>
      </c>
    </row>
    <row r="29" spans="1:14">
      <c r="A29" s="29" t="s">
        <v>202</v>
      </c>
      <c r="B29" s="38">
        <v>1.6645938445535682E-3</v>
      </c>
      <c r="C29" s="38">
        <v>2.1163506164981337E-3</v>
      </c>
      <c r="D29" s="38">
        <v>1.9163143297493978E-3</v>
      </c>
      <c r="E29" s="38">
        <v>1.9072627919216297E-3</v>
      </c>
      <c r="F29" s="38">
        <v>2.1530942247122856E-3</v>
      </c>
      <c r="G29" s="38">
        <v>2.1654641730019845E-3</v>
      </c>
      <c r="H29" s="38">
        <v>2.4065558605714799E-3</v>
      </c>
      <c r="I29" s="38">
        <v>2.7854232796738244E-3</v>
      </c>
      <c r="J29" s="38">
        <v>2.3971593091754776E-3</v>
      </c>
      <c r="K29" s="38">
        <v>2.2633209780490672E-3</v>
      </c>
      <c r="L29" s="38">
        <v>1.8736537846409604E-3</v>
      </c>
    </row>
    <row r="30" spans="1:14">
      <c r="A30" s="29" t="s">
        <v>203</v>
      </c>
      <c r="B30" s="38">
        <v>6.476635924778923E-4</v>
      </c>
      <c r="C30" s="38">
        <v>1.0558128553836492E-5</v>
      </c>
      <c r="D30" s="38">
        <v>3.8034321007325662E-3</v>
      </c>
      <c r="E30" s="38">
        <v>0</v>
      </c>
      <c r="F30" s="38">
        <v>1.7056402689465031E-3</v>
      </c>
      <c r="G30" s="38">
        <v>1.4555200479759653E-3</v>
      </c>
      <c r="H30" s="38">
        <v>1.1931800125942343E-3</v>
      </c>
      <c r="I30" s="38">
        <v>1.4960155785962892E-3</v>
      </c>
      <c r="J30" s="38">
        <v>2.8338036631841762E-3</v>
      </c>
      <c r="K30" s="38">
        <v>2.1048127444226804E-3</v>
      </c>
      <c r="L30" s="38">
        <v>7.1843657467341468E-4</v>
      </c>
    </row>
    <row r="31" spans="1:14">
      <c r="A31" s="29" t="s">
        <v>204</v>
      </c>
      <c r="B31" s="38">
        <v>2.078713826755656E-2</v>
      </c>
      <c r="C31" s="38">
        <v>3.1640654885002721E-2</v>
      </c>
      <c r="D31" s="38">
        <v>3.6336378863326191E-2</v>
      </c>
      <c r="E31" s="38">
        <v>3.5316735517333657E-2</v>
      </c>
      <c r="F31" s="38">
        <v>4.7300718507590489E-2</v>
      </c>
      <c r="G31" s="38">
        <v>4.6752205972383526E-2</v>
      </c>
      <c r="H31" s="38">
        <v>3.9743678832337766E-2</v>
      </c>
      <c r="I31" s="38">
        <v>5.0507579566251036E-2</v>
      </c>
      <c r="J31" s="38">
        <v>4.1022265261276523E-2</v>
      </c>
      <c r="K31" s="38">
        <v>5.1619742336756702E-2</v>
      </c>
      <c r="L31" s="38">
        <v>3.3294954723057622E-2</v>
      </c>
    </row>
    <row r="32" spans="1:14">
      <c r="A32" s="29" t="s">
        <v>205</v>
      </c>
      <c r="B32" s="38">
        <v>4.1368464133863837E-2</v>
      </c>
      <c r="C32" s="38">
        <v>4.5954611752586159E-2</v>
      </c>
      <c r="D32" s="38">
        <v>5.5766038113825175E-2</v>
      </c>
      <c r="E32" s="38">
        <v>4.7876830292090229E-2</v>
      </c>
      <c r="F32" s="38">
        <v>3.9167573698881408E-2</v>
      </c>
      <c r="G32" s="38">
        <v>5.2829506224978305E-2</v>
      </c>
      <c r="H32" s="38">
        <v>4.1960454674087655E-2</v>
      </c>
      <c r="I32" s="38">
        <v>6.468623255344727E-2</v>
      </c>
      <c r="J32" s="38">
        <v>3.8663430251825226E-2</v>
      </c>
      <c r="K32" s="38">
        <v>3.5788752237650157E-2</v>
      </c>
      <c r="L32" s="38">
        <v>3.7676042011269076E-2</v>
      </c>
    </row>
    <row r="33" spans="1:13">
      <c r="A33" s="29" t="s">
        <v>206</v>
      </c>
      <c r="B33" s="38">
        <v>9.4811588132745154E-3</v>
      </c>
      <c r="C33" s="38">
        <v>1.4004313375263996E-2</v>
      </c>
      <c r="D33" s="38">
        <v>1.2925601397504738E-2</v>
      </c>
      <c r="E33" s="38">
        <v>1.3643715212305988E-2</v>
      </c>
      <c r="F33" s="38">
        <v>1.0811015332160712E-2</v>
      </c>
      <c r="G33" s="38">
        <v>1.0947691948853399E-2</v>
      </c>
      <c r="H33" s="38">
        <v>1.8121276465907828E-2</v>
      </c>
      <c r="I33" s="38">
        <v>1.9756451292598461E-2</v>
      </c>
      <c r="J33" s="38">
        <v>1.2320231940643866E-2</v>
      </c>
      <c r="K33" s="38">
        <v>1.0664049836868326E-2</v>
      </c>
      <c r="L33" s="38">
        <v>1.5546736253128938E-2</v>
      </c>
    </row>
    <row r="34" spans="1:13">
      <c r="A34" s="29" t="s">
        <v>207</v>
      </c>
      <c r="B34" s="38">
        <v>2.1139361675914903E-2</v>
      </c>
      <c r="C34" s="38">
        <v>2.230334063276285E-2</v>
      </c>
      <c r="D34" s="38">
        <v>2.0726100995037848E-2</v>
      </c>
      <c r="E34" s="38">
        <v>1.6959498636177073E-2</v>
      </c>
      <c r="F34" s="38">
        <v>2.4030315125783391E-2</v>
      </c>
      <c r="G34" s="38">
        <v>3.1850453253155095E-2</v>
      </c>
      <c r="H34" s="38">
        <v>2.1993616518591809E-2</v>
      </c>
      <c r="I34" s="38">
        <v>3.5728497216042494E-2</v>
      </c>
      <c r="J34" s="38">
        <v>1.465120076797841E-2</v>
      </c>
      <c r="K34" s="38">
        <v>2.2886958591672436E-2</v>
      </c>
      <c r="L34" s="38">
        <v>2.4784269762019622E-2</v>
      </c>
    </row>
    <row r="35" spans="1:13">
      <c r="A35" s="31" t="s">
        <v>130</v>
      </c>
      <c r="B35" s="40">
        <v>0.75719450801814903</v>
      </c>
      <c r="C35" s="40">
        <v>0.73578341328192087</v>
      </c>
      <c r="D35" s="40">
        <v>0.65828296095061833</v>
      </c>
      <c r="E35" s="40">
        <v>0.68672967870320556</v>
      </c>
      <c r="F35" s="40">
        <v>0.68201910214488948</v>
      </c>
      <c r="G35" s="40">
        <v>0.63386524514926479</v>
      </c>
      <c r="H35" s="40">
        <v>0.62940123756520194</v>
      </c>
      <c r="I35" s="40">
        <v>0.62453980469749892</v>
      </c>
      <c r="J35" s="40">
        <v>0.69875809589080418</v>
      </c>
      <c r="K35" s="40">
        <v>0.70116041634548143</v>
      </c>
      <c r="L35" s="40">
        <v>0.71052568314781639</v>
      </c>
      <c r="M35" s="41"/>
    </row>
    <row r="36" spans="1:13">
      <c r="A36" s="29" t="s">
        <v>208</v>
      </c>
      <c r="B36" s="38">
        <v>3.6197946288758372E-3</v>
      </c>
      <c r="C36" s="38">
        <v>4.0868991990242595E-3</v>
      </c>
      <c r="D36" s="38">
        <v>4.1433252499766563E-3</v>
      </c>
      <c r="E36" s="38">
        <v>6.8730501194963038E-3</v>
      </c>
      <c r="F36" s="38">
        <v>5.4477674331766127E-3</v>
      </c>
      <c r="G36" s="38">
        <v>6.9030785019268187E-3</v>
      </c>
      <c r="H36" s="38">
        <v>2.9903887635437014E-3</v>
      </c>
      <c r="I36" s="38">
        <v>6.7102828190133924E-3</v>
      </c>
      <c r="J36" s="38">
        <v>5.012672020096802E-3</v>
      </c>
      <c r="K36" s="38">
        <v>5.4405395408065067E-3</v>
      </c>
      <c r="L36" s="38">
        <v>8.4001915555248323E-3</v>
      </c>
    </row>
    <row r="37" spans="1:13">
      <c r="A37" s="29" t="s">
        <v>209</v>
      </c>
      <c r="B37" s="38">
        <v>3.8392781127557556E-2</v>
      </c>
      <c r="C37" s="38">
        <v>2.271248057747572E-2</v>
      </c>
      <c r="D37" s="38">
        <v>2.8161364822084957E-2</v>
      </c>
      <c r="E37" s="38">
        <v>3.3903195272088057E-2</v>
      </c>
      <c r="F37" s="38">
        <v>3.2455742614585441E-2</v>
      </c>
      <c r="G37" s="38">
        <v>3.6221698353062354E-2</v>
      </c>
      <c r="H37" s="38">
        <v>5.1868977090438806E-2</v>
      </c>
      <c r="I37" s="38">
        <v>4.6150868681166565E-2</v>
      </c>
      <c r="J37" s="38">
        <v>3.3365476584363202E-2</v>
      </c>
      <c r="K37" s="38">
        <v>2.2710715518671588E-2</v>
      </c>
      <c r="L37" s="38">
        <v>2.9956694823105565E-2</v>
      </c>
    </row>
    <row r="38" spans="1:13">
      <c r="A38" s="29" t="s">
        <v>210</v>
      </c>
      <c r="B38" s="38">
        <v>5.185643463838663E-3</v>
      </c>
      <c r="C38" s="38">
        <v>4.9152576193824326E-3</v>
      </c>
      <c r="D38" s="38">
        <v>5.6214252052335162E-3</v>
      </c>
      <c r="E38" s="38">
        <v>9.9881077162058129E-3</v>
      </c>
      <c r="F38" s="38">
        <v>1.2453516872430003E-2</v>
      </c>
      <c r="G38" s="38">
        <v>7.1623812496605524E-3</v>
      </c>
      <c r="H38" s="38">
        <v>1.0323632142992631E-2</v>
      </c>
      <c r="I38" s="38">
        <v>8.91566429024627E-3</v>
      </c>
      <c r="J38" s="38">
        <v>4.3745336767845857E-3</v>
      </c>
      <c r="K38" s="38">
        <v>4.2995692722481516E-3</v>
      </c>
      <c r="L38" s="38">
        <v>5.5801549883294247E-3</v>
      </c>
    </row>
    <row r="39" spans="1:13">
      <c r="A39" s="29" t="s">
        <v>211</v>
      </c>
      <c r="B39" s="38">
        <v>1.9294931102387331E-3</v>
      </c>
      <c r="C39" s="38">
        <v>2.8797415785838257E-3</v>
      </c>
      <c r="D39" s="38">
        <v>2.5650009057634642E-3</v>
      </c>
      <c r="E39" s="38">
        <v>9.3365260260796484E-3</v>
      </c>
      <c r="F39" s="38">
        <v>3.4298569137092031E-3</v>
      </c>
      <c r="G39" s="38">
        <v>2.1716636110022708E-3</v>
      </c>
      <c r="H39" s="38">
        <v>4.5047515422481279E-3</v>
      </c>
      <c r="I39" s="38">
        <v>4.8811140395719843E-3</v>
      </c>
      <c r="J39" s="38">
        <v>3.2040806079418832E-3</v>
      </c>
      <c r="K39" s="38">
        <v>4.3603649698243652E-3</v>
      </c>
      <c r="L39" s="38">
        <v>2.6837753743680559E-3</v>
      </c>
    </row>
    <row r="40" spans="1:13">
      <c r="A40" s="29" t="s">
        <v>212</v>
      </c>
      <c r="B40" s="38">
        <v>9.3607511861845596E-3</v>
      </c>
      <c r="C40" s="38">
        <v>1.0327971219626671E-2</v>
      </c>
      <c r="D40" s="38">
        <v>1.4939849213712478E-2</v>
      </c>
      <c r="E40" s="38">
        <v>8.8619752193224641E-3</v>
      </c>
      <c r="F40" s="38">
        <v>7.123124951652968E-3</v>
      </c>
      <c r="G40" s="38">
        <v>9.5951319790560114E-3</v>
      </c>
      <c r="H40" s="38">
        <v>8.8851279018014664E-3</v>
      </c>
      <c r="I40" s="38">
        <v>8.6470832155824302E-3</v>
      </c>
      <c r="J40" s="38">
        <v>2.003222160347682E-3</v>
      </c>
      <c r="K40" s="38">
        <v>4.9741099415194553E-3</v>
      </c>
      <c r="L40" s="38">
        <v>4.7066540829792131E-3</v>
      </c>
    </row>
    <row r="41" spans="1:13">
      <c r="A41" s="29" t="s">
        <v>213</v>
      </c>
      <c r="B41" s="38">
        <v>1.166488642575562E-3</v>
      </c>
      <c r="C41" s="38">
        <v>0</v>
      </c>
      <c r="D41" s="38">
        <v>3.0779507828613858E-3</v>
      </c>
      <c r="E41" s="38">
        <v>2.0160118228435501E-3</v>
      </c>
      <c r="F41" s="38">
        <v>2.7525203797553201E-3</v>
      </c>
      <c r="G41" s="38">
        <v>0</v>
      </c>
      <c r="H41" s="38">
        <v>2.4256174224702534E-3</v>
      </c>
      <c r="I41" s="38">
        <v>9.3270317554655961E-4</v>
      </c>
      <c r="J41" s="38">
        <v>2.9907313077155904E-3</v>
      </c>
      <c r="K41" s="38">
        <v>1.7385856846209038E-3</v>
      </c>
      <c r="L41" s="38">
        <v>1.7852685321378076E-3</v>
      </c>
    </row>
    <row r="42" spans="1:13">
      <c r="A42" s="29" t="s">
        <v>214</v>
      </c>
      <c r="B42" s="38">
        <v>1.9412180442563432E-4</v>
      </c>
      <c r="C42" s="38">
        <v>2.3691597535258237E-4</v>
      </c>
      <c r="D42" s="38">
        <v>2.3534736259670592E-4</v>
      </c>
      <c r="E42" s="38">
        <v>2.7304664853894384E-4</v>
      </c>
      <c r="F42" s="38">
        <v>4.152007507575127E-4</v>
      </c>
      <c r="G42" s="38">
        <v>4.3399402475778745E-4</v>
      </c>
      <c r="H42" s="38">
        <v>4.5066782915356707E-4</v>
      </c>
      <c r="I42" s="38">
        <v>5.5219631726347929E-4</v>
      </c>
      <c r="J42" s="38">
        <v>4.6191403142774084E-4</v>
      </c>
      <c r="K42" s="38">
        <v>4.3256039137703914E-4</v>
      </c>
      <c r="L42" s="38">
        <v>4.492125525087345E-4</v>
      </c>
    </row>
    <row r="43" spans="1:13">
      <c r="A43" s="34" t="s">
        <v>215</v>
      </c>
      <c r="B43" s="42">
        <v>0.99999999999999989</v>
      </c>
      <c r="C43" s="42">
        <v>1</v>
      </c>
      <c r="D43" s="42">
        <v>1.0000000000000002</v>
      </c>
      <c r="E43" s="42">
        <v>1</v>
      </c>
      <c r="F43" s="42">
        <v>1</v>
      </c>
      <c r="G43" s="42">
        <v>0.99999999999999989</v>
      </c>
      <c r="H43" s="42">
        <v>1.0000000000000002</v>
      </c>
      <c r="I43" s="42">
        <v>1.0000000000000002</v>
      </c>
      <c r="J43" s="42">
        <v>0.99999999999999956</v>
      </c>
      <c r="K43" s="42">
        <v>1</v>
      </c>
      <c r="L43" s="42">
        <v>0.99999999999999978</v>
      </c>
      <c r="M43" s="36"/>
    </row>
  </sheetData>
  <mergeCells count="3">
    <mergeCell ref="A1:L1"/>
    <mergeCell ref="B4:L4"/>
    <mergeCell ref="B24:L24"/>
  </mergeCells>
  <printOptions horizontalCentered="1"/>
  <pageMargins left="0.39370078740157483" right="0" top="0.39370078740157483" bottom="0.39370078740157483" header="0" footer="0"/>
  <pageSetup paperSize="9" scale="99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AA15DC-C912-46DA-8AD0-44693C7A7B50}">
  <dimension ref="A1:AI1676"/>
  <sheetViews>
    <sheetView workbookViewId="0">
      <selection activeCell="B15" sqref="B15"/>
    </sheetView>
  </sheetViews>
  <sheetFormatPr baseColWidth="10" defaultColWidth="11.44140625" defaultRowHeight="13.2"/>
  <cols>
    <col min="27" max="30" width="11.5546875" style="1"/>
  </cols>
  <sheetData>
    <row r="1" spans="1:35">
      <c r="AI1" s="2" t="s">
        <v>0</v>
      </c>
    </row>
    <row r="2" spans="1:35" ht="51.6">
      <c r="AI2" s="3" t="s">
        <v>1</v>
      </c>
    </row>
    <row r="3" spans="1:35">
      <c r="AI3" s="2" t="s">
        <v>2</v>
      </c>
    </row>
    <row r="4" spans="1:35">
      <c r="AI4" s="2" t="s">
        <v>3</v>
      </c>
    </row>
    <row r="5" spans="1:35" ht="14.4">
      <c r="A5" s="8" t="s">
        <v>4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I5" s="2" t="s">
        <v>5</v>
      </c>
    </row>
    <row r="6" spans="1:35">
      <c r="AI6" s="2" t="s">
        <v>6</v>
      </c>
    </row>
    <row r="7" spans="1:35">
      <c r="AI7" s="2" t="s">
        <v>7</v>
      </c>
    </row>
    <row r="8" spans="1:35" ht="14.4">
      <c r="A8" s="8" t="s">
        <v>124</v>
      </c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I8" s="2" t="s">
        <v>9</v>
      </c>
    </row>
    <row r="9" spans="1:35" ht="14.4">
      <c r="A9" s="8" t="s">
        <v>10</v>
      </c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I9" s="2" t="s">
        <v>11</v>
      </c>
    </row>
    <row r="10" spans="1:35" ht="14.4">
      <c r="A10" s="8" t="s">
        <v>12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I10" s="2" t="s">
        <v>13</v>
      </c>
    </row>
    <row r="11" spans="1:35" ht="14.4">
      <c r="A11" s="6"/>
      <c r="B11" s="6"/>
      <c r="C11" s="6"/>
      <c r="D11" s="6"/>
      <c r="E11" s="6" t="s">
        <v>14</v>
      </c>
      <c r="F11" s="6" t="s">
        <v>14</v>
      </c>
      <c r="G11" s="6" t="s">
        <v>14</v>
      </c>
      <c r="H11" s="6" t="s">
        <v>14</v>
      </c>
      <c r="I11" s="6" t="s">
        <v>14</v>
      </c>
      <c r="J11" s="6" t="s">
        <v>14</v>
      </c>
      <c r="K11" s="6" t="s">
        <v>14</v>
      </c>
      <c r="L11" s="6" t="s">
        <v>14</v>
      </c>
      <c r="M11" s="6" t="s">
        <v>14</v>
      </c>
      <c r="N11" s="6" t="s">
        <v>14</v>
      </c>
      <c r="O11" s="6" t="s">
        <v>14</v>
      </c>
      <c r="P11" s="6" t="s">
        <v>15</v>
      </c>
      <c r="Q11" s="6" t="s">
        <v>15</v>
      </c>
      <c r="R11" s="6" t="s">
        <v>15</v>
      </c>
      <c r="S11" s="6" t="s">
        <v>15</v>
      </c>
      <c r="T11" s="6" t="s">
        <v>15</v>
      </c>
      <c r="U11" s="6" t="s">
        <v>15</v>
      </c>
      <c r="V11" s="6" t="s">
        <v>15</v>
      </c>
      <c r="W11" s="6" t="s">
        <v>15</v>
      </c>
      <c r="X11" s="6" t="s">
        <v>15</v>
      </c>
      <c r="Y11" s="6" t="s">
        <v>15</v>
      </c>
      <c r="Z11" s="6" t="s">
        <v>15</v>
      </c>
      <c r="AI11" s="2" t="s">
        <v>16</v>
      </c>
    </row>
    <row r="12" spans="1:35" ht="14.4">
      <c r="A12" s="6"/>
      <c r="B12" s="6"/>
      <c r="C12" s="6"/>
      <c r="D12" s="6"/>
      <c r="E12" s="6" t="s">
        <v>17</v>
      </c>
      <c r="F12" s="6" t="s">
        <v>18</v>
      </c>
      <c r="G12" s="6">
        <v>2021</v>
      </c>
      <c r="H12" s="6">
        <v>2020</v>
      </c>
      <c r="I12" s="6">
        <v>2019</v>
      </c>
      <c r="J12" s="6">
        <v>2018</v>
      </c>
      <c r="K12" s="6">
        <v>2017</v>
      </c>
      <c r="L12" s="6">
        <v>2016</v>
      </c>
      <c r="M12" s="6">
        <v>2015</v>
      </c>
      <c r="N12" s="6">
        <v>2014</v>
      </c>
      <c r="O12" s="6">
        <v>2013</v>
      </c>
      <c r="P12" s="6" t="s">
        <v>17</v>
      </c>
      <c r="Q12" s="6" t="s">
        <v>18</v>
      </c>
      <c r="R12" s="6">
        <v>2021</v>
      </c>
      <c r="S12" s="6">
        <v>2020</v>
      </c>
      <c r="T12" s="6">
        <v>2019</v>
      </c>
      <c r="U12" s="6">
        <v>2018</v>
      </c>
      <c r="V12" s="6">
        <v>2017</v>
      </c>
      <c r="W12" s="6">
        <v>2016</v>
      </c>
      <c r="X12" s="6">
        <v>2015</v>
      </c>
      <c r="Y12" s="6">
        <v>2014</v>
      </c>
      <c r="Z12" s="6">
        <v>2013</v>
      </c>
      <c r="AI12" s="2" t="s">
        <v>19</v>
      </c>
    </row>
    <row r="13" spans="1:35" ht="14.4">
      <c r="A13" s="7" t="s">
        <v>20</v>
      </c>
      <c r="B13" s="7" t="s">
        <v>21</v>
      </c>
      <c r="C13" s="7" t="s">
        <v>22</v>
      </c>
      <c r="D13" s="7" t="s">
        <v>23</v>
      </c>
      <c r="E13" s="7">
        <v>0</v>
      </c>
      <c r="F13" s="7">
        <v>0</v>
      </c>
      <c r="G13" s="7">
        <v>8.1356834041347508</v>
      </c>
      <c r="H13" s="7">
        <v>0</v>
      </c>
      <c r="I13" s="7">
        <v>21.7431488906564</v>
      </c>
      <c r="J13" s="7">
        <v>2.7472730647786299</v>
      </c>
      <c r="K13" s="7">
        <v>17.414280005466299</v>
      </c>
      <c r="L13" s="7">
        <v>0</v>
      </c>
      <c r="M13" s="7">
        <v>0</v>
      </c>
      <c r="N13" s="7">
        <v>0</v>
      </c>
      <c r="O13" s="7">
        <v>0</v>
      </c>
      <c r="P13" s="7">
        <v>0</v>
      </c>
      <c r="Q13" s="7">
        <v>0</v>
      </c>
      <c r="R13" s="7">
        <v>19.366019999999999</v>
      </c>
      <c r="S13" s="7">
        <v>0</v>
      </c>
      <c r="T13" s="7">
        <v>28.408204000000001</v>
      </c>
      <c r="U13" s="7">
        <v>7.32768</v>
      </c>
      <c r="V13" s="7">
        <v>14.539199999999999</v>
      </c>
      <c r="W13" s="7">
        <v>0</v>
      </c>
      <c r="X13" s="7">
        <v>0</v>
      </c>
      <c r="Y13" s="7">
        <v>0</v>
      </c>
      <c r="Z13" s="7">
        <v>0</v>
      </c>
      <c r="AA13" s="1" t="s">
        <v>24</v>
      </c>
      <c r="AB13" s="1" t="str">
        <f t="shared" ref="AB13:AB76" si="0">IF(B13="Castilla-La Mancha","Castilla La Mancha",B13)</f>
        <v>Andalucía</v>
      </c>
      <c r="AC13" s="1" t="str">
        <f>+A13&amp;"-"&amp;AB13&amp;"-"&amp;C13&amp;"-"&amp;AA13</f>
        <v>Badajoz-Andalucía-Almería-R1</v>
      </c>
      <c r="AD13" s="1" t="str">
        <f>+IF(D13=$D$13,$AI$1,IF(D13=$D$14,$AI$2,IF(D13=$D$15,$AI$3,IF(D13=$D$16,$AI$4,IF(D13=$D$17,$AI$5,IF(D13=$D$18,$AI$6,IF(D13=$D$19,$AI$7,IF(D13=$D$20,$AI$8,IF(D13=$D$21,$AI$9,IF(D13=$D$22,$AI$10,IF(D13=$D$23,$AI$11,IF(D13=$D$24,$AI$12,IF(D13=$D$25,$AI$13,IF(D13=$D$26,$AI$14,IF(D13=$D$27,$AI$15,$AI$16)))))))))))))))</f>
        <v xml:space="preserve">AA,BB - Agricultura, silvicultura y pesca </v>
      </c>
      <c r="AI13" s="2" t="s">
        <v>25</v>
      </c>
    </row>
    <row r="14" spans="1:35" ht="14.4">
      <c r="A14" s="7" t="s">
        <v>20</v>
      </c>
      <c r="B14" s="7" t="s">
        <v>21</v>
      </c>
      <c r="C14" s="7" t="s">
        <v>22</v>
      </c>
      <c r="D14" s="7" t="s">
        <v>26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9.1877416399578707E-2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12.3978</v>
      </c>
      <c r="AA14" s="1" t="s">
        <v>27</v>
      </c>
      <c r="AB14" s="1" t="str">
        <f t="shared" si="0"/>
        <v>Andalucía</v>
      </c>
      <c r="AC14" s="1" t="str">
        <f t="shared" ref="AC14:AC77" si="1">+A14&amp;"-"&amp;AB14&amp;"-"&amp;C14&amp;"-"&amp;AA14</f>
        <v>Badajoz-Andalucía-Almería-R2</v>
      </c>
      <c r="AD14" s="1" t="str">
        <f t="shared" ref="AD14:AD77" si="2">+IF(D14=$D$13,$AI$1,IF(D14=$D$14,$AI$2,IF(D14=$D$15,$AI$3,IF(D14=$D$16,$AI$4,IF(D14=$D$17,$AI$5,IF(D14=$D$18,$AI$6,IF(D14=$D$19,$AI$7,IF(D14=$D$20,$AI$8,IF(D14=$D$21,$AI$9,IF(D14=$D$22,$AI$10,IF(D14=$D$23,$AI$11,IF(D14=$D$24,$AI$12,IF(D14=$D$25,$AI$13,IF(D14=$D$26,$AI$14,IF(D14=$D$27,$AI$15,$AI$16)))))))))))))))</f>
        <v xml:space="preserve">CA,CB, DF - I. extractivas, coquerías, refino y combustibles nucleares </v>
      </c>
      <c r="AI14" s="2" t="s">
        <v>28</v>
      </c>
    </row>
    <row r="15" spans="1:35" ht="14.4">
      <c r="A15" s="7" t="s">
        <v>20</v>
      </c>
      <c r="B15" s="7" t="s">
        <v>21</v>
      </c>
      <c r="C15" s="7" t="s">
        <v>22</v>
      </c>
      <c r="D15" s="7" t="s">
        <v>29</v>
      </c>
      <c r="E15" s="7">
        <v>0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  <c r="Y15" s="7">
        <v>0</v>
      </c>
      <c r="Z15" s="7">
        <v>0</v>
      </c>
      <c r="AA15" s="1" t="s">
        <v>30</v>
      </c>
      <c r="AB15" s="1" t="str">
        <f t="shared" si="0"/>
        <v>Andalucía</v>
      </c>
      <c r="AC15" s="1" t="str">
        <f t="shared" si="1"/>
        <v>Badajoz-Andalucía-Almería-R3</v>
      </c>
      <c r="AD15" s="1" t="str">
        <f t="shared" si="2"/>
        <v xml:space="preserve">DA - Industria Agroalimentaria </v>
      </c>
      <c r="AI15" s="2" t="s">
        <v>31</v>
      </c>
    </row>
    <row r="16" spans="1:35" ht="14.4">
      <c r="A16" s="7" t="s">
        <v>20</v>
      </c>
      <c r="B16" s="7" t="s">
        <v>21</v>
      </c>
      <c r="C16" s="7" t="s">
        <v>22</v>
      </c>
      <c r="D16" s="7" t="s">
        <v>32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4.7844053125469701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v>2.1886570000000001</v>
      </c>
      <c r="W16" s="7">
        <v>0</v>
      </c>
      <c r="X16" s="7">
        <v>0</v>
      </c>
      <c r="Y16" s="7">
        <v>0</v>
      </c>
      <c r="Z16" s="7">
        <v>0</v>
      </c>
      <c r="AA16" s="1" t="s">
        <v>33</v>
      </c>
      <c r="AB16" s="1" t="str">
        <f t="shared" si="0"/>
        <v>Andalucía</v>
      </c>
      <c r="AC16" s="1" t="str">
        <f t="shared" si="1"/>
        <v>Badajoz-Andalucía-Almería-R4</v>
      </c>
      <c r="AD16" s="1" t="str">
        <f t="shared" si="2"/>
        <v xml:space="preserve">DB - Industria textil y de la confección </v>
      </c>
      <c r="AI16" s="2" t="s">
        <v>34</v>
      </c>
    </row>
    <row r="17" spans="1:30" ht="14.4">
      <c r="A17" s="7" t="s">
        <v>20</v>
      </c>
      <c r="B17" s="7" t="s">
        <v>21</v>
      </c>
      <c r="C17" s="7" t="s">
        <v>22</v>
      </c>
      <c r="D17" s="7" t="s">
        <v>35</v>
      </c>
      <c r="E17" s="7">
        <v>0</v>
      </c>
      <c r="F17" s="7">
        <v>0</v>
      </c>
      <c r="G17" s="7">
        <v>0</v>
      </c>
      <c r="H17" s="7">
        <v>0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  <c r="Y17" s="7">
        <v>0</v>
      </c>
      <c r="Z17" s="7">
        <v>0</v>
      </c>
      <c r="AA17" s="1" t="s">
        <v>36</v>
      </c>
      <c r="AB17" s="1" t="str">
        <f t="shared" si="0"/>
        <v>Andalucía</v>
      </c>
      <c r="AC17" s="1" t="str">
        <f t="shared" si="1"/>
        <v>Badajoz-Andalucía-Almería-R5</v>
      </c>
      <c r="AD17" s="1" t="str">
        <f t="shared" si="2"/>
        <v xml:space="preserve">DC - Industria del cuero y calzado </v>
      </c>
    </row>
    <row r="18" spans="1:30" ht="14.4">
      <c r="A18" s="7" t="s">
        <v>20</v>
      </c>
      <c r="B18" s="7" t="s">
        <v>21</v>
      </c>
      <c r="C18" s="7" t="s">
        <v>22</v>
      </c>
      <c r="D18" s="7" t="s">
        <v>37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1" t="s">
        <v>38</v>
      </c>
      <c r="AB18" s="1" t="str">
        <f t="shared" si="0"/>
        <v>Andalucía</v>
      </c>
      <c r="AC18" s="1" t="str">
        <f t="shared" si="1"/>
        <v>Badajoz-Andalucía-Almería-R6</v>
      </c>
      <c r="AD18" s="1" t="str">
        <f t="shared" si="2"/>
        <v xml:space="preserve">DD - Industria de la madera y el corcho </v>
      </c>
    </row>
    <row r="19" spans="1:30" ht="14.4">
      <c r="A19" s="7" t="s">
        <v>20</v>
      </c>
      <c r="B19" s="7" t="s">
        <v>21</v>
      </c>
      <c r="C19" s="7" t="s">
        <v>22</v>
      </c>
      <c r="D19" s="7" t="s">
        <v>39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1" t="s">
        <v>40</v>
      </c>
      <c r="AB19" s="1" t="str">
        <f t="shared" si="0"/>
        <v>Andalucía</v>
      </c>
      <c r="AC19" s="1" t="str">
        <f t="shared" si="1"/>
        <v>Badajoz-Andalucía-Almería-R7</v>
      </c>
      <c r="AD19" s="1" t="str">
        <f t="shared" si="2"/>
        <v xml:space="preserve">DE - Industria del papel, edición y artes gráficas </v>
      </c>
    </row>
    <row r="20" spans="1:30" ht="14.4">
      <c r="A20" s="7" t="s">
        <v>20</v>
      </c>
      <c r="B20" s="7" t="s">
        <v>21</v>
      </c>
      <c r="C20" s="7" t="s">
        <v>22</v>
      </c>
      <c r="D20" s="7" t="s">
        <v>41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5.0952336126778297</v>
      </c>
      <c r="M20" s="7">
        <v>0</v>
      </c>
      <c r="N20" s="7">
        <v>0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14.0253</v>
      </c>
      <c r="X20" s="7">
        <v>0</v>
      </c>
      <c r="Y20" s="7">
        <v>0</v>
      </c>
      <c r="Z20" s="7">
        <v>0</v>
      </c>
      <c r="AA20" s="1" t="s">
        <v>42</v>
      </c>
      <c r="AB20" s="1" t="str">
        <f t="shared" si="0"/>
        <v>Andalucía</v>
      </c>
      <c r="AC20" s="1" t="str">
        <f t="shared" si="1"/>
        <v>Badajoz-Andalucía-Almería-R8</v>
      </c>
      <c r="AD20" s="1" t="str">
        <f t="shared" si="2"/>
        <v xml:space="preserve">DG - Industria Química </v>
      </c>
    </row>
    <row r="21" spans="1:30" ht="14.4">
      <c r="A21" s="7" t="s">
        <v>20</v>
      </c>
      <c r="B21" s="7" t="s">
        <v>21</v>
      </c>
      <c r="C21" s="7" t="s">
        <v>22</v>
      </c>
      <c r="D21" s="7" t="s">
        <v>43</v>
      </c>
      <c r="E21" s="7">
        <v>0</v>
      </c>
      <c r="F21" s="7">
        <v>0</v>
      </c>
      <c r="G21" s="7">
        <v>0</v>
      </c>
      <c r="H21" s="7">
        <v>5.2108502234229404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1.7984455654244</v>
      </c>
      <c r="O21" s="7">
        <v>4.5167956334154598</v>
      </c>
      <c r="P21" s="7">
        <v>0</v>
      </c>
      <c r="Q21" s="7">
        <v>0</v>
      </c>
      <c r="R21" s="7">
        <v>0</v>
      </c>
      <c r="S21" s="7">
        <v>17.762868000000001</v>
      </c>
      <c r="T21" s="7">
        <v>0</v>
      </c>
      <c r="U21" s="7">
        <v>0</v>
      </c>
      <c r="V21" s="7">
        <v>0</v>
      </c>
      <c r="W21" s="7">
        <v>0</v>
      </c>
      <c r="X21" s="7">
        <v>0</v>
      </c>
      <c r="Y21" s="7">
        <v>5.1091899999999999</v>
      </c>
      <c r="Z21" s="7">
        <v>12.047879999999999</v>
      </c>
      <c r="AA21" s="1" t="s">
        <v>44</v>
      </c>
      <c r="AB21" s="1" t="str">
        <f t="shared" si="0"/>
        <v>Andalucía</v>
      </c>
      <c r="AC21" s="1" t="str">
        <f t="shared" si="1"/>
        <v>Badajoz-Andalucía-Almería-R9</v>
      </c>
      <c r="AD21" s="1" t="str">
        <f t="shared" si="2"/>
        <v xml:space="preserve">DH - Industria del caucho y materias plásticas </v>
      </c>
    </row>
    <row r="22" spans="1:30" ht="14.4">
      <c r="A22" s="7" t="s">
        <v>20</v>
      </c>
      <c r="B22" s="7" t="s">
        <v>21</v>
      </c>
      <c r="C22" s="7" t="s">
        <v>22</v>
      </c>
      <c r="D22" s="7" t="s">
        <v>45</v>
      </c>
      <c r="E22" s="7">
        <v>0</v>
      </c>
      <c r="F22" s="7">
        <v>0</v>
      </c>
      <c r="G22" s="7">
        <v>0</v>
      </c>
      <c r="H22" s="7">
        <v>0</v>
      </c>
      <c r="I22" s="7">
        <v>88.252718730028406</v>
      </c>
      <c r="J22" s="7">
        <v>0</v>
      </c>
      <c r="K22" s="7">
        <v>0</v>
      </c>
      <c r="L22" s="7">
        <v>1.0477839326309699</v>
      </c>
      <c r="M22" s="7">
        <v>1.8432464310099499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32.569330000000001</v>
      </c>
      <c r="U22" s="7">
        <v>0</v>
      </c>
      <c r="V22" s="7">
        <v>0</v>
      </c>
      <c r="W22" s="7">
        <v>13.464288</v>
      </c>
      <c r="X22" s="7">
        <v>11.818704</v>
      </c>
      <c r="Y22" s="7">
        <v>0</v>
      </c>
      <c r="Z22" s="7">
        <v>0</v>
      </c>
      <c r="AA22" s="1" t="s">
        <v>46</v>
      </c>
      <c r="AB22" s="1" t="str">
        <f t="shared" si="0"/>
        <v>Andalucía</v>
      </c>
      <c r="AC22" s="1" t="str">
        <f t="shared" si="1"/>
        <v>Badajoz-Andalucía-Almería-R10</v>
      </c>
      <c r="AD22" s="1" t="str">
        <f t="shared" si="2"/>
        <v xml:space="preserve">DI - Industria de productos minerales no metálicos </v>
      </c>
    </row>
    <row r="23" spans="1:30" ht="14.4">
      <c r="A23" s="7" t="s">
        <v>20</v>
      </c>
      <c r="B23" s="7" t="s">
        <v>21</v>
      </c>
      <c r="C23" s="7" t="s">
        <v>22</v>
      </c>
      <c r="D23" s="7" t="s">
        <v>47</v>
      </c>
      <c r="E23" s="7">
        <v>0</v>
      </c>
      <c r="F23" s="7">
        <v>0</v>
      </c>
      <c r="G23" s="7">
        <v>0</v>
      </c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  <c r="Y23" s="7">
        <v>0</v>
      </c>
      <c r="Z23" s="7">
        <v>0</v>
      </c>
      <c r="AA23" s="1" t="s">
        <v>48</v>
      </c>
      <c r="AB23" s="1" t="str">
        <f t="shared" si="0"/>
        <v>Andalucía</v>
      </c>
      <c r="AC23" s="1" t="str">
        <f t="shared" si="1"/>
        <v>Badajoz-Andalucía-Almería-R11</v>
      </c>
      <c r="AD23" s="1" t="str">
        <f t="shared" si="2"/>
        <v xml:space="preserve">DJ - Metalurgia y fabricación de productos metálicos </v>
      </c>
    </row>
    <row r="24" spans="1:30" ht="14.4">
      <c r="A24" s="7" t="s">
        <v>20</v>
      </c>
      <c r="B24" s="7" t="s">
        <v>21</v>
      </c>
      <c r="C24" s="7" t="s">
        <v>22</v>
      </c>
      <c r="D24" s="7" t="s">
        <v>49</v>
      </c>
      <c r="E24" s="7">
        <v>0</v>
      </c>
      <c r="F24" s="7">
        <v>0</v>
      </c>
      <c r="G24" s="7">
        <v>0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  <c r="N24" s="7">
        <v>7.1493329195617399</v>
      </c>
      <c r="O24" s="7">
        <v>3.4116683959282401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>
        <v>0</v>
      </c>
      <c r="Y24" s="7">
        <v>12.623279999999999</v>
      </c>
      <c r="Z24" s="7">
        <v>3.5139649999999998</v>
      </c>
      <c r="AA24" s="1" t="s">
        <v>50</v>
      </c>
      <c r="AB24" s="1" t="str">
        <f t="shared" si="0"/>
        <v>Andalucía</v>
      </c>
      <c r="AC24" s="1" t="str">
        <f t="shared" si="1"/>
        <v>Badajoz-Andalucía-Almería-R12</v>
      </c>
      <c r="AD24" s="1" t="str">
        <f t="shared" si="2"/>
        <v xml:space="preserve">DK - Fabricación de maquinaria y equipo mecánico </v>
      </c>
    </row>
    <row r="25" spans="1:30" ht="14.4">
      <c r="A25" s="7" t="s">
        <v>20</v>
      </c>
      <c r="B25" s="7" t="s">
        <v>21</v>
      </c>
      <c r="C25" s="7" t="s">
        <v>22</v>
      </c>
      <c r="D25" s="7" t="s">
        <v>51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  <c r="Y25" s="7">
        <v>0</v>
      </c>
      <c r="Z25" s="7">
        <v>0</v>
      </c>
      <c r="AA25" s="1" t="s">
        <v>52</v>
      </c>
      <c r="AB25" s="1" t="str">
        <f t="shared" si="0"/>
        <v>Andalucía</v>
      </c>
      <c r="AC25" s="1" t="str">
        <f t="shared" si="1"/>
        <v>Badajoz-Andalucía-Almería-R13</v>
      </c>
      <c r="AD25" s="1" t="str">
        <f t="shared" si="2"/>
        <v xml:space="preserve">DL - Material y equipo eléctrico, electrónico y óptico </v>
      </c>
    </row>
    <row r="26" spans="1:30" ht="14.4">
      <c r="A26" s="7" t="s">
        <v>20</v>
      </c>
      <c r="B26" s="7" t="s">
        <v>21</v>
      </c>
      <c r="C26" s="7" t="s">
        <v>22</v>
      </c>
      <c r="D26" s="7" t="s">
        <v>53</v>
      </c>
      <c r="E26" s="7">
        <v>0</v>
      </c>
      <c r="F26" s="7">
        <v>0</v>
      </c>
      <c r="G26" s="7">
        <v>0</v>
      </c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7">
        <v>0</v>
      </c>
      <c r="N26" s="7">
        <v>0</v>
      </c>
      <c r="O26" s="7">
        <v>0</v>
      </c>
      <c r="P26" s="7">
        <v>0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v>0</v>
      </c>
      <c r="W26" s="7">
        <v>0</v>
      </c>
      <c r="X26" s="7">
        <v>0</v>
      </c>
      <c r="Y26" s="7">
        <v>0</v>
      </c>
      <c r="Z26" s="7">
        <v>0</v>
      </c>
      <c r="AA26" s="1" t="s">
        <v>54</v>
      </c>
      <c r="AB26" s="1" t="str">
        <f t="shared" si="0"/>
        <v>Andalucía</v>
      </c>
      <c r="AC26" s="1" t="str">
        <f t="shared" si="1"/>
        <v>Badajoz-Andalucía-Almería-R14</v>
      </c>
      <c r="AD26" s="1" t="str">
        <f t="shared" si="2"/>
        <v xml:space="preserve">DM - Fabricación de material de transporte </v>
      </c>
    </row>
    <row r="27" spans="1:30" ht="14.4">
      <c r="A27" s="7" t="s">
        <v>20</v>
      </c>
      <c r="B27" s="7" t="s">
        <v>21</v>
      </c>
      <c r="C27" s="7" t="s">
        <v>22</v>
      </c>
      <c r="D27" s="7" t="s">
        <v>55</v>
      </c>
      <c r="E27" s="7">
        <v>0</v>
      </c>
      <c r="F27" s="7">
        <v>0</v>
      </c>
      <c r="G27" s="7">
        <v>0</v>
      </c>
      <c r="H27" s="7">
        <v>0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v>0</v>
      </c>
      <c r="W27" s="7">
        <v>0</v>
      </c>
      <c r="X27" s="7">
        <v>0</v>
      </c>
      <c r="Y27" s="7">
        <v>0</v>
      </c>
      <c r="Z27" s="7">
        <v>0</v>
      </c>
      <c r="AA27" s="1" t="s">
        <v>56</v>
      </c>
      <c r="AB27" s="1" t="str">
        <f t="shared" si="0"/>
        <v>Andalucía</v>
      </c>
      <c r="AC27" s="1" t="str">
        <f t="shared" si="1"/>
        <v>Badajoz-Andalucía-Almería-R15</v>
      </c>
      <c r="AD27" s="1" t="str">
        <f t="shared" si="2"/>
        <v xml:space="preserve">DN - Industrias diversas </v>
      </c>
    </row>
    <row r="28" spans="1:30" ht="14.4">
      <c r="A28" s="7" t="s">
        <v>20</v>
      </c>
      <c r="B28" s="7" t="s">
        <v>21</v>
      </c>
      <c r="C28" s="7" t="s">
        <v>22</v>
      </c>
      <c r="D28" s="7" t="s">
        <v>57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  <c r="V28" s="7">
        <v>0</v>
      </c>
      <c r="W28" s="7">
        <v>0</v>
      </c>
      <c r="X28" s="7">
        <v>0</v>
      </c>
      <c r="Y28" s="7">
        <v>0</v>
      </c>
      <c r="Z28" s="7">
        <v>0</v>
      </c>
      <c r="AA28" s="1" t="s">
        <v>58</v>
      </c>
      <c r="AB28" s="1" t="str">
        <f t="shared" si="0"/>
        <v>Andalucía</v>
      </c>
      <c r="AC28" s="1" t="str">
        <f t="shared" si="1"/>
        <v>Badajoz-Andalucía-Almería-R16</v>
      </c>
      <c r="AD28" s="1" t="str">
        <f t="shared" si="2"/>
        <v xml:space="preserve">EE - Industria energética, distribución de energía, gas y agua </v>
      </c>
    </row>
    <row r="29" spans="1:30" ht="14.4">
      <c r="A29" s="7" t="s">
        <v>20</v>
      </c>
      <c r="B29" s="7" t="s">
        <v>21</v>
      </c>
      <c r="C29" s="7" t="s">
        <v>59</v>
      </c>
      <c r="D29" s="7" t="s">
        <v>23</v>
      </c>
      <c r="E29" s="7">
        <v>32.744469351756003</v>
      </c>
      <c r="F29" s="7">
        <v>6.7643820395859402</v>
      </c>
      <c r="G29" s="7">
        <v>10.7672363726903</v>
      </c>
      <c r="H29" s="7">
        <v>18.839970454508201</v>
      </c>
      <c r="I29" s="7">
        <v>29.6581178425883</v>
      </c>
      <c r="J29" s="7">
        <v>14.210228287825201</v>
      </c>
      <c r="K29" s="7">
        <v>23.5506809980198</v>
      </c>
      <c r="L29" s="7">
        <v>21.1712684184794</v>
      </c>
      <c r="M29" s="7">
        <v>3.7552457290260599</v>
      </c>
      <c r="N29" s="7">
        <v>1.25601587539746</v>
      </c>
      <c r="O29" s="7">
        <v>17.4611523085104</v>
      </c>
      <c r="P29" s="7">
        <v>198.4049517</v>
      </c>
      <c r="Q29" s="7">
        <v>21.41432185</v>
      </c>
      <c r="R29" s="7">
        <v>38.952575400000001</v>
      </c>
      <c r="S29" s="7">
        <v>58.971438550000002</v>
      </c>
      <c r="T29" s="7">
        <v>88.587651750000006</v>
      </c>
      <c r="U29" s="7">
        <v>38.034843950000003</v>
      </c>
      <c r="V29" s="7">
        <v>48.949088000000003</v>
      </c>
      <c r="W29" s="7">
        <v>44.956369000000002</v>
      </c>
      <c r="X29" s="7">
        <v>58.378405000000001</v>
      </c>
      <c r="Y29" s="7">
        <v>12.573093</v>
      </c>
      <c r="Z29" s="7">
        <v>38.766973</v>
      </c>
      <c r="AA29" s="1" t="s">
        <v>24</v>
      </c>
      <c r="AB29" s="1" t="str">
        <f t="shared" si="0"/>
        <v>Andalucía</v>
      </c>
      <c r="AC29" s="1" t="str">
        <f t="shared" si="1"/>
        <v>Badajoz-Andalucía-Cádiz-R1</v>
      </c>
      <c r="AD29" s="1" t="str">
        <f t="shared" si="2"/>
        <v xml:space="preserve">AA,BB - Agricultura, silvicultura y pesca </v>
      </c>
    </row>
    <row r="30" spans="1:30" ht="14.4">
      <c r="A30" s="7" t="s">
        <v>20</v>
      </c>
      <c r="B30" s="7" t="s">
        <v>21</v>
      </c>
      <c r="C30" s="7" t="s">
        <v>59</v>
      </c>
      <c r="D30" s="7" t="s">
        <v>26</v>
      </c>
      <c r="E30" s="7">
        <v>99.520143882110602</v>
      </c>
      <c r="F30" s="7">
        <v>165.00358003341</v>
      </c>
      <c r="G30" s="7">
        <v>194.69544909959501</v>
      </c>
      <c r="H30" s="7">
        <v>206.84298635028699</v>
      </c>
      <c r="I30" s="7">
        <v>189.29190967688501</v>
      </c>
      <c r="J30" s="7">
        <v>152.32267356686199</v>
      </c>
      <c r="K30" s="7">
        <v>111.957664610896</v>
      </c>
      <c r="L30" s="7">
        <v>135.39312208840099</v>
      </c>
      <c r="M30" s="7">
        <v>120.657415833177</v>
      </c>
      <c r="N30" s="7">
        <v>194.764443417688</v>
      </c>
      <c r="O30" s="7">
        <v>190.62779705139499</v>
      </c>
      <c r="P30" s="7">
        <v>129.022516</v>
      </c>
      <c r="Q30" s="7">
        <v>109.19398</v>
      </c>
      <c r="R30" s="7">
        <v>283.12077499999998</v>
      </c>
      <c r="S30" s="7">
        <v>88.278766000000005</v>
      </c>
      <c r="T30" s="7">
        <v>50.970264</v>
      </c>
      <c r="U30" s="7">
        <v>164.089438</v>
      </c>
      <c r="V30" s="7">
        <v>0</v>
      </c>
      <c r="W30" s="7">
        <v>151.611211</v>
      </c>
      <c r="X30" s="7">
        <v>44.186382999999999</v>
      </c>
      <c r="Y30" s="7">
        <v>39.223388</v>
      </c>
      <c r="Z30" s="7">
        <v>83.255944999999997</v>
      </c>
      <c r="AA30" s="1" t="s">
        <v>27</v>
      </c>
      <c r="AB30" s="1" t="str">
        <f t="shared" si="0"/>
        <v>Andalucía</v>
      </c>
      <c r="AC30" s="1" t="str">
        <f t="shared" si="1"/>
        <v>Badajoz-Andalucía-Cádiz-R2</v>
      </c>
      <c r="AD30" s="1" t="str">
        <f t="shared" si="2"/>
        <v xml:space="preserve">CA,CB, DF - I. extractivas, coquerías, refino y combustibles nucleares </v>
      </c>
    </row>
    <row r="31" spans="1:30" ht="14.4">
      <c r="A31" s="7" t="s">
        <v>20</v>
      </c>
      <c r="B31" s="7" t="s">
        <v>21</v>
      </c>
      <c r="C31" s="7" t="s">
        <v>59</v>
      </c>
      <c r="D31" s="7" t="s">
        <v>29</v>
      </c>
      <c r="E31" s="7">
        <v>6.6605295116825998</v>
      </c>
      <c r="F31" s="7">
        <v>10.165980174395401</v>
      </c>
      <c r="G31" s="7">
        <v>18.148378560150999</v>
      </c>
      <c r="H31" s="7">
        <v>6.0182080933605899</v>
      </c>
      <c r="I31" s="7">
        <v>32.198734074772098</v>
      </c>
      <c r="J31" s="7">
        <v>0</v>
      </c>
      <c r="K31" s="7">
        <v>26.350065534784601</v>
      </c>
      <c r="L31" s="7">
        <v>10.2011186985747</v>
      </c>
      <c r="M31" s="7">
        <v>21.3818870721332</v>
      </c>
      <c r="N31" s="7">
        <v>19.961590517851398</v>
      </c>
      <c r="O31" s="7">
        <v>12.6800678306971</v>
      </c>
      <c r="P31" s="7">
        <v>39.083340999999997</v>
      </c>
      <c r="Q31" s="7">
        <v>99.133453000000003</v>
      </c>
      <c r="R31" s="7">
        <v>158.33053715</v>
      </c>
      <c r="S31" s="7">
        <v>55.728437999999997</v>
      </c>
      <c r="T31" s="7">
        <v>90.849323999999996</v>
      </c>
      <c r="U31" s="7">
        <v>0</v>
      </c>
      <c r="V31" s="7">
        <v>79.941336000000007</v>
      </c>
      <c r="W31" s="7">
        <v>57.390793000000002</v>
      </c>
      <c r="X31" s="7">
        <v>73.090011000000004</v>
      </c>
      <c r="Y31" s="7">
        <v>73.912076999999996</v>
      </c>
      <c r="Z31" s="7">
        <v>49.610048999999997</v>
      </c>
      <c r="AA31" s="1" t="s">
        <v>30</v>
      </c>
      <c r="AB31" s="1" t="str">
        <f t="shared" si="0"/>
        <v>Andalucía</v>
      </c>
      <c r="AC31" s="1" t="str">
        <f t="shared" si="1"/>
        <v>Badajoz-Andalucía-Cádiz-R3</v>
      </c>
      <c r="AD31" s="1" t="str">
        <f t="shared" si="2"/>
        <v xml:space="preserve">DA - Industria Agroalimentaria </v>
      </c>
    </row>
    <row r="32" spans="1:30" ht="14.4">
      <c r="A32" s="7" t="s">
        <v>20</v>
      </c>
      <c r="B32" s="7" t="s">
        <v>21</v>
      </c>
      <c r="C32" s="7" t="s">
        <v>59</v>
      </c>
      <c r="D32" s="7" t="s">
        <v>32</v>
      </c>
      <c r="E32" s="7">
        <v>36.246740747918103</v>
      </c>
      <c r="F32" s="7">
        <v>0</v>
      </c>
      <c r="G32" s="7">
        <v>7.1733079420247403</v>
      </c>
      <c r="H32" s="7">
        <v>0</v>
      </c>
      <c r="I32" s="7">
        <v>6.7971458054402403</v>
      </c>
      <c r="J32" s="7">
        <v>0</v>
      </c>
      <c r="K32" s="7">
        <v>0</v>
      </c>
      <c r="L32" s="7">
        <v>8.0453153790865795</v>
      </c>
      <c r="M32" s="7">
        <v>0</v>
      </c>
      <c r="N32" s="7">
        <v>0</v>
      </c>
      <c r="O32" s="7">
        <v>0</v>
      </c>
      <c r="P32" s="7">
        <v>0.83001999999999998</v>
      </c>
      <c r="Q32" s="7">
        <v>0</v>
      </c>
      <c r="R32" s="7">
        <v>14.622312000000001</v>
      </c>
      <c r="S32" s="7">
        <v>0</v>
      </c>
      <c r="T32" s="7">
        <v>7.9704360000000003</v>
      </c>
      <c r="U32" s="7">
        <v>0</v>
      </c>
      <c r="V32" s="7">
        <v>0</v>
      </c>
      <c r="W32" s="7">
        <v>2.9781270000000002</v>
      </c>
      <c r="X32" s="7">
        <v>0</v>
      </c>
      <c r="Y32" s="7">
        <v>0</v>
      </c>
      <c r="Z32" s="7">
        <v>0</v>
      </c>
      <c r="AA32" s="1" t="s">
        <v>33</v>
      </c>
      <c r="AB32" s="1" t="str">
        <f t="shared" si="0"/>
        <v>Andalucía</v>
      </c>
      <c r="AC32" s="1" t="str">
        <f t="shared" si="1"/>
        <v>Badajoz-Andalucía-Cádiz-R4</v>
      </c>
      <c r="AD32" s="1" t="str">
        <f t="shared" si="2"/>
        <v xml:space="preserve">DB - Industria textil y de la confección </v>
      </c>
    </row>
    <row r="33" spans="1:30" ht="14.4">
      <c r="A33" s="7" t="s">
        <v>20</v>
      </c>
      <c r="B33" s="7" t="s">
        <v>21</v>
      </c>
      <c r="C33" s="7" t="s">
        <v>59</v>
      </c>
      <c r="D33" s="7" t="s">
        <v>35</v>
      </c>
      <c r="E33" s="7">
        <v>0</v>
      </c>
      <c r="F33" s="7">
        <v>0</v>
      </c>
      <c r="G33" s="7">
        <v>0</v>
      </c>
      <c r="H33" s="7">
        <v>0</v>
      </c>
      <c r="I33" s="7">
        <v>0</v>
      </c>
      <c r="J33" s="7">
        <v>5.3338966137492498</v>
      </c>
      <c r="K33" s="7">
        <v>0</v>
      </c>
      <c r="L33" s="7">
        <v>7.9669184951184997</v>
      </c>
      <c r="M33" s="7">
        <v>0</v>
      </c>
      <c r="N33" s="7">
        <v>0</v>
      </c>
      <c r="O33" s="7">
        <v>0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5.1904399999999997</v>
      </c>
      <c r="V33" s="7">
        <v>0</v>
      </c>
      <c r="W33" s="7">
        <v>13.555391999999999</v>
      </c>
      <c r="X33" s="7">
        <v>0</v>
      </c>
      <c r="Y33" s="7">
        <v>0</v>
      </c>
      <c r="Z33" s="7">
        <v>0</v>
      </c>
      <c r="AA33" s="1" t="s">
        <v>36</v>
      </c>
      <c r="AB33" s="1" t="str">
        <f t="shared" si="0"/>
        <v>Andalucía</v>
      </c>
      <c r="AC33" s="1" t="str">
        <f t="shared" si="1"/>
        <v>Badajoz-Andalucía-Cádiz-R5</v>
      </c>
      <c r="AD33" s="1" t="str">
        <f t="shared" si="2"/>
        <v xml:space="preserve">DC - Industria del cuero y calzado </v>
      </c>
    </row>
    <row r="34" spans="1:30" ht="14.4">
      <c r="A34" s="7" t="s">
        <v>20</v>
      </c>
      <c r="B34" s="7" t="s">
        <v>21</v>
      </c>
      <c r="C34" s="7" t="s">
        <v>59</v>
      </c>
      <c r="D34" s="7" t="s">
        <v>37</v>
      </c>
      <c r="E34" s="7">
        <v>0</v>
      </c>
      <c r="F34" s="7">
        <v>0</v>
      </c>
      <c r="G34" s="7">
        <v>0</v>
      </c>
      <c r="H34" s="7">
        <v>27.005906230204101</v>
      </c>
      <c r="I34" s="7">
        <v>0</v>
      </c>
      <c r="J34" s="7">
        <v>0</v>
      </c>
      <c r="K34" s="7">
        <v>0</v>
      </c>
      <c r="L34" s="7">
        <v>0</v>
      </c>
      <c r="M34" s="7">
        <v>0</v>
      </c>
      <c r="N34" s="7">
        <v>15.9249705443293</v>
      </c>
      <c r="O34" s="7">
        <v>0</v>
      </c>
      <c r="P34" s="7">
        <v>0</v>
      </c>
      <c r="Q34" s="7">
        <v>0</v>
      </c>
      <c r="R34" s="7">
        <v>0</v>
      </c>
      <c r="S34" s="7">
        <v>16.954049999999999</v>
      </c>
      <c r="T34" s="7">
        <v>0</v>
      </c>
      <c r="U34" s="7">
        <v>0</v>
      </c>
      <c r="V34" s="7">
        <v>0</v>
      </c>
      <c r="W34" s="7">
        <v>0</v>
      </c>
      <c r="X34" s="7">
        <v>0</v>
      </c>
      <c r="Y34" s="7">
        <v>14.358981</v>
      </c>
      <c r="Z34" s="7">
        <v>0</v>
      </c>
      <c r="AA34" s="1" t="s">
        <v>38</v>
      </c>
      <c r="AB34" s="1" t="str">
        <f t="shared" si="0"/>
        <v>Andalucía</v>
      </c>
      <c r="AC34" s="1" t="str">
        <f t="shared" si="1"/>
        <v>Badajoz-Andalucía-Cádiz-R6</v>
      </c>
      <c r="AD34" s="1" t="str">
        <f t="shared" si="2"/>
        <v xml:space="preserve">DD - Industria de la madera y el corcho </v>
      </c>
    </row>
    <row r="35" spans="1:30" ht="14.4">
      <c r="A35" s="7" t="s">
        <v>20</v>
      </c>
      <c r="B35" s="7" t="s">
        <v>21</v>
      </c>
      <c r="C35" s="7" t="s">
        <v>59</v>
      </c>
      <c r="D35" s="7" t="s">
        <v>39</v>
      </c>
      <c r="E35" s="7">
        <v>0</v>
      </c>
      <c r="F35" s="7">
        <v>0</v>
      </c>
      <c r="G35" s="7">
        <v>0</v>
      </c>
      <c r="H35" s="7">
        <v>0</v>
      </c>
      <c r="I35" s="7">
        <v>0</v>
      </c>
      <c r="J35" s="7">
        <v>1.67328859098514</v>
      </c>
      <c r="K35" s="7">
        <v>0</v>
      </c>
      <c r="L35" s="7">
        <v>0</v>
      </c>
      <c r="M35" s="7">
        <v>0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12.2566668</v>
      </c>
      <c r="V35" s="7">
        <v>0</v>
      </c>
      <c r="W35" s="7">
        <v>0</v>
      </c>
      <c r="X35" s="7">
        <v>0</v>
      </c>
      <c r="Y35" s="7">
        <v>0</v>
      </c>
      <c r="Z35" s="7">
        <v>0</v>
      </c>
      <c r="AA35" s="1" t="s">
        <v>40</v>
      </c>
      <c r="AB35" s="1" t="str">
        <f t="shared" si="0"/>
        <v>Andalucía</v>
      </c>
      <c r="AC35" s="1" t="str">
        <f t="shared" si="1"/>
        <v>Badajoz-Andalucía-Cádiz-R7</v>
      </c>
      <c r="AD35" s="1" t="str">
        <f t="shared" si="2"/>
        <v xml:space="preserve">DE - Industria del papel, edición y artes gráficas </v>
      </c>
    </row>
    <row r="36" spans="1:30" ht="14.4">
      <c r="A36" s="7" t="s">
        <v>20</v>
      </c>
      <c r="B36" s="7" t="s">
        <v>21</v>
      </c>
      <c r="C36" s="7" t="s">
        <v>59</v>
      </c>
      <c r="D36" s="7" t="s">
        <v>41</v>
      </c>
      <c r="E36" s="7">
        <v>0</v>
      </c>
      <c r="F36" s="7">
        <v>0</v>
      </c>
      <c r="G36" s="7">
        <v>0</v>
      </c>
      <c r="H36" s="7">
        <v>117.447702580962</v>
      </c>
      <c r="I36" s="7">
        <v>217.22117884264699</v>
      </c>
      <c r="J36" s="7">
        <v>174.09348838377699</v>
      </c>
      <c r="K36" s="7">
        <v>148.175544002625</v>
      </c>
      <c r="L36" s="7">
        <v>51.291969897416202</v>
      </c>
      <c r="M36" s="7">
        <v>66.314831622592394</v>
      </c>
      <c r="N36" s="7">
        <v>22.629598834879001</v>
      </c>
      <c r="O36" s="7">
        <v>0</v>
      </c>
      <c r="P36" s="7">
        <v>0</v>
      </c>
      <c r="Q36" s="7">
        <v>0</v>
      </c>
      <c r="R36" s="7">
        <v>0</v>
      </c>
      <c r="S36" s="7">
        <v>39.331142999999997</v>
      </c>
      <c r="T36" s="7">
        <v>34.753376000000003</v>
      </c>
      <c r="U36" s="7">
        <v>19.031749999999999</v>
      </c>
      <c r="V36" s="7">
        <v>20.43648</v>
      </c>
      <c r="W36" s="7">
        <v>11.46438</v>
      </c>
      <c r="X36" s="7">
        <v>14.498196</v>
      </c>
      <c r="Y36" s="7">
        <v>5.7557660000000004</v>
      </c>
      <c r="Z36" s="7">
        <v>0</v>
      </c>
      <c r="AA36" s="1" t="s">
        <v>42</v>
      </c>
      <c r="AB36" s="1" t="str">
        <f t="shared" si="0"/>
        <v>Andalucía</v>
      </c>
      <c r="AC36" s="1" t="str">
        <f t="shared" si="1"/>
        <v>Badajoz-Andalucía-Cádiz-R8</v>
      </c>
      <c r="AD36" s="1" t="str">
        <f t="shared" si="2"/>
        <v xml:space="preserve">DG - Industria Química </v>
      </c>
    </row>
    <row r="37" spans="1:30" ht="14.4">
      <c r="A37" s="7" t="s">
        <v>20</v>
      </c>
      <c r="B37" s="7" t="s">
        <v>21</v>
      </c>
      <c r="C37" s="7" t="s">
        <v>59</v>
      </c>
      <c r="D37" s="7" t="s">
        <v>43</v>
      </c>
      <c r="E37" s="7">
        <v>0.68475537047456903</v>
      </c>
      <c r="F37" s="7">
        <v>5.6123256296911901</v>
      </c>
      <c r="G37" s="7">
        <v>3.8232512312735398</v>
      </c>
      <c r="H37" s="7">
        <v>16.561067160166999</v>
      </c>
      <c r="I37" s="7">
        <v>14.9907249071157</v>
      </c>
      <c r="J37" s="7">
        <v>1.5898704597477</v>
      </c>
      <c r="K37" s="7">
        <v>1.2577111804740599</v>
      </c>
      <c r="L37" s="7">
        <v>0</v>
      </c>
      <c r="M37" s="7">
        <v>0</v>
      </c>
      <c r="N37" s="7">
        <v>0</v>
      </c>
      <c r="O37" s="7">
        <v>1.9894426688650499</v>
      </c>
      <c r="P37" s="7">
        <v>2.0868180000000001</v>
      </c>
      <c r="Q37" s="7">
        <v>28.476125499999998</v>
      </c>
      <c r="R37" s="7">
        <v>16.365407999999999</v>
      </c>
      <c r="S37" s="7">
        <v>83.504660000000001</v>
      </c>
      <c r="T37" s="7">
        <v>30.566616</v>
      </c>
      <c r="U37" s="7">
        <v>14.65536</v>
      </c>
      <c r="V37" s="7">
        <v>14.613192</v>
      </c>
      <c r="W37" s="7">
        <v>0</v>
      </c>
      <c r="X37" s="7">
        <v>0</v>
      </c>
      <c r="Y37" s="7">
        <v>0</v>
      </c>
      <c r="Z37" s="7">
        <v>13.142424999999999</v>
      </c>
      <c r="AA37" s="1" t="s">
        <v>44</v>
      </c>
      <c r="AB37" s="1" t="str">
        <f t="shared" si="0"/>
        <v>Andalucía</v>
      </c>
      <c r="AC37" s="1" t="str">
        <f t="shared" si="1"/>
        <v>Badajoz-Andalucía-Cádiz-R9</v>
      </c>
      <c r="AD37" s="1" t="str">
        <f t="shared" si="2"/>
        <v xml:space="preserve">DH - Industria del caucho y materias plásticas </v>
      </c>
    </row>
    <row r="38" spans="1:30" ht="14.4">
      <c r="A38" s="7" t="s">
        <v>20</v>
      </c>
      <c r="B38" s="7" t="s">
        <v>21</v>
      </c>
      <c r="C38" s="7" t="s">
        <v>59</v>
      </c>
      <c r="D38" s="7" t="s">
        <v>45</v>
      </c>
      <c r="E38" s="7">
        <v>1.8640696995183901</v>
      </c>
      <c r="F38" s="7">
        <v>0</v>
      </c>
      <c r="G38" s="7">
        <v>9.6118230311475195</v>
      </c>
      <c r="H38" s="7">
        <v>8.2150804847395995E-2</v>
      </c>
      <c r="I38" s="7">
        <v>7.1988244122593699</v>
      </c>
      <c r="J38" s="7">
        <v>1.10673069570426</v>
      </c>
      <c r="K38" s="7">
        <v>0</v>
      </c>
      <c r="L38" s="7">
        <v>0.33134132706598501</v>
      </c>
      <c r="M38" s="7">
        <v>8.0245793617730499</v>
      </c>
      <c r="N38" s="7">
        <v>0</v>
      </c>
      <c r="O38" s="7">
        <v>1.2171942973769001</v>
      </c>
      <c r="P38" s="7">
        <v>31.870314</v>
      </c>
      <c r="Q38" s="7">
        <v>0</v>
      </c>
      <c r="R38" s="7">
        <v>17.388245999999999</v>
      </c>
      <c r="S38" s="7">
        <v>16.467359999999999</v>
      </c>
      <c r="T38" s="7">
        <v>14.829594999999999</v>
      </c>
      <c r="U38" s="7">
        <v>25.845690000000001</v>
      </c>
      <c r="V38" s="7">
        <v>0</v>
      </c>
      <c r="W38" s="7">
        <v>15.708335999999999</v>
      </c>
      <c r="X38" s="7">
        <v>12.814368</v>
      </c>
      <c r="Y38" s="7">
        <v>0</v>
      </c>
      <c r="Z38" s="7">
        <v>12.616728</v>
      </c>
      <c r="AA38" s="1" t="s">
        <v>46</v>
      </c>
      <c r="AB38" s="1" t="str">
        <f t="shared" si="0"/>
        <v>Andalucía</v>
      </c>
      <c r="AC38" s="1" t="str">
        <f t="shared" si="1"/>
        <v>Badajoz-Andalucía-Cádiz-R10</v>
      </c>
      <c r="AD38" s="1" t="str">
        <f t="shared" si="2"/>
        <v xml:space="preserve">DI - Industria de productos minerales no metálicos </v>
      </c>
    </row>
    <row r="39" spans="1:30" ht="14.4">
      <c r="A39" s="7" t="s">
        <v>20</v>
      </c>
      <c r="B39" s="7" t="s">
        <v>21</v>
      </c>
      <c r="C39" s="7" t="s">
        <v>59</v>
      </c>
      <c r="D39" s="7" t="s">
        <v>47</v>
      </c>
      <c r="E39" s="7">
        <v>270.21338225508998</v>
      </c>
      <c r="F39" s="7">
        <v>0</v>
      </c>
      <c r="G39" s="7">
        <v>102.962200782099</v>
      </c>
      <c r="H39" s="7">
        <v>166.77710694323</v>
      </c>
      <c r="I39" s="7">
        <v>88.458412277053398</v>
      </c>
      <c r="J39" s="7">
        <v>21.288478375415</v>
      </c>
      <c r="K39" s="7">
        <v>73.506065817926199</v>
      </c>
      <c r="L39" s="7">
        <v>9.2564239326499607</v>
      </c>
      <c r="M39" s="7">
        <v>0</v>
      </c>
      <c r="N39" s="7">
        <v>45.354609884676698</v>
      </c>
      <c r="O39" s="7">
        <v>43.019767119918498</v>
      </c>
      <c r="P39" s="7">
        <v>88.527724800000001</v>
      </c>
      <c r="Q39" s="7">
        <v>0</v>
      </c>
      <c r="R39" s="7">
        <v>51.665503999999999</v>
      </c>
      <c r="S39" s="7">
        <v>93.141262999999995</v>
      </c>
      <c r="T39" s="7">
        <v>36.064473999999997</v>
      </c>
      <c r="U39" s="7">
        <v>14.88688</v>
      </c>
      <c r="V39" s="7">
        <v>44.518549999999998</v>
      </c>
      <c r="W39" s="7">
        <v>14.014575000000001</v>
      </c>
      <c r="X39" s="7">
        <v>0</v>
      </c>
      <c r="Y39" s="7">
        <v>25.309214000000001</v>
      </c>
      <c r="Z39" s="7">
        <v>37.677346</v>
      </c>
      <c r="AA39" s="1" t="s">
        <v>48</v>
      </c>
      <c r="AB39" s="1" t="str">
        <f t="shared" si="0"/>
        <v>Andalucía</v>
      </c>
      <c r="AC39" s="1" t="str">
        <f t="shared" si="1"/>
        <v>Badajoz-Andalucía-Cádiz-R11</v>
      </c>
      <c r="AD39" s="1" t="str">
        <f t="shared" si="2"/>
        <v xml:space="preserve">DJ - Metalurgia y fabricación de productos metálicos </v>
      </c>
    </row>
    <row r="40" spans="1:30" ht="14.4">
      <c r="A40" s="7" t="s">
        <v>20</v>
      </c>
      <c r="B40" s="7" t="s">
        <v>21</v>
      </c>
      <c r="C40" s="7" t="s">
        <v>59</v>
      </c>
      <c r="D40" s="7" t="s">
        <v>49</v>
      </c>
      <c r="E40" s="7">
        <v>25.9198416243295</v>
      </c>
      <c r="F40" s="7">
        <v>41.661490585920497</v>
      </c>
      <c r="G40" s="7">
        <v>0</v>
      </c>
      <c r="H40" s="7">
        <v>0</v>
      </c>
      <c r="I40" s="7">
        <v>0</v>
      </c>
      <c r="J40" s="7">
        <v>0</v>
      </c>
      <c r="K40" s="7">
        <v>0</v>
      </c>
      <c r="L40" s="7">
        <v>0</v>
      </c>
      <c r="M40" s="7">
        <v>0</v>
      </c>
      <c r="N40" s="7">
        <v>0</v>
      </c>
      <c r="O40" s="7">
        <v>0</v>
      </c>
      <c r="P40" s="7">
        <v>73.349161350000003</v>
      </c>
      <c r="Q40" s="7">
        <v>73.985675349999994</v>
      </c>
      <c r="R40" s="7">
        <v>0</v>
      </c>
      <c r="S40" s="7">
        <v>0</v>
      </c>
      <c r="T40" s="7">
        <v>0</v>
      </c>
      <c r="U40" s="7">
        <v>0</v>
      </c>
      <c r="V40" s="7">
        <v>0</v>
      </c>
      <c r="W40" s="7">
        <v>0</v>
      </c>
      <c r="X40" s="7">
        <v>0</v>
      </c>
      <c r="Y40" s="7">
        <v>0</v>
      </c>
      <c r="Z40" s="7">
        <v>0</v>
      </c>
      <c r="AA40" s="1" t="s">
        <v>50</v>
      </c>
      <c r="AB40" s="1" t="str">
        <f t="shared" si="0"/>
        <v>Andalucía</v>
      </c>
      <c r="AC40" s="1" t="str">
        <f t="shared" si="1"/>
        <v>Badajoz-Andalucía-Cádiz-R12</v>
      </c>
      <c r="AD40" s="1" t="str">
        <f t="shared" si="2"/>
        <v xml:space="preserve">DK - Fabricación de maquinaria y equipo mecánico </v>
      </c>
    </row>
    <row r="41" spans="1:30" ht="14.4">
      <c r="A41" s="7" t="s">
        <v>20</v>
      </c>
      <c r="B41" s="7" t="s">
        <v>21</v>
      </c>
      <c r="C41" s="7" t="s">
        <v>59</v>
      </c>
      <c r="D41" s="7" t="s">
        <v>51</v>
      </c>
      <c r="E41" s="7">
        <v>0</v>
      </c>
      <c r="F41" s="7">
        <v>0</v>
      </c>
      <c r="G41" s="7">
        <v>0</v>
      </c>
      <c r="H41" s="7">
        <v>0.20612545306154001</v>
      </c>
      <c r="I41" s="7">
        <v>0</v>
      </c>
      <c r="J41" s="7">
        <v>0</v>
      </c>
      <c r="K41" s="7">
        <v>0</v>
      </c>
      <c r="L41" s="7">
        <v>0</v>
      </c>
      <c r="M41" s="7">
        <v>0</v>
      </c>
      <c r="N41" s="7">
        <v>1.7965658163720099E-2</v>
      </c>
      <c r="O41" s="7">
        <v>0</v>
      </c>
      <c r="P41" s="7">
        <v>0</v>
      </c>
      <c r="Q41" s="7">
        <v>0</v>
      </c>
      <c r="R41" s="7">
        <v>0</v>
      </c>
      <c r="S41" s="7">
        <v>4.5833088000000002</v>
      </c>
      <c r="T41" s="7">
        <v>0</v>
      </c>
      <c r="U41" s="7">
        <v>0</v>
      </c>
      <c r="V41" s="7">
        <v>0</v>
      </c>
      <c r="W41" s="7">
        <v>0</v>
      </c>
      <c r="X41" s="7">
        <v>0</v>
      </c>
      <c r="Y41" s="7">
        <v>0.75314165</v>
      </c>
      <c r="Z41" s="7">
        <v>0</v>
      </c>
      <c r="AA41" s="1" t="s">
        <v>52</v>
      </c>
      <c r="AB41" s="1" t="str">
        <f t="shared" si="0"/>
        <v>Andalucía</v>
      </c>
      <c r="AC41" s="1" t="str">
        <f t="shared" si="1"/>
        <v>Badajoz-Andalucía-Cádiz-R13</v>
      </c>
      <c r="AD41" s="1" t="str">
        <f t="shared" si="2"/>
        <v xml:space="preserve">DL - Material y equipo eléctrico, electrónico y óptico </v>
      </c>
    </row>
    <row r="42" spans="1:30" ht="14.4">
      <c r="A42" s="7" t="s">
        <v>20</v>
      </c>
      <c r="B42" s="7" t="s">
        <v>21</v>
      </c>
      <c r="C42" s="7" t="s">
        <v>59</v>
      </c>
      <c r="D42" s="7" t="s">
        <v>53</v>
      </c>
      <c r="E42" s="7">
        <v>13.7200082120085</v>
      </c>
      <c r="F42" s="7">
        <v>22.555147323319201</v>
      </c>
      <c r="G42" s="7">
        <v>69.926830181420101</v>
      </c>
      <c r="H42" s="7">
        <v>22.608889419486001</v>
      </c>
      <c r="I42" s="7">
        <v>0</v>
      </c>
      <c r="J42" s="7">
        <v>15.759023372652001</v>
      </c>
      <c r="K42" s="7">
        <v>0</v>
      </c>
      <c r="L42" s="7">
        <v>0</v>
      </c>
      <c r="M42" s="7">
        <v>0</v>
      </c>
      <c r="N42" s="7">
        <v>0</v>
      </c>
      <c r="O42" s="7">
        <v>18.077332000286901</v>
      </c>
      <c r="P42" s="7">
        <v>10.139564999999999</v>
      </c>
      <c r="Q42" s="7">
        <v>15.1703376</v>
      </c>
      <c r="R42" s="7">
        <v>14.642737500000001</v>
      </c>
      <c r="S42" s="7">
        <v>5.8464615000000002</v>
      </c>
      <c r="T42" s="7">
        <v>0</v>
      </c>
      <c r="U42" s="7">
        <v>2.1085677999999999</v>
      </c>
      <c r="V42" s="7">
        <v>0</v>
      </c>
      <c r="W42" s="7">
        <v>0</v>
      </c>
      <c r="X42" s="7">
        <v>0</v>
      </c>
      <c r="Y42" s="7">
        <v>0</v>
      </c>
      <c r="Z42" s="7">
        <v>14.1926557</v>
      </c>
      <c r="AA42" s="1" t="s">
        <v>54</v>
      </c>
      <c r="AB42" s="1" t="str">
        <f t="shared" si="0"/>
        <v>Andalucía</v>
      </c>
      <c r="AC42" s="1" t="str">
        <f t="shared" si="1"/>
        <v>Badajoz-Andalucía-Cádiz-R14</v>
      </c>
      <c r="AD42" s="1" t="str">
        <f t="shared" si="2"/>
        <v xml:space="preserve">DM - Fabricación de material de transporte </v>
      </c>
    </row>
    <row r="43" spans="1:30" ht="14.4">
      <c r="A43" s="7" t="s">
        <v>20</v>
      </c>
      <c r="B43" s="7" t="s">
        <v>21</v>
      </c>
      <c r="C43" s="7" t="s">
        <v>59</v>
      </c>
      <c r="D43" s="7" t="s">
        <v>55</v>
      </c>
      <c r="E43" s="7">
        <v>10.505319102073001</v>
      </c>
      <c r="F43" s="7">
        <v>0</v>
      </c>
      <c r="G43" s="7">
        <v>6.7748451227508499E-2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6.4971876796996497</v>
      </c>
      <c r="P43" s="7">
        <v>0.97015770000000001</v>
      </c>
      <c r="Q43" s="7">
        <v>0</v>
      </c>
      <c r="R43" s="7">
        <v>2.2870560000000002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1.57211155</v>
      </c>
      <c r="AA43" s="1" t="s">
        <v>56</v>
      </c>
      <c r="AB43" s="1" t="str">
        <f t="shared" si="0"/>
        <v>Andalucía</v>
      </c>
      <c r="AC43" s="1" t="str">
        <f t="shared" si="1"/>
        <v>Badajoz-Andalucía-Cádiz-R15</v>
      </c>
      <c r="AD43" s="1" t="str">
        <f t="shared" si="2"/>
        <v xml:space="preserve">DN - Industrias diversas </v>
      </c>
    </row>
    <row r="44" spans="1:30" ht="14.4">
      <c r="A44" s="7" t="s">
        <v>20</v>
      </c>
      <c r="B44" s="7" t="s">
        <v>21</v>
      </c>
      <c r="C44" s="7" t="s">
        <v>59</v>
      </c>
      <c r="D44" s="7" t="s">
        <v>57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1" t="s">
        <v>58</v>
      </c>
      <c r="AB44" s="1" t="str">
        <f t="shared" si="0"/>
        <v>Andalucía</v>
      </c>
      <c r="AC44" s="1" t="str">
        <f t="shared" si="1"/>
        <v>Badajoz-Andalucía-Cádiz-R16</v>
      </c>
      <c r="AD44" s="1" t="str">
        <f t="shared" si="2"/>
        <v xml:space="preserve">EE - Industria energética, distribución de energía, gas y agua </v>
      </c>
    </row>
    <row r="45" spans="1:30" ht="14.4">
      <c r="A45" s="7" t="s">
        <v>20</v>
      </c>
      <c r="B45" s="7" t="s">
        <v>21</v>
      </c>
      <c r="C45" s="7" t="s">
        <v>60</v>
      </c>
      <c r="D45" s="7" t="s">
        <v>23</v>
      </c>
      <c r="E45" s="7">
        <v>42.702584735958403</v>
      </c>
      <c r="F45" s="7">
        <v>32.205576153950503</v>
      </c>
      <c r="G45" s="7">
        <v>19.703805603508101</v>
      </c>
      <c r="H45" s="7">
        <v>9.4099962752029196</v>
      </c>
      <c r="I45" s="7">
        <v>41.326530988327697</v>
      </c>
      <c r="J45" s="7">
        <v>40.2714385580746</v>
      </c>
      <c r="K45" s="7">
        <v>27.245928745746301</v>
      </c>
      <c r="L45" s="7">
        <v>34.870384760806701</v>
      </c>
      <c r="M45" s="7">
        <v>5.9972155280508996</v>
      </c>
      <c r="N45" s="7">
        <v>6.2856807816695799</v>
      </c>
      <c r="O45" s="7">
        <v>6.4317710349438997</v>
      </c>
      <c r="P45" s="7">
        <v>51.153533000000003</v>
      </c>
      <c r="Q45" s="7">
        <v>43.805973000000002</v>
      </c>
      <c r="R45" s="7">
        <v>51.257001000000002</v>
      </c>
      <c r="S45" s="7">
        <v>28.777677000000001</v>
      </c>
      <c r="T45" s="7">
        <v>158.08161100000001</v>
      </c>
      <c r="U45" s="7">
        <v>97.093497999999997</v>
      </c>
      <c r="V45" s="7">
        <v>32.975217000000001</v>
      </c>
      <c r="W45" s="7">
        <v>35.356721999999998</v>
      </c>
      <c r="X45" s="7">
        <v>31.458010999999999</v>
      </c>
      <c r="Y45" s="7">
        <v>11.73521</v>
      </c>
      <c r="Z45" s="7">
        <v>20.665381</v>
      </c>
      <c r="AA45" s="1" t="s">
        <v>24</v>
      </c>
      <c r="AB45" s="1" t="str">
        <f t="shared" si="0"/>
        <v>Andalucía</v>
      </c>
      <c r="AC45" s="1" t="str">
        <f t="shared" si="1"/>
        <v>Badajoz-Andalucía-Córdoba-R1</v>
      </c>
      <c r="AD45" s="1" t="str">
        <f t="shared" si="2"/>
        <v xml:space="preserve">AA,BB - Agricultura, silvicultura y pesca </v>
      </c>
    </row>
    <row r="46" spans="1:30" ht="14.4">
      <c r="A46" s="7" t="s">
        <v>20</v>
      </c>
      <c r="B46" s="7" t="s">
        <v>21</v>
      </c>
      <c r="C46" s="7" t="s">
        <v>60</v>
      </c>
      <c r="D46" s="7" t="s">
        <v>26</v>
      </c>
      <c r="E46" s="7">
        <v>1.9239383699351398E-2</v>
      </c>
      <c r="F46" s="7">
        <v>0</v>
      </c>
      <c r="G46" s="7">
        <v>0.33907963720556999</v>
      </c>
      <c r="H46" s="7">
        <v>0</v>
      </c>
      <c r="I46" s="7">
        <v>2.8693833106556101</v>
      </c>
      <c r="J46" s="7">
        <v>0</v>
      </c>
      <c r="K46" s="7">
        <v>8.9925582702773301</v>
      </c>
      <c r="L46" s="7">
        <v>0</v>
      </c>
      <c r="M46" s="7">
        <v>0.50812110065001104</v>
      </c>
      <c r="N46" s="7">
        <v>0</v>
      </c>
      <c r="O46" s="7">
        <v>1.6759177751548299E-2</v>
      </c>
      <c r="P46" s="7">
        <v>5.1999999999999998E-2</v>
      </c>
      <c r="Q46" s="7">
        <v>0</v>
      </c>
      <c r="R46" s="7">
        <v>30.139959999999999</v>
      </c>
      <c r="S46" s="7">
        <v>0</v>
      </c>
      <c r="T46" s="7">
        <v>5.0141309999999999</v>
      </c>
      <c r="U46" s="7">
        <v>0</v>
      </c>
      <c r="V46" s="7">
        <v>14.542536</v>
      </c>
      <c r="W46" s="7">
        <v>0</v>
      </c>
      <c r="X46" s="7">
        <v>5.8832519999999997</v>
      </c>
      <c r="Y46" s="7">
        <v>0</v>
      </c>
      <c r="Z46" s="7">
        <v>6.6315039999999996</v>
      </c>
      <c r="AA46" s="1" t="s">
        <v>27</v>
      </c>
      <c r="AB46" s="1" t="str">
        <f t="shared" si="0"/>
        <v>Andalucía</v>
      </c>
      <c r="AC46" s="1" t="str">
        <f t="shared" si="1"/>
        <v>Badajoz-Andalucía-Córdoba-R2</v>
      </c>
      <c r="AD46" s="1" t="str">
        <f t="shared" si="2"/>
        <v xml:space="preserve">CA,CB, DF - I. extractivas, coquerías, refino y combustibles nucleares </v>
      </c>
    </row>
    <row r="47" spans="1:30" ht="14.4">
      <c r="A47" s="7" t="s">
        <v>20</v>
      </c>
      <c r="B47" s="7" t="s">
        <v>21</v>
      </c>
      <c r="C47" s="7" t="s">
        <v>60</v>
      </c>
      <c r="D47" s="7" t="s">
        <v>29</v>
      </c>
      <c r="E47" s="7">
        <v>75.667587435424295</v>
      </c>
      <c r="F47" s="7">
        <v>26.404528857295698</v>
      </c>
      <c r="G47" s="7">
        <v>94.494035576687693</v>
      </c>
      <c r="H47" s="7">
        <v>51.8095967015132</v>
      </c>
      <c r="I47" s="7">
        <v>121.370157562242</v>
      </c>
      <c r="J47" s="7">
        <v>136.383670594997</v>
      </c>
      <c r="K47" s="7">
        <v>133.506953867303</v>
      </c>
      <c r="L47" s="7">
        <v>97.419906598267303</v>
      </c>
      <c r="M47" s="7">
        <v>55.830268173314998</v>
      </c>
      <c r="N47" s="7">
        <v>103.90701284497</v>
      </c>
      <c r="O47" s="7">
        <v>121.314837339638</v>
      </c>
      <c r="P47" s="7">
        <v>53.109386000000001</v>
      </c>
      <c r="Q47" s="7">
        <v>28.443339999999999</v>
      </c>
      <c r="R47" s="7">
        <v>108.716167</v>
      </c>
      <c r="S47" s="7">
        <v>89.49588</v>
      </c>
      <c r="T47" s="7">
        <v>167.42232200000001</v>
      </c>
      <c r="U47" s="7">
        <v>189.42406199999999</v>
      </c>
      <c r="V47" s="7">
        <v>146.20780199999999</v>
      </c>
      <c r="W47" s="7">
        <v>138.04460900000001</v>
      </c>
      <c r="X47" s="7">
        <v>117.96637200000001</v>
      </c>
      <c r="Y47" s="7">
        <v>118.898612</v>
      </c>
      <c r="Z47" s="7">
        <v>111.997692</v>
      </c>
      <c r="AA47" s="1" t="s">
        <v>30</v>
      </c>
      <c r="AB47" s="1" t="str">
        <f t="shared" si="0"/>
        <v>Andalucía</v>
      </c>
      <c r="AC47" s="1" t="str">
        <f t="shared" si="1"/>
        <v>Badajoz-Andalucía-Córdoba-R3</v>
      </c>
      <c r="AD47" s="1" t="str">
        <f t="shared" si="2"/>
        <v xml:space="preserve">DA - Industria Agroalimentaria </v>
      </c>
    </row>
    <row r="48" spans="1:30" ht="14.4">
      <c r="A48" s="7" t="s">
        <v>20</v>
      </c>
      <c r="B48" s="7" t="s">
        <v>21</v>
      </c>
      <c r="C48" s="7" t="s">
        <v>60</v>
      </c>
      <c r="D48" s="7" t="s">
        <v>32</v>
      </c>
      <c r="E48" s="7">
        <v>0</v>
      </c>
      <c r="F48" s="7">
        <v>0</v>
      </c>
      <c r="G48" s="7">
        <v>0</v>
      </c>
      <c r="H48" s="7">
        <v>0</v>
      </c>
      <c r="I48" s="7">
        <v>29.942232526872001</v>
      </c>
      <c r="J48" s="7">
        <v>0</v>
      </c>
      <c r="K48" s="7">
        <v>0</v>
      </c>
      <c r="L48" s="7">
        <v>0</v>
      </c>
      <c r="M48" s="7">
        <v>0</v>
      </c>
      <c r="N48" s="7">
        <v>0</v>
      </c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25.792282</v>
      </c>
      <c r="U48" s="7">
        <v>0</v>
      </c>
      <c r="V48" s="7">
        <v>0</v>
      </c>
      <c r="W48" s="7">
        <v>0</v>
      </c>
      <c r="X48" s="7">
        <v>0</v>
      </c>
      <c r="Y48" s="7">
        <v>0</v>
      </c>
      <c r="Z48" s="7">
        <v>0</v>
      </c>
      <c r="AA48" s="1" t="s">
        <v>33</v>
      </c>
      <c r="AB48" s="1" t="str">
        <f t="shared" si="0"/>
        <v>Andalucía</v>
      </c>
      <c r="AC48" s="1" t="str">
        <f t="shared" si="1"/>
        <v>Badajoz-Andalucía-Córdoba-R4</v>
      </c>
      <c r="AD48" s="1" t="str">
        <f t="shared" si="2"/>
        <v xml:space="preserve">DB - Industria textil y de la confección </v>
      </c>
    </row>
    <row r="49" spans="1:30" ht="14.4">
      <c r="A49" s="7" t="s">
        <v>20</v>
      </c>
      <c r="B49" s="7" t="s">
        <v>21</v>
      </c>
      <c r="C49" s="7" t="s">
        <v>60</v>
      </c>
      <c r="D49" s="7" t="s">
        <v>35</v>
      </c>
      <c r="E49" s="7">
        <v>0</v>
      </c>
      <c r="F49" s="7">
        <v>0</v>
      </c>
      <c r="G49" s="7">
        <v>0</v>
      </c>
      <c r="H49" s="7">
        <v>0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v>0</v>
      </c>
      <c r="W49" s="7">
        <v>0</v>
      </c>
      <c r="X49" s="7">
        <v>0</v>
      </c>
      <c r="Y49" s="7">
        <v>0</v>
      </c>
      <c r="Z49" s="7">
        <v>0</v>
      </c>
      <c r="AA49" s="1" t="s">
        <v>36</v>
      </c>
      <c r="AB49" s="1" t="str">
        <f t="shared" si="0"/>
        <v>Andalucía</v>
      </c>
      <c r="AC49" s="1" t="str">
        <f t="shared" si="1"/>
        <v>Badajoz-Andalucía-Córdoba-R5</v>
      </c>
      <c r="AD49" s="1" t="str">
        <f t="shared" si="2"/>
        <v xml:space="preserve">DC - Industria del cuero y calzado </v>
      </c>
    </row>
    <row r="50" spans="1:30" ht="14.4">
      <c r="A50" s="7" t="s">
        <v>20</v>
      </c>
      <c r="B50" s="7" t="s">
        <v>21</v>
      </c>
      <c r="C50" s="7" t="s">
        <v>60</v>
      </c>
      <c r="D50" s="7" t="s">
        <v>37</v>
      </c>
      <c r="E50" s="7">
        <v>2.7195005579475802</v>
      </c>
      <c r="F50" s="7">
        <v>3.09079764780095</v>
      </c>
      <c r="G50" s="7">
        <v>0</v>
      </c>
      <c r="H50" s="7">
        <v>18.0410591744632</v>
      </c>
      <c r="I50" s="7">
        <v>0</v>
      </c>
      <c r="J50" s="7">
        <v>6.5798586771237701</v>
      </c>
      <c r="K50" s="7">
        <v>0</v>
      </c>
      <c r="L50" s="7">
        <v>0</v>
      </c>
      <c r="M50" s="7">
        <v>0</v>
      </c>
      <c r="N50" s="7">
        <v>0</v>
      </c>
      <c r="O50" s="7">
        <v>1.04860157850508</v>
      </c>
      <c r="P50" s="7">
        <v>5.6907480000000001</v>
      </c>
      <c r="Q50" s="7">
        <v>8.7999329999999993</v>
      </c>
      <c r="R50" s="7">
        <v>0</v>
      </c>
      <c r="S50" s="7">
        <v>14.987852</v>
      </c>
      <c r="T50" s="7">
        <v>0</v>
      </c>
      <c r="U50" s="7">
        <v>19.867540000000002</v>
      </c>
      <c r="V50" s="7">
        <v>0</v>
      </c>
      <c r="W50" s="7">
        <v>0</v>
      </c>
      <c r="X50" s="7">
        <v>0</v>
      </c>
      <c r="Y50" s="7">
        <v>0</v>
      </c>
      <c r="Z50" s="7">
        <v>3.4935260000000001</v>
      </c>
      <c r="AA50" s="1" t="s">
        <v>38</v>
      </c>
      <c r="AB50" s="1" t="str">
        <f t="shared" si="0"/>
        <v>Andalucía</v>
      </c>
      <c r="AC50" s="1" t="str">
        <f t="shared" si="1"/>
        <v>Badajoz-Andalucía-Córdoba-R6</v>
      </c>
      <c r="AD50" s="1" t="str">
        <f t="shared" si="2"/>
        <v xml:space="preserve">DD - Industria de la madera y el corcho </v>
      </c>
    </row>
    <row r="51" spans="1:30" ht="14.4">
      <c r="A51" s="7" t="s">
        <v>20</v>
      </c>
      <c r="B51" s="7" t="s">
        <v>21</v>
      </c>
      <c r="C51" s="7" t="s">
        <v>60</v>
      </c>
      <c r="D51" s="7" t="s">
        <v>39</v>
      </c>
      <c r="E51" s="7">
        <v>0</v>
      </c>
      <c r="F51" s="7">
        <v>0</v>
      </c>
      <c r="G51" s="7">
        <v>0</v>
      </c>
      <c r="H51" s="7">
        <v>2.57444213669178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  <c r="N51" s="7">
        <v>8.1173941331882205</v>
      </c>
      <c r="O51" s="7">
        <v>0</v>
      </c>
      <c r="P51" s="7">
        <v>0</v>
      </c>
      <c r="Q51" s="7">
        <v>0</v>
      </c>
      <c r="R51" s="7">
        <v>0</v>
      </c>
      <c r="S51" s="7">
        <v>7.9734959999999999</v>
      </c>
      <c r="T51" s="7">
        <v>0</v>
      </c>
      <c r="U51" s="7">
        <v>0</v>
      </c>
      <c r="V51" s="7">
        <v>0</v>
      </c>
      <c r="W51" s="7">
        <v>0</v>
      </c>
      <c r="X51" s="7">
        <v>0</v>
      </c>
      <c r="Y51" s="7">
        <v>4.8757900000000003</v>
      </c>
      <c r="Z51" s="7">
        <v>0</v>
      </c>
      <c r="AA51" s="1" t="s">
        <v>40</v>
      </c>
      <c r="AB51" s="1" t="str">
        <f t="shared" si="0"/>
        <v>Andalucía</v>
      </c>
      <c r="AC51" s="1" t="str">
        <f t="shared" si="1"/>
        <v>Badajoz-Andalucía-Córdoba-R7</v>
      </c>
      <c r="AD51" s="1" t="str">
        <f t="shared" si="2"/>
        <v xml:space="preserve">DE - Industria del papel, edición y artes gráficas </v>
      </c>
    </row>
    <row r="52" spans="1:30" ht="14.4">
      <c r="A52" s="7" t="s">
        <v>20</v>
      </c>
      <c r="B52" s="7" t="s">
        <v>21</v>
      </c>
      <c r="C52" s="7" t="s">
        <v>60</v>
      </c>
      <c r="D52" s="7" t="s">
        <v>41</v>
      </c>
      <c r="E52" s="7">
        <v>10.608127633509399</v>
      </c>
      <c r="F52" s="7">
        <v>0.18713136437793301</v>
      </c>
      <c r="G52" s="7">
        <v>2.4530524381297898</v>
      </c>
      <c r="H52" s="7">
        <v>0</v>
      </c>
      <c r="I52" s="7">
        <v>0</v>
      </c>
      <c r="J52" s="7">
        <v>0</v>
      </c>
      <c r="K52" s="7">
        <v>2.5704287756992299</v>
      </c>
      <c r="L52" s="7">
        <v>1.3467512593626501</v>
      </c>
      <c r="M52" s="7">
        <v>0</v>
      </c>
      <c r="N52" s="7">
        <v>0.250298345168113</v>
      </c>
      <c r="O52" s="7">
        <v>1.81493997589504</v>
      </c>
      <c r="P52" s="7">
        <v>19.367625</v>
      </c>
      <c r="Q52" s="7">
        <v>0.28456100000000001</v>
      </c>
      <c r="R52" s="7">
        <v>17.0473</v>
      </c>
      <c r="S52" s="7">
        <v>0</v>
      </c>
      <c r="T52" s="7">
        <v>0</v>
      </c>
      <c r="U52" s="7">
        <v>0</v>
      </c>
      <c r="V52" s="7">
        <v>5.6836320000000002</v>
      </c>
      <c r="W52" s="7">
        <v>19.832751999999999</v>
      </c>
      <c r="X52" s="7">
        <v>0</v>
      </c>
      <c r="Y52" s="7">
        <v>1.0177750000000001</v>
      </c>
      <c r="Z52" s="7">
        <v>10.776236000000001</v>
      </c>
      <c r="AA52" s="1" t="s">
        <v>42</v>
      </c>
      <c r="AB52" s="1" t="str">
        <f t="shared" si="0"/>
        <v>Andalucía</v>
      </c>
      <c r="AC52" s="1" t="str">
        <f t="shared" si="1"/>
        <v>Badajoz-Andalucía-Córdoba-R8</v>
      </c>
      <c r="AD52" s="1" t="str">
        <f t="shared" si="2"/>
        <v xml:space="preserve">DG - Industria Química </v>
      </c>
    </row>
    <row r="53" spans="1:30" ht="14.4">
      <c r="A53" s="7" t="s">
        <v>20</v>
      </c>
      <c r="B53" s="7" t="s">
        <v>21</v>
      </c>
      <c r="C53" s="7" t="s">
        <v>60</v>
      </c>
      <c r="D53" s="7" t="s">
        <v>43</v>
      </c>
      <c r="E53" s="7">
        <v>18.858030800556001</v>
      </c>
      <c r="F53" s="7">
        <v>3.4253017176116698</v>
      </c>
      <c r="G53" s="7">
        <v>0</v>
      </c>
      <c r="H53" s="7">
        <v>3.0996445098106</v>
      </c>
      <c r="I53" s="7">
        <v>24.877744085989399</v>
      </c>
      <c r="J53" s="7">
        <v>1.66041586574098</v>
      </c>
      <c r="K53" s="7">
        <v>0.40793866236509801</v>
      </c>
      <c r="L53" s="7">
        <v>0</v>
      </c>
      <c r="M53" s="7">
        <v>8.5290053705333193</v>
      </c>
      <c r="N53" s="7">
        <v>8.0352450105414803</v>
      </c>
      <c r="O53" s="7">
        <v>0</v>
      </c>
      <c r="P53" s="7">
        <v>6.0886079999999998</v>
      </c>
      <c r="Q53" s="7">
        <v>1.039069</v>
      </c>
      <c r="R53" s="7">
        <v>0</v>
      </c>
      <c r="S53" s="7">
        <v>1.371651</v>
      </c>
      <c r="T53" s="7">
        <v>13.494209</v>
      </c>
      <c r="U53" s="7">
        <v>1.550038</v>
      </c>
      <c r="V53" s="7">
        <v>0.44228299999999998</v>
      </c>
      <c r="W53" s="7">
        <v>0</v>
      </c>
      <c r="X53" s="7">
        <v>9.0298719999999992</v>
      </c>
      <c r="Y53" s="7">
        <v>5.1091899999999999</v>
      </c>
      <c r="Z53" s="7">
        <v>0</v>
      </c>
      <c r="AA53" s="1" t="s">
        <v>44</v>
      </c>
      <c r="AB53" s="1" t="str">
        <f t="shared" si="0"/>
        <v>Andalucía</v>
      </c>
      <c r="AC53" s="1" t="str">
        <f t="shared" si="1"/>
        <v>Badajoz-Andalucía-Córdoba-R9</v>
      </c>
      <c r="AD53" s="1" t="str">
        <f t="shared" si="2"/>
        <v xml:space="preserve">DH - Industria del caucho y materias plásticas </v>
      </c>
    </row>
    <row r="54" spans="1:30" ht="14.4">
      <c r="A54" s="7" t="s">
        <v>20</v>
      </c>
      <c r="B54" s="7" t="s">
        <v>21</v>
      </c>
      <c r="C54" s="7" t="s">
        <v>60</v>
      </c>
      <c r="D54" s="7" t="s">
        <v>45</v>
      </c>
      <c r="E54" s="7">
        <v>37.447986315629201</v>
      </c>
      <c r="F54" s="7">
        <v>1.36643168201355</v>
      </c>
      <c r="G54" s="7">
        <v>15.882789372776701</v>
      </c>
      <c r="H54" s="7">
        <v>1.1987346694243799</v>
      </c>
      <c r="I54" s="7">
        <v>31.851996310264699</v>
      </c>
      <c r="J54" s="7">
        <v>28.707916544696999</v>
      </c>
      <c r="K54" s="7">
        <v>0.494507264434908</v>
      </c>
      <c r="L54" s="7">
        <v>1.74517815655547</v>
      </c>
      <c r="M54" s="7">
        <v>5.61058620326782</v>
      </c>
      <c r="N54" s="7">
        <v>2.7118025326606898</v>
      </c>
      <c r="O54" s="7">
        <v>19.015189092109399</v>
      </c>
      <c r="P54" s="7">
        <v>41.248936</v>
      </c>
      <c r="Q54" s="7">
        <v>44.206435999999997</v>
      </c>
      <c r="R54" s="7">
        <v>79.961348000000001</v>
      </c>
      <c r="S54" s="7">
        <v>8.7601499999999994</v>
      </c>
      <c r="T54" s="7">
        <v>144.649473</v>
      </c>
      <c r="U54" s="7">
        <v>68.665795703380596</v>
      </c>
      <c r="V54" s="7">
        <v>15.109536</v>
      </c>
      <c r="W54" s="7">
        <v>5.5950699999999998</v>
      </c>
      <c r="X54" s="7">
        <v>70.330462999999995</v>
      </c>
      <c r="Y54" s="7">
        <v>46.958827999999997</v>
      </c>
      <c r="Z54" s="7">
        <v>35.793728999999999</v>
      </c>
      <c r="AA54" s="1" t="s">
        <v>46</v>
      </c>
      <c r="AB54" s="1" t="str">
        <f t="shared" si="0"/>
        <v>Andalucía</v>
      </c>
      <c r="AC54" s="1" t="str">
        <f t="shared" si="1"/>
        <v>Badajoz-Andalucía-Córdoba-R10</v>
      </c>
      <c r="AD54" s="1" t="str">
        <f t="shared" si="2"/>
        <v xml:space="preserve">DI - Industria de productos minerales no metálicos </v>
      </c>
    </row>
    <row r="55" spans="1:30" ht="14.4">
      <c r="A55" s="7" t="s">
        <v>20</v>
      </c>
      <c r="B55" s="7" t="s">
        <v>21</v>
      </c>
      <c r="C55" s="7" t="s">
        <v>60</v>
      </c>
      <c r="D55" s="7" t="s">
        <v>47</v>
      </c>
      <c r="E55" s="7">
        <v>81.043349536560797</v>
      </c>
      <c r="F55" s="7">
        <v>0</v>
      </c>
      <c r="G55" s="7">
        <v>0</v>
      </c>
      <c r="H55" s="7">
        <v>76.103173452101998</v>
      </c>
      <c r="I55" s="7">
        <v>15.404902378272</v>
      </c>
      <c r="J55" s="7">
        <v>9.6794403952273207</v>
      </c>
      <c r="K55" s="7">
        <v>5.5827075059802302</v>
      </c>
      <c r="L55" s="7">
        <v>6.2866674861340304</v>
      </c>
      <c r="M55" s="7">
        <v>12.244273818397</v>
      </c>
      <c r="N55" s="7">
        <v>4.8852326198130598</v>
      </c>
      <c r="O55" s="7">
        <v>72.0759780973994</v>
      </c>
      <c r="P55" s="7">
        <v>55.255757000000003</v>
      </c>
      <c r="Q55" s="7">
        <v>0</v>
      </c>
      <c r="R55" s="7">
        <v>0</v>
      </c>
      <c r="S55" s="7">
        <v>39.430883999999999</v>
      </c>
      <c r="T55" s="7">
        <v>32.846823999999998</v>
      </c>
      <c r="U55" s="7">
        <v>13.548042000000001</v>
      </c>
      <c r="V55" s="7">
        <v>16.080058999999999</v>
      </c>
      <c r="W55" s="7">
        <v>14.636089999999999</v>
      </c>
      <c r="X55" s="7">
        <v>11.189861000000001</v>
      </c>
      <c r="Y55" s="7">
        <v>19.134315999999998</v>
      </c>
      <c r="Z55" s="7">
        <v>51.885196000000001</v>
      </c>
      <c r="AA55" s="1" t="s">
        <v>48</v>
      </c>
      <c r="AB55" s="1" t="str">
        <f t="shared" si="0"/>
        <v>Andalucía</v>
      </c>
      <c r="AC55" s="1" t="str">
        <f t="shared" si="1"/>
        <v>Badajoz-Andalucía-Córdoba-R11</v>
      </c>
      <c r="AD55" s="1" t="str">
        <f t="shared" si="2"/>
        <v xml:space="preserve">DJ - Metalurgia y fabricación de productos metálicos </v>
      </c>
    </row>
    <row r="56" spans="1:30" ht="14.4">
      <c r="A56" s="7" t="s">
        <v>20</v>
      </c>
      <c r="B56" s="7" t="s">
        <v>21</v>
      </c>
      <c r="C56" s="7" t="s">
        <v>60</v>
      </c>
      <c r="D56" s="7" t="s">
        <v>49</v>
      </c>
      <c r="E56" s="7">
        <v>0</v>
      </c>
      <c r="F56" s="7">
        <v>123.195638034021</v>
      </c>
      <c r="G56" s="7">
        <v>0</v>
      </c>
      <c r="H56" s="7">
        <v>5.7903129754479696</v>
      </c>
      <c r="I56" s="7">
        <v>87.657696991311894</v>
      </c>
      <c r="J56" s="7">
        <v>0</v>
      </c>
      <c r="K56" s="7">
        <v>0</v>
      </c>
      <c r="L56" s="7">
        <v>124.197851696863</v>
      </c>
      <c r="M56" s="7">
        <v>77.408356630698606</v>
      </c>
      <c r="N56" s="7">
        <v>46.739861571646898</v>
      </c>
      <c r="O56" s="7">
        <v>54.9918691641629</v>
      </c>
      <c r="P56" s="7">
        <v>0</v>
      </c>
      <c r="Q56" s="7">
        <v>2.7987220000000002</v>
      </c>
      <c r="R56" s="7">
        <v>0</v>
      </c>
      <c r="S56" s="7">
        <v>0.93839799999999995</v>
      </c>
      <c r="T56" s="7">
        <v>10.316240000000001</v>
      </c>
      <c r="U56" s="7">
        <v>0</v>
      </c>
      <c r="V56" s="7">
        <v>0</v>
      </c>
      <c r="W56" s="7">
        <v>6.1998069999999998</v>
      </c>
      <c r="X56" s="7">
        <v>12.364234</v>
      </c>
      <c r="Y56" s="7">
        <v>3.7196799999999999</v>
      </c>
      <c r="Z56" s="7">
        <v>8.4231479999999994</v>
      </c>
      <c r="AA56" s="1" t="s">
        <v>50</v>
      </c>
      <c r="AB56" s="1" t="str">
        <f t="shared" si="0"/>
        <v>Andalucía</v>
      </c>
      <c r="AC56" s="1" t="str">
        <f t="shared" si="1"/>
        <v>Badajoz-Andalucía-Córdoba-R12</v>
      </c>
      <c r="AD56" s="1" t="str">
        <f t="shared" si="2"/>
        <v xml:space="preserve">DK - Fabricación de maquinaria y equipo mecánico </v>
      </c>
    </row>
    <row r="57" spans="1:30" ht="14.4">
      <c r="A57" s="7" t="s">
        <v>20</v>
      </c>
      <c r="B57" s="7" t="s">
        <v>21</v>
      </c>
      <c r="C57" s="7" t="s">
        <v>60</v>
      </c>
      <c r="D57" s="7" t="s">
        <v>51</v>
      </c>
      <c r="E57" s="7">
        <v>4.1903292687640201</v>
      </c>
      <c r="F57" s="7">
        <v>9.1049378000674697</v>
      </c>
      <c r="G57" s="7">
        <v>0</v>
      </c>
      <c r="H57" s="7">
        <v>0</v>
      </c>
      <c r="I57" s="7">
        <v>0</v>
      </c>
      <c r="J57" s="7">
        <v>0</v>
      </c>
      <c r="K57" s="7">
        <v>0</v>
      </c>
      <c r="L57" s="7">
        <v>43.373804646407599</v>
      </c>
      <c r="M57" s="7">
        <v>0</v>
      </c>
      <c r="N57" s="7">
        <v>0</v>
      </c>
      <c r="O57" s="7">
        <v>0</v>
      </c>
      <c r="P57" s="7">
        <v>1.590754</v>
      </c>
      <c r="Q57" s="7">
        <v>2.1479710000000001</v>
      </c>
      <c r="R57" s="7">
        <v>0</v>
      </c>
      <c r="S57" s="7">
        <v>0</v>
      </c>
      <c r="T57" s="7">
        <v>0</v>
      </c>
      <c r="U57" s="7">
        <v>0</v>
      </c>
      <c r="V57" s="7">
        <v>0</v>
      </c>
      <c r="W57" s="7">
        <v>17.33738</v>
      </c>
      <c r="X57" s="7">
        <v>0</v>
      </c>
      <c r="Y57" s="7">
        <v>0</v>
      </c>
      <c r="Z57" s="7">
        <v>0</v>
      </c>
      <c r="AA57" s="1" t="s">
        <v>52</v>
      </c>
      <c r="AB57" s="1" t="str">
        <f t="shared" si="0"/>
        <v>Andalucía</v>
      </c>
      <c r="AC57" s="1" t="str">
        <f t="shared" si="1"/>
        <v>Badajoz-Andalucía-Córdoba-R13</v>
      </c>
      <c r="AD57" s="1" t="str">
        <f t="shared" si="2"/>
        <v xml:space="preserve">DL - Material y equipo eléctrico, electrónico y óptico </v>
      </c>
    </row>
    <row r="58" spans="1:30" ht="14.4">
      <c r="A58" s="7" t="s">
        <v>20</v>
      </c>
      <c r="B58" s="7" t="s">
        <v>21</v>
      </c>
      <c r="C58" s="7" t="s">
        <v>60</v>
      </c>
      <c r="D58" s="7" t="s">
        <v>53</v>
      </c>
      <c r="E58" s="7">
        <v>0</v>
      </c>
      <c r="F58" s="7">
        <v>1.3065062393798399</v>
      </c>
      <c r="G58" s="7">
        <v>0.74940839066864995</v>
      </c>
      <c r="H58" s="7">
        <v>0</v>
      </c>
      <c r="I58" s="7">
        <v>1.12347941167114</v>
      </c>
      <c r="J58" s="7">
        <v>0</v>
      </c>
      <c r="K58" s="7">
        <v>0</v>
      </c>
      <c r="L58" s="7">
        <v>0</v>
      </c>
      <c r="M58" s="7">
        <v>1.3056684151868001</v>
      </c>
      <c r="N58" s="7">
        <v>1.87373077481557</v>
      </c>
      <c r="O58" s="7">
        <v>0</v>
      </c>
      <c r="P58" s="7">
        <v>0</v>
      </c>
      <c r="Q58" s="7">
        <v>0.81284699999999999</v>
      </c>
      <c r="R58" s="7">
        <v>0.48344999999999999</v>
      </c>
      <c r="S58" s="7">
        <v>0</v>
      </c>
      <c r="T58" s="7">
        <v>5.5025519999999997</v>
      </c>
      <c r="U58" s="7">
        <v>0</v>
      </c>
      <c r="V58" s="7">
        <v>0</v>
      </c>
      <c r="W58" s="7">
        <v>0</v>
      </c>
      <c r="X58" s="7">
        <v>1.5345819999999999</v>
      </c>
      <c r="Y58" s="7">
        <v>11.571339999999999</v>
      </c>
      <c r="Z58" s="7">
        <v>0</v>
      </c>
      <c r="AA58" s="1" t="s">
        <v>54</v>
      </c>
      <c r="AB58" s="1" t="str">
        <f t="shared" si="0"/>
        <v>Andalucía</v>
      </c>
      <c r="AC58" s="1" t="str">
        <f t="shared" si="1"/>
        <v>Badajoz-Andalucía-Córdoba-R14</v>
      </c>
      <c r="AD58" s="1" t="str">
        <f t="shared" si="2"/>
        <v xml:space="preserve">DM - Fabricación de material de transporte </v>
      </c>
    </row>
    <row r="59" spans="1:30" ht="14.4">
      <c r="A59" s="7" t="s">
        <v>20</v>
      </c>
      <c r="B59" s="7" t="s">
        <v>21</v>
      </c>
      <c r="C59" s="7" t="s">
        <v>60</v>
      </c>
      <c r="D59" s="7" t="s">
        <v>55</v>
      </c>
      <c r="E59" s="7">
        <v>0</v>
      </c>
      <c r="F59" s="7">
        <v>0</v>
      </c>
      <c r="G59" s="7">
        <v>17.4505321284154</v>
      </c>
      <c r="H59" s="7">
        <v>4.4783300725623496</v>
      </c>
      <c r="I59" s="7">
        <v>5.4280921153570798</v>
      </c>
      <c r="J59" s="7">
        <v>0</v>
      </c>
      <c r="K59" s="7">
        <v>5.7789450228703503</v>
      </c>
      <c r="L59" s="7">
        <v>27.984786187513699</v>
      </c>
      <c r="M59" s="7">
        <v>7.9091113574940604</v>
      </c>
      <c r="N59" s="7">
        <v>0</v>
      </c>
      <c r="O59" s="7">
        <v>8.5462751944729405</v>
      </c>
      <c r="P59" s="7">
        <v>0</v>
      </c>
      <c r="Q59" s="7">
        <v>0</v>
      </c>
      <c r="R59" s="7">
        <v>12.015336</v>
      </c>
      <c r="S59" s="7">
        <v>1.9971080000000001</v>
      </c>
      <c r="T59" s="7">
        <v>1.1180000000000001</v>
      </c>
      <c r="U59" s="7">
        <v>0</v>
      </c>
      <c r="V59" s="7">
        <v>2.1294680000000001</v>
      </c>
      <c r="W59" s="7">
        <v>5.1934740000000001</v>
      </c>
      <c r="X59" s="7">
        <v>1.970648</v>
      </c>
      <c r="Y59" s="7">
        <v>0</v>
      </c>
      <c r="Z59" s="7">
        <v>1.143402</v>
      </c>
      <c r="AA59" s="1" t="s">
        <v>56</v>
      </c>
      <c r="AB59" s="1" t="str">
        <f t="shared" si="0"/>
        <v>Andalucía</v>
      </c>
      <c r="AC59" s="1" t="str">
        <f t="shared" si="1"/>
        <v>Badajoz-Andalucía-Córdoba-R15</v>
      </c>
      <c r="AD59" s="1" t="str">
        <f t="shared" si="2"/>
        <v xml:space="preserve">DN - Industrias diversas </v>
      </c>
    </row>
    <row r="60" spans="1:30" ht="14.4">
      <c r="A60" s="7" t="s">
        <v>20</v>
      </c>
      <c r="B60" s="7" t="s">
        <v>21</v>
      </c>
      <c r="C60" s="7" t="s">
        <v>60</v>
      </c>
      <c r="D60" s="7" t="s">
        <v>57</v>
      </c>
      <c r="E60" s="7">
        <v>0</v>
      </c>
      <c r="F60" s="7">
        <v>0</v>
      </c>
      <c r="G60" s="7">
        <v>0</v>
      </c>
      <c r="H60" s="7">
        <v>0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  <c r="N60" s="7">
        <v>0</v>
      </c>
      <c r="O60" s="7">
        <v>0</v>
      </c>
      <c r="P60" s="7">
        <v>0</v>
      </c>
      <c r="Q60" s="7">
        <v>0</v>
      </c>
      <c r="R60" s="7">
        <v>0</v>
      </c>
      <c r="S60" s="7">
        <v>0</v>
      </c>
      <c r="T60" s="7">
        <v>0</v>
      </c>
      <c r="U60" s="7">
        <v>0</v>
      </c>
      <c r="V60" s="7">
        <v>0</v>
      </c>
      <c r="W60" s="7">
        <v>0</v>
      </c>
      <c r="X60" s="7">
        <v>0</v>
      </c>
      <c r="Y60" s="7">
        <v>0</v>
      </c>
      <c r="Z60" s="7">
        <v>0</v>
      </c>
      <c r="AA60" s="1" t="s">
        <v>58</v>
      </c>
      <c r="AB60" s="1" t="str">
        <f t="shared" si="0"/>
        <v>Andalucía</v>
      </c>
      <c r="AC60" s="1" t="str">
        <f t="shared" si="1"/>
        <v>Badajoz-Andalucía-Córdoba-R16</v>
      </c>
      <c r="AD60" s="1" t="str">
        <f t="shared" si="2"/>
        <v xml:space="preserve">EE - Industria energética, distribución de energía, gas y agua </v>
      </c>
    </row>
    <row r="61" spans="1:30" ht="14.4">
      <c r="A61" s="7" t="s">
        <v>20</v>
      </c>
      <c r="B61" s="7" t="s">
        <v>21</v>
      </c>
      <c r="C61" s="7" t="s">
        <v>61</v>
      </c>
      <c r="D61" s="7" t="s">
        <v>23</v>
      </c>
      <c r="E61" s="7">
        <v>0</v>
      </c>
      <c r="F61" s="7">
        <v>0</v>
      </c>
      <c r="G61" s="7">
        <v>0</v>
      </c>
      <c r="H61" s="7">
        <v>20.092756459151801</v>
      </c>
      <c r="I61" s="7">
        <v>0</v>
      </c>
      <c r="J61" s="7">
        <v>0</v>
      </c>
      <c r="K61" s="7">
        <v>1.21694565626315</v>
      </c>
      <c r="L61" s="7">
        <v>4.4250349271195502</v>
      </c>
      <c r="M61" s="7">
        <v>26.051425431626502</v>
      </c>
      <c r="N61" s="7">
        <v>0</v>
      </c>
      <c r="O61" s="7">
        <v>13.8652040810634</v>
      </c>
      <c r="P61" s="7">
        <v>0</v>
      </c>
      <c r="Q61" s="7">
        <v>0</v>
      </c>
      <c r="R61" s="7">
        <v>0</v>
      </c>
      <c r="S61" s="7">
        <v>29.083490000000001</v>
      </c>
      <c r="T61" s="7">
        <v>0</v>
      </c>
      <c r="U61" s="7">
        <v>0</v>
      </c>
      <c r="V61" s="7">
        <v>15.69022</v>
      </c>
      <c r="W61" s="7">
        <v>6.6626399999999997</v>
      </c>
      <c r="X61" s="7">
        <v>29.818898999999998</v>
      </c>
      <c r="Y61" s="7">
        <v>0</v>
      </c>
      <c r="Z61" s="7">
        <v>12.584688</v>
      </c>
      <c r="AA61" s="1" t="s">
        <v>24</v>
      </c>
      <c r="AB61" s="1" t="str">
        <f t="shared" si="0"/>
        <v>Andalucía</v>
      </c>
      <c r="AC61" s="1" t="str">
        <f t="shared" si="1"/>
        <v>Badajoz-Andalucía-Granada-R1</v>
      </c>
      <c r="AD61" s="1" t="str">
        <f t="shared" si="2"/>
        <v xml:space="preserve">AA,BB - Agricultura, silvicultura y pesca </v>
      </c>
    </row>
    <row r="62" spans="1:30" ht="14.4">
      <c r="A62" s="7" t="s">
        <v>20</v>
      </c>
      <c r="B62" s="7" t="s">
        <v>21</v>
      </c>
      <c r="C62" s="7" t="s">
        <v>61</v>
      </c>
      <c r="D62" s="7" t="s">
        <v>26</v>
      </c>
      <c r="E62" s="7">
        <v>0</v>
      </c>
      <c r="F62" s="7">
        <v>0</v>
      </c>
      <c r="G62" s="7">
        <v>0</v>
      </c>
      <c r="H62" s="7">
        <v>0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  <c r="N62" s="7">
        <v>0</v>
      </c>
      <c r="O62" s="7">
        <v>3.38490113204053E-3</v>
      </c>
      <c r="P62" s="7">
        <v>0</v>
      </c>
      <c r="Q62" s="7">
        <v>0</v>
      </c>
      <c r="R62" s="7">
        <v>0</v>
      </c>
      <c r="S62" s="7">
        <v>0</v>
      </c>
      <c r="T62" s="7">
        <v>0</v>
      </c>
      <c r="U62" s="7">
        <v>0</v>
      </c>
      <c r="V62" s="7">
        <v>0</v>
      </c>
      <c r="W62" s="7">
        <v>0</v>
      </c>
      <c r="X62" s="7">
        <v>0</v>
      </c>
      <c r="Y62" s="7">
        <v>0</v>
      </c>
      <c r="Z62" s="7">
        <v>13.037286</v>
      </c>
      <c r="AA62" s="1" t="s">
        <v>27</v>
      </c>
      <c r="AB62" s="1" t="str">
        <f t="shared" si="0"/>
        <v>Andalucía</v>
      </c>
      <c r="AC62" s="1" t="str">
        <f t="shared" si="1"/>
        <v>Badajoz-Andalucía-Granada-R2</v>
      </c>
      <c r="AD62" s="1" t="str">
        <f t="shared" si="2"/>
        <v xml:space="preserve">CA,CB, DF - I. extractivas, coquerías, refino y combustibles nucleares </v>
      </c>
    </row>
    <row r="63" spans="1:30" ht="14.4">
      <c r="A63" s="7" t="s">
        <v>20</v>
      </c>
      <c r="B63" s="7" t="s">
        <v>21</v>
      </c>
      <c r="C63" s="7" t="s">
        <v>61</v>
      </c>
      <c r="D63" s="7" t="s">
        <v>29</v>
      </c>
      <c r="E63" s="7">
        <v>46.3788394067697</v>
      </c>
      <c r="F63" s="7">
        <v>15.705066266189</v>
      </c>
      <c r="G63" s="7">
        <v>11.558616422502199</v>
      </c>
      <c r="H63" s="7">
        <v>12.2472157186223</v>
      </c>
      <c r="I63" s="7">
        <v>13.3858405694862</v>
      </c>
      <c r="J63" s="7">
        <v>12.5888737523322</v>
      </c>
      <c r="K63" s="7">
        <v>24.7890323007463</v>
      </c>
      <c r="L63" s="7">
        <v>19.284771203975598</v>
      </c>
      <c r="M63" s="7">
        <v>11.0162666594481</v>
      </c>
      <c r="N63" s="7">
        <v>4.0996047405246498</v>
      </c>
      <c r="O63" s="7">
        <v>3.5549238254803299</v>
      </c>
      <c r="P63" s="7">
        <v>94.552428000000006</v>
      </c>
      <c r="Q63" s="7">
        <v>30.8644</v>
      </c>
      <c r="R63" s="7">
        <v>34.89096</v>
      </c>
      <c r="S63" s="7">
        <v>27.699655</v>
      </c>
      <c r="T63" s="7">
        <v>40.579949999999997</v>
      </c>
      <c r="U63" s="7">
        <v>44.427672000000001</v>
      </c>
      <c r="V63" s="7">
        <v>64.402058999999994</v>
      </c>
      <c r="W63" s="7">
        <v>28.99081</v>
      </c>
      <c r="X63" s="7">
        <v>31.082106</v>
      </c>
      <c r="Y63" s="7">
        <v>12.023688</v>
      </c>
      <c r="Z63" s="7">
        <v>11.043889999999999</v>
      </c>
      <c r="AA63" s="1" t="s">
        <v>30</v>
      </c>
      <c r="AB63" s="1" t="str">
        <f t="shared" si="0"/>
        <v>Andalucía</v>
      </c>
      <c r="AC63" s="1" t="str">
        <f t="shared" si="1"/>
        <v>Badajoz-Andalucía-Granada-R3</v>
      </c>
      <c r="AD63" s="1" t="str">
        <f t="shared" si="2"/>
        <v xml:space="preserve">DA - Industria Agroalimentaria </v>
      </c>
    </row>
    <row r="64" spans="1:30" ht="14.4">
      <c r="A64" s="7" t="s">
        <v>20</v>
      </c>
      <c r="B64" s="7" t="s">
        <v>21</v>
      </c>
      <c r="C64" s="7" t="s">
        <v>61</v>
      </c>
      <c r="D64" s="7" t="s">
        <v>32</v>
      </c>
      <c r="E64" s="7">
        <v>0</v>
      </c>
      <c r="F64" s="7">
        <v>0</v>
      </c>
      <c r="G64" s="7">
        <v>0</v>
      </c>
      <c r="H64" s="7">
        <v>0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  <c r="N64" s="7">
        <v>0</v>
      </c>
      <c r="O64" s="7">
        <v>0</v>
      </c>
      <c r="P64" s="7">
        <v>0</v>
      </c>
      <c r="Q64" s="7">
        <v>0</v>
      </c>
      <c r="R64" s="7">
        <v>0</v>
      </c>
      <c r="S64" s="7">
        <v>0</v>
      </c>
      <c r="T64" s="7">
        <v>0</v>
      </c>
      <c r="U64" s="7">
        <v>0</v>
      </c>
      <c r="V64" s="7">
        <v>0</v>
      </c>
      <c r="W64" s="7">
        <v>0</v>
      </c>
      <c r="X64" s="7">
        <v>0</v>
      </c>
      <c r="Y64" s="7">
        <v>0</v>
      </c>
      <c r="Z64" s="7">
        <v>0</v>
      </c>
      <c r="AA64" s="1" t="s">
        <v>33</v>
      </c>
      <c r="AB64" s="1" t="str">
        <f t="shared" si="0"/>
        <v>Andalucía</v>
      </c>
      <c r="AC64" s="1" t="str">
        <f t="shared" si="1"/>
        <v>Badajoz-Andalucía-Granada-R4</v>
      </c>
      <c r="AD64" s="1" t="str">
        <f t="shared" si="2"/>
        <v xml:space="preserve">DB - Industria textil y de la confección </v>
      </c>
    </row>
    <row r="65" spans="1:30" ht="14.4">
      <c r="A65" s="7" t="s">
        <v>20</v>
      </c>
      <c r="B65" s="7" t="s">
        <v>21</v>
      </c>
      <c r="C65" s="7" t="s">
        <v>61</v>
      </c>
      <c r="D65" s="7" t="s">
        <v>35</v>
      </c>
      <c r="E65" s="7">
        <v>0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0</v>
      </c>
      <c r="O65" s="7">
        <v>0</v>
      </c>
      <c r="P65" s="7">
        <v>0</v>
      </c>
      <c r="Q65" s="7">
        <v>0</v>
      </c>
      <c r="R65" s="7">
        <v>0</v>
      </c>
      <c r="S65" s="7">
        <v>0</v>
      </c>
      <c r="T65" s="7">
        <v>0</v>
      </c>
      <c r="U65" s="7">
        <v>0</v>
      </c>
      <c r="V65" s="7">
        <v>0</v>
      </c>
      <c r="W65" s="7">
        <v>0</v>
      </c>
      <c r="X65" s="7">
        <v>0</v>
      </c>
      <c r="Y65" s="7">
        <v>0</v>
      </c>
      <c r="Z65" s="7">
        <v>0</v>
      </c>
      <c r="AA65" s="1" t="s">
        <v>36</v>
      </c>
      <c r="AB65" s="1" t="str">
        <f t="shared" si="0"/>
        <v>Andalucía</v>
      </c>
      <c r="AC65" s="1" t="str">
        <f t="shared" si="1"/>
        <v>Badajoz-Andalucía-Granada-R5</v>
      </c>
      <c r="AD65" s="1" t="str">
        <f t="shared" si="2"/>
        <v xml:space="preserve">DC - Industria del cuero y calzado </v>
      </c>
    </row>
    <row r="66" spans="1:30" ht="14.4">
      <c r="A66" s="7" t="s">
        <v>20</v>
      </c>
      <c r="B66" s="7" t="s">
        <v>21</v>
      </c>
      <c r="C66" s="7" t="s">
        <v>61</v>
      </c>
      <c r="D66" s="7" t="s">
        <v>37</v>
      </c>
      <c r="E66" s="7">
        <v>0</v>
      </c>
      <c r="F66" s="7">
        <v>2.2409818068902099</v>
      </c>
      <c r="G66" s="7">
        <v>0</v>
      </c>
      <c r="H66" s="7">
        <v>0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  <c r="N66" s="7">
        <v>0</v>
      </c>
      <c r="O66" s="7">
        <v>0</v>
      </c>
      <c r="P66" s="7">
        <v>0</v>
      </c>
      <c r="Q66" s="7">
        <v>11.451525</v>
      </c>
      <c r="R66" s="7">
        <v>0</v>
      </c>
      <c r="S66" s="7">
        <v>0</v>
      </c>
      <c r="T66" s="7">
        <v>0</v>
      </c>
      <c r="U66" s="7">
        <v>0</v>
      </c>
      <c r="V66" s="7">
        <v>0</v>
      </c>
      <c r="W66" s="7">
        <v>0</v>
      </c>
      <c r="X66" s="7">
        <v>0</v>
      </c>
      <c r="Y66" s="7">
        <v>0</v>
      </c>
      <c r="Z66" s="7">
        <v>0</v>
      </c>
      <c r="AA66" s="1" t="s">
        <v>38</v>
      </c>
      <c r="AB66" s="1" t="str">
        <f t="shared" si="0"/>
        <v>Andalucía</v>
      </c>
      <c r="AC66" s="1" t="str">
        <f t="shared" si="1"/>
        <v>Badajoz-Andalucía-Granada-R6</v>
      </c>
      <c r="AD66" s="1" t="str">
        <f t="shared" si="2"/>
        <v xml:space="preserve">DD - Industria de la madera y el corcho </v>
      </c>
    </row>
    <row r="67" spans="1:30" ht="14.4">
      <c r="A67" s="7" t="s">
        <v>20</v>
      </c>
      <c r="B67" s="7" t="s">
        <v>21</v>
      </c>
      <c r="C67" s="7" t="s">
        <v>61</v>
      </c>
      <c r="D67" s="7" t="s">
        <v>39</v>
      </c>
      <c r="E67" s="7">
        <v>0</v>
      </c>
      <c r="F67" s="7">
        <v>0</v>
      </c>
      <c r="G67" s="7">
        <v>0</v>
      </c>
      <c r="H67" s="7">
        <v>0</v>
      </c>
      <c r="I67" s="7">
        <v>0</v>
      </c>
      <c r="J67" s="7">
        <v>0</v>
      </c>
      <c r="K67" s="7">
        <v>0</v>
      </c>
      <c r="L67" s="7">
        <v>0</v>
      </c>
      <c r="M67" s="7">
        <v>0</v>
      </c>
      <c r="N67" s="7">
        <v>0</v>
      </c>
      <c r="O67" s="7">
        <v>0</v>
      </c>
      <c r="P67" s="7">
        <v>0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  <c r="V67" s="7">
        <v>0</v>
      </c>
      <c r="W67" s="7">
        <v>0</v>
      </c>
      <c r="X67" s="7">
        <v>0</v>
      </c>
      <c r="Y67" s="7">
        <v>0</v>
      </c>
      <c r="Z67" s="7">
        <v>0</v>
      </c>
      <c r="AA67" s="1" t="s">
        <v>40</v>
      </c>
      <c r="AB67" s="1" t="str">
        <f t="shared" si="0"/>
        <v>Andalucía</v>
      </c>
      <c r="AC67" s="1" t="str">
        <f t="shared" si="1"/>
        <v>Badajoz-Andalucía-Granada-R7</v>
      </c>
      <c r="AD67" s="1" t="str">
        <f t="shared" si="2"/>
        <v xml:space="preserve">DE - Industria del papel, edición y artes gráficas </v>
      </c>
    </row>
    <row r="68" spans="1:30" ht="14.4">
      <c r="A68" s="7" t="s">
        <v>20</v>
      </c>
      <c r="B68" s="7" t="s">
        <v>21</v>
      </c>
      <c r="C68" s="7" t="s">
        <v>61</v>
      </c>
      <c r="D68" s="7" t="s">
        <v>41</v>
      </c>
      <c r="E68" s="7">
        <v>25.7019141114977</v>
      </c>
      <c r="F68" s="7">
        <v>0</v>
      </c>
      <c r="G68" s="7">
        <v>68.031987946673198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7">
        <v>0</v>
      </c>
      <c r="O68" s="7">
        <v>0</v>
      </c>
      <c r="P68" s="7">
        <v>9.54312</v>
      </c>
      <c r="Q68" s="7">
        <v>0</v>
      </c>
      <c r="R68" s="7">
        <v>16.682136</v>
      </c>
      <c r="S68" s="7">
        <v>0</v>
      </c>
      <c r="T68" s="7">
        <v>0</v>
      </c>
      <c r="U68" s="7">
        <v>0</v>
      </c>
      <c r="V68" s="7">
        <v>0</v>
      </c>
      <c r="W68" s="7">
        <v>0</v>
      </c>
      <c r="X68" s="7">
        <v>0</v>
      </c>
      <c r="Y68" s="7">
        <v>0</v>
      </c>
      <c r="Z68" s="7">
        <v>0</v>
      </c>
      <c r="AA68" s="1" t="s">
        <v>42</v>
      </c>
      <c r="AB68" s="1" t="str">
        <f t="shared" si="0"/>
        <v>Andalucía</v>
      </c>
      <c r="AC68" s="1" t="str">
        <f t="shared" si="1"/>
        <v>Badajoz-Andalucía-Granada-R8</v>
      </c>
      <c r="AD68" s="1" t="str">
        <f t="shared" si="2"/>
        <v xml:space="preserve">DG - Industria Química </v>
      </c>
    </row>
    <row r="69" spans="1:30" ht="14.4">
      <c r="A69" s="7" t="s">
        <v>20</v>
      </c>
      <c r="B69" s="7" t="s">
        <v>21</v>
      </c>
      <c r="C69" s="7" t="s">
        <v>61</v>
      </c>
      <c r="D69" s="7" t="s">
        <v>43</v>
      </c>
      <c r="E69" s="7">
        <v>0</v>
      </c>
      <c r="F69" s="7">
        <v>0</v>
      </c>
      <c r="G69" s="7">
        <v>2.56414374847729</v>
      </c>
      <c r="H69" s="7">
        <v>3.83003322047449</v>
      </c>
      <c r="I69" s="7">
        <v>0</v>
      </c>
      <c r="J69" s="7">
        <v>0</v>
      </c>
      <c r="K69" s="7">
        <v>3.0230046465240301</v>
      </c>
      <c r="L69" s="7">
        <v>0</v>
      </c>
      <c r="M69" s="7">
        <v>0</v>
      </c>
      <c r="N69" s="7">
        <v>0</v>
      </c>
      <c r="O69" s="7">
        <v>0</v>
      </c>
      <c r="P69" s="7">
        <v>0</v>
      </c>
      <c r="Q69" s="7">
        <v>0</v>
      </c>
      <c r="R69" s="7">
        <v>3.3075359999999998</v>
      </c>
      <c r="S69" s="7">
        <v>7.0010599999999998</v>
      </c>
      <c r="T69" s="7">
        <v>0</v>
      </c>
      <c r="U69" s="7">
        <v>0</v>
      </c>
      <c r="V69" s="7">
        <v>2.985258</v>
      </c>
      <c r="W69" s="7">
        <v>0</v>
      </c>
      <c r="X69" s="7">
        <v>0</v>
      </c>
      <c r="Y69" s="7">
        <v>0</v>
      </c>
      <c r="Z69" s="7">
        <v>0</v>
      </c>
      <c r="AA69" s="1" t="s">
        <v>44</v>
      </c>
      <c r="AB69" s="1" t="str">
        <f t="shared" si="0"/>
        <v>Andalucía</v>
      </c>
      <c r="AC69" s="1" t="str">
        <f t="shared" si="1"/>
        <v>Badajoz-Andalucía-Granada-R9</v>
      </c>
      <c r="AD69" s="1" t="str">
        <f t="shared" si="2"/>
        <v xml:space="preserve">DH - Industria del caucho y materias plásticas </v>
      </c>
    </row>
    <row r="70" spans="1:30" ht="14.4">
      <c r="A70" s="7" t="s">
        <v>20</v>
      </c>
      <c r="B70" s="7" t="s">
        <v>21</v>
      </c>
      <c r="C70" s="7" t="s">
        <v>61</v>
      </c>
      <c r="D70" s="7" t="s">
        <v>45</v>
      </c>
      <c r="E70" s="7">
        <v>32.8610524690856</v>
      </c>
      <c r="F70" s="7">
        <v>19.147837887689501</v>
      </c>
      <c r="G70" s="7">
        <v>1.18123025469365</v>
      </c>
      <c r="H70" s="7">
        <v>37.1335172414257</v>
      </c>
      <c r="I70" s="7">
        <v>26.6753972425904</v>
      </c>
      <c r="J70" s="7">
        <v>0</v>
      </c>
      <c r="K70" s="7">
        <v>22.0297143675771</v>
      </c>
      <c r="L70" s="7">
        <v>0</v>
      </c>
      <c r="M70" s="7">
        <v>2.2114322110959099</v>
      </c>
      <c r="N70" s="7">
        <v>0</v>
      </c>
      <c r="O70" s="7">
        <v>0</v>
      </c>
      <c r="P70" s="7">
        <v>21.120623999999999</v>
      </c>
      <c r="Q70" s="7">
        <v>18.565299</v>
      </c>
      <c r="R70" s="7">
        <v>17.248895999999998</v>
      </c>
      <c r="S70" s="7">
        <v>35.123167000000002</v>
      </c>
      <c r="T70" s="7">
        <v>16.04824</v>
      </c>
      <c r="U70" s="7">
        <v>0</v>
      </c>
      <c r="V70" s="7">
        <v>31.224864</v>
      </c>
      <c r="W70" s="7">
        <v>0</v>
      </c>
      <c r="X70" s="7">
        <v>6.0524100000000001</v>
      </c>
      <c r="Y70" s="7">
        <v>0</v>
      </c>
      <c r="Z70" s="7">
        <v>0</v>
      </c>
      <c r="AA70" s="1" t="s">
        <v>46</v>
      </c>
      <c r="AB70" s="1" t="str">
        <f t="shared" si="0"/>
        <v>Andalucía</v>
      </c>
      <c r="AC70" s="1" t="str">
        <f t="shared" si="1"/>
        <v>Badajoz-Andalucía-Granada-R10</v>
      </c>
      <c r="AD70" s="1" t="str">
        <f t="shared" si="2"/>
        <v xml:space="preserve">DI - Industria de productos minerales no metálicos </v>
      </c>
    </row>
    <row r="71" spans="1:30" ht="14.4">
      <c r="A71" s="7" t="s">
        <v>20</v>
      </c>
      <c r="B71" s="7" t="s">
        <v>21</v>
      </c>
      <c r="C71" s="7" t="s">
        <v>61</v>
      </c>
      <c r="D71" s="7" t="s">
        <v>47</v>
      </c>
      <c r="E71" s="7">
        <v>42.592882798522801</v>
      </c>
      <c r="F71" s="7">
        <v>7.5698047532066202</v>
      </c>
      <c r="G71" s="7">
        <v>2.0008533599728402</v>
      </c>
      <c r="H71" s="7">
        <v>0</v>
      </c>
      <c r="I71" s="7">
        <v>8.8895878231656908</v>
      </c>
      <c r="J71" s="7">
        <v>40.664788180538402</v>
      </c>
      <c r="K71" s="7">
        <v>28.939135686038799</v>
      </c>
      <c r="L71" s="7">
        <v>0</v>
      </c>
      <c r="M71" s="7">
        <v>0</v>
      </c>
      <c r="N71" s="7">
        <v>0</v>
      </c>
      <c r="O71" s="7">
        <v>0</v>
      </c>
      <c r="P71" s="7">
        <v>77.258899999999997</v>
      </c>
      <c r="Q71" s="7">
        <v>55.956524999999999</v>
      </c>
      <c r="R71" s="7">
        <v>26.665655000000001</v>
      </c>
      <c r="S71" s="7">
        <v>0</v>
      </c>
      <c r="T71" s="7">
        <v>14.666575999999999</v>
      </c>
      <c r="U71" s="7">
        <v>14.998203</v>
      </c>
      <c r="V71" s="7">
        <v>44.108848000000002</v>
      </c>
      <c r="W71" s="7">
        <v>0</v>
      </c>
      <c r="X71" s="7">
        <v>0</v>
      </c>
      <c r="Y71" s="7">
        <v>0</v>
      </c>
      <c r="Z71" s="7">
        <v>0</v>
      </c>
      <c r="AA71" s="1" t="s">
        <v>48</v>
      </c>
      <c r="AB71" s="1" t="str">
        <f t="shared" si="0"/>
        <v>Andalucía</v>
      </c>
      <c r="AC71" s="1" t="str">
        <f t="shared" si="1"/>
        <v>Badajoz-Andalucía-Granada-R11</v>
      </c>
      <c r="AD71" s="1" t="str">
        <f t="shared" si="2"/>
        <v xml:space="preserve">DJ - Metalurgia y fabricación de productos metálicos </v>
      </c>
    </row>
    <row r="72" spans="1:30" ht="14.4">
      <c r="A72" s="7" t="s">
        <v>20</v>
      </c>
      <c r="B72" s="7" t="s">
        <v>21</v>
      </c>
      <c r="C72" s="7" t="s">
        <v>61</v>
      </c>
      <c r="D72" s="7" t="s">
        <v>49</v>
      </c>
      <c r="E72" s="7">
        <v>0</v>
      </c>
      <c r="F72" s="7">
        <v>0</v>
      </c>
      <c r="G72" s="7">
        <v>0</v>
      </c>
      <c r="H72" s="7">
        <v>0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  <c r="N72" s="7">
        <v>0</v>
      </c>
      <c r="O72" s="7">
        <v>0</v>
      </c>
      <c r="P72" s="7">
        <v>0</v>
      </c>
      <c r="Q72" s="7">
        <v>0</v>
      </c>
      <c r="R72" s="7">
        <v>0</v>
      </c>
      <c r="S72" s="7">
        <v>0</v>
      </c>
      <c r="T72" s="7">
        <v>0</v>
      </c>
      <c r="U72" s="7">
        <v>0</v>
      </c>
      <c r="V72" s="7">
        <v>0</v>
      </c>
      <c r="W72" s="7">
        <v>0</v>
      </c>
      <c r="X72" s="7">
        <v>0</v>
      </c>
      <c r="Y72" s="7">
        <v>0</v>
      </c>
      <c r="Z72" s="7">
        <v>0</v>
      </c>
      <c r="AA72" s="1" t="s">
        <v>50</v>
      </c>
      <c r="AB72" s="1" t="str">
        <f t="shared" si="0"/>
        <v>Andalucía</v>
      </c>
      <c r="AC72" s="1" t="str">
        <f t="shared" si="1"/>
        <v>Badajoz-Andalucía-Granada-R12</v>
      </c>
      <c r="AD72" s="1" t="str">
        <f t="shared" si="2"/>
        <v xml:space="preserve">DK - Fabricación de maquinaria y equipo mecánico </v>
      </c>
    </row>
    <row r="73" spans="1:30" ht="14.4">
      <c r="A73" s="7" t="s">
        <v>20</v>
      </c>
      <c r="B73" s="7" t="s">
        <v>21</v>
      </c>
      <c r="C73" s="7" t="s">
        <v>61</v>
      </c>
      <c r="D73" s="7" t="s">
        <v>51</v>
      </c>
      <c r="E73" s="7">
        <v>0</v>
      </c>
      <c r="F73" s="7">
        <v>0</v>
      </c>
      <c r="G73" s="7">
        <v>0</v>
      </c>
      <c r="H73" s="7">
        <v>0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  <c r="N73" s="7">
        <v>0</v>
      </c>
      <c r="O73" s="7">
        <v>0</v>
      </c>
      <c r="P73" s="7">
        <v>0</v>
      </c>
      <c r="Q73" s="7">
        <v>0</v>
      </c>
      <c r="R73" s="7">
        <v>0</v>
      </c>
      <c r="S73" s="7">
        <v>0</v>
      </c>
      <c r="T73" s="7">
        <v>0</v>
      </c>
      <c r="U73" s="7">
        <v>0</v>
      </c>
      <c r="V73" s="7">
        <v>0</v>
      </c>
      <c r="W73" s="7">
        <v>0</v>
      </c>
      <c r="X73" s="7">
        <v>0</v>
      </c>
      <c r="Y73" s="7">
        <v>0</v>
      </c>
      <c r="Z73" s="7">
        <v>0</v>
      </c>
      <c r="AA73" s="1" t="s">
        <v>52</v>
      </c>
      <c r="AB73" s="1" t="str">
        <f t="shared" si="0"/>
        <v>Andalucía</v>
      </c>
      <c r="AC73" s="1" t="str">
        <f t="shared" si="1"/>
        <v>Badajoz-Andalucía-Granada-R13</v>
      </c>
      <c r="AD73" s="1" t="str">
        <f t="shared" si="2"/>
        <v xml:space="preserve">DL - Material y equipo eléctrico, electrónico y óptico </v>
      </c>
    </row>
    <row r="74" spans="1:30" ht="14.4">
      <c r="A74" s="7" t="s">
        <v>20</v>
      </c>
      <c r="B74" s="7" t="s">
        <v>21</v>
      </c>
      <c r="C74" s="7" t="s">
        <v>61</v>
      </c>
      <c r="D74" s="7" t="s">
        <v>53</v>
      </c>
      <c r="E74" s="7">
        <v>0</v>
      </c>
      <c r="F74" s="7">
        <v>0</v>
      </c>
      <c r="G74" s="7">
        <v>0</v>
      </c>
      <c r="H74" s="7">
        <v>1.23349341996424</v>
      </c>
      <c r="I74" s="7">
        <v>7.91769701330437E-2</v>
      </c>
      <c r="J74" s="7">
        <v>0.60670391874857099</v>
      </c>
      <c r="K74" s="7">
        <v>0</v>
      </c>
      <c r="L74" s="7">
        <v>4.8001705270475101</v>
      </c>
      <c r="M74" s="7">
        <v>0</v>
      </c>
      <c r="N74" s="7">
        <v>0</v>
      </c>
      <c r="O74" s="7">
        <v>0</v>
      </c>
      <c r="P74" s="7">
        <v>0</v>
      </c>
      <c r="Q74" s="7">
        <v>0</v>
      </c>
      <c r="R74" s="7">
        <v>0</v>
      </c>
      <c r="S74" s="7">
        <v>3.925138</v>
      </c>
      <c r="T74" s="7">
        <v>0.50617699999999999</v>
      </c>
      <c r="U74" s="7">
        <v>2.269746</v>
      </c>
      <c r="V74" s="7">
        <v>0</v>
      </c>
      <c r="W74" s="7">
        <v>14.315375</v>
      </c>
      <c r="X74" s="7">
        <v>0</v>
      </c>
      <c r="Y74" s="7">
        <v>0</v>
      </c>
      <c r="Z74" s="7">
        <v>0</v>
      </c>
      <c r="AA74" s="1" t="s">
        <v>54</v>
      </c>
      <c r="AB74" s="1" t="str">
        <f t="shared" si="0"/>
        <v>Andalucía</v>
      </c>
      <c r="AC74" s="1" t="str">
        <f t="shared" si="1"/>
        <v>Badajoz-Andalucía-Granada-R14</v>
      </c>
      <c r="AD74" s="1" t="str">
        <f t="shared" si="2"/>
        <v xml:space="preserve">DM - Fabricación de material de transporte </v>
      </c>
    </row>
    <row r="75" spans="1:30" ht="14.4">
      <c r="A75" s="7" t="s">
        <v>20</v>
      </c>
      <c r="B75" s="7" t="s">
        <v>21</v>
      </c>
      <c r="C75" s="7" t="s">
        <v>61</v>
      </c>
      <c r="D75" s="7" t="s">
        <v>55</v>
      </c>
      <c r="E75" s="7">
        <v>0</v>
      </c>
      <c r="F75" s="7">
        <v>0</v>
      </c>
      <c r="G75" s="7">
        <v>0</v>
      </c>
      <c r="H75" s="7">
        <v>0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  <c r="N75" s="7">
        <v>22.527873179180499</v>
      </c>
      <c r="O75" s="7">
        <v>0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0</v>
      </c>
      <c r="V75" s="7">
        <v>0</v>
      </c>
      <c r="W75" s="7">
        <v>0</v>
      </c>
      <c r="X75" s="7">
        <v>0</v>
      </c>
      <c r="Y75" s="7">
        <v>10.30218</v>
      </c>
      <c r="Z75" s="7">
        <v>0</v>
      </c>
      <c r="AA75" s="1" t="s">
        <v>56</v>
      </c>
      <c r="AB75" s="1" t="str">
        <f t="shared" si="0"/>
        <v>Andalucía</v>
      </c>
      <c r="AC75" s="1" t="str">
        <f t="shared" si="1"/>
        <v>Badajoz-Andalucía-Granada-R15</v>
      </c>
      <c r="AD75" s="1" t="str">
        <f t="shared" si="2"/>
        <v xml:space="preserve">DN - Industrias diversas </v>
      </c>
    </row>
    <row r="76" spans="1:30" ht="14.4">
      <c r="A76" s="7" t="s">
        <v>20</v>
      </c>
      <c r="B76" s="7" t="s">
        <v>21</v>
      </c>
      <c r="C76" s="7" t="s">
        <v>61</v>
      </c>
      <c r="D76" s="7" t="s">
        <v>57</v>
      </c>
      <c r="E76" s="7">
        <v>0</v>
      </c>
      <c r="F76" s="7">
        <v>0</v>
      </c>
      <c r="G76" s="7">
        <v>0</v>
      </c>
      <c r="H76" s="7">
        <v>0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  <c r="N76" s="7">
        <v>0</v>
      </c>
      <c r="O76" s="7">
        <v>0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  <c r="V76" s="7">
        <v>0</v>
      </c>
      <c r="W76" s="7">
        <v>0</v>
      </c>
      <c r="X76" s="7">
        <v>0</v>
      </c>
      <c r="Y76" s="7">
        <v>0</v>
      </c>
      <c r="Z76" s="7">
        <v>0</v>
      </c>
      <c r="AA76" s="1" t="s">
        <v>58</v>
      </c>
      <c r="AB76" s="1" t="str">
        <f t="shared" si="0"/>
        <v>Andalucía</v>
      </c>
      <c r="AC76" s="1" t="str">
        <f t="shared" si="1"/>
        <v>Badajoz-Andalucía-Granada-R16</v>
      </c>
      <c r="AD76" s="1" t="str">
        <f t="shared" si="2"/>
        <v xml:space="preserve">EE - Industria energética, distribución de energía, gas y agua </v>
      </c>
    </row>
    <row r="77" spans="1:30" ht="14.4">
      <c r="A77" s="7" t="s">
        <v>20</v>
      </c>
      <c r="B77" s="7" t="s">
        <v>21</v>
      </c>
      <c r="C77" s="7" t="s">
        <v>62</v>
      </c>
      <c r="D77" s="7" t="s">
        <v>23</v>
      </c>
      <c r="E77" s="7">
        <v>140.746085258824</v>
      </c>
      <c r="F77" s="7">
        <v>89.488819751755898</v>
      </c>
      <c r="G77" s="7">
        <v>73.601972846747103</v>
      </c>
      <c r="H77" s="7">
        <v>24.8144740864605</v>
      </c>
      <c r="I77" s="7">
        <v>86.437617684784598</v>
      </c>
      <c r="J77" s="7">
        <v>75.704701384616001</v>
      </c>
      <c r="K77" s="7">
        <v>22.916377511473002</v>
      </c>
      <c r="L77" s="7">
        <v>66.371062335335395</v>
      </c>
      <c r="M77" s="7">
        <v>106.94131223328699</v>
      </c>
      <c r="N77" s="7">
        <v>98.427529984190599</v>
      </c>
      <c r="O77" s="7">
        <v>36.666387153594201</v>
      </c>
      <c r="P77" s="7">
        <v>590.22925299999997</v>
      </c>
      <c r="Q77" s="7">
        <v>265.55451299999999</v>
      </c>
      <c r="R77" s="7">
        <v>231.862864</v>
      </c>
      <c r="S77" s="7">
        <v>69.800619999999995</v>
      </c>
      <c r="T77" s="7">
        <v>448.66881100000001</v>
      </c>
      <c r="U77" s="7">
        <v>313.92317700000001</v>
      </c>
      <c r="V77" s="7">
        <v>83.521771999999999</v>
      </c>
      <c r="W77" s="7">
        <v>337.11932899999999</v>
      </c>
      <c r="X77" s="7">
        <v>263.37423200000001</v>
      </c>
      <c r="Y77" s="7">
        <v>219.92483300000001</v>
      </c>
      <c r="Z77" s="7">
        <v>111.744122</v>
      </c>
      <c r="AA77" s="1" t="s">
        <v>24</v>
      </c>
      <c r="AB77" s="1" t="str">
        <f t="shared" ref="AB77:AB140" si="3">IF(B77="Castilla-La Mancha","Castilla La Mancha",B77)</f>
        <v>Andalucía</v>
      </c>
      <c r="AC77" s="1" t="str">
        <f t="shared" si="1"/>
        <v>Badajoz-Andalucía-Huelva-R1</v>
      </c>
      <c r="AD77" s="1" t="str">
        <f t="shared" si="2"/>
        <v xml:space="preserve">AA,BB - Agricultura, silvicultura y pesca </v>
      </c>
    </row>
    <row r="78" spans="1:30" ht="14.4">
      <c r="A78" s="7" t="s">
        <v>20</v>
      </c>
      <c r="B78" s="7" t="s">
        <v>21</v>
      </c>
      <c r="C78" s="7" t="s">
        <v>62</v>
      </c>
      <c r="D78" s="7" t="s">
        <v>26</v>
      </c>
      <c r="E78" s="7">
        <v>1179.1606945200899</v>
      </c>
      <c r="F78" s="7">
        <v>1388.1880821254499</v>
      </c>
      <c r="G78" s="7">
        <v>828.161697500645</v>
      </c>
      <c r="H78" s="7">
        <v>1032.3478670535201</v>
      </c>
      <c r="I78" s="7">
        <v>1056.9397991825399</v>
      </c>
      <c r="J78" s="7">
        <v>1151.56926669769</v>
      </c>
      <c r="K78" s="7">
        <v>711.76823020310906</v>
      </c>
      <c r="L78" s="7">
        <v>540.239422677064</v>
      </c>
      <c r="M78" s="7">
        <v>808.38784157079101</v>
      </c>
      <c r="N78" s="7">
        <v>550.06305214495603</v>
      </c>
      <c r="O78" s="7">
        <v>728.96468418086295</v>
      </c>
      <c r="P78" s="7">
        <v>69.280972000000006</v>
      </c>
      <c r="Q78" s="7">
        <v>253.47637</v>
      </c>
      <c r="R78" s="7">
        <v>173.67434399999999</v>
      </c>
      <c r="S78" s="7">
        <v>118.811508</v>
      </c>
      <c r="T78" s="7">
        <v>140.00712999999999</v>
      </c>
      <c r="U78" s="7">
        <v>205.69987502928001</v>
      </c>
      <c r="V78" s="7">
        <v>172.125642</v>
      </c>
      <c r="W78" s="7">
        <v>118.035918</v>
      </c>
      <c r="X78" s="7">
        <v>191.315955</v>
      </c>
      <c r="Y78" s="7">
        <v>102.039464</v>
      </c>
      <c r="Z78" s="7">
        <v>234.59562399999999</v>
      </c>
      <c r="AA78" s="1" t="s">
        <v>27</v>
      </c>
      <c r="AB78" s="1" t="str">
        <f t="shared" si="3"/>
        <v>Andalucía</v>
      </c>
      <c r="AC78" s="1" t="str">
        <f t="shared" ref="AC78:AC141" si="4">+A78&amp;"-"&amp;AB78&amp;"-"&amp;C78&amp;"-"&amp;AA78</f>
        <v>Badajoz-Andalucía-Huelva-R2</v>
      </c>
      <c r="AD78" s="1" t="str">
        <f t="shared" ref="AD78:AD141" si="5">+IF(D78=$D$13,$AI$1,IF(D78=$D$14,$AI$2,IF(D78=$D$15,$AI$3,IF(D78=$D$16,$AI$4,IF(D78=$D$17,$AI$5,IF(D78=$D$18,$AI$6,IF(D78=$D$19,$AI$7,IF(D78=$D$20,$AI$8,IF(D78=$D$21,$AI$9,IF(D78=$D$22,$AI$10,IF(D78=$D$23,$AI$11,IF(D78=$D$24,$AI$12,IF(D78=$D$25,$AI$13,IF(D78=$D$26,$AI$14,IF(D78=$D$27,$AI$15,$AI$16)))))))))))))))</f>
        <v xml:space="preserve">CA,CB, DF - I. extractivas, coquerías, refino y combustibles nucleares </v>
      </c>
    </row>
    <row r="79" spans="1:30" ht="14.4">
      <c r="A79" s="7" t="s">
        <v>20</v>
      </c>
      <c r="B79" s="7" t="s">
        <v>21</v>
      </c>
      <c r="C79" s="7" t="s">
        <v>62</v>
      </c>
      <c r="D79" s="7" t="s">
        <v>29</v>
      </c>
      <c r="E79" s="7">
        <v>9.3208922468980795</v>
      </c>
      <c r="F79" s="7">
        <v>14.666708896769199</v>
      </c>
      <c r="G79" s="7">
        <v>59.370679324268202</v>
      </c>
      <c r="H79" s="7">
        <v>9.3933164626566299</v>
      </c>
      <c r="I79" s="7">
        <v>21.6968079334268</v>
      </c>
      <c r="J79" s="7">
        <v>11.242068604223601</v>
      </c>
      <c r="K79" s="7">
        <v>8.9965167873839995</v>
      </c>
      <c r="L79" s="7">
        <v>8.1363524772985496</v>
      </c>
      <c r="M79" s="7">
        <v>11.380129948300899</v>
      </c>
      <c r="N79" s="7">
        <v>31.9467150042085</v>
      </c>
      <c r="O79" s="7">
        <v>22.5211446878819</v>
      </c>
      <c r="P79" s="7">
        <v>51.99736</v>
      </c>
      <c r="Q79" s="7">
        <v>110.986318</v>
      </c>
      <c r="R79" s="7">
        <v>214.011897</v>
      </c>
      <c r="S79" s="7">
        <v>52.084870000000002</v>
      </c>
      <c r="T79" s="7">
        <v>72.458427999999998</v>
      </c>
      <c r="U79" s="7">
        <v>35.244039999999998</v>
      </c>
      <c r="V79" s="7">
        <v>62.350917000000003</v>
      </c>
      <c r="W79" s="7">
        <v>56.108837999999999</v>
      </c>
      <c r="X79" s="7">
        <v>69.951745000000003</v>
      </c>
      <c r="Y79" s="7">
        <v>118.987183</v>
      </c>
      <c r="Z79" s="7">
        <v>54.959991000000002</v>
      </c>
      <c r="AA79" s="1" t="s">
        <v>30</v>
      </c>
      <c r="AB79" s="1" t="str">
        <f t="shared" si="3"/>
        <v>Andalucía</v>
      </c>
      <c r="AC79" s="1" t="str">
        <f t="shared" si="4"/>
        <v>Badajoz-Andalucía-Huelva-R3</v>
      </c>
      <c r="AD79" s="1" t="str">
        <f t="shared" si="5"/>
        <v xml:space="preserve">DA - Industria Agroalimentaria </v>
      </c>
    </row>
    <row r="80" spans="1:30" ht="14.4">
      <c r="A80" s="7" t="s">
        <v>20</v>
      </c>
      <c r="B80" s="7" t="s">
        <v>21</v>
      </c>
      <c r="C80" s="7" t="s">
        <v>62</v>
      </c>
      <c r="D80" s="7" t="s">
        <v>32</v>
      </c>
      <c r="E80" s="7">
        <v>0</v>
      </c>
      <c r="F80" s="7">
        <v>0</v>
      </c>
      <c r="G80" s="7">
        <v>0</v>
      </c>
      <c r="H80" s="7">
        <v>0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  <c r="N80" s="7">
        <v>0</v>
      </c>
      <c r="O80" s="7">
        <v>0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  <c r="V80" s="7">
        <v>0</v>
      </c>
      <c r="W80" s="7">
        <v>0</v>
      </c>
      <c r="X80" s="7">
        <v>0</v>
      </c>
      <c r="Y80" s="7">
        <v>0</v>
      </c>
      <c r="Z80" s="7">
        <v>0</v>
      </c>
      <c r="AA80" s="1" t="s">
        <v>33</v>
      </c>
      <c r="AB80" s="1" t="str">
        <f t="shared" si="3"/>
        <v>Andalucía</v>
      </c>
      <c r="AC80" s="1" t="str">
        <f t="shared" si="4"/>
        <v>Badajoz-Andalucía-Huelva-R4</v>
      </c>
      <c r="AD80" s="1" t="str">
        <f t="shared" si="5"/>
        <v xml:space="preserve">DB - Industria textil y de la confección </v>
      </c>
    </row>
    <row r="81" spans="1:30" ht="14.4">
      <c r="A81" s="7" t="s">
        <v>20</v>
      </c>
      <c r="B81" s="7" t="s">
        <v>21</v>
      </c>
      <c r="C81" s="7" t="s">
        <v>62</v>
      </c>
      <c r="D81" s="7" t="s">
        <v>35</v>
      </c>
      <c r="E81" s="7">
        <v>0</v>
      </c>
      <c r="F81" s="7">
        <v>0</v>
      </c>
      <c r="G81" s="7">
        <v>0</v>
      </c>
      <c r="H81" s="7">
        <v>0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v>0</v>
      </c>
      <c r="W81" s="7">
        <v>0</v>
      </c>
      <c r="X81" s="7">
        <v>0</v>
      </c>
      <c r="Y81" s="7">
        <v>0</v>
      </c>
      <c r="Z81" s="7">
        <v>0</v>
      </c>
      <c r="AA81" s="1" t="s">
        <v>36</v>
      </c>
      <c r="AB81" s="1" t="str">
        <f t="shared" si="3"/>
        <v>Andalucía</v>
      </c>
      <c r="AC81" s="1" t="str">
        <f t="shared" si="4"/>
        <v>Badajoz-Andalucía-Huelva-R5</v>
      </c>
      <c r="AD81" s="1" t="str">
        <f t="shared" si="5"/>
        <v xml:space="preserve">DC - Industria del cuero y calzado </v>
      </c>
    </row>
    <row r="82" spans="1:30" ht="14.4">
      <c r="A82" s="7" t="s">
        <v>20</v>
      </c>
      <c r="B82" s="7" t="s">
        <v>21</v>
      </c>
      <c r="C82" s="7" t="s">
        <v>62</v>
      </c>
      <c r="D82" s="7" t="s">
        <v>37</v>
      </c>
      <c r="E82" s="7">
        <v>0</v>
      </c>
      <c r="F82" s="7">
        <v>15.101476901845199</v>
      </c>
      <c r="G82" s="7">
        <v>20.552695689626599</v>
      </c>
      <c r="H82" s="7">
        <v>0</v>
      </c>
      <c r="I82" s="7">
        <v>14.3334080543534</v>
      </c>
      <c r="J82" s="7">
        <v>7.0260420354502404</v>
      </c>
      <c r="K82" s="7">
        <v>0</v>
      </c>
      <c r="L82" s="7">
        <v>0</v>
      </c>
      <c r="M82" s="7">
        <v>0</v>
      </c>
      <c r="N82" s="7">
        <v>13.298023810470401</v>
      </c>
      <c r="O82" s="7">
        <v>0</v>
      </c>
      <c r="P82" s="7">
        <v>0</v>
      </c>
      <c r="Q82" s="7">
        <v>15.813378</v>
      </c>
      <c r="R82" s="7">
        <v>84.517881000000003</v>
      </c>
      <c r="S82" s="7">
        <v>0</v>
      </c>
      <c r="T82" s="7">
        <v>7.40259</v>
      </c>
      <c r="U82" s="7">
        <v>16.454516000000002</v>
      </c>
      <c r="V82" s="7">
        <v>0</v>
      </c>
      <c r="W82" s="7">
        <v>0</v>
      </c>
      <c r="X82" s="7">
        <v>0</v>
      </c>
      <c r="Y82" s="7">
        <v>12.524675</v>
      </c>
      <c r="Z82" s="7">
        <v>0</v>
      </c>
      <c r="AA82" s="1" t="s">
        <v>38</v>
      </c>
      <c r="AB82" s="1" t="str">
        <f t="shared" si="3"/>
        <v>Andalucía</v>
      </c>
      <c r="AC82" s="1" t="str">
        <f t="shared" si="4"/>
        <v>Badajoz-Andalucía-Huelva-R6</v>
      </c>
      <c r="AD82" s="1" t="str">
        <f t="shared" si="5"/>
        <v xml:space="preserve">DD - Industria de la madera y el corcho </v>
      </c>
    </row>
    <row r="83" spans="1:30" ht="14.4">
      <c r="A83" s="7" t="s">
        <v>20</v>
      </c>
      <c r="B83" s="7" t="s">
        <v>21</v>
      </c>
      <c r="C83" s="7" t="s">
        <v>62</v>
      </c>
      <c r="D83" s="7" t="s">
        <v>39</v>
      </c>
      <c r="E83" s="7">
        <v>23.743587130884499</v>
      </c>
      <c r="F83" s="7">
        <v>24.875429127964701</v>
      </c>
      <c r="G83" s="7">
        <v>18.132306713338</v>
      </c>
      <c r="H83" s="7">
        <v>1.50759199293647E-3</v>
      </c>
      <c r="I83" s="7">
        <v>0</v>
      </c>
      <c r="J83" s="7">
        <v>0</v>
      </c>
      <c r="K83" s="7">
        <v>0</v>
      </c>
      <c r="L83" s="7">
        <v>0</v>
      </c>
      <c r="M83" s="7">
        <v>11.067588051239801</v>
      </c>
      <c r="N83" s="7">
        <v>49.465098470062401</v>
      </c>
      <c r="O83" s="7">
        <v>0</v>
      </c>
      <c r="P83" s="7">
        <v>15.935157</v>
      </c>
      <c r="Q83" s="7">
        <v>3.1218880000000002</v>
      </c>
      <c r="R83" s="7">
        <v>5.8151599999999997</v>
      </c>
      <c r="S83" s="7">
        <v>2.6320361072463698E-4</v>
      </c>
      <c r="T83" s="7">
        <v>0</v>
      </c>
      <c r="U83" s="7">
        <v>0</v>
      </c>
      <c r="V83" s="7">
        <v>0</v>
      </c>
      <c r="W83" s="7">
        <v>0</v>
      </c>
      <c r="X83" s="7">
        <v>8.0135319999999997</v>
      </c>
      <c r="Y83" s="7">
        <v>5.7898860000000001</v>
      </c>
      <c r="Z83" s="7">
        <v>0</v>
      </c>
      <c r="AA83" s="1" t="s">
        <v>40</v>
      </c>
      <c r="AB83" s="1" t="str">
        <f t="shared" si="3"/>
        <v>Andalucía</v>
      </c>
      <c r="AC83" s="1" t="str">
        <f t="shared" si="4"/>
        <v>Badajoz-Andalucía-Huelva-R7</v>
      </c>
      <c r="AD83" s="1" t="str">
        <f t="shared" si="5"/>
        <v xml:space="preserve">DE - Industria del papel, edición y artes gráficas </v>
      </c>
    </row>
    <row r="84" spans="1:30" ht="14.4">
      <c r="A84" s="7" t="s">
        <v>20</v>
      </c>
      <c r="B84" s="7" t="s">
        <v>21</v>
      </c>
      <c r="C84" s="7" t="s">
        <v>62</v>
      </c>
      <c r="D84" s="7" t="s">
        <v>41</v>
      </c>
      <c r="E84" s="7">
        <v>3.44958701200507</v>
      </c>
      <c r="F84" s="7">
        <v>81.431731644379695</v>
      </c>
      <c r="G84" s="7">
        <v>56.6097863627229</v>
      </c>
      <c r="H84" s="7">
        <v>105.574955021466</v>
      </c>
      <c r="I84" s="7">
        <v>12.9094261179131</v>
      </c>
      <c r="J84" s="7">
        <v>15.4224183026231</v>
      </c>
      <c r="K84" s="7">
        <v>45.609544278987997</v>
      </c>
      <c r="L84" s="7">
        <v>92.316299287146407</v>
      </c>
      <c r="M84" s="7">
        <v>68.399989389330699</v>
      </c>
      <c r="N84" s="7">
        <v>128.96724169818501</v>
      </c>
      <c r="O84" s="7">
        <v>0</v>
      </c>
      <c r="P84" s="7">
        <v>18.746949999999998</v>
      </c>
      <c r="Q84" s="7">
        <v>173.86787699999999</v>
      </c>
      <c r="R84" s="7">
        <v>66.030721</v>
      </c>
      <c r="S84" s="7">
        <v>164.25715685335999</v>
      </c>
      <c r="T84" s="7">
        <v>48.354013000000002</v>
      </c>
      <c r="U84" s="7">
        <v>41.415861</v>
      </c>
      <c r="V84" s="7">
        <v>98.808875999999998</v>
      </c>
      <c r="W84" s="7">
        <v>55.258343000000004</v>
      </c>
      <c r="X84" s="7">
        <v>81.655477000000005</v>
      </c>
      <c r="Y84" s="7">
        <v>71.034767000000002</v>
      </c>
      <c r="Z84" s="7">
        <v>0</v>
      </c>
      <c r="AA84" s="1" t="s">
        <v>42</v>
      </c>
      <c r="AB84" s="1" t="str">
        <f t="shared" si="3"/>
        <v>Andalucía</v>
      </c>
      <c r="AC84" s="1" t="str">
        <f t="shared" si="4"/>
        <v>Badajoz-Andalucía-Huelva-R8</v>
      </c>
      <c r="AD84" s="1" t="str">
        <f t="shared" si="5"/>
        <v xml:space="preserve">DG - Industria Química </v>
      </c>
    </row>
    <row r="85" spans="1:30" ht="14.4">
      <c r="A85" s="7" t="s">
        <v>20</v>
      </c>
      <c r="B85" s="7" t="s">
        <v>21</v>
      </c>
      <c r="C85" s="7" t="s">
        <v>62</v>
      </c>
      <c r="D85" s="7" t="s">
        <v>43</v>
      </c>
      <c r="E85" s="7">
        <v>10.2540917570233</v>
      </c>
      <c r="F85" s="7">
        <v>0</v>
      </c>
      <c r="G85" s="7">
        <v>8.9520740527554992</v>
      </c>
      <c r="H85" s="7">
        <v>0</v>
      </c>
      <c r="I85" s="7">
        <v>0</v>
      </c>
      <c r="J85" s="7">
        <v>0</v>
      </c>
      <c r="K85" s="7">
        <v>0</v>
      </c>
      <c r="L85" s="7">
        <v>1.18298679768961</v>
      </c>
      <c r="M85" s="7">
        <v>0</v>
      </c>
      <c r="N85" s="7">
        <v>13.8038806236633</v>
      </c>
      <c r="O85" s="7">
        <v>0</v>
      </c>
      <c r="P85" s="7">
        <v>15.22152</v>
      </c>
      <c r="Q85" s="7">
        <v>0</v>
      </c>
      <c r="R85" s="7">
        <v>10.22838</v>
      </c>
      <c r="S85" s="7">
        <v>0</v>
      </c>
      <c r="T85" s="7">
        <v>0</v>
      </c>
      <c r="U85" s="7">
        <v>0</v>
      </c>
      <c r="V85" s="7">
        <v>0</v>
      </c>
      <c r="W85" s="7">
        <v>2.8050600000000001</v>
      </c>
      <c r="X85" s="7">
        <v>0</v>
      </c>
      <c r="Y85" s="7">
        <v>10.520727000000001</v>
      </c>
      <c r="Z85" s="7">
        <v>0</v>
      </c>
      <c r="AA85" s="1" t="s">
        <v>44</v>
      </c>
      <c r="AB85" s="1" t="str">
        <f t="shared" si="3"/>
        <v>Andalucía</v>
      </c>
      <c r="AC85" s="1" t="str">
        <f t="shared" si="4"/>
        <v>Badajoz-Andalucía-Huelva-R9</v>
      </c>
      <c r="AD85" s="1" t="str">
        <f t="shared" si="5"/>
        <v xml:space="preserve">DH - Industria del caucho y materias plásticas </v>
      </c>
    </row>
    <row r="86" spans="1:30" ht="14.4">
      <c r="A86" s="7" t="s">
        <v>20</v>
      </c>
      <c r="B86" s="7" t="s">
        <v>21</v>
      </c>
      <c r="C86" s="7" t="s">
        <v>62</v>
      </c>
      <c r="D86" s="7" t="s">
        <v>45</v>
      </c>
      <c r="E86" s="7">
        <v>1.2664017519966599</v>
      </c>
      <c r="F86" s="7">
        <v>0.46350748089570099</v>
      </c>
      <c r="G86" s="7">
        <v>0.29795170855314101</v>
      </c>
      <c r="H86" s="7">
        <v>0.77097588032713305</v>
      </c>
      <c r="I86" s="7">
        <v>0.54602132605527298</v>
      </c>
      <c r="J86" s="7">
        <v>0.802713035411033</v>
      </c>
      <c r="K86" s="7">
        <v>1.8024683137544999</v>
      </c>
      <c r="L86" s="7">
        <v>0.66363595967925304</v>
      </c>
      <c r="M86" s="7">
        <v>0.72983558818195604</v>
      </c>
      <c r="N86" s="7">
        <v>1.4345217826282901</v>
      </c>
      <c r="O86" s="7">
        <v>0</v>
      </c>
      <c r="P86" s="7">
        <v>28.612780000000001</v>
      </c>
      <c r="Q86" s="7">
        <v>7.7980299999999998</v>
      </c>
      <c r="R86" s="7">
        <v>13.11243</v>
      </c>
      <c r="S86" s="7">
        <v>37.334548091791099</v>
      </c>
      <c r="T86" s="7">
        <v>33.707214999999998</v>
      </c>
      <c r="U86" s="7">
        <v>53.979107999999997</v>
      </c>
      <c r="V86" s="7">
        <v>46.575409999999998</v>
      </c>
      <c r="W86" s="7">
        <v>44.890546000000001</v>
      </c>
      <c r="X86" s="7">
        <v>55.417081000000003</v>
      </c>
      <c r="Y86" s="7">
        <v>59.079562000000003</v>
      </c>
      <c r="Z86" s="7">
        <v>0</v>
      </c>
      <c r="AA86" s="1" t="s">
        <v>46</v>
      </c>
      <c r="AB86" s="1" t="str">
        <f t="shared" si="3"/>
        <v>Andalucía</v>
      </c>
      <c r="AC86" s="1" t="str">
        <f t="shared" si="4"/>
        <v>Badajoz-Andalucía-Huelva-R10</v>
      </c>
      <c r="AD86" s="1" t="str">
        <f t="shared" si="5"/>
        <v xml:space="preserve">DI - Industria de productos minerales no metálicos </v>
      </c>
    </row>
    <row r="87" spans="1:30" ht="14.4">
      <c r="A87" s="7" t="s">
        <v>20</v>
      </c>
      <c r="B87" s="7" t="s">
        <v>21</v>
      </c>
      <c r="C87" s="7" t="s">
        <v>62</v>
      </c>
      <c r="D87" s="7" t="s">
        <v>47</v>
      </c>
      <c r="E87" s="7">
        <v>67.904750256469796</v>
      </c>
      <c r="F87" s="7">
        <v>450.43623602675098</v>
      </c>
      <c r="G87" s="7">
        <v>262.76715006537501</v>
      </c>
      <c r="H87" s="7">
        <v>208.46714288760401</v>
      </c>
      <c r="I87" s="7">
        <v>116.528537546538</v>
      </c>
      <c r="J87" s="7">
        <v>0</v>
      </c>
      <c r="K87" s="7">
        <v>62.564990401483897</v>
      </c>
      <c r="L87" s="7">
        <v>0</v>
      </c>
      <c r="M87" s="7">
        <v>34.179201948453901</v>
      </c>
      <c r="N87" s="7">
        <v>183.041978489499</v>
      </c>
      <c r="O87" s="7">
        <v>96.110989538399707</v>
      </c>
      <c r="P87" s="7">
        <v>52.977235999999998</v>
      </c>
      <c r="Q87" s="7">
        <v>64.865893999999997</v>
      </c>
      <c r="R87" s="7">
        <v>16.467936999999999</v>
      </c>
      <c r="S87" s="7">
        <v>83.132320000000007</v>
      </c>
      <c r="T87" s="7">
        <v>5.7205120000000003</v>
      </c>
      <c r="U87" s="7">
        <v>0</v>
      </c>
      <c r="V87" s="7">
        <v>20.090403999999999</v>
      </c>
      <c r="W87" s="7">
        <v>0</v>
      </c>
      <c r="X87" s="7">
        <v>37.063184999999997</v>
      </c>
      <c r="Y87" s="7">
        <v>45.866039999999998</v>
      </c>
      <c r="Z87" s="7">
        <v>26.255682</v>
      </c>
      <c r="AA87" s="1" t="s">
        <v>48</v>
      </c>
      <c r="AB87" s="1" t="str">
        <f t="shared" si="3"/>
        <v>Andalucía</v>
      </c>
      <c r="AC87" s="1" t="str">
        <f t="shared" si="4"/>
        <v>Badajoz-Andalucía-Huelva-R11</v>
      </c>
      <c r="AD87" s="1" t="str">
        <f t="shared" si="5"/>
        <v xml:space="preserve">DJ - Metalurgia y fabricación de productos metálicos </v>
      </c>
    </row>
    <row r="88" spans="1:30" ht="14.4">
      <c r="A88" s="7" t="s">
        <v>20</v>
      </c>
      <c r="B88" s="7" t="s">
        <v>21</v>
      </c>
      <c r="C88" s="7" t="s">
        <v>62</v>
      </c>
      <c r="D88" s="7" t="s">
        <v>49</v>
      </c>
      <c r="E88" s="7">
        <v>0</v>
      </c>
      <c r="F88" s="7">
        <v>0</v>
      </c>
      <c r="G88" s="7">
        <v>7.6983356890246899</v>
      </c>
      <c r="H88" s="7">
        <v>7.9015739740584703</v>
      </c>
      <c r="I88" s="7">
        <v>0</v>
      </c>
      <c r="J88" s="7">
        <v>1.5296936817507201</v>
      </c>
      <c r="K88" s="7">
        <v>0</v>
      </c>
      <c r="L88" s="7">
        <v>5.1232658073823902</v>
      </c>
      <c r="M88" s="7">
        <v>11.723533080814899</v>
      </c>
      <c r="N88" s="7">
        <v>0</v>
      </c>
      <c r="O88" s="7">
        <v>0</v>
      </c>
      <c r="P88" s="7">
        <v>0</v>
      </c>
      <c r="Q88" s="7">
        <v>0</v>
      </c>
      <c r="R88" s="7">
        <v>3.005172</v>
      </c>
      <c r="S88" s="7">
        <v>1.84494</v>
      </c>
      <c r="T88" s="7">
        <v>0</v>
      </c>
      <c r="U88" s="7">
        <v>2.501096</v>
      </c>
      <c r="V88" s="7">
        <v>0</v>
      </c>
      <c r="W88" s="7">
        <v>11.46438</v>
      </c>
      <c r="X88" s="7">
        <v>8.2767999999999997</v>
      </c>
      <c r="Y88" s="7">
        <v>0</v>
      </c>
      <c r="Z88" s="7">
        <v>0</v>
      </c>
      <c r="AA88" s="1" t="s">
        <v>50</v>
      </c>
      <c r="AB88" s="1" t="str">
        <f t="shared" si="3"/>
        <v>Andalucía</v>
      </c>
      <c r="AC88" s="1" t="str">
        <f t="shared" si="4"/>
        <v>Badajoz-Andalucía-Huelva-R12</v>
      </c>
      <c r="AD88" s="1" t="str">
        <f t="shared" si="5"/>
        <v xml:space="preserve">DK - Fabricación de maquinaria y equipo mecánico </v>
      </c>
    </row>
    <row r="89" spans="1:30" ht="14.4">
      <c r="A89" s="7" t="s">
        <v>20</v>
      </c>
      <c r="B89" s="7" t="s">
        <v>21</v>
      </c>
      <c r="C89" s="7" t="s">
        <v>62</v>
      </c>
      <c r="D89" s="7" t="s">
        <v>51</v>
      </c>
      <c r="E89" s="7">
        <v>8.3860541374636305E-2</v>
      </c>
      <c r="F89" s="7">
        <v>1.16870728620801E-2</v>
      </c>
      <c r="G89" s="7">
        <v>0</v>
      </c>
      <c r="H89" s="7">
        <v>8.5039797248325405E-5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0</v>
      </c>
      <c r="O89" s="7">
        <v>0</v>
      </c>
      <c r="P89" s="7">
        <v>3.9513039999999999</v>
      </c>
      <c r="Q89" s="7">
        <v>0.32327099999999998</v>
      </c>
      <c r="R89" s="7">
        <v>0</v>
      </c>
      <c r="S89" s="7">
        <v>6.2085123863591697E-4</v>
      </c>
      <c r="T89" s="7">
        <v>0</v>
      </c>
      <c r="U89" s="7">
        <v>0</v>
      </c>
      <c r="V89" s="7">
        <v>0</v>
      </c>
      <c r="W89" s="7">
        <v>0</v>
      </c>
      <c r="X89" s="7">
        <v>0</v>
      </c>
      <c r="Y89" s="7">
        <v>0</v>
      </c>
      <c r="Z89" s="7">
        <v>0</v>
      </c>
      <c r="AA89" s="1" t="s">
        <v>52</v>
      </c>
      <c r="AB89" s="1" t="str">
        <f t="shared" si="3"/>
        <v>Andalucía</v>
      </c>
      <c r="AC89" s="1" t="str">
        <f t="shared" si="4"/>
        <v>Badajoz-Andalucía-Huelva-R13</v>
      </c>
      <c r="AD89" s="1" t="str">
        <f t="shared" si="5"/>
        <v xml:space="preserve">DL - Material y equipo eléctrico, electrónico y óptico </v>
      </c>
    </row>
    <row r="90" spans="1:30" ht="14.4">
      <c r="A90" s="7" t="s">
        <v>20</v>
      </c>
      <c r="B90" s="7" t="s">
        <v>21</v>
      </c>
      <c r="C90" s="7" t="s">
        <v>62</v>
      </c>
      <c r="D90" s="7" t="s">
        <v>53</v>
      </c>
      <c r="E90" s="7">
        <v>0</v>
      </c>
      <c r="F90" s="7">
        <v>0</v>
      </c>
      <c r="G90" s="7">
        <v>9.6421469780682501E-2</v>
      </c>
      <c r="H90" s="7">
        <v>1.3413428925454701E-2</v>
      </c>
      <c r="I90" s="7">
        <v>0</v>
      </c>
      <c r="J90" s="7">
        <v>1.38129924852712</v>
      </c>
      <c r="K90" s="7">
        <v>0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0.71716100000000005</v>
      </c>
      <c r="S90" s="7">
        <v>1.160927</v>
      </c>
      <c r="T90" s="7">
        <v>0</v>
      </c>
      <c r="U90" s="7">
        <v>15.859792000000001</v>
      </c>
      <c r="V90" s="7">
        <v>0</v>
      </c>
      <c r="W90" s="7">
        <v>0</v>
      </c>
      <c r="X90" s="7">
        <v>0</v>
      </c>
      <c r="Y90" s="7">
        <v>0</v>
      </c>
      <c r="Z90" s="7">
        <v>0</v>
      </c>
      <c r="AA90" s="1" t="s">
        <v>54</v>
      </c>
      <c r="AB90" s="1" t="str">
        <f t="shared" si="3"/>
        <v>Andalucía</v>
      </c>
      <c r="AC90" s="1" t="str">
        <f t="shared" si="4"/>
        <v>Badajoz-Andalucía-Huelva-R14</v>
      </c>
      <c r="AD90" s="1" t="str">
        <f t="shared" si="5"/>
        <v xml:space="preserve">DM - Fabricación de material de transporte </v>
      </c>
    </row>
    <row r="91" spans="1:30" ht="14.4">
      <c r="A91" s="7" t="s">
        <v>20</v>
      </c>
      <c r="B91" s="7" t="s">
        <v>21</v>
      </c>
      <c r="C91" s="7" t="s">
        <v>62</v>
      </c>
      <c r="D91" s="7" t="s">
        <v>55</v>
      </c>
      <c r="E91" s="7">
        <v>0</v>
      </c>
      <c r="F91" s="7">
        <v>0</v>
      </c>
      <c r="G91" s="7">
        <v>0</v>
      </c>
      <c r="H91" s="7">
        <v>0</v>
      </c>
      <c r="I91" s="7">
        <v>0</v>
      </c>
      <c r="J91" s="7">
        <v>0</v>
      </c>
      <c r="K91" s="7">
        <v>0</v>
      </c>
      <c r="L91" s="7">
        <v>0</v>
      </c>
      <c r="M91" s="7">
        <v>0</v>
      </c>
      <c r="N91" s="7">
        <v>5.6468398783067499</v>
      </c>
      <c r="O91" s="7">
        <v>0</v>
      </c>
      <c r="P91" s="7">
        <v>0</v>
      </c>
      <c r="Q91" s="7">
        <v>0</v>
      </c>
      <c r="R91" s="7">
        <v>0</v>
      </c>
      <c r="S91" s="7">
        <v>0</v>
      </c>
      <c r="T91" s="7">
        <v>0</v>
      </c>
      <c r="U91" s="7">
        <v>0</v>
      </c>
      <c r="V91" s="7">
        <v>0</v>
      </c>
      <c r="W91" s="7">
        <v>0</v>
      </c>
      <c r="X91" s="7">
        <v>0</v>
      </c>
      <c r="Y91" s="7">
        <v>2.2033200000000002</v>
      </c>
      <c r="Z91" s="7">
        <v>0</v>
      </c>
      <c r="AA91" s="1" t="s">
        <v>56</v>
      </c>
      <c r="AB91" s="1" t="str">
        <f t="shared" si="3"/>
        <v>Andalucía</v>
      </c>
      <c r="AC91" s="1" t="str">
        <f t="shared" si="4"/>
        <v>Badajoz-Andalucía-Huelva-R15</v>
      </c>
      <c r="AD91" s="1" t="str">
        <f t="shared" si="5"/>
        <v xml:space="preserve">DN - Industrias diversas </v>
      </c>
    </row>
    <row r="92" spans="1:30" ht="14.4">
      <c r="A92" s="7" t="s">
        <v>20</v>
      </c>
      <c r="B92" s="7" t="s">
        <v>21</v>
      </c>
      <c r="C92" s="7" t="s">
        <v>62</v>
      </c>
      <c r="D92" s="7" t="s">
        <v>57</v>
      </c>
      <c r="E92" s="7">
        <v>0</v>
      </c>
      <c r="F92" s="7">
        <v>0</v>
      </c>
      <c r="G92" s="7">
        <v>0</v>
      </c>
      <c r="H92" s="7">
        <v>0</v>
      </c>
      <c r="I92" s="7">
        <v>0</v>
      </c>
      <c r="J92" s="7">
        <v>0</v>
      </c>
      <c r="K92" s="7">
        <v>0</v>
      </c>
      <c r="L92" s="7">
        <v>0</v>
      </c>
      <c r="M92" s="7">
        <v>0</v>
      </c>
      <c r="N92" s="7">
        <v>0</v>
      </c>
      <c r="O92" s="7">
        <v>0</v>
      </c>
      <c r="P92" s="7">
        <v>0</v>
      </c>
      <c r="Q92" s="7">
        <v>0</v>
      </c>
      <c r="R92" s="7">
        <v>0</v>
      </c>
      <c r="S92" s="7">
        <v>0</v>
      </c>
      <c r="T92" s="7">
        <v>0</v>
      </c>
      <c r="U92" s="7">
        <v>0</v>
      </c>
      <c r="V92" s="7">
        <v>0</v>
      </c>
      <c r="W92" s="7">
        <v>0</v>
      </c>
      <c r="X92" s="7">
        <v>0</v>
      </c>
      <c r="Y92" s="7">
        <v>0</v>
      </c>
      <c r="Z92" s="7">
        <v>0</v>
      </c>
      <c r="AA92" s="1" t="s">
        <v>58</v>
      </c>
      <c r="AB92" s="1" t="str">
        <f t="shared" si="3"/>
        <v>Andalucía</v>
      </c>
      <c r="AC92" s="1" t="str">
        <f t="shared" si="4"/>
        <v>Badajoz-Andalucía-Huelva-R16</v>
      </c>
      <c r="AD92" s="1" t="str">
        <f t="shared" si="5"/>
        <v xml:space="preserve">EE - Industria energética, distribución de energía, gas y agua </v>
      </c>
    </row>
    <row r="93" spans="1:30" ht="14.4">
      <c r="A93" s="7" t="s">
        <v>20</v>
      </c>
      <c r="B93" s="7" t="s">
        <v>21</v>
      </c>
      <c r="C93" s="7" t="s">
        <v>63</v>
      </c>
      <c r="D93" s="7" t="s">
        <v>23</v>
      </c>
      <c r="E93" s="7">
        <v>0</v>
      </c>
      <c r="F93" s="7">
        <v>0.546403412070256</v>
      </c>
      <c r="G93" s="7">
        <v>0</v>
      </c>
      <c r="H93" s="7">
        <v>0</v>
      </c>
      <c r="I93" s="7">
        <v>0</v>
      </c>
      <c r="J93" s="7">
        <v>9.1814966364927706</v>
      </c>
      <c r="K93" s="7">
        <v>0</v>
      </c>
      <c r="L93" s="7">
        <v>2.02189242294997</v>
      </c>
      <c r="M93" s="7">
        <v>0</v>
      </c>
      <c r="N93" s="7">
        <v>0</v>
      </c>
      <c r="O93" s="7">
        <v>0</v>
      </c>
      <c r="P93" s="7">
        <v>0</v>
      </c>
      <c r="Q93" s="7">
        <v>4.4596749999999998</v>
      </c>
      <c r="R93" s="7">
        <v>0</v>
      </c>
      <c r="S93" s="7">
        <v>0</v>
      </c>
      <c r="T93" s="7">
        <v>0</v>
      </c>
      <c r="U93" s="7">
        <v>14.84018</v>
      </c>
      <c r="V93" s="7">
        <v>0</v>
      </c>
      <c r="W93" s="7">
        <v>14.85406</v>
      </c>
      <c r="X93" s="7">
        <v>0</v>
      </c>
      <c r="Y93" s="7">
        <v>0</v>
      </c>
      <c r="Z93" s="7">
        <v>0</v>
      </c>
      <c r="AA93" s="1" t="s">
        <v>24</v>
      </c>
      <c r="AB93" s="1" t="str">
        <f t="shared" si="3"/>
        <v>Andalucía</v>
      </c>
      <c r="AC93" s="1" t="str">
        <f t="shared" si="4"/>
        <v>Badajoz-Andalucía-Jaén-R1</v>
      </c>
      <c r="AD93" s="1" t="str">
        <f t="shared" si="5"/>
        <v xml:space="preserve">AA,BB - Agricultura, silvicultura y pesca </v>
      </c>
    </row>
    <row r="94" spans="1:30" ht="14.4">
      <c r="A94" s="7" t="s">
        <v>20</v>
      </c>
      <c r="B94" s="7" t="s">
        <v>21</v>
      </c>
      <c r="C94" s="7" t="s">
        <v>63</v>
      </c>
      <c r="D94" s="7" t="s">
        <v>26</v>
      </c>
      <c r="E94" s="7">
        <v>0</v>
      </c>
      <c r="F94" s="7">
        <v>0</v>
      </c>
      <c r="G94" s="7">
        <v>0</v>
      </c>
      <c r="H94" s="7">
        <v>0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0</v>
      </c>
      <c r="O94" s="7">
        <v>0</v>
      </c>
      <c r="P94" s="7">
        <v>0</v>
      </c>
      <c r="Q94" s="7">
        <v>0</v>
      </c>
      <c r="R94" s="7">
        <v>0</v>
      </c>
      <c r="S94" s="7">
        <v>0</v>
      </c>
      <c r="T94" s="7">
        <v>0</v>
      </c>
      <c r="U94" s="7">
        <v>0</v>
      </c>
      <c r="V94" s="7">
        <v>0</v>
      </c>
      <c r="W94" s="7">
        <v>0</v>
      </c>
      <c r="X94" s="7">
        <v>0</v>
      </c>
      <c r="Y94" s="7">
        <v>0</v>
      </c>
      <c r="Z94" s="7">
        <v>0</v>
      </c>
      <c r="AA94" s="1" t="s">
        <v>27</v>
      </c>
      <c r="AB94" s="1" t="str">
        <f t="shared" si="3"/>
        <v>Andalucía</v>
      </c>
      <c r="AC94" s="1" t="str">
        <f t="shared" si="4"/>
        <v>Badajoz-Andalucía-Jaén-R2</v>
      </c>
      <c r="AD94" s="1" t="str">
        <f t="shared" si="5"/>
        <v xml:space="preserve">CA,CB, DF - I. extractivas, coquerías, refino y combustibles nucleares </v>
      </c>
    </row>
    <row r="95" spans="1:30" ht="14.4">
      <c r="A95" s="7" t="s">
        <v>20</v>
      </c>
      <c r="B95" s="7" t="s">
        <v>21</v>
      </c>
      <c r="C95" s="7" t="s">
        <v>63</v>
      </c>
      <c r="D95" s="7" t="s">
        <v>29</v>
      </c>
      <c r="E95" s="7">
        <v>26.8079211559077</v>
      </c>
      <c r="F95" s="7">
        <v>38.3188446968405</v>
      </c>
      <c r="G95" s="7">
        <v>3.52370111672038</v>
      </c>
      <c r="H95" s="7">
        <v>12.7396868014961</v>
      </c>
      <c r="I95" s="7">
        <v>3.7956127275968501</v>
      </c>
      <c r="J95" s="7">
        <v>19.2139412465859</v>
      </c>
      <c r="K95" s="7">
        <v>3.9371637989028301</v>
      </c>
      <c r="L95" s="7">
        <v>3.97684307012246</v>
      </c>
      <c r="M95" s="7">
        <v>15.5179923433535</v>
      </c>
      <c r="N95" s="7">
        <v>2.90839579820162</v>
      </c>
      <c r="O95" s="7">
        <v>30.1577012460011</v>
      </c>
      <c r="P95" s="7">
        <v>17.895686000000001</v>
      </c>
      <c r="Q95" s="7">
        <v>5.0952570000000001</v>
      </c>
      <c r="R95" s="7">
        <v>3.6562929999999998</v>
      </c>
      <c r="S95" s="7">
        <v>13.365170000000001</v>
      </c>
      <c r="T95" s="7">
        <v>10.823418</v>
      </c>
      <c r="U95" s="7">
        <v>14.639808</v>
      </c>
      <c r="V95" s="7">
        <v>16.4345</v>
      </c>
      <c r="W95" s="7">
        <v>19.167698000000001</v>
      </c>
      <c r="X95" s="7">
        <v>25.365828</v>
      </c>
      <c r="Y95" s="7">
        <v>12.262055999999999</v>
      </c>
      <c r="Z95" s="7">
        <v>37.245058</v>
      </c>
      <c r="AA95" s="1" t="s">
        <v>30</v>
      </c>
      <c r="AB95" s="1" t="str">
        <f t="shared" si="3"/>
        <v>Andalucía</v>
      </c>
      <c r="AC95" s="1" t="str">
        <f t="shared" si="4"/>
        <v>Badajoz-Andalucía-Jaén-R3</v>
      </c>
      <c r="AD95" s="1" t="str">
        <f t="shared" si="5"/>
        <v xml:space="preserve">DA - Industria Agroalimentaria </v>
      </c>
    </row>
    <row r="96" spans="1:30" ht="14.4">
      <c r="A96" s="7" t="s">
        <v>20</v>
      </c>
      <c r="B96" s="7" t="s">
        <v>21</v>
      </c>
      <c r="C96" s="7" t="s">
        <v>63</v>
      </c>
      <c r="D96" s="7" t="s">
        <v>32</v>
      </c>
      <c r="E96" s="7">
        <v>0</v>
      </c>
      <c r="F96" s="7">
        <v>0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0</v>
      </c>
      <c r="O96" s="7">
        <v>0</v>
      </c>
      <c r="P96" s="7">
        <v>0</v>
      </c>
      <c r="Q96" s="7">
        <v>0</v>
      </c>
      <c r="R96" s="7">
        <v>0</v>
      </c>
      <c r="S96" s="7">
        <v>0</v>
      </c>
      <c r="T96" s="7">
        <v>0</v>
      </c>
      <c r="U96" s="7">
        <v>0</v>
      </c>
      <c r="V96" s="7">
        <v>0</v>
      </c>
      <c r="W96" s="7">
        <v>0</v>
      </c>
      <c r="X96" s="7">
        <v>0</v>
      </c>
      <c r="Y96" s="7">
        <v>0</v>
      </c>
      <c r="Z96" s="7">
        <v>0</v>
      </c>
      <c r="AA96" s="1" t="s">
        <v>33</v>
      </c>
      <c r="AB96" s="1" t="str">
        <f t="shared" si="3"/>
        <v>Andalucía</v>
      </c>
      <c r="AC96" s="1" t="str">
        <f t="shared" si="4"/>
        <v>Badajoz-Andalucía-Jaén-R4</v>
      </c>
      <c r="AD96" s="1" t="str">
        <f t="shared" si="5"/>
        <v xml:space="preserve">DB - Industria textil y de la confección </v>
      </c>
    </row>
    <row r="97" spans="1:30" ht="14.4">
      <c r="A97" s="7" t="s">
        <v>20</v>
      </c>
      <c r="B97" s="7" t="s">
        <v>21</v>
      </c>
      <c r="C97" s="7" t="s">
        <v>63</v>
      </c>
      <c r="D97" s="7" t="s">
        <v>35</v>
      </c>
      <c r="E97" s="7">
        <v>0</v>
      </c>
      <c r="F97" s="7">
        <v>0</v>
      </c>
      <c r="G97" s="7">
        <v>0</v>
      </c>
      <c r="H97" s="7">
        <v>0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  <c r="N97" s="7">
        <v>0</v>
      </c>
      <c r="O97" s="7">
        <v>0</v>
      </c>
      <c r="P97" s="7">
        <v>0</v>
      </c>
      <c r="Q97" s="7">
        <v>0</v>
      </c>
      <c r="R97" s="7">
        <v>0</v>
      </c>
      <c r="S97" s="7">
        <v>0</v>
      </c>
      <c r="T97" s="7">
        <v>0</v>
      </c>
      <c r="U97" s="7">
        <v>0</v>
      </c>
      <c r="V97" s="7">
        <v>0</v>
      </c>
      <c r="W97" s="7">
        <v>0</v>
      </c>
      <c r="X97" s="7">
        <v>0</v>
      </c>
      <c r="Y97" s="7">
        <v>0</v>
      </c>
      <c r="Z97" s="7">
        <v>0</v>
      </c>
      <c r="AA97" s="1" t="s">
        <v>36</v>
      </c>
      <c r="AB97" s="1" t="str">
        <f t="shared" si="3"/>
        <v>Andalucía</v>
      </c>
      <c r="AC97" s="1" t="str">
        <f t="shared" si="4"/>
        <v>Badajoz-Andalucía-Jaén-R5</v>
      </c>
      <c r="AD97" s="1" t="str">
        <f t="shared" si="5"/>
        <v xml:space="preserve">DC - Industria del cuero y calzado </v>
      </c>
    </row>
    <row r="98" spans="1:30" ht="14.4">
      <c r="A98" s="7" t="s">
        <v>20</v>
      </c>
      <c r="B98" s="7" t="s">
        <v>21</v>
      </c>
      <c r="C98" s="7" t="s">
        <v>63</v>
      </c>
      <c r="D98" s="7" t="s">
        <v>37</v>
      </c>
      <c r="E98" s="7">
        <v>0.64136235767814598</v>
      </c>
      <c r="F98" s="7">
        <v>0</v>
      </c>
      <c r="G98" s="7">
        <v>0</v>
      </c>
      <c r="H98" s="7">
        <v>12.4531158742637</v>
      </c>
      <c r="I98" s="7">
        <v>0</v>
      </c>
      <c r="J98" s="7">
        <v>0</v>
      </c>
      <c r="K98" s="7">
        <v>0</v>
      </c>
      <c r="L98" s="7">
        <v>0</v>
      </c>
      <c r="M98" s="7">
        <v>0</v>
      </c>
      <c r="N98" s="7">
        <v>2.8835622527114899</v>
      </c>
      <c r="O98" s="7">
        <v>4.1221458603813099</v>
      </c>
      <c r="P98" s="7">
        <v>0.91842599999999996</v>
      </c>
      <c r="Q98" s="7">
        <v>0</v>
      </c>
      <c r="R98" s="7">
        <v>0</v>
      </c>
      <c r="S98" s="7">
        <v>10.13115</v>
      </c>
      <c r="T98" s="7">
        <v>0</v>
      </c>
      <c r="U98" s="7">
        <v>0</v>
      </c>
      <c r="V98" s="7">
        <v>0</v>
      </c>
      <c r="W98" s="7">
        <v>0</v>
      </c>
      <c r="X98" s="7">
        <v>0</v>
      </c>
      <c r="Y98" s="7">
        <v>6.011844</v>
      </c>
      <c r="Z98" s="7">
        <v>13.303941</v>
      </c>
      <c r="AA98" s="1" t="s">
        <v>38</v>
      </c>
      <c r="AB98" s="1" t="str">
        <f t="shared" si="3"/>
        <v>Andalucía</v>
      </c>
      <c r="AC98" s="1" t="str">
        <f t="shared" si="4"/>
        <v>Badajoz-Andalucía-Jaén-R6</v>
      </c>
      <c r="AD98" s="1" t="str">
        <f t="shared" si="5"/>
        <v xml:space="preserve">DD - Industria de la madera y el corcho </v>
      </c>
    </row>
    <row r="99" spans="1:30" ht="14.4">
      <c r="A99" s="7" t="s">
        <v>20</v>
      </c>
      <c r="B99" s="7" t="s">
        <v>21</v>
      </c>
      <c r="C99" s="7" t="s">
        <v>63</v>
      </c>
      <c r="D99" s="7" t="s">
        <v>39</v>
      </c>
      <c r="E99" s="7">
        <v>0</v>
      </c>
      <c r="F99" s="7">
        <v>0</v>
      </c>
      <c r="G99" s="7">
        <v>0</v>
      </c>
      <c r="H99" s="7">
        <v>0</v>
      </c>
      <c r="I99" s="7">
        <v>0</v>
      </c>
      <c r="J99" s="7">
        <v>0</v>
      </c>
      <c r="K99" s="7">
        <v>0</v>
      </c>
      <c r="L99" s="7">
        <v>0</v>
      </c>
      <c r="M99" s="7">
        <v>0</v>
      </c>
      <c r="N99" s="7">
        <v>0</v>
      </c>
      <c r="O99" s="7">
        <v>0</v>
      </c>
      <c r="P99" s="7">
        <v>0</v>
      </c>
      <c r="Q99" s="7">
        <v>0</v>
      </c>
      <c r="R99" s="7">
        <v>0</v>
      </c>
      <c r="S99" s="7">
        <v>0</v>
      </c>
      <c r="T99" s="7">
        <v>0</v>
      </c>
      <c r="U99" s="7">
        <v>0</v>
      </c>
      <c r="V99" s="7">
        <v>0</v>
      </c>
      <c r="W99" s="7">
        <v>0</v>
      </c>
      <c r="X99" s="7">
        <v>0</v>
      </c>
      <c r="Y99" s="7">
        <v>0</v>
      </c>
      <c r="Z99" s="7">
        <v>0</v>
      </c>
      <c r="AA99" s="1" t="s">
        <v>40</v>
      </c>
      <c r="AB99" s="1" t="str">
        <f t="shared" si="3"/>
        <v>Andalucía</v>
      </c>
      <c r="AC99" s="1" t="str">
        <f t="shared" si="4"/>
        <v>Badajoz-Andalucía-Jaén-R7</v>
      </c>
      <c r="AD99" s="1" t="str">
        <f t="shared" si="5"/>
        <v xml:space="preserve">DE - Industria del papel, edición y artes gráficas </v>
      </c>
    </row>
    <row r="100" spans="1:30" ht="14.4">
      <c r="A100" s="7" t="s">
        <v>20</v>
      </c>
      <c r="B100" s="7" t="s">
        <v>21</v>
      </c>
      <c r="C100" s="7" t="s">
        <v>63</v>
      </c>
      <c r="D100" s="7" t="s">
        <v>41</v>
      </c>
      <c r="E100" s="7">
        <v>0</v>
      </c>
      <c r="F100" s="7">
        <v>0</v>
      </c>
      <c r="G100" s="7">
        <v>0</v>
      </c>
      <c r="H100" s="7">
        <v>0</v>
      </c>
      <c r="I100" s="7">
        <v>0</v>
      </c>
      <c r="J100" s="7">
        <v>0</v>
      </c>
      <c r="K100" s="7">
        <v>0</v>
      </c>
      <c r="L100" s="7">
        <v>0</v>
      </c>
      <c r="M100" s="7">
        <v>0</v>
      </c>
      <c r="N100" s="7">
        <v>0</v>
      </c>
      <c r="O100" s="7">
        <v>0</v>
      </c>
      <c r="P100" s="7">
        <v>0</v>
      </c>
      <c r="Q100" s="7">
        <v>0</v>
      </c>
      <c r="R100" s="7">
        <v>0</v>
      </c>
      <c r="S100" s="7">
        <v>0</v>
      </c>
      <c r="T100" s="7">
        <v>0</v>
      </c>
      <c r="U100" s="7">
        <v>0</v>
      </c>
      <c r="V100" s="7">
        <v>0</v>
      </c>
      <c r="W100" s="7">
        <v>0</v>
      </c>
      <c r="X100" s="7">
        <v>0</v>
      </c>
      <c r="Y100" s="7">
        <v>0</v>
      </c>
      <c r="Z100" s="7">
        <v>0</v>
      </c>
      <c r="AA100" s="1" t="s">
        <v>42</v>
      </c>
      <c r="AB100" s="1" t="str">
        <f t="shared" si="3"/>
        <v>Andalucía</v>
      </c>
      <c r="AC100" s="1" t="str">
        <f t="shared" si="4"/>
        <v>Badajoz-Andalucía-Jaén-R8</v>
      </c>
      <c r="AD100" s="1" t="str">
        <f t="shared" si="5"/>
        <v xml:space="preserve">DG - Industria Química </v>
      </c>
    </row>
    <row r="101" spans="1:30" ht="14.4">
      <c r="A101" s="7" t="s">
        <v>20</v>
      </c>
      <c r="B101" s="7" t="s">
        <v>21</v>
      </c>
      <c r="C101" s="7" t="s">
        <v>63</v>
      </c>
      <c r="D101" s="7" t="s">
        <v>43</v>
      </c>
      <c r="E101" s="7">
        <v>36.2988382671832</v>
      </c>
      <c r="F101" s="7">
        <v>2.56362781589038</v>
      </c>
      <c r="G101" s="7">
        <v>0</v>
      </c>
      <c r="H101" s="7">
        <v>10.67885031616</v>
      </c>
      <c r="I101" s="7">
        <v>6.78765948881545</v>
      </c>
      <c r="J101" s="7">
        <v>6.9556074622320399</v>
      </c>
      <c r="K101" s="7">
        <v>6.4600547190602597</v>
      </c>
      <c r="L101" s="7">
        <v>11.9117764844075</v>
      </c>
      <c r="M101" s="7">
        <v>11.8636101751492</v>
      </c>
      <c r="N101" s="7">
        <v>0</v>
      </c>
      <c r="O101" s="7">
        <v>0</v>
      </c>
      <c r="P101" s="7">
        <v>4.3350020000000002</v>
      </c>
      <c r="Q101" s="7">
        <v>1.6404000000000001</v>
      </c>
      <c r="R101" s="7">
        <v>0</v>
      </c>
      <c r="S101" s="7">
        <v>16.697078999999999</v>
      </c>
      <c r="T101" s="7">
        <v>1.619902</v>
      </c>
      <c r="U101" s="7">
        <v>9.3816480000000002</v>
      </c>
      <c r="V101" s="7">
        <v>12.672088</v>
      </c>
      <c r="W101" s="7">
        <v>13.913568</v>
      </c>
      <c r="X101" s="7">
        <v>9.9125879999999995</v>
      </c>
      <c r="Y101" s="7">
        <v>0</v>
      </c>
      <c r="Z101" s="7">
        <v>0</v>
      </c>
      <c r="AA101" s="1" t="s">
        <v>44</v>
      </c>
      <c r="AB101" s="1" t="str">
        <f t="shared" si="3"/>
        <v>Andalucía</v>
      </c>
      <c r="AC101" s="1" t="str">
        <f t="shared" si="4"/>
        <v>Badajoz-Andalucía-Jaén-R9</v>
      </c>
      <c r="AD101" s="1" t="str">
        <f t="shared" si="5"/>
        <v xml:space="preserve">DH - Industria del caucho y materias plásticas </v>
      </c>
    </row>
    <row r="102" spans="1:30" ht="14.4">
      <c r="A102" s="7" t="s">
        <v>20</v>
      </c>
      <c r="B102" s="7" t="s">
        <v>21</v>
      </c>
      <c r="C102" s="7" t="s">
        <v>63</v>
      </c>
      <c r="D102" s="7" t="s">
        <v>45</v>
      </c>
      <c r="E102" s="7">
        <v>0</v>
      </c>
      <c r="F102" s="7">
        <v>0.63418044037173904</v>
      </c>
      <c r="G102" s="7">
        <v>0</v>
      </c>
      <c r="H102" s="7">
        <v>0</v>
      </c>
      <c r="I102" s="7">
        <v>15.251283355667001</v>
      </c>
      <c r="J102" s="7">
        <v>15.8011743613175</v>
      </c>
      <c r="K102" s="7">
        <v>0</v>
      </c>
      <c r="L102" s="7">
        <v>0.61897402712089</v>
      </c>
      <c r="M102" s="7">
        <v>4.7429227317147902</v>
      </c>
      <c r="N102" s="7">
        <v>0.62372894504038301</v>
      </c>
      <c r="O102" s="7">
        <v>2.11941564780214</v>
      </c>
      <c r="P102" s="7">
        <v>0</v>
      </c>
      <c r="Q102" s="7">
        <v>34.809936</v>
      </c>
      <c r="R102" s="7">
        <v>0</v>
      </c>
      <c r="S102" s="7">
        <v>0</v>
      </c>
      <c r="T102" s="7">
        <v>29.833524000000001</v>
      </c>
      <c r="U102" s="7">
        <v>32.522227079564402</v>
      </c>
      <c r="V102" s="7">
        <v>0</v>
      </c>
      <c r="W102" s="7">
        <v>18.688728999999999</v>
      </c>
      <c r="X102" s="7">
        <v>12.059683</v>
      </c>
      <c r="Y102" s="7">
        <v>12.262055999999999</v>
      </c>
      <c r="Z102" s="7">
        <v>1.7845169999999999</v>
      </c>
      <c r="AA102" s="1" t="s">
        <v>46</v>
      </c>
      <c r="AB102" s="1" t="str">
        <f t="shared" si="3"/>
        <v>Andalucía</v>
      </c>
      <c r="AC102" s="1" t="str">
        <f t="shared" si="4"/>
        <v>Badajoz-Andalucía-Jaén-R10</v>
      </c>
      <c r="AD102" s="1" t="str">
        <f t="shared" si="5"/>
        <v xml:space="preserve">DI - Industria de productos minerales no metálicos </v>
      </c>
    </row>
    <row r="103" spans="1:30" ht="14.4">
      <c r="A103" s="7" t="s">
        <v>20</v>
      </c>
      <c r="B103" s="7" t="s">
        <v>21</v>
      </c>
      <c r="C103" s="7" t="s">
        <v>63</v>
      </c>
      <c r="D103" s="7" t="s">
        <v>47</v>
      </c>
      <c r="E103" s="7">
        <v>7.6581718533240801</v>
      </c>
      <c r="F103" s="7">
        <v>18.2497154176896</v>
      </c>
      <c r="G103" s="7">
        <v>0</v>
      </c>
      <c r="H103" s="7">
        <v>35.720697805597098</v>
      </c>
      <c r="I103" s="7">
        <v>3.0019252140124699</v>
      </c>
      <c r="J103" s="7">
        <v>33.065981034633303</v>
      </c>
      <c r="K103" s="7">
        <v>9.4582305072790405</v>
      </c>
      <c r="L103" s="7">
        <v>0</v>
      </c>
      <c r="M103" s="7">
        <v>3.45091560418444</v>
      </c>
      <c r="N103" s="7">
        <v>3.8749931185600799</v>
      </c>
      <c r="O103" s="7">
        <v>0</v>
      </c>
      <c r="P103" s="7">
        <v>17.755517000000001</v>
      </c>
      <c r="Q103" s="7">
        <v>54.311245</v>
      </c>
      <c r="R103" s="7">
        <v>0</v>
      </c>
      <c r="S103" s="7">
        <v>82.838444999999993</v>
      </c>
      <c r="T103" s="7">
        <v>15.969668</v>
      </c>
      <c r="U103" s="7">
        <v>45.577264999999997</v>
      </c>
      <c r="V103" s="7">
        <v>15.714691999999999</v>
      </c>
      <c r="W103" s="7">
        <v>0</v>
      </c>
      <c r="X103" s="7">
        <v>13.030466000000001</v>
      </c>
      <c r="Y103" s="7">
        <v>24.940614</v>
      </c>
      <c r="Z103" s="7">
        <v>0</v>
      </c>
      <c r="AA103" s="1" t="s">
        <v>48</v>
      </c>
      <c r="AB103" s="1" t="str">
        <f t="shared" si="3"/>
        <v>Andalucía</v>
      </c>
      <c r="AC103" s="1" t="str">
        <f t="shared" si="4"/>
        <v>Badajoz-Andalucía-Jaén-R11</v>
      </c>
      <c r="AD103" s="1" t="str">
        <f t="shared" si="5"/>
        <v xml:space="preserve">DJ - Metalurgia y fabricación de productos metálicos </v>
      </c>
    </row>
    <row r="104" spans="1:30" ht="14.4">
      <c r="A104" s="7" t="s">
        <v>20</v>
      </c>
      <c r="B104" s="7" t="s">
        <v>21</v>
      </c>
      <c r="C104" s="7" t="s">
        <v>63</v>
      </c>
      <c r="D104" s="7" t="s">
        <v>49</v>
      </c>
      <c r="E104" s="7">
        <v>26.941275488852298</v>
      </c>
      <c r="F104" s="7">
        <v>0</v>
      </c>
      <c r="G104" s="7">
        <v>4.4005566671046603</v>
      </c>
      <c r="H104" s="7">
        <v>0</v>
      </c>
      <c r="I104" s="7">
        <v>7.1975912999759197</v>
      </c>
      <c r="J104" s="7">
        <v>3.47867000387037</v>
      </c>
      <c r="K104" s="7">
        <v>0</v>
      </c>
      <c r="L104" s="7">
        <v>0</v>
      </c>
      <c r="M104" s="7">
        <v>0</v>
      </c>
      <c r="N104" s="7">
        <v>0</v>
      </c>
      <c r="O104" s="7">
        <v>0</v>
      </c>
      <c r="P104" s="7">
        <v>2.2474080000000001</v>
      </c>
      <c r="Q104" s="7">
        <v>0</v>
      </c>
      <c r="R104" s="7">
        <v>10.380383999999999</v>
      </c>
      <c r="S104" s="7">
        <v>0</v>
      </c>
      <c r="T104" s="7">
        <v>8.1306670000000008</v>
      </c>
      <c r="U104" s="7">
        <v>2.5691060000000001</v>
      </c>
      <c r="V104" s="7">
        <v>0</v>
      </c>
      <c r="W104" s="7">
        <v>0</v>
      </c>
      <c r="X104" s="7">
        <v>0</v>
      </c>
      <c r="Y104" s="7">
        <v>0</v>
      </c>
      <c r="Z104" s="7">
        <v>0</v>
      </c>
      <c r="AA104" s="1" t="s">
        <v>50</v>
      </c>
      <c r="AB104" s="1" t="str">
        <f t="shared" si="3"/>
        <v>Andalucía</v>
      </c>
      <c r="AC104" s="1" t="str">
        <f t="shared" si="4"/>
        <v>Badajoz-Andalucía-Jaén-R12</v>
      </c>
      <c r="AD104" s="1" t="str">
        <f t="shared" si="5"/>
        <v xml:space="preserve">DK - Fabricación de maquinaria y equipo mecánico </v>
      </c>
    </row>
    <row r="105" spans="1:30" ht="14.4">
      <c r="A105" s="7" t="s">
        <v>20</v>
      </c>
      <c r="B105" s="7" t="s">
        <v>21</v>
      </c>
      <c r="C105" s="7" t="s">
        <v>63</v>
      </c>
      <c r="D105" s="7" t="s">
        <v>51</v>
      </c>
      <c r="E105" s="7">
        <v>0</v>
      </c>
      <c r="F105" s="7">
        <v>0</v>
      </c>
      <c r="G105" s="7">
        <v>0</v>
      </c>
      <c r="H105" s="7">
        <v>0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0</v>
      </c>
      <c r="O105" s="7">
        <v>0</v>
      </c>
      <c r="P105" s="7">
        <v>0</v>
      </c>
      <c r="Q105" s="7">
        <v>0</v>
      </c>
      <c r="R105" s="7">
        <v>0</v>
      </c>
      <c r="S105" s="7">
        <v>0</v>
      </c>
      <c r="T105" s="7">
        <v>0</v>
      </c>
      <c r="U105" s="7">
        <v>0</v>
      </c>
      <c r="V105" s="7">
        <v>0</v>
      </c>
      <c r="W105" s="7">
        <v>0</v>
      </c>
      <c r="X105" s="7">
        <v>0</v>
      </c>
      <c r="Y105" s="7">
        <v>0</v>
      </c>
      <c r="Z105" s="7">
        <v>0</v>
      </c>
      <c r="AA105" s="1" t="s">
        <v>52</v>
      </c>
      <c r="AB105" s="1" t="str">
        <f t="shared" si="3"/>
        <v>Andalucía</v>
      </c>
      <c r="AC105" s="1" t="str">
        <f t="shared" si="4"/>
        <v>Badajoz-Andalucía-Jaén-R13</v>
      </c>
      <c r="AD105" s="1" t="str">
        <f t="shared" si="5"/>
        <v xml:space="preserve">DL - Material y equipo eléctrico, electrónico y óptico </v>
      </c>
    </row>
    <row r="106" spans="1:30" ht="14.4">
      <c r="A106" s="7" t="s">
        <v>20</v>
      </c>
      <c r="B106" s="7" t="s">
        <v>21</v>
      </c>
      <c r="C106" s="7" t="s">
        <v>63</v>
      </c>
      <c r="D106" s="7" t="s">
        <v>53</v>
      </c>
      <c r="E106" s="7">
        <v>0</v>
      </c>
      <c r="F106" s="7">
        <v>0</v>
      </c>
      <c r="G106" s="7">
        <v>0</v>
      </c>
      <c r="H106" s="7">
        <v>12.797353219343799</v>
      </c>
      <c r="I106" s="7">
        <v>1.0503751799283401</v>
      </c>
      <c r="J106" s="7">
        <v>0</v>
      </c>
      <c r="K106" s="7">
        <v>0</v>
      </c>
      <c r="L106" s="7">
        <v>0</v>
      </c>
      <c r="M106" s="7">
        <v>0</v>
      </c>
      <c r="N106" s="7">
        <v>0</v>
      </c>
      <c r="O106" s="7">
        <v>5.9755315175332298</v>
      </c>
      <c r="P106" s="7">
        <v>0</v>
      </c>
      <c r="Q106" s="7">
        <v>0</v>
      </c>
      <c r="R106" s="7">
        <v>0</v>
      </c>
      <c r="S106" s="7">
        <v>16.088951999999999</v>
      </c>
      <c r="T106" s="7">
        <v>1.124914</v>
      </c>
      <c r="U106" s="7">
        <v>0</v>
      </c>
      <c r="V106" s="7">
        <v>0</v>
      </c>
      <c r="W106" s="7">
        <v>0</v>
      </c>
      <c r="X106" s="7">
        <v>0</v>
      </c>
      <c r="Y106" s="7">
        <v>0</v>
      </c>
      <c r="Z106" s="7">
        <v>5.7712440000000003</v>
      </c>
      <c r="AA106" s="1" t="s">
        <v>54</v>
      </c>
      <c r="AB106" s="1" t="str">
        <f t="shared" si="3"/>
        <v>Andalucía</v>
      </c>
      <c r="AC106" s="1" t="str">
        <f t="shared" si="4"/>
        <v>Badajoz-Andalucía-Jaén-R14</v>
      </c>
      <c r="AD106" s="1" t="str">
        <f t="shared" si="5"/>
        <v xml:space="preserve">DM - Fabricación de material de transporte </v>
      </c>
    </row>
    <row r="107" spans="1:30" ht="14.4">
      <c r="A107" s="7" t="s">
        <v>20</v>
      </c>
      <c r="B107" s="7" t="s">
        <v>21</v>
      </c>
      <c r="C107" s="7" t="s">
        <v>63</v>
      </c>
      <c r="D107" s="7" t="s">
        <v>55</v>
      </c>
      <c r="E107" s="7">
        <v>2.4794114066245299</v>
      </c>
      <c r="F107" s="7">
        <v>2.43180920053807</v>
      </c>
      <c r="G107" s="7">
        <v>2.04742388185457</v>
      </c>
      <c r="H107" s="7">
        <v>0</v>
      </c>
      <c r="I107" s="7">
        <v>0</v>
      </c>
      <c r="J107" s="7">
        <v>0</v>
      </c>
      <c r="K107" s="7">
        <v>0</v>
      </c>
      <c r="L107" s="7">
        <v>2.3146944066611401</v>
      </c>
      <c r="M107" s="7">
        <v>0</v>
      </c>
      <c r="N107" s="7">
        <v>0</v>
      </c>
      <c r="O107" s="7">
        <v>0</v>
      </c>
      <c r="P107" s="7">
        <v>2.3542260000000002</v>
      </c>
      <c r="Q107" s="7">
        <v>1.9499839999999999</v>
      </c>
      <c r="R107" s="7">
        <v>2.8394400000000002</v>
      </c>
      <c r="S107" s="7">
        <v>0</v>
      </c>
      <c r="T107" s="7">
        <v>0</v>
      </c>
      <c r="U107" s="7">
        <v>0</v>
      </c>
      <c r="V107" s="7">
        <v>0</v>
      </c>
      <c r="W107" s="7">
        <v>3.2911380000000001</v>
      </c>
      <c r="X107" s="7">
        <v>0</v>
      </c>
      <c r="Y107" s="7">
        <v>0</v>
      </c>
      <c r="Z107" s="7">
        <v>0</v>
      </c>
      <c r="AA107" s="1" t="s">
        <v>56</v>
      </c>
      <c r="AB107" s="1" t="str">
        <f t="shared" si="3"/>
        <v>Andalucía</v>
      </c>
      <c r="AC107" s="1" t="str">
        <f t="shared" si="4"/>
        <v>Badajoz-Andalucía-Jaén-R15</v>
      </c>
      <c r="AD107" s="1" t="str">
        <f t="shared" si="5"/>
        <v xml:space="preserve">DN - Industrias diversas </v>
      </c>
    </row>
    <row r="108" spans="1:30" ht="14.4">
      <c r="A108" s="7" t="s">
        <v>20</v>
      </c>
      <c r="B108" s="7" t="s">
        <v>21</v>
      </c>
      <c r="C108" s="7" t="s">
        <v>63</v>
      </c>
      <c r="D108" s="7" t="s">
        <v>57</v>
      </c>
      <c r="E108" s="7">
        <v>0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  <c r="N108" s="7">
        <v>0</v>
      </c>
      <c r="O108" s="7">
        <v>0</v>
      </c>
      <c r="P108" s="7">
        <v>0</v>
      </c>
      <c r="Q108" s="7">
        <v>0</v>
      </c>
      <c r="R108" s="7">
        <v>0</v>
      </c>
      <c r="S108" s="7">
        <v>0</v>
      </c>
      <c r="T108" s="7">
        <v>0</v>
      </c>
      <c r="U108" s="7">
        <v>0</v>
      </c>
      <c r="V108" s="7">
        <v>0</v>
      </c>
      <c r="W108" s="7">
        <v>0</v>
      </c>
      <c r="X108" s="7">
        <v>0</v>
      </c>
      <c r="Y108" s="7">
        <v>0</v>
      </c>
      <c r="Z108" s="7">
        <v>0</v>
      </c>
      <c r="AA108" s="1" t="s">
        <v>58</v>
      </c>
      <c r="AB108" s="1" t="str">
        <f t="shared" si="3"/>
        <v>Andalucía</v>
      </c>
      <c r="AC108" s="1" t="str">
        <f t="shared" si="4"/>
        <v>Badajoz-Andalucía-Jaén-R16</v>
      </c>
      <c r="AD108" s="1" t="str">
        <f t="shared" si="5"/>
        <v xml:space="preserve">EE - Industria energética, distribución de energía, gas y agua </v>
      </c>
    </row>
    <row r="109" spans="1:30" ht="14.4">
      <c r="A109" s="7" t="s">
        <v>20</v>
      </c>
      <c r="B109" s="7" t="s">
        <v>21</v>
      </c>
      <c r="C109" s="7" t="s">
        <v>64</v>
      </c>
      <c r="D109" s="7" t="s">
        <v>23</v>
      </c>
      <c r="E109" s="7">
        <v>0</v>
      </c>
      <c r="F109" s="7">
        <v>8.7208976600960106</v>
      </c>
      <c r="G109" s="7">
        <v>4.2653785742578698</v>
      </c>
      <c r="H109" s="7">
        <v>0</v>
      </c>
      <c r="I109" s="7">
        <v>1.98486873124418</v>
      </c>
      <c r="J109" s="7">
        <v>0</v>
      </c>
      <c r="K109" s="7">
        <v>0</v>
      </c>
      <c r="L109" s="7">
        <v>14.7566780420513</v>
      </c>
      <c r="M109" s="7">
        <v>0</v>
      </c>
      <c r="N109" s="7">
        <v>0</v>
      </c>
      <c r="O109" s="7">
        <v>0</v>
      </c>
      <c r="P109" s="7">
        <v>0</v>
      </c>
      <c r="Q109" s="7">
        <v>4.8198280000000002</v>
      </c>
      <c r="R109" s="7">
        <v>19.070001999999999</v>
      </c>
      <c r="S109" s="7">
        <v>0</v>
      </c>
      <c r="T109" s="7">
        <v>17.110358999999999</v>
      </c>
      <c r="U109" s="7">
        <v>0</v>
      </c>
      <c r="V109" s="7">
        <v>0</v>
      </c>
      <c r="W109" s="7">
        <v>40.543559999999999</v>
      </c>
      <c r="X109" s="7">
        <v>0</v>
      </c>
      <c r="Y109" s="7">
        <v>0</v>
      </c>
      <c r="Z109" s="7">
        <v>0</v>
      </c>
      <c r="AA109" s="1" t="s">
        <v>24</v>
      </c>
      <c r="AB109" s="1" t="str">
        <f t="shared" si="3"/>
        <v>Andalucía</v>
      </c>
      <c r="AC109" s="1" t="str">
        <f t="shared" si="4"/>
        <v>Badajoz-Andalucía-Málaga-R1</v>
      </c>
      <c r="AD109" s="1" t="str">
        <f t="shared" si="5"/>
        <v xml:space="preserve">AA,BB - Agricultura, silvicultura y pesca </v>
      </c>
    </row>
    <row r="110" spans="1:30" ht="14.4">
      <c r="A110" s="7" t="s">
        <v>20</v>
      </c>
      <c r="B110" s="7" t="s">
        <v>21</v>
      </c>
      <c r="C110" s="7" t="s">
        <v>64</v>
      </c>
      <c r="D110" s="7" t="s">
        <v>26</v>
      </c>
      <c r="E110" s="7">
        <v>8.1150695933069297E-2</v>
      </c>
      <c r="F110" s="7">
        <v>0</v>
      </c>
      <c r="G110" s="7">
        <v>0</v>
      </c>
      <c r="H110" s="7">
        <v>0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  <c r="N110" s="7">
        <v>0</v>
      </c>
      <c r="O110" s="7">
        <v>0</v>
      </c>
      <c r="P110" s="7">
        <v>18.950792</v>
      </c>
      <c r="Q110" s="7">
        <v>0</v>
      </c>
      <c r="R110" s="7">
        <v>0</v>
      </c>
      <c r="S110" s="7">
        <v>0</v>
      </c>
      <c r="T110" s="7">
        <v>0</v>
      </c>
      <c r="U110" s="7">
        <v>0</v>
      </c>
      <c r="V110" s="7">
        <v>0</v>
      </c>
      <c r="W110" s="7">
        <v>0</v>
      </c>
      <c r="X110" s="7">
        <v>0</v>
      </c>
      <c r="Y110" s="7">
        <v>0</v>
      </c>
      <c r="Z110" s="7">
        <v>0</v>
      </c>
      <c r="AA110" s="1" t="s">
        <v>27</v>
      </c>
      <c r="AB110" s="1" t="str">
        <f t="shared" si="3"/>
        <v>Andalucía</v>
      </c>
      <c r="AC110" s="1" t="str">
        <f t="shared" si="4"/>
        <v>Badajoz-Andalucía-Málaga-R2</v>
      </c>
      <c r="AD110" s="1" t="str">
        <f t="shared" si="5"/>
        <v xml:space="preserve">CA,CB, DF - I. extractivas, coquerías, refino y combustibles nucleares </v>
      </c>
    </row>
    <row r="111" spans="1:30" ht="14.4">
      <c r="A111" s="7" t="s">
        <v>20</v>
      </c>
      <c r="B111" s="7" t="s">
        <v>21</v>
      </c>
      <c r="C111" s="7" t="s">
        <v>64</v>
      </c>
      <c r="D111" s="7" t="s">
        <v>29</v>
      </c>
      <c r="E111" s="7">
        <v>2.4865794966577499</v>
      </c>
      <c r="F111" s="7">
        <v>4.7197910300148997</v>
      </c>
      <c r="G111" s="7">
        <v>32.8923439796568</v>
      </c>
      <c r="H111" s="7">
        <v>27.6926379382977</v>
      </c>
      <c r="I111" s="7">
        <v>49.619786748921896</v>
      </c>
      <c r="J111" s="7">
        <v>37.489499876155499</v>
      </c>
      <c r="K111" s="7">
        <v>14.7845764841849</v>
      </c>
      <c r="L111" s="7">
        <v>3.81616870686682</v>
      </c>
      <c r="M111" s="7">
        <v>9.6097505153201208</v>
      </c>
      <c r="N111" s="7">
        <v>7.9892674044092598</v>
      </c>
      <c r="O111" s="7">
        <v>19.369380550931101</v>
      </c>
      <c r="P111" s="7">
        <v>10.366296</v>
      </c>
      <c r="Q111" s="7">
        <v>19.325724999999998</v>
      </c>
      <c r="R111" s="7">
        <v>44.816338000000002</v>
      </c>
      <c r="S111" s="7">
        <v>71.616169999999997</v>
      </c>
      <c r="T111" s="7">
        <v>62.124366000000002</v>
      </c>
      <c r="U111" s="7">
        <v>51.93665</v>
      </c>
      <c r="V111" s="7">
        <v>47.565569000000004</v>
      </c>
      <c r="W111" s="7">
        <v>10.308916</v>
      </c>
      <c r="X111" s="7">
        <v>18.526513000000001</v>
      </c>
      <c r="Y111" s="7">
        <v>31.06823</v>
      </c>
      <c r="Z111" s="7">
        <v>27.698699999999999</v>
      </c>
      <c r="AA111" s="1" t="s">
        <v>30</v>
      </c>
      <c r="AB111" s="1" t="str">
        <f t="shared" si="3"/>
        <v>Andalucía</v>
      </c>
      <c r="AC111" s="1" t="str">
        <f t="shared" si="4"/>
        <v>Badajoz-Andalucía-Málaga-R3</v>
      </c>
      <c r="AD111" s="1" t="str">
        <f t="shared" si="5"/>
        <v xml:space="preserve">DA - Industria Agroalimentaria </v>
      </c>
    </row>
    <row r="112" spans="1:30" ht="14.4">
      <c r="A112" s="7" t="s">
        <v>20</v>
      </c>
      <c r="B112" s="7" t="s">
        <v>21</v>
      </c>
      <c r="C112" s="7" t="s">
        <v>64</v>
      </c>
      <c r="D112" s="7" t="s">
        <v>32</v>
      </c>
      <c r="E112" s="7">
        <v>0</v>
      </c>
      <c r="F112" s="7">
        <v>0</v>
      </c>
      <c r="G112" s="7">
        <v>0</v>
      </c>
      <c r="H112" s="7">
        <v>0</v>
      </c>
      <c r="I112" s="7">
        <v>0</v>
      </c>
      <c r="J112" s="7">
        <v>0</v>
      </c>
      <c r="K112" s="7">
        <v>0</v>
      </c>
      <c r="L112" s="7">
        <v>0</v>
      </c>
      <c r="M112" s="7">
        <v>0</v>
      </c>
      <c r="N112" s="7">
        <v>0</v>
      </c>
      <c r="O112" s="7">
        <v>0</v>
      </c>
      <c r="P112" s="7">
        <v>0</v>
      </c>
      <c r="Q112" s="7">
        <v>0</v>
      </c>
      <c r="R112" s="7">
        <v>0</v>
      </c>
      <c r="S112" s="7">
        <v>0</v>
      </c>
      <c r="T112" s="7">
        <v>0</v>
      </c>
      <c r="U112" s="7">
        <v>0</v>
      </c>
      <c r="V112" s="7">
        <v>0</v>
      </c>
      <c r="W112" s="7">
        <v>0</v>
      </c>
      <c r="X112" s="7">
        <v>0</v>
      </c>
      <c r="Y112" s="7">
        <v>0</v>
      </c>
      <c r="Z112" s="7">
        <v>0</v>
      </c>
      <c r="AA112" s="1" t="s">
        <v>33</v>
      </c>
      <c r="AB112" s="1" t="str">
        <f t="shared" si="3"/>
        <v>Andalucía</v>
      </c>
      <c r="AC112" s="1" t="str">
        <f t="shared" si="4"/>
        <v>Badajoz-Andalucía-Málaga-R4</v>
      </c>
      <c r="AD112" s="1" t="str">
        <f t="shared" si="5"/>
        <v xml:space="preserve">DB - Industria textil y de la confección </v>
      </c>
    </row>
    <row r="113" spans="1:30" ht="14.4">
      <c r="A113" s="7" t="s">
        <v>20</v>
      </c>
      <c r="B113" s="7" t="s">
        <v>21</v>
      </c>
      <c r="C113" s="7" t="s">
        <v>64</v>
      </c>
      <c r="D113" s="7" t="s">
        <v>35</v>
      </c>
      <c r="E113" s="7">
        <v>0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0</v>
      </c>
      <c r="O113" s="7">
        <v>0</v>
      </c>
      <c r="P113" s="7">
        <v>0</v>
      </c>
      <c r="Q113" s="7">
        <v>0</v>
      </c>
      <c r="R113" s="7">
        <v>0</v>
      </c>
      <c r="S113" s="7">
        <v>0</v>
      </c>
      <c r="T113" s="7">
        <v>0</v>
      </c>
      <c r="U113" s="7">
        <v>0</v>
      </c>
      <c r="V113" s="7">
        <v>0</v>
      </c>
      <c r="W113" s="7">
        <v>0</v>
      </c>
      <c r="X113" s="7">
        <v>0</v>
      </c>
      <c r="Y113" s="7">
        <v>0</v>
      </c>
      <c r="Z113" s="7">
        <v>0</v>
      </c>
      <c r="AA113" s="1" t="s">
        <v>36</v>
      </c>
      <c r="AB113" s="1" t="str">
        <f t="shared" si="3"/>
        <v>Andalucía</v>
      </c>
      <c r="AC113" s="1" t="str">
        <f t="shared" si="4"/>
        <v>Badajoz-Andalucía-Málaga-R5</v>
      </c>
      <c r="AD113" s="1" t="str">
        <f t="shared" si="5"/>
        <v xml:space="preserve">DC - Industria del cuero y calzado </v>
      </c>
    </row>
    <row r="114" spans="1:30" ht="14.4">
      <c r="A114" s="7" t="s">
        <v>20</v>
      </c>
      <c r="B114" s="7" t="s">
        <v>21</v>
      </c>
      <c r="C114" s="7" t="s">
        <v>64</v>
      </c>
      <c r="D114" s="7" t="s">
        <v>37</v>
      </c>
      <c r="E114" s="7">
        <v>0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5.7205279147038697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v>14.613192</v>
      </c>
      <c r="W114" s="7">
        <v>0</v>
      </c>
      <c r="X114" s="7">
        <v>0</v>
      </c>
      <c r="Y114" s="7">
        <v>0</v>
      </c>
      <c r="Z114" s="7">
        <v>0</v>
      </c>
      <c r="AA114" s="1" t="s">
        <v>38</v>
      </c>
      <c r="AB114" s="1" t="str">
        <f t="shared" si="3"/>
        <v>Andalucía</v>
      </c>
      <c r="AC114" s="1" t="str">
        <f t="shared" si="4"/>
        <v>Badajoz-Andalucía-Málaga-R6</v>
      </c>
      <c r="AD114" s="1" t="str">
        <f t="shared" si="5"/>
        <v xml:space="preserve">DD - Industria de la madera y el corcho </v>
      </c>
    </row>
    <row r="115" spans="1:30" ht="14.4">
      <c r="A115" s="7" t="s">
        <v>20</v>
      </c>
      <c r="B115" s="7" t="s">
        <v>21</v>
      </c>
      <c r="C115" s="7" t="s">
        <v>64</v>
      </c>
      <c r="D115" s="7" t="s">
        <v>39</v>
      </c>
      <c r="E115" s="7">
        <v>0</v>
      </c>
      <c r="F115" s="7">
        <v>0.55525660135736299</v>
      </c>
      <c r="G115" s="7">
        <v>0</v>
      </c>
      <c r="H115" s="7">
        <v>0</v>
      </c>
      <c r="I115" s="7">
        <v>0</v>
      </c>
      <c r="J115" s="7">
        <v>0</v>
      </c>
      <c r="K115" s="7">
        <v>0</v>
      </c>
      <c r="L115" s="7">
        <v>0</v>
      </c>
      <c r="M115" s="7">
        <v>0</v>
      </c>
      <c r="N115" s="7">
        <v>0</v>
      </c>
      <c r="O115" s="7">
        <v>0</v>
      </c>
      <c r="P115" s="7">
        <v>0</v>
      </c>
      <c r="Q115" s="7">
        <v>2.3190879999999998</v>
      </c>
      <c r="R115" s="7">
        <v>0</v>
      </c>
      <c r="S115" s="7">
        <v>0</v>
      </c>
      <c r="T115" s="7">
        <v>0</v>
      </c>
      <c r="U115" s="7">
        <v>0</v>
      </c>
      <c r="V115" s="7">
        <v>0</v>
      </c>
      <c r="W115" s="7">
        <v>0</v>
      </c>
      <c r="X115" s="7">
        <v>0</v>
      </c>
      <c r="Y115" s="7">
        <v>0</v>
      </c>
      <c r="Z115" s="7">
        <v>0</v>
      </c>
      <c r="AA115" s="1" t="s">
        <v>40</v>
      </c>
      <c r="AB115" s="1" t="str">
        <f t="shared" si="3"/>
        <v>Andalucía</v>
      </c>
      <c r="AC115" s="1" t="str">
        <f t="shared" si="4"/>
        <v>Badajoz-Andalucía-Málaga-R7</v>
      </c>
      <c r="AD115" s="1" t="str">
        <f t="shared" si="5"/>
        <v xml:space="preserve">DE - Industria del papel, edición y artes gráficas </v>
      </c>
    </row>
    <row r="116" spans="1:30" ht="14.4">
      <c r="A116" s="7" t="s">
        <v>20</v>
      </c>
      <c r="B116" s="7" t="s">
        <v>21</v>
      </c>
      <c r="C116" s="7" t="s">
        <v>64</v>
      </c>
      <c r="D116" s="7" t="s">
        <v>41</v>
      </c>
      <c r="E116" s="7">
        <v>0</v>
      </c>
      <c r="F116" s="7">
        <v>0</v>
      </c>
      <c r="G116" s="7">
        <v>2.6669395365845499</v>
      </c>
      <c r="H116" s="7">
        <v>0</v>
      </c>
      <c r="I116" s="7">
        <v>0</v>
      </c>
      <c r="J116" s="7">
        <v>0</v>
      </c>
      <c r="K116" s="7">
        <v>1.40295646444121</v>
      </c>
      <c r="L116" s="7">
        <v>0</v>
      </c>
      <c r="M116" s="7">
        <v>0</v>
      </c>
      <c r="N116" s="7">
        <v>1.9776619010590699</v>
      </c>
      <c r="O116" s="7">
        <v>0</v>
      </c>
      <c r="P116" s="7">
        <v>0</v>
      </c>
      <c r="Q116" s="7">
        <v>0</v>
      </c>
      <c r="R116" s="7">
        <v>1.0780559999999999</v>
      </c>
      <c r="S116" s="7">
        <v>0</v>
      </c>
      <c r="T116" s="7">
        <v>0</v>
      </c>
      <c r="U116" s="7">
        <v>0</v>
      </c>
      <c r="V116" s="7">
        <v>14.190239999999999</v>
      </c>
      <c r="W116" s="7">
        <v>0</v>
      </c>
      <c r="X116" s="7">
        <v>0</v>
      </c>
      <c r="Y116" s="7">
        <v>11.240218</v>
      </c>
      <c r="Z116" s="7">
        <v>0</v>
      </c>
      <c r="AA116" s="1" t="s">
        <v>42</v>
      </c>
      <c r="AB116" s="1" t="str">
        <f t="shared" si="3"/>
        <v>Andalucía</v>
      </c>
      <c r="AC116" s="1" t="str">
        <f t="shared" si="4"/>
        <v>Badajoz-Andalucía-Málaga-R8</v>
      </c>
      <c r="AD116" s="1" t="str">
        <f t="shared" si="5"/>
        <v xml:space="preserve">DG - Industria Química </v>
      </c>
    </row>
    <row r="117" spans="1:30" ht="14.4">
      <c r="A117" s="7" t="s">
        <v>20</v>
      </c>
      <c r="B117" s="7" t="s">
        <v>21</v>
      </c>
      <c r="C117" s="7" t="s">
        <v>64</v>
      </c>
      <c r="D117" s="7" t="s">
        <v>43</v>
      </c>
      <c r="E117" s="7">
        <v>0</v>
      </c>
      <c r="F117" s="7">
        <v>2.7738076844771999</v>
      </c>
      <c r="G117" s="7">
        <v>0</v>
      </c>
      <c r="H117" s="7">
        <v>0</v>
      </c>
      <c r="I117" s="7">
        <v>0</v>
      </c>
      <c r="J117" s="7">
        <v>0</v>
      </c>
      <c r="K117" s="7">
        <v>0</v>
      </c>
      <c r="L117" s="7">
        <v>0</v>
      </c>
      <c r="M117" s="7">
        <v>0</v>
      </c>
      <c r="N117" s="7">
        <v>21.6072392352423</v>
      </c>
      <c r="O117" s="7">
        <v>0</v>
      </c>
      <c r="P117" s="7">
        <v>0</v>
      </c>
      <c r="Q117" s="7">
        <v>2.290305</v>
      </c>
      <c r="R117" s="7">
        <v>0</v>
      </c>
      <c r="S117" s="7">
        <v>0</v>
      </c>
      <c r="T117" s="7">
        <v>0</v>
      </c>
      <c r="U117" s="7">
        <v>0</v>
      </c>
      <c r="V117" s="7">
        <v>0</v>
      </c>
      <c r="W117" s="7">
        <v>0</v>
      </c>
      <c r="X117" s="7">
        <v>0</v>
      </c>
      <c r="Y117" s="7">
        <v>30.876458</v>
      </c>
      <c r="Z117" s="7">
        <v>0</v>
      </c>
      <c r="AA117" s="1" t="s">
        <v>44</v>
      </c>
      <c r="AB117" s="1" t="str">
        <f t="shared" si="3"/>
        <v>Andalucía</v>
      </c>
      <c r="AC117" s="1" t="str">
        <f t="shared" si="4"/>
        <v>Badajoz-Andalucía-Málaga-R9</v>
      </c>
      <c r="AD117" s="1" t="str">
        <f t="shared" si="5"/>
        <v xml:space="preserve">DH - Industria del caucho y materias plásticas </v>
      </c>
    </row>
    <row r="118" spans="1:30" ht="14.4">
      <c r="A118" s="7" t="s">
        <v>20</v>
      </c>
      <c r="B118" s="7" t="s">
        <v>21</v>
      </c>
      <c r="C118" s="7" t="s">
        <v>64</v>
      </c>
      <c r="D118" s="7" t="s">
        <v>45</v>
      </c>
      <c r="E118" s="7">
        <v>0</v>
      </c>
      <c r="F118" s="7">
        <v>21.8013525067892</v>
      </c>
      <c r="G118" s="7">
        <v>32.033856879877199</v>
      </c>
      <c r="H118" s="7">
        <v>18.162991090956901</v>
      </c>
      <c r="I118" s="7">
        <v>0</v>
      </c>
      <c r="J118" s="7">
        <v>0</v>
      </c>
      <c r="K118" s="7">
        <v>0</v>
      </c>
      <c r="L118" s="7">
        <v>15.933945163901001</v>
      </c>
      <c r="M118" s="7">
        <v>5.6008194640353803</v>
      </c>
      <c r="N118" s="7">
        <v>0.17242749867342799</v>
      </c>
      <c r="O118" s="7">
        <v>0</v>
      </c>
      <c r="P118" s="7">
        <v>0</v>
      </c>
      <c r="Q118" s="7">
        <v>18.078375000000001</v>
      </c>
      <c r="R118" s="7">
        <v>35.763233999999997</v>
      </c>
      <c r="S118" s="7">
        <v>34.563316</v>
      </c>
      <c r="T118" s="7">
        <v>0</v>
      </c>
      <c r="U118" s="7">
        <v>0</v>
      </c>
      <c r="V118" s="7">
        <v>0</v>
      </c>
      <c r="W118" s="7">
        <v>14.542242</v>
      </c>
      <c r="X118" s="7">
        <v>27.632425999999999</v>
      </c>
      <c r="Y118" s="7">
        <v>13.581799999999999</v>
      </c>
      <c r="Z118" s="7">
        <v>0</v>
      </c>
      <c r="AA118" s="1" t="s">
        <v>46</v>
      </c>
      <c r="AB118" s="1" t="str">
        <f t="shared" si="3"/>
        <v>Andalucía</v>
      </c>
      <c r="AC118" s="1" t="str">
        <f t="shared" si="4"/>
        <v>Badajoz-Andalucía-Málaga-R10</v>
      </c>
      <c r="AD118" s="1" t="str">
        <f t="shared" si="5"/>
        <v xml:space="preserve">DI - Industria de productos minerales no metálicos </v>
      </c>
    </row>
    <row r="119" spans="1:30" ht="14.4">
      <c r="A119" s="7" t="s">
        <v>20</v>
      </c>
      <c r="B119" s="7" t="s">
        <v>21</v>
      </c>
      <c r="C119" s="7" t="s">
        <v>64</v>
      </c>
      <c r="D119" s="7" t="s">
        <v>47</v>
      </c>
      <c r="E119" s="7">
        <v>0</v>
      </c>
      <c r="F119" s="7">
        <v>15.022658713299499</v>
      </c>
      <c r="G119" s="7">
        <v>4.1787849609393604</v>
      </c>
      <c r="H119" s="7">
        <v>23.075835286693799</v>
      </c>
      <c r="I119" s="7">
        <v>5.0225553223289001</v>
      </c>
      <c r="J119" s="7">
        <v>10.981333998750801</v>
      </c>
      <c r="K119" s="7">
        <v>9.5981042706240203</v>
      </c>
      <c r="L119" s="7">
        <v>0.49038085561975298</v>
      </c>
      <c r="M119" s="7">
        <v>0</v>
      </c>
      <c r="N119" s="7">
        <v>2.6257229979036998</v>
      </c>
      <c r="O119" s="7">
        <v>5.3770303688630401</v>
      </c>
      <c r="P119" s="7">
        <v>0</v>
      </c>
      <c r="Q119" s="7">
        <v>70.511511999999996</v>
      </c>
      <c r="R119" s="7">
        <v>35.327097000000002</v>
      </c>
      <c r="S119" s="7">
        <v>65.873829000000001</v>
      </c>
      <c r="T119" s="7">
        <v>61.597938999999997</v>
      </c>
      <c r="U119" s="7">
        <v>18.516684000000001</v>
      </c>
      <c r="V119" s="7">
        <v>43.315517999999997</v>
      </c>
      <c r="W119" s="7">
        <v>13.902457999999999</v>
      </c>
      <c r="X119" s="7">
        <v>0</v>
      </c>
      <c r="Y119" s="7">
        <v>12.372102</v>
      </c>
      <c r="Z119" s="7">
        <v>13.303941</v>
      </c>
      <c r="AA119" s="1" t="s">
        <v>48</v>
      </c>
      <c r="AB119" s="1" t="str">
        <f t="shared" si="3"/>
        <v>Andalucía</v>
      </c>
      <c r="AC119" s="1" t="str">
        <f t="shared" si="4"/>
        <v>Badajoz-Andalucía-Málaga-R11</v>
      </c>
      <c r="AD119" s="1" t="str">
        <f t="shared" si="5"/>
        <v xml:space="preserve">DJ - Metalurgia y fabricación de productos metálicos </v>
      </c>
    </row>
    <row r="120" spans="1:30" ht="14.4">
      <c r="A120" s="7" t="s">
        <v>20</v>
      </c>
      <c r="B120" s="7" t="s">
        <v>21</v>
      </c>
      <c r="C120" s="7" t="s">
        <v>64</v>
      </c>
      <c r="D120" s="7" t="s">
        <v>49</v>
      </c>
      <c r="E120" s="7">
        <v>0</v>
      </c>
      <c r="F120" s="7">
        <v>0</v>
      </c>
      <c r="G120" s="7">
        <v>0</v>
      </c>
      <c r="H120" s="7">
        <v>0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  <c r="N120" s="7">
        <v>0</v>
      </c>
      <c r="O120" s="7">
        <v>0</v>
      </c>
      <c r="P120" s="7">
        <v>0</v>
      </c>
      <c r="Q120" s="7">
        <v>0</v>
      </c>
      <c r="R120" s="7">
        <v>0</v>
      </c>
      <c r="S120" s="7">
        <v>0</v>
      </c>
      <c r="T120" s="7">
        <v>0</v>
      </c>
      <c r="U120" s="7">
        <v>0</v>
      </c>
      <c r="V120" s="7">
        <v>0</v>
      </c>
      <c r="W120" s="7">
        <v>0</v>
      </c>
      <c r="X120" s="7">
        <v>0</v>
      </c>
      <c r="Y120" s="7">
        <v>0</v>
      </c>
      <c r="Z120" s="7">
        <v>0</v>
      </c>
      <c r="AA120" s="1" t="s">
        <v>50</v>
      </c>
      <c r="AB120" s="1" t="str">
        <f t="shared" si="3"/>
        <v>Andalucía</v>
      </c>
      <c r="AC120" s="1" t="str">
        <f t="shared" si="4"/>
        <v>Badajoz-Andalucía-Málaga-R12</v>
      </c>
      <c r="AD120" s="1" t="str">
        <f t="shared" si="5"/>
        <v xml:space="preserve">DK - Fabricación de maquinaria y equipo mecánico </v>
      </c>
    </row>
    <row r="121" spans="1:30" ht="14.4">
      <c r="A121" s="7" t="s">
        <v>20</v>
      </c>
      <c r="B121" s="7" t="s">
        <v>21</v>
      </c>
      <c r="C121" s="7" t="s">
        <v>64</v>
      </c>
      <c r="D121" s="7" t="s">
        <v>51</v>
      </c>
      <c r="E121" s="7">
        <v>0</v>
      </c>
      <c r="F121" s="7">
        <v>0</v>
      </c>
      <c r="G121" s="7">
        <v>0</v>
      </c>
      <c r="H121" s="7">
        <v>0</v>
      </c>
      <c r="I121" s="7">
        <v>0</v>
      </c>
      <c r="J121" s="7">
        <v>0</v>
      </c>
      <c r="K121" s="7">
        <v>0</v>
      </c>
      <c r="L121" s="7">
        <v>0</v>
      </c>
      <c r="M121" s="7">
        <v>0</v>
      </c>
      <c r="N121" s="7">
        <v>0</v>
      </c>
      <c r="O121" s="7">
        <v>0</v>
      </c>
      <c r="P121" s="7">
        <v>0</v>
      </c>
      <c r="Q121" s="7">
        <v>0</v>
      </c>
      <c r="R121" s="7">
        <v>0</v>
      </c>
      <c r="S121" s="7">
        <v>0</v>
      </c>
      <c r="T121" s="7">
        <v>0</v>
      </c>
      <c r="U121" s="7">
        <v>0</v>
      </c>
      <c r="V121" s="7">
        <v>0</v>
      </c>
      <c r="W121" s="7">
        <v>0</v>
      </c>
      <c r="X121" s="7">
        <v>0</v>
      </c>
      <c r="Y121" s="7">
        <v>0</v>
      </c>
      <c r="Z121" s="7">
        <v>0</v>
      </c>
      <c r="AA121" s="1" t="s">
        <v>52</v>
      </c>
      <c r="AB121" s="1" t="str">
        <f t="shared" si="3"/>
        <v>Andalucía</v>
      </c>
      <c r="AC121" s="1" t="str">
        <f t="shared" si="4"/>
        <v>Badajoz-Andalucía-Málaga-R13</v>
      </c>
      <c r="AD121" s="1" t="str">
        <f t="shared" si="5"/>
        <v xml:space="preserve">DL - Material y equipo eléctrico, electrónico y óptico </v>
      </c>
    </row>
    <row r="122" spans="1:30" ht="14.4">
      <c r="A122" s="7" t="s">
        <v>20</v>
      </c>
      <c r="B122" s="7" t="s">
        <v>21</v>
      </c>
      <c r="C122" s="7" t="s">
        <v>64</v>
      </c>
      <c r="D122" s="7" t="s">
        <v>53</v>
      </c>
      <c r="E122" s="7">
        <v>0</v>
      </c>
      <c r="F122" s="7">
        <v>0</v>
      </c>
      <c r="G122" s="7">
        <v>4.4373192639082104</v>
      </c>
      <c r="H122" s="7">
        <v>0</v>
      </c>
      <c r="I122" s="7">
        <v>0.16988940976845299</v>
      </c>
      <c r="J122" s="7">
        <v>0</v>
      </c>
      <c r="K122" s="7">
        <v>0</v>
      </c>
      <c r="L122" s="7">
        <v>3.22060147267036</v>
      </c>
      <c r="M122" s="7">
        <v>0</v>
      </c>
      <c r="N122" s="7">
        <v>0</v>
      </c>
      <c r="O122" s="7">
        <v>0</v>
      </c>
      <c r="P122" s="7">
        <v>0</v>
      </c>
      <c r="Q122" s="7">
        <v>0</v>
      </c>
      <c r="R122" s="7">
        <v>16.960172</v>
      </c>
      <c r="S122" s="7">
        <v>0</v>
      </c>
      <c r="T122" s="7">
        <v>3.9082490000000001</v>
      </c>
      <c r="U122" s="7">
        <v>0</v>
      </c>
      <c r="V122" s="7">
        <v>0</v>
      </c>
      <c r="W122" s="7">
        <v>10.714368</v>
      </c>
      <c r="X122" s="7">
        <v>0</v>
      </c>
      <c r="Y122" s="7">
        <v>0</v>
      </c>
      <c r="Z122" s="7">
        <v>0</v>
      </c>
      <c r="AA122" s="1" t="s">
        <v>54</v>
      </c>
      <c r="AB122" s="1" t="str">
        <f t="shared" si="3"/>
        <v>Andalucía</v>
      </c>
      <c r="AC122" s="1" t="str">
        <f t="shared" si="4"/>
        <v>Badajoz-Andalucía-Málaga-R14</v>
      </c>
      <c r="AD122" s="1" t="str">
        <f t="shared" si="5"/>
        <v xml:space="preserve">DM - Fabricación de material de transporte </v>
      </c>
    </row>
    <row r="123" spans="1:30" ht="14.4">
      <c r="A123" s="7" t="s">
        <v>20</v>
      </c>
      <c r="B123" s="7" t="s">
        <v>21</v>
      </c>
      <c r="C123" s="7" t="s">
        <v>64</v>
      </c>
      <c r="D123" s="7" t="s">
        <v>55</v>
      </c>
      <c r="E123" s="7">
        <v>0</v>
      </c>
      <c r="F123" s="7">
        <v>0</v>
      </c>
      <c r="G123" s="7">
        <v>0</v>
      </c>
      <c r="H123" s="7">
        <v>1.35533223595216</v>
      </c>
      <c r="I123" s="7">
        <v>11.8275301850997</v>
      </c>
      <c r="J123" s="7">
        <v>0</v>
      </c>
      <c r="K123" s="7">
        <v>0</v>
      </c>
      <c r="L123" s="7">
        <v>0</v>
      </c>
      <c r="M123" s="7">
        <v>0</v>
      </c>
      <c r="N123" s="7">
        <v>0</v>
      </c>
      <c r="O123" s="7">
        <v>0</v>
      </c>
      <c r="P123" s="7">
        <v>0</v>
      </c>
      <c r="Q123" s="7">
        <v>0</v>
      </c>
      <c r="R123" s="7">
        <v>0</v>
      </c>
      <c r="S123" s="7">
        <v>0.83394599999999997</v>
      </c>
      <c r="T123" s="7">
        <v>6.5512800000000002</v>
      </c>
      <c r="U123" s="7">
        <v>0</v>
      </c>
      <c r="V123" s="7">
        <v>0</v>
      </c>
      <c r="W123" s="7">
        <v>0</v>
      </c>
      <c r="X123" s="7">
        <v>0</v>
      </c>
      <c r="Y123" s="7">
        <v>0</v>
      </c>
      <c r="Z123" s="7">
        <v>0</v>
      </c>
      <c r="AA123" s="1" t="s">
        <v>56</v>
      </c>
      <c r="AB123" s="1" t="str">
        <f t="shared" si="3"/>
        <v>Andalucía</v>
      </c>
      <c r="AC123" s="1" t="str">
        <f t="shared" si="4"/>
        <v>Badajoz-Andalucía-Málaga-R15</v>
      </c>
      <c r="AD123" s="1" t="str">
        <f t="shared" si="5"/>
        <v xml:space="preserve">DN - Industrias diversas </v>
      </c>
    </row>
    <row r="124" spans="1:30" ht="14.4">
      <c r="A124" s="7" t="s">
        <v>20</v>
      </c>
      <c r="B124" s="7" t="s">
        <v>21</v>
      </c>
      <c r="C124" s="7" t="s">
        <v>64</v>
      </c>
      <c r="D124" s="7" t="s">
        <v>57</v>
      </c>
      <c r="E124" s="7">
        <v>0</v>
      </c>
      <c r="F124" s="7">
        <v>0</v>
      </c>
      <c r="G124" s="7">
        <v>0</v>
      </c>
      <c r="H124" s="7">
        <v>0</v>
      </c>
      <c r="I124" s="7">
        <v>0</v>
      </c>
      <c r="J124" s="7">
        <v>0</v>
      </c>
      <c r="K124" s="7">
        <v>0</v>
      </c>
      <c r="L124" s="7">
        <v>0</v>
      </c>
      <c r="M124" s="7">
        <v>0</v>
      </c>
      <c r="N124" s="7">
        <v>0</v>
      </c>
      <c r="O124" s="7">
        <v>0</v>
      </c>
      <c r="P124" s="7">
        <v>0</v>
      </c>
      <c r="Q124" s="7">
        <v>0</v>
      </c>
      <c r="R124" s="7">
        <v>0</v>
      </c>
      <c r="S124" s="7">
        <v>0</v>
      </c>
      <c r="T124" s="7">
        <v>0</v>
      </c>
      <c r="U124" s="7">
        <v>0</v>
      </c>
      <c r="V124" s="7">
        <v>0</v>
      </c>
      <c r="W124" s="7">
        <v>0</v>
      </c>
      <c r="X124" s="7">
        <v>0</v>
      </c>
      <c r="Y124" s="7">
        <v>0</v>
      </c>
      <c r="Z124" s="7">
        <v>0</v>
      </c>
      <c r="AA124" s="1" t="s">
        <v>58</v>
      </c>
      <c r="AB124" s="1" t="str">
        <f t="shared" si="3"/>
        <v>Andalucía</v>
      </c>
      <c r="AC124" s="1" t="str">
        <f t="shared" si="4"/>
        <v>Badajoz-Andalucía-Málaga-R16</v>
      </c>
      <c r="AD124" s="1" t="str">
        <f t="shared" si="5"/>
        <v xml:space="preserve">EE - Industria energética, distribución de energía, gas y agua </v>
      </c>
    </row>
    <row r="125" spans="1:30" ht="14.4">
      <c r="A125" s="7" t="s">
        <v>20</v>
      </c>
      <c r="B125" s="7" t="s">
        <v>21</v>
      </c>
      <c r="C125" s="7" t="s">
        <v>65</v>
      </c>
      <c r="D125" s="7" t="s">
        <v>23</v>
      </c>
      <c r="E125" s="7">
        <v>141.37981750512799</v>
      </c>
      <c r="F125" s="7">
        <v>96.678577220486105</v>
      </c>
      <c r="G125" s="7">
        <v>146.70224278408901</v>
      </c>
      <c r="H125" s="7">
        <v>65.214436699615504</v>
      </c>
      <c r="I125" s="7">
        <v>68.589184693243098</v>
      </c>
      <c r="J125" s="7">
        <v>69.044358327717504</v>
      </c>
      <c r="K125" s="7">
        <v>81.6964725434391</v>
      </c>
      <c r="L125" s="7">
        <v>51.275596457912499</v>
      </c>
      <c r="M125" s="7">
        <v>50.780297646245103</v>
      </c>
      <c r="N125" s="7">
        <v>28.980070737007399</v>
      </c>
      <c r="O125" s="7">
        <v>62.344419372243799</v>
      </c>
      <c r="P125" s="7">
        <v>316.65150975</v>
      </c>
      <c r="Q125" s="7">
        <v>217.771468</v>
      </c>
      <c r="R125" s="7">
        <v>348.47641040000002</v>
      </c>
      <c r="S125" s="7">
        <v>189.00612390000001</v>
      </c>
      <c r="T125" s="7">
        <v>205.69568039999999</v>
      </c>
      <c r="U125" s="7">
        <v>155.19959965000001</v>
      </c>
      <c r="V125" s="7">
        <v>221.05422100000001</v>
      </c>
      <c r="W125" s="7">
        <v>168.19253399999999</v>
      </c>
      <c r="X125" s="7">
        <v>142.48499100000001</v>
      </c>
      <c r="Y125" s="7">
        <v>86.316484000000003</v>
      </c>
      <c r="Z125" s="7">
        <v>161.19171800000001</v>
      </c>
      <c r="AA125" s="1" t="s">
        <v>24</v>
      </c>
      <c r="AB125" s="1" t="str">
        <f t="shared" si="3"/>
        <v>Andalucía</v>
      </c>
      <c r="AC125" s="1" t="str">
        <f t="shared" si="4"/>
        <v>Badajoz-Andalucía-Sevilla-R1</v>
      </c>
      <c r="AD125" s="1" t="str">
        <f t="shared" si="5"/>
        <v xml:space="preserve">AA,BB - Agricultura, silvicultura y pesca </v>
      </c>
    </row>
    <row r="126" spans="1:30" ht="14.4">
      <c r="A126" s="7" t="s">
        <v>20</v>
      </c>
      <c r="B126" s="7" t="s">
        <v>21</v>
      </c>
      <c r="C126" s="7" t="s">
        <v>65</v>
      </c>
      <c r="D126" s="7" t="s">
        <v>26</v>
      </c>
      <c r="E126" s="7">
        <v>0</v>
      </c>
      <c r="F126" s="7">
        <v>1.4016437278632401</v>
      </c>
      <c r="G126" s="7">
        <v>0.73731667086180197</v>
      </c>
      <c r="H126" s="7">
        <v>6.9188980334880998</v>
      </c>
      <c r="I126" s="7">
        <v>1.0758489450420701</v>
      </c>
      <c r="J126" s="7">
        <v>1.8541889603299899</v>
      </c>
      <c r="K126" s="7">
        <v>3.48156110987571</v>
      </c>
      <c r="L126" s="7">
        <v>0.12913654756492501</v>
      </c>
      <c r="M126" s="7">
        <v>0.46754756281353799</v>
      </c>
      <c r="N126" s="7">
        <v>6.8290409736797503E-3</v>
      </c>
      <c r="O126" s="7">
        <v>6.41809046277238E-2</v>
      </c>
      <c r="P126" s="7">
        <v>0</v>
      </c>
      <c r="Q126" s="7">
        <v>35.311273999999997</v>
      </c>
      <c r="R126" s="7">
        <v>13.9656</v>
      </c>
      <c r="S126" s="7">
        <v>129.96434600000001</v>
      </c>
      <c r="T126" s="7">
        <v>40.824765999999997</v>
      </c>
      <c r="U126" s="7">
        <v>52.178069999999998</v>
      </c>
      <c r="V126" s="7">
        <v>51.932378999999997</v>
      </c>
      <c r="W126" s="7">
        <v>28.127438000000001</v>
      </c>
      <c r="X126" s="7">
        <v>55.774380999999998</v>
      </c>
      <c r="Y126" s="7">
        <v>21.728116</v>
      </c>
      <c r="Z126" s="7">
        <v>96.896559999999994</v>
      </c>
      <c r="AA126" s="1" t="s">
        <v>27</v>
      </c>
      <c r="AB126" s="1" t="str">
        <f t="shared" si="3"/>
        <v>Andalucía</v>
      </c>
      <c r="AC126" s="1" t="str">
        <f t="shared" si="4"/>
        <v>Badajoz-Andalucía-Sevilla-R2</v>
      </c>
      <c r="AD126" s="1" t="str">
        <f t="shared" si="5"/>
        <v xml:space="preserve">CA,CB, DF - I. extractivas, coquerías, refino y combustibles nucleares </v>
      </c>
    </row>
    <row r="127" spans="1:30" ht="14.4">
      <c r="A127" s="7" t="s">
        <v>20</v>
      </c>
      <c r="B127" s="7" t="s">
        <v>21</v>
      </c>
      <c r="C127" s="7" t="s">
        <v>65</v>
      </c>
      <c r="D127" s="7" t="s">
        <v>29</v>
      </c>
      <c r="E127" s="7">
        <v>792.19505030241203</v>
      </c>
      <c r="F127" s="7">
        <v>683.46233115496295</v>
      </c>
      <c r="G127" s="7">
        <v>256.30843528324999</v>
      </c>
      <c r="H127" s="7">
        <v>315.15644821155598</v>
      </c>
      <c r="I127" s="7">
        <v>364.64072061460098</v>
      </c>
      <c r="J127" s="7">
        <v>727.34927330111498</v>
      </c>
      <c r="K127" s="7">
        <v>485.63296692558202</v>
      </c>
      <c r="L127" s="7">
        <v>263.79043571276901</v>
      </c>
      <c r="M127" s="7">
        <v>540.31302307402404</v>
      </c>
      <c r="N127" s="7">
        <v>492.62252401443197</v>
      </c>
      <c r="O127" s="7">
        <v>477.11159433416202</v>
      </c>
      <c r="P127" s="7">
        <v>649.53824599999996</v>
      </c>
      <c r="Q127" s="7">
        <v>844.51894700000003</v>
      </c>
      <c r="R127" s="7">
        <v>428.08982200000003</v>
      </c>
      <c r="S127" s="7">
        <v>493.30043334999999</v>
      </c>
      <c r="T127" s="7">
        <v>472.67838399999999</v>
      </c>
      <c r="U127" s="7">
        <v>825.73038010000005</v>
      </c>
      <c r="V127" s="7">
        <v>478.03943600000002</v>
      </c>
      <c r="W127" s="7">
        <v>289.70047899999997</v>
      </c>
      <c r="X127" s="7">
        <v>589.19953699999996</v>
      </c>
      <c r="Y127" s="7">
        <v>505.45498500000002</v>
      </c>
      <c r="Z127" s="7">
        <v>507.111087</v>
      </c>
      <c r="AA127" s="1" t="s">
        <v>30</v>
      </c>
      <c r="AB127" s="1" t="str">
        <f t="shared" si="3"/>
        <v>Andalucía</v>
      </c>
      <c r="AC127" s="1" t="str">
        <f t="shared" si="4"/>
        <v>Badajoz-Andalucía-Sevilla-R3</v>
      </c>
      <c r="AD127" s="1" t="str">
        <f t="shared" si="5"/>
        <v xml:space="preserve">DA - Industria Agroalimentaria </v>
      </c>
    </row>
    <row r="128" spans="1:30" ht="14.4">
      <c r="A128" s="7" t="s">
        <v>20</v>
      </c>
      <c r="B128" s="7" t="s">
        <v>21</v>
      </c>
      <c r="C128" s="7" t="s">
        <v>65</v>
      </c>
      <c r="D128" s="7" t="s">
        <v>32</v>
      </c>
      <c r="E128" s="7">
        <v>0</v>
      </c>
      <c r="F128" s="7">
        <v>0</v>
      </c>
      <c r="G128" s="7">
        <v>8.5405591489527808</v>
      </c>
      <c r="H128" s="7">
        <v>0</v>
      </c>
      <c r="I128" s="7">
        <v>3.4018609962122799</v>
      </c>
      <c r="J128" s="7">
        <v>0</v>
      </c>
      <c r="K128" s="7">
        <v>0</v>
      </c>
      <c r="L128" s="7">
        <v>0</v>
      </c>
      <c r="M128" s="7">
        <v>0</v>
      </c>
      <c r="N128" s="7">
        <v>0</v>
      </c>
      <c r="O128" s="7">
        <v>0</v>
      </c>
      <c r="P128" s="7">
        <v>0</v>
      </c>
      <c r="Q128" s="7">
        <v>0</v>
      </c>
      <c r="R128" s="7">
        <v>3.286117</v>
      </c>
      <c r="S128" s="7">
        <v>0</v>
      </c>
      <c r="T128" s="7">
        <v>2.0340755000000001</v>
      </c>
      <c r="U128" s="7">
        <v>0</v>
      </c>
      <c r="V128" s="7">
        <v>0</v>
      </c>
      <c r="W128" s="7">
        <v>0</v>
      </c>
      <c r="X128" s="7">
        <v>0</v>
      </c>
      <c r="Y128" s="7">
        <v>0</v>
      </c>
      <c r="Z128" s="7">
        <v>0</v>
      </c>
      <c r="AA128" s="1" t="s">
        <v>33</v>
      </c>
      <c r="AB128" s="1" t="str">
        <f t="shared" si="3"/>
        <v>Andalucía</v>
      </c>
      <c r="AC128" s="1" t="str">
        <f t="shared" si="4"/>
        <v>Badajoz-Andalucía-Sevilla-R4</v>
      </c>
      <c r="AD128" s="1" t="str">
        <f t="shared" si="5"/>
        <v xml:space="preserve">DB - Industria textil y de la confección </v>
      </c>
    </row>
    <row r="129" spans="1:30" ht="14.4">
      <c r="A129" s="7" t="s">
        <v>20</v>
      </c>
      <c r="B129" s="7" t="s">
        <v>21</v>
      </c>
      <c r="C129" s="7" t="s">
        <v>65</v>
      </c>
      <c r="D129" s="7" t="s">
        <v>35</v>
      </c>
      <c r="E129" s="7">
        <v>0</v>
      </c>
      <c r="F129" s="7">
        <v>0</v>
      </c>
      <c r="G129" s="7">
        <v>1.32449575859438</v>
      </c>
      <c r="H129" s="7">
        <v>0</v>
      </c>
      <c r="I129" s="7">
        <v>0</v>
      </c>
      <c r="J129" s="7">
        <v>0</v>
      </c>
      <c r="K129" s="7">
        <v>16.6542544956943</v>
      </c>
      <c r="L129" s="7">
        <v>0</v>
      </c>
      <c r="M129" s="7">
        <v>0</v>
      </c>
      <c r="N129" s="7">
        <v>0</v>
      </c>
      <c r="O129" s="7">
        <v>43.031322228276899</v>
      </c>
      <c r="P129" s="7">
        <v>0</v>
      </c>
      <c r="Q129" s="7">
        <v>0</v>
      </c>
      <c r="R129" s="7">
        <v>3.13748855</v>
      </c>
      <c r="S129" s="7">
        <v>0</v>
      </c>
      <c r="T129" s="7">
        <v>0</v>
      </c>
      <c r="U129" s="7">
        <v>0</v>
      </c>
      <c r="V129" s="7">
        <v>7.2732999999999999</v>
      </c>
      <c r="W129" s="7">
        <v>0</v>
      </c>
      <c r="X129" s="7">
        <v>0</v>
      </c>
      <c r="Y129" s="7">
        <v>0</v>
      </c>
      <c r="Z129" s="7">
        <v>16.726592400000001</v>
      </c>
      <c r="AA129" s="1" t="s">
        <v>36</v>
      </c>
      <c r="AB129" s="1" t="str">
        <f t="shared" si="3"/>
        <v>Andalucía</v>
      </c>
      <c r="AC129" s="1" t="str">
        <f t="shared" si="4"/>
        <v>Badajoz-Andalucía-Sevilla-R5</v>
      </c>
      <c r="AD129" s="1" t="str">
        <f t="shared" si="5"/>
        <v xml:space="preserve">DC - Industria del cuero y calzado </v>
      </c>
    </row>
    <row r="130" spans="1:30" ht="14.4">
      <c r="A130" s="7" t="s">
        <v>20</v>
      </c>
      <c r="B130" s="7" t="s">
        <v>21</v>
      </c>
      <c r="C130" s="7" t="s">
        <v>65</v>
      </c>
      <c r="D130" s="7" t="s">
        <v>37</v>
      </c>
      <c r="E130" s="7">
        <v>0</v>
      </c>
      <c r="F130" s="7">
        <v>2.59255227747648</v>
      </c>
      <c r="G130" s="7">
        <v>0</v>
      </c>
      <c r="H130" s="7">
        <v>5.1558776558648098</v>
      </c>
      <c r="I130" s="7">
        <v>2.5607254333318399</v>
      </c>
      <c r="J130" s="7">
        <v>8.5376547918836891</v>
      </c>
      <c r="K130" s="7">
        <v>12.802543339023501</v>
      </c>
      <c r="L130" s="7">
        <v>3.7774746514028101</v>
      </c>
      <c r="M130" s="7">
        <v>2.8598383022817599</v>
      </c>
      <c r="N130" s="7">
        <v>4.7102129229913201</v>
      </c>
      <c r="O130" s="7">
        <v>21.872370169422201</v>
      </c>
      <c r="P130" s="7">
        <v>0</v>
      </c>
      <c r="Q130" s="7">
        <v>1.841118</v>
      </c>
      <c r="R130" s="7">
        <v>0</v>
      </c>
      <c r="S130" s="7">
        <v>12.043493</v>
      </c>
      <c r="T130" s="7">
        <v>5.8582320000000001</v>
      </c>
      <c r="U130" s="7">
        <v>29.160150000000002</v>
      </c>
      <c r="V130" s="7">
        <v>3.2334000000000001</v>
      </c>
      <c r="W130" s="7">
        <v>5.254696</v>
      </c>
      <c r="X130" s="7">
        <v>1.356303</v>
      </c>
      <c r="Y130" s="7">
        <v>22.607873000000001</v>
      </c>
      <c r="Z130" s="7">
        <v>2.4372479999999999</v>
      </c>
      <c r="AA130" s="1" t="s">
        <v>38</v>
      </c>
      <c r="AB130" s="1" t="str">
        <f t="shared" si="3"/>
        <v>Andalucía</v>
      </c>
      <c r="AC130" s="1" t="str">
        <f t="shared" si="4"/>
        <v>Badajoz-Andalucía-Sevilla-R6</v>
      </c>
      <c r="AD130" s="1" t="str">
        <f t="shared" si="5"/>
        <v xml:space="preserve">DD - Industria de la madera y el corcho </v>
      </c>
    </row>
    <row r="131" spans="1:30" ht="14.4">
      <c r="A131" s="7" t="s">
        <v>20</v>
      </c>
      <c r="B131" s="7" t="s">
        <v>21</v>
      </c>
      <c r="C131" s="7" t="s">
        <v>65</v>
      </c>
      <c r="D131" s="7" t="s">
        <v>39</v>
      </c>
      <c r="E131" s="7">
        <v>0</v>
      </c>
      <c r="F131" s="7">
        <v>55.7477165890744</v>
      </c>
      <c r="G131" s="7">
        <v>9.5817331782798494</v>
      </c>
      <c r="H131" s="7">
        <v>0</v>
      </c>
      <c r="I131" s="7">
        <v>59.514959236440703</v>
      </c>
      <c r="J131" s="7">
        <v>0</v>
      </c>
      <c r="K131" s="7">
        <v>0</v>
      </c>
      <c r="L131" s="7">
        <v>31.123181407950899</v>
      </c>
      <c r="M131" s="7">
        <v>0</v>
      </c>
      <c r="N131" s="7">
        <v>0</v>
      </c>
      <c r="O131" s="7">
        <v>0</v>
      </c>
      <c r="P131" s="7">
        <v>0</v>
      </c>
      <c r="Q131" s="7">
        <v>12.677013000000001</v>
      </c>
      <c r="R131" s="7">
        <v>3.0020799999999999</v>
      </c>
      <c r="S131" s="7">
        <v>0</v>
      </c>
      <c r="T131" s="7">
        <v>42.201133200000001</v>
      </c>
      <c r="U131" s="7">
        <v>0</v>
      </c>
      <c r="V131" s="7">
        <v>0</v>
      </c>
      <c r="W131" s="7">
        <v>10.185228</v>
      </c>
      <c r="X131" s="7">
        <v>0</v>
      </c>
      <c r="Y131" s="7">
        <v>0</v>
      </c>
      <c r="Z131" s="7">
        <v>0</v>
      </c>
      <c r="AA131" s="1" t="s">
        <v>40</v>
      </c>
      <c r="AB131" s="1" t="str">
        <f t="shared" si="3"/>
        <v>Andalucía</v>
      </c>
      <c r="AC131" s="1" t="str">
        <f t="shared" si="4"/>
        <v>Badajoz-Andalucía-Sevilla-R7</v>
      </c>
      <c r="AD131" s="1" t="str">
        <f t="shared" si="5"/>
        <v xml:space="preserve">DE - Industria del papel, edición y artes gráficas </v>
      </c>
    </row>
    <row r="132" spans="1:30" ht="14.4">
      <c r="A132" s="7" t="s">
        <v>20</v>
      </c>
      <c r="B132" s="7" t="s">
        <v>21</v>
      </c>
      <c r="C132" s="7" t="s">
        <v>65</v>
      </c>
      <c r="D132" s="7" t="s">
        <v>41</v>
      </c>
      <c r="E132" s="7">
        <v>119.29278370415901</v>
      </c>
      <c r="F132" s="7">
        <v>100.698600109845</v>
      </c>
      <c r="G132" s="7">
        <v>139.611961795204</v>
      </c>
      <c r="H132" s="7">
        <v>32.685238681633201</v>
      </c>
      <c r="I132" s="7">
        <v>41.341284034200001</v>
      </c>
      <c r="J132" s="7">
        <v>22.2508610977148</v>
      </c>
      <c r="K132" s="7">
        <v>44.765896275465202</v>
      </c>
      <c r="L132" s="7">
        <v>48.954181480431501</v>
      </c>
      <c r="M132" s="7">
        <v>35.158522790909103</v>
      </c>
      <c r="N132" s="7">
        <v>67.388459644589702</v>
      </c>
      <c r="O132" s="7">
        <v>118.125731745276</v>
      </c>
      <c r="P132" s="7">
        <v>78.545815000000005</v>
      </c>
      <c r="Q132" s="7">
        <v>210.338032</v>
      </c>
      <c r="R132" s="7">
        <v>414.89159699999999</v>
      </c>
      <c r="S132" s="7">
        <v>69.370352999999994</v>
      </c>
      <c r="T132" s="7">
        <v>101.94037400000001</v>
      </c>
      <c r="U132" s="7">
        <v>74.389551999999995</v>
      </c>
      <c r="V132" s="7">
        <v>162.11897200000001</v>
      </c>
      <c r="W132" s="7">
        <v>150.08556999999999</v>
      </c>
      <c r="X132" s="7">
        <v>60.939362000000003</v>
      </c>
      <c r="Y132" s="7">
        <v>124.46435200000001</v>
      </c>
      <c r="Z132" s="7">
        <v>121.3566129</v>
      </c>
      <c r="AA132" s="1" t="s">
        <v>42</v>
      </c>
      <c r="AB132" s="1" t="str">
        <f t="shared" si="3"/>
        <v>Andalucía</v>
      </c>
      <c r="AC132" s="1" t="str">
        <f t="shared" si="4"/>
        <v>Badajoz-Andalucía-Sevilla-R8</v>
      </c>
      <c r="AD132" s="1" t="str">
        <f t="shared" si="5"/>
        <v xml:space="preserve">DG - Industria Química </v>
      </c>
    </row>
    <row r="133" spans="1:30" ht="14.4">
      <c r="A133" s="7" t="s">
        <v>20</v>
      </c>
      <c r="B133" s="7" t="s">
        <v>21</v>
      </c>
      <c r="C133" s="7" t="s">
        <v>65</v>
      </c>
      <c r="D133" s="7" t="s">
        <v>43</v>
      </c>
      <c r="E133" s="7">
        <v>0</v>
      </c>
      <c r="F133" s="7">
        <v>7.0969378319123901</v>
      </c>
      <c r="G133" s="7">
        <v>9.8839848542446695</v>
      </c>
      <c r="H133" s="7">
        <v>12.377563077195401</v>
      </c>
      <c r="I133" s="7">
        <v>11.693958553126601</v>
      </c>
      <c r="J133" s="7">
        <v>5.7485657777657799</v>
      </c>
      <c r="K133" s="7">
        <v>9.9002068300638797</v>
      </c>
      <c r="L133" s="7">
        <v>7.50645897394591</v>
      </c>
      <c r="M133" s="7">
        <v>4.2995857291596797</v>
      </c>
      <c r="N133" s="7">
        <v>8.9001171662595002</v>
      </c>
      <c r="O133" s="7">
        <v>13.8062017933176</v>
      </c>
      <c r="P133" s="7">
        <v>0</v>
      </c>
      <c r="Q133" s="7">
        <v>6.1075980000000003</v>
      </c>
      <c r="R133" s="7">
        <v>16.573757000000001</v>
      </c>
      <c r="S133" s="7">
        <v>11.004624</v>
      </c>
      <c r="T133" s="7">
        <v>22.59361985</v>
      </c>
      <c r="U133" s="7">
        <v>6.9574490000000004</v>
      </c>
      <c r="V133" s="7">
        <v>9.3892950000000006</v>
      </c>
      <c r="W133" s="7">
        <v>5.6058300000000001</v>
      </c>
      <c r="X133" s="7">
        <v>1.7145979</v>
      </c>
      <c r="Y133" s="7">
        <v>4.06846335</v>
      </c>
      <c r="Z133" s="7">
        <v>7.0279299999999996</v>
      </c>
      <c r="AA133" s="1" t="s">
        <v>44</v>
      </c>
      <c r="AB133" s="1" t="str">
        <f t="shared" si="3"/>
        <v>Andalucía</v>
      </c>
      <c r="AC133" s="1" t="str">
        <f t="shared" si="4"/>
        <v>Badajoz-Andalucía-Sevilla-R9</v>
      </c>
      <c r="AD133" s="1" t="str">
        <f t="shared" si="5"/>
        <v xml:space="preserve">DH - Industria del caucho y materias plásticas </v>
      </c>
    </row>
    <row r="134" spans="1:30" ht="14.4">
      <c r="A134" s="7" t="s">
        <v>20</v>
      </c>
      <c r="B134" s="7" t="s">
        <v>21</v>
      </c>
      <c r="C134" s="7" t="s">
        <v>65</v>
      </c>
      <c r="D134" s="7" t="s">
        <v>45</v>
      </c>
      <c r="E134" s="7">
        <v>130.653720215688</v>
      </c>
      <c r="F134" s="7">
        <v>8.7335485602646905</v>
      </c>
      <c r="G134" s="7">
        <v>61.104027728853097</v>
      </c>
      <c r="H134" s="7">
        <v>1.71551756533007</v>
      </c>
      <c r="I134" s="7">
        <v>3.0406020446073798</v>
      </c>
      <c r="J134" s="7">
        <v>18.723587609544801</v>
      </c>
      <c r="K134" s="7">
        <v>57.140473281456501</v>
      </c>
      <c r="L134" s="7">
        <v>1.72870459199048</v>
      </c>
      <c r="M134" s="7">
        <v>15.0736485371344</v>
      </c>
      <c r="N134" s="7">
        <v>9.3258259542814095</v>
      </c>
      <c r="O134" s="7">
        <v>31.698401988836501</v>
      </c>
      <c r="P134" s="7">
        <v>311.72624300000001</v>
      </c>
      <c r="Q134" s="7">
        <v>75.941168000000005</v>
      </c>
      <c r="R134" s="7">
        <v>534.55708059999995</v>
      </c>
      <c r="S134" s="7">
        <v>59.270460999999997</v>
      </c>
      <c r="T134" s="7">
        <v>45.361271000000002</v>
      </c>
      <c r="U134" s="7">
        <v>235.41542000000001</v>
      </c>
      <c r="V134" s="7">
        <v>282.98965199999998</v>
      </c>
      <c r="W134" s="7">
        <v>26.931422999999999</v>
      </c>
      <c r="X134" s="7">
        <v>105.51105099999999</v>
      </c>
      <c r="Y134" s="7">
        <v>108.102642</v>
      </c>
      <c r="Z134" s="7">
        <v>35.157860249999999</v>
      </c>
      <c r="AA134" s="1" t="s">
        <v>46</v>
      </c>
      <c r="AB134" s="1" t="str">
        <f t="shared" si="3"/>
        <v>Andalucía</v>
      </c>
      <c r="AC134" s="1" t="str">
        <f t="shared" si="4"/>
        <v>Badajoz-Andalucía-Sevilla-R10</v>
      </c>
      <c r="AD134" s="1" t="str">
        <f t="shared" si="5"/>
        <v xml:space="preserve">DI - Industria de productos minerales no metálicos </v>
      </c>
    </row>
    <row r="135" spans="1:30" ht="14.4">
      <c r="A135" s="7" t="s">
        <v>20</v>
      </c>
      <c r="B135" s="7" t="s">
        <v>21</v>
      </c>
      <c r="C135" s="7" t="s">
        <v>65</v>
      </c>
      <c r="D135" s="7" t="s">
        <v>47</v>
      </c>
      <c r="E135" s="7">
        <v>129.06362939692801</v>
      </c>
      <c r="F135" s="7">
        <v>236.565474069706</v>
      </c>
      <c r="G135" s="7">
        <v>171.020774528429</v>
      </c>
      <c r="H135" s="7">
        <v>135.21046174936299</v>
      </c>
      <c r="I135" s="7">
        <v>120.466904669298</v>
      </c>
      <c r="J135" s="7">
        <v>100.48502743763601</v>
      </c>
      <c r="K135" s="7">
        <v>157.136048849183</v>
      </c>
      <c r="L135" s="7">
        <v>136.356653428611</v>
      </c>
      <c r="M135" s="7">
        <v>71.616324065746397</v>
      </c>
      <c r="N135" s="7">
        <v>14.792967898167699</v>
      </c>
      <c r="O135" s="7">
        <v>171.269774219407</v>
      </c>
      <c r="P135" s="7">
        <v>190.59885510000001</v>
      </c>
      <c r="Q135" s="7">
        <v>264.65278095000002</v>
      </c>
      <c r="R135" s="7">
        <v>276.46843189999998</v>
      </c>
      <c r="S135" s="7">
        <v>242.48994450000001</v>
      </c>
      <c r="T135" s="7">
        <v>327.47295695000003</v>
      </c>
      <c r="U135" s="7">
        <v>241.32452945544699</v>
      </c>
      <c r="V135" s="7">
        <v>368.40003389999998</v>
      </c>
      <c r="W135" s="7">
        <v>350.63765100000001</v>
      </c>
      <c r="X135" s="7">
        <v>228.97618075</v>
      </c>
      <c r="Y135" s="7">
        <v>94.536443399999996</v>
      </c>
      <c r="Z135" s="7">
        <v>175.98667069999999</v>
      </c>
      <c r="AA135" s="1" t="s">
        <v>48</v>
      </c>
      <c r="AB135" s="1" t="str">
        <f t="shared" si="3"/>
        <v>Andalucía</v>
      </c>
      <c r="AC135" s="1" t="str">
        <f t="shared" si="4"/>
        <v>Badajoz-Andalucía-Sevilla-R11</v>
      </c>
      <c r="AD135" s="1" t="str">
        <f t="shared" si="5"/>
        <v xml:space="preserve">DJ - Metalurgia y fabricación de productos metálicos </v>
      </c>
    </row>
    <row r="136" spans="1:30" ht="14.4">
      <c r="A136" s="7" t="s">
        <v>20</v>
      </c>
      <c r="B136" s="7" t="s">
        <v>21</v>
      </c>
      <c r="C136" s="7" t="s">
        <v>65</v>
      </c>
      <c r="D136" s="7" t="s">
        <v>49</v>
      </c>
      <c r="E136" s="7">
        <v>0</v>
      </c>
      <c r="F136" s="7">
        <v>13.732345337748701</v>
      </c>
      <c r="G136" s="7">
        <v>0</v>
      </c>
      <c r="H136" s="7">
        <v>0</v>
      </c>
      <c r="I136" s="7">
        <v>223.591172657638</v>
      </c>
      <c r="J136" s="7">
        <v>15.2502868774351</v>
      </c>
      <c r="K136" s="7">
        <v>0</v>
      </c>
      <c r="L136" s="7">
        <v>0</v>
      </c>
      <c r="M136" s="7">
        <v>0</v>
      </c>
      <c r="N136" s="7">
        <v>117.412202329479</v>
      </c>
      <c r="O136" s="7">
        <v>126.728606116105</v>
      </c>
      <c r="P136" s="7">
        <v>0</v>
      </c>
      <c r="Q136" s="7">
        <v>1.406374</v>
      </c>
      <c r="R136" s="7">
        <v>0</v>
      </c>
      <c r="S136" s="7">
        <v>0</v>
      </c>
      <c r="T136" s="7">
        <v>0.45928200000000002</v>
      </c>
      <c r="U136" s="7">
        <v>0.82952599999999999</v>
      </c>
      <c r="V136" s="7">
        <v>0</v>
      </c>
      <c r="W136" s="7">
        <v>0</v>
      </c>
      <c r="X136" s="7">
        <v>0</v>
      </c>
      <c r="Y136" s="7">
        <v>21.647062999999999</v>
      </c>
      <c r="Z136" s="7">
        <v>2.3402769999999999</v>
      </c>
      <c r="AA136" s="1" t="s">
        <v>50</v>
      </c>
      <c r="AB136" s="1" t="str">
        <f t="shared" si="3"/>
        <v>Andalucía</v>
      </c>
      <c r="AC136" s="1" t="str">
        <f t="shared" si="4"/>
        <v>Badajoz-Andalucía-Sevilla-R12</v>
      </c>
      <c r="AD136" s="1" t="str">
        <f t="shared" si="5"/>
        <v xml:space="preserve">DK - Fabricación de maquinaria y equipo mecánico </v>
      </c>
    </row>
    <row r="137" spans="1:30" ht="14.4">
      <c r="A137" s="7" t="s">
        <v>20</v>
      </c>
      <c r="B137" s="7" t="s">
        <v>21</v>
      </c>
      <c r="C137" s="7" t="s">
        <v>65</v>
      </c>
      <c r="D137" s="7" t="s">
        <v>51</v>
      </c>
      <c r="E137" s="7">
        <v>9.7964741041514003</v>
      </c>
      <c r="F137" s="7">
        <v>0.46965807154316902</v>
      </c>
      <c r="G137" s="7">
        <v>0</v>
      </c>
      <c r="H137" s="7">
        <v>0.48864658657682303</v>
      </c>
      <c r="I137" s="7">
        <v>10.3793794768629</v>
      </c>
      <c r="J137" s="7">
        <v>0</v>
      </c>
      <c r="K137" s="7">
        <v>0.52464126897102603</v>
      </c>
      <c r="L137" s="7">
        <v>0</v>
      </c>
      <c r="M137" s="7">
        <v>0</v>
      </c>
      <c r="N137" s="7">
        <v>0.83929047410748603</v>
      </c>
      <c r="O137" s="7">
        <v>0</v>
      </c>
      <c r="P137" s="7">
        <v>16.996957999999999</v>
      </c>
      <c r="Q137" s="7">
        <v>0.69128299999999998</v>
      </c>
      <c r="R137" s="7">
        <v>0</v>
      </c>
      <c r="S137" s="7">
        <v>1.1673180000000001</v>
      </c>
      <c r="T137" s="7">
        <v>14.18483</v>
      </c>
      <c r="U137" s="7">
        <v>0</v>
      </c>
      <c r="V137" s="7">
        <v>0.95402980000000004</v>
      </c>
      <c r="W137" s="7">
        <v>0</v>
      </c>
      <c r="X137" s="7">
        <v>0</v>
      </c>
      <c r="Y137" s="7">
        <v>1.2371920000000001</v>
      </c>
      <c r="Z137" s="7">
        <v>0</v>
      </c>
      <c r="AA137" s="1" t="s">
        <v>52</v>
      </c>
      <c r="AB137" s="1" t="str">
        <f t="shared" si="3"/>
        <v>Andalucía</v>
      </c>
      <c r="AC137" s="1" t="str">
        <f t="shared" si="4"/>
        <v>Badajoz-Andalucía-Sevilla-R13</v>
      </c>
      <c r="AD137" s="1" t="str">
        <f t="shared" si="5"/>
        <v xml:space="preserve">DL - Material y equipo eléctrico, electrónico y óptico </v>
      </c>
    </row>
    <row r="138" spans="1:30" ht="14.4">
      <c r="A138" s="7" t="s">
        <v>20</v>
      </c>
      <c r="B138" s="7" t="s">
        <v>21</v>
      </c>
      <c r="C138" s="7" t="s">
        <v>65</v>
      </c>
      <c r="D138" s="7" t="s">
        <v>53</v>
      </c>
      <c r="E138" s="7">
        <v>36.763140221256698</v>
      </c>
      <c r="F138" s="7">
        <v>0</v>
      </c>
      <c r="G138" s="7">
        <v>51.311962861908903</v>
      </c>
      <c r="H138" s="7">
        <v>2.8481805452684101</v>
      </c>
      <c r="I138" s="7">
        <v>23.347555003761801</v>
      </c>
      <c r="J138" s="7">
        <v>16.642462832534498</v>
      </c>
      <c r="K138" s="7">
        <v>17.198054767419901</v>
      </c>
      <c r="L138" s="7">
        <v>0</v>
      </c>
      <c r="M138" s="7">
        <v>0</v>
      </c>
      <c r="N138" s="7">
        <v>18.584257909196101</v>
      </c>
      <c r="O138" s="7">
        <v>0</v>
      </c>
      <c r="P138" s="7">
        <v>6.2423060000000001</v>
      </c>
      <c r="Q138" s="7">
        <v>0</v>
      </c>
      <c r="R138" s="7">
        <v>52.481299</v>
      </c>
      <c r="S138" s="7">
        <v>1.0488360000000001</v>
      </c>
      <c r="T138" s="7">
        <v>12.428679000000001</v>
      </c>
      <c r="U138" s="7">
        <v>4.1769160000000003</v>
      </c>
      <c r="V138" s="7">
        <v>4.72173</v>
      </c>
      <c r="W138" s="7">
        <v>0</v>
      </c>
      <c r="X138" s="7">
        <v>0</v>
      </c>
      <c r="Y138" s="7">
        <v>10.993100999999999</v>
      </c>
      <c r="Z138" s="7">
        <v>0</v>
      </c>
      <c r="AA138" s="1" t="s">
        <v>54</v>
      </c>
      <c r="AB138" s="1" t="str">
        <f t="shared" si="3"/>
        <v>Andalucía</v>
      </c>
      <c r="AC138" s="1" t="str">
        <f t="shared" si="4"/>
        <v>Badajoz-Andalucía-Sevilla-R14</v>
      </c>
      <c r="AD138" s="1" t="str">
        <f t="shared" si="5"/>
        <v xml:space="preserve">DM - Fabricación de material de transporte </v>
      </c>
    </row>
    <row r="139" spans="1:30" ht="14.4">
      <c r="A139" s="7" t="s">
        <v>20</v>
      </c>
      <c r="B139" s="7" t="s">
        <v>21</v>
      </c>
      <c r="C139" s="7" t="s">
        <v>65</v>
      </c>
      <c r="D139" s="7" t="s">
        <v>55</v>
      </c>
      <c r="E139" s="7">
        <v>0</v>
      </c>
      <c r="F139" s="7">
        <v>0</v>
      </c>
      <c r="G139" s="7">
        <v>0</v>
      </c>
      <c r="H139" s="7">
        <v>0</v>
      </c>
      <c r="I139" s="7">
        <v>8.2772382751080293</v>
      </c>
      <c r="J139" s="7">
        <v>8.9543939412968498</v>
      </c>
      <c r="K139" s="7">
        <v>13.3970224064877</v>
      </c>
      <c r="L139" s="7">
        <v>13.784639477310501</v>
      </c>
      <c r="M139" s="7">
        <v>0</v>
      </c>
      <c r="N139" s="7">
        <v>0</v>
      </c>
      <c r="O139" s="7">
        <v>13.4615667348627</v>
      </c>
      <c r="P139" s="7">
        <v>0</v>
      </c>
      <c r="Q139" s="7">
        <v>0</v>
      </c>
      <c r="R139" s="7">
        <v>0</v>
      </c>
      <c r="S139" s="7">
        <v>0</v>
      </c>
      <c r="T139" s="7">
        <v>5.9778269999999996</v>
      </c>
      <c r="U139" s="7">
        <v>4.3847509999999996</v>
      </c>
      <c r="V139" s="7">
        <v>11.510199999999999</v>
      </c>
      <c r="W139" s="7">
        <v>13.391809</v>
      </c>
      <c r="X139" s="7">
        <v>0</v>
      </c>
      <c r="Y139" s="7">
        <v>0</v>
      </c>
      <c r="Z139" s="7">
        <v>8.4988875000000004</v>
      </c>
      <c r="AA139" s="1" t="s">
        <v>56</v>
      </c>
      <c r="AB139" s="1" t="str">
        <f t="shared" si="3"/>
        <v>Andalucía</v>
      </c>
      <c r="AC139" s="1" t="str">
        <f t="shared" si="4"/>
        <v>Badajoz-Andalucía-Sevilla-R15</v>
      </c>
      <c r="AD139" s="1" t="str">
        <f t="shared" si="5"/>
        <v xml:space="preserve">DN - Industrias diversas </v>
      </c>
    </row>
    <row r="140" spans="1:30" ht="14.4">
      <c r="A140" s="7" t="s">
        <v>20</v>
      </c>
      <c r="B140" s="7" t="s">
        <v>21</v>
      </c>
      <c r="C140" s="7" t="s">
        <v>65</v>
      </c>
      <c r="D140" s="7" t="s">
        <v>57</v>
      </c>
      <c r="E140" s="7">
        <v>0</v>
      </c>
      <c r="F140" s="7">
        <v>0</v>
      </c>
      <c r="G140" s="7">
        <v>0</v>
      </c>
      <c r="H140" s="7">
        <v>0</v>
      </c>
      <c r="I140" s="7">
        <v>0</v>
      </c>
      <c r="J140" s="7">
        <v>0</v>
      </c>
      <c r="K140" s="7">
        <v>0</v>
      </c>
      <c r="L140" s="7">
        <v>0</v>
      </c>
      <c r="M140" s="7">
        <v>0</v>
      </c>
      <c r="N140" s="7">
        <v>0</v>
      </c>
      <c r="O140" s="7">
        <v>0</v>
      </c>
      <c r="P140" s="7">
        <v>0</v>
      </c>
      <c r="Q140" s="7">
        <v>0</v>
      </c>
      <c r="R140" s="7">
        <v>0</v>
      </c>
      <c r="S140" s="7">
        <v>0</v>
      </c>
      <c r="T140" s="7">
        <v>0</v>
      </c>
      <c r="U140" s="7">
        <v>0</v>
      </c>
      <c r="V140" s="7">
        <v>0</v>
      </c>
      <c r="W140" s="7">
        <v>0</v>
      </c>
      <c r="X140" s="7">
        <v>0</v>
      </c>
      <c r="Y140" s="7">
        <v>0</v>
      </c>
      <c r="Z140" s="7">
        <v>0</v>
      </c>
      <c r="AA140" s="1" t="s">
        <v>58</v>
      </c>
      <c r="AB140" s="1" t="str">
        <f t="shared" si="3"/>
        <v>Andalucía</v>
      </c>
      <c r="AC140" s="1" t="str">
        <f t="shared" si="4"/>
        <v>Badajoz-Andalucía-Sevilla-R16</v>
      </c>
      <c r="AD140" s="1" t="str">
        <f t="shared" si="5"/>
        <v xml:space="preserve">EE - Industria energética, distribución de energía, gas y agua </v>
      </c>
    </row>
    <row r="141" spans="1:30" ht="14.4">
      <c r="A141" s="7" t="s">
        <v>20</v>
      </c>
      <c r="B141" s="7" t="s">
        <v>66</v>
      </c>
      <c r="C141" s="7" t="s">
        <v>67</v>
      </c>
      <c r="D141" s="7" t="s">
        <v>23</v>
      </c>
      <c r="E141" s="7">
        <v>0</v>
      </c>
      <c r="F141" s="7">
        <v>0.730656558056762</v>
      </c>
      <c r="G141" s="7">
        <v>0.78072194273709505</v>
      </c>
      <c r="H141" s="7">
        <v>0</v>
      </c>
      <c r="I141" s="7">
        <v>0</v>
      </c>
      <c r="J141" s="7">
        <v>0</v>
      </c>
      <c r="K141" s="7">
        <v>0.49822482630104797</v>
      </c>
      <c r="L141" s="7">
        <v>0.59597462332981799</v>
      </c>
      <c r="M141" s="7">
        <v>0</v>
      </c>
      <c r="N141" s="7">
        <v>2.7246955286077301</v>
      </c>
      <c r="O141" s="7">
        <v>9.0876640975366794</v>
      </c>
      <c r="P141" s="7">
        <v>0</v>
      </c>
      <c r="Q141" s="7">
        <v>1.677176</v>
      </c>
      <c r="R141" s="7">
        <v>19.830832000000001</v>
      </c>
      <c r="S141" s="7">
        <v>0</v>
      </c>
      <c r="T141" s="7">
        <v>0</v>
      </c>
      <c r="U141" s="7">
        <v>0</v>
      </c>
      <c r="V141" s="7">
        <v>13.657752</v>
      </c>
      <c r="W141" s="7">
        <v>15.030108</v>
      </c>
      <c r="X141" s="7">
        <v>0</v>
      </c>
      <c r="Y141" s="7">
        <v>12.345744</v>
      </c>
      <c r="Z141" s="7">
        <v>9.7253950000000007</v>
      </c>
      <c r="AA141" s="1" t="s">
        <v>24</v>
      </c>
      <c r="AB141" s="1" t="str">
        <f t="shared" ref="AB141:AB204" si="6">IF(B141="Castilla-La Mancha","Castilla La Mancha",B141)</f>
        <v>Aragón</v>
      </c>
      <c r="AC141" s="1" t="str">
        <f t="shared" si="4"/>
        <v>Badajoz-Aragón-Huesca-R1</v>
      </c>
      <c r="AD141" s="1" t="str">
        <f t="shared" si="5"/>
        <v xml:space="preserve">AA,BB - Agricultura, silvicultura y pesca </v>
      </c>
    </row>
    <row r="142" spans="1:30" ht="14.4">
      <c r="A142" s="7" t="s">
        <v>20</v>
      </c>
      <c r="B142" s="7" t="s">
        <v>66</v>
      </c>
      <c r="C142" s="7" t="s">
        <v>67</v>
      </c>
      <c r="D142" s="7" t="s">
        <v>26</v>
      </c>
      <c r="E142" s="7">
        <v>0</v>
      </c>
      <c r="F142" s="7">
        <v>0</v>
      </c>
      <c r="G142" s="7">
        <v>0</v>
      </c>
      <c r="H142" s="7">
        <v>0</v>
      </c>
      <c r="I142" s="7">
        <v>0</v>
      </c>
      <c r="J142" s="7">
        <v>0</v>
      </c>
      <c r="K142" s="7">
        <v>0</v>
      </c>
      <c r="L142" s="7">
        <v>0</v>
      </c>
      <c r="M142" s="7">
        <v>0</v>
      </c>
      <c r="N142" s="7">
        <v>0</v>
      </c>
      <c r="O142" s="7">
        <v>0</v>
      </c>
      <c r="P142" s="7">
        <v>0</v>
      </c>
      <c r="Q142" s="7">
        <v>0</v>
      </c>
      <c r="R142" s="7">
        <v>0</v>
      </c>
      <c r="S142" s="7">
        <v>0</v>
      </c>
      <c r="T142" s="7">
        <v>0</v>
      </c>
      <c r="U142" s="7">
        <v>0</v>
      </c>
      <c r="V142" s="7">
        <v>0</v>
      </c>
      <c r="W142" s="7">
        <v>0</v>
      </c>
      <c r="X142" s="7">
        <v>0</v>
      </c>
      <c r="Y142" s="7">
        <v>0</v>
      </c>
      <c r="Z142" s="7">
        <v>0</v>
      </c>
      <c r="AA142" s="1" t="s">
        <v>27</v>
      </c>
      <c r="AB142" s="1" t="str">
        <f t="shared" si="6"/>
        <v>Aragón</v>
      </c>
      <c r="AC142" s="1" t="str">
        <f t="shared" ref="AC142:AC205" si="7">+A142&amp;"-"&amp;AB142&amp;"-"&amp;C142&amp;"-"&amp;AA142</f>
        <v>Badajoz-Aragón-Huesca-R2</v>
      </c>
      <c r="AD142" s="1" t="str">
        <f t="shared" ref="AD142:AD205" si="8">+IF(D142=$D$13,$AI$1,IF(D142=$D$14,$AI$2,IF(D142=$D$15,$AI$3,IF(D142=$D$16,$AI$4,IF(D142=$D$17,$AI$5,IF(D142=$D$18,$AI$6,IF(D142=$D$19,$AI$7,IF(D142=$D$20,$AI$8,IF(D142=$D$21,$AI$9,IF(D142=$D$22,$AI$10,IF(D142=$D$23,$AI$11,IF(D142=$D$24,$AI$12,IF(D142=$D$25,$AI$13,IF(D142=$D$26,$AI$14,IF(D142=$D$27,$AI$15,$AI$16)))))))))))))))</f>
        <v xml:space="preserve">CA,CB, DF - I. extractivas, coquerías, refino y combustibles nucleares </v>
      </c>
    </row>
    <row r="143" spans="1:30" ht="14.4">
      <c r="A143" s="7" t="s">
        <v>20</v>
      </c>
      <c r="B143" s="7" t="s">
        <v>66</v>
      </c>
      <c r="C143" s="7" t="s">
        <v>67</v>
      </c>
      <c r="D143" s="7" t="s">
        <v>29</v>
      </c>
      <c r="E143" s="7">
        <v>11.2811591297757</v>
      </c>
      <c r="F143" s="7">
        <v>10.3015845696013</v>
      </c>
      <c r="G143" s="7">
        <v>0</v>
      </c>
      <c r="H143" s="7">
        <v>0</v>
      </c>
      <c r="I143" s="7">
        <v>0</v>
      </c>
      <c r="J143" s="7">
        <v>0</v>
      </c>
      <c r="K143" s="7">
        <v>0</v>
      </c>
      <c r="L143" s="7">
        <v>0</v>
      </c>
      <c r="M143" s="7">
        <v>0</v>
      </c>
      <c r="N143" s="7">
        <v>0</v>
      </c>
      <c r="O143" s="7">
        <v>11.8591216959975</v>
      </c>
      <c r="P143" s="7">
        <v>13.484448</v>
      </c>
      <c r="Q143" s="7">
        <v>27.958701000000001</v>
      </c>
      <c r="R143" s="7">
        <v>0</v>
      </c>
      <c r="S143" s="7">
        <v>0</v>
      </c>
      <c r="T143" s="7">
        <v>0</v>
      </c>
      <c r="U143" s="7">
        <v>0</v>
      </c>
      <c r="V143" s="7">
        <v>0</v>
      </c>
      <c r="W143" s="7">
        <v>0</v>
      </c>
      <c r="X143" s="7">
        <v>0</v>
      </c>
      <c r="Y143" s="7">
        <v>0</v>
      </c>
      <c r="Z143" s="7">
        <v>7.2027299999999999</v>
      </c>
      <c r="AA143" s="1" t="s">
        <v>30</v>
      </c>
      <c r="AB143" s="1" t="str">
        <f t="shared" si="6"/>
        <v>Aragón</v>
      </c>
      <c r="AC143" s="1" t="str">
        <f t="shared" si="7"/>
        <v>Badajoz-Aragón-Huesca-R3</v>
      </c>
      <c r="AD143" s="1" t="str">
        <f t="shared" si="8"/>
        <v xml:space="preserve">DA - Industria Agroalimentaria </v>
      </c>
    </row>
    <row r="144" spans="1:30" ht="14.4">
      <c r="A144" s="7" t="s">
        <v>20</v>
      </c>
      <c r="B144" s="7" t="s">
        <v>66</v>
      </c>
      <c r="C144" s="7" t="s">
        <v>67</v>
      </c>
      <c r="D144" s="7" t="s">
        <v>32</v>
      </c>
      <c r="E144" s="7">
        <v>0</v>
      </c>
      <c r="F144" s="7">
        <v>0</v>
      </c>
      <c r="G144" s="7">
        <v>0</v>
      </c>
      <c r="H144" s="7">
        <v>0</v>
      </c>
      <c r="I144" s="7">
        <v>0</v>
      </c>
      <c r="J144" s="7">
        <v>0</v>
      </c>
      <c r="K144" s="7">
        <v>0</v>
      </c>
      <c r="L144" s="7">
        <v>0</v>
      </c>
      <c r="M144" s="7">
        <v>0</v>
      </c>
      <c r="N144" s="7">
        <v>0</v>
      </c>
      <c r="O144" s="7">
        <v>0</v>
      </c>
      <c r="P144" s="7">
        <v>0</v>
      </c>
      <c r="Q144" s="7">
        <v>0</v>
      </c>
      <c r="R144" s="7">
        <v>0</v>
      </c>
      <c r="S144" s="7">
        <v>0</v>
      </c>
      <c r="T144" s="7">
        <v>0</v>
      </c>
      <c r="U144" s="7">
        <v>0</v>
      </c>
      <c r="V144" s="7">
        <v>0</v>
      </c>
      <c r="W144" s="7">
        <v>0</v>
      </c>
      <c r="X144" s="7">
        <v>0</v>
      </c>
      <c r="Y144" s="7">
        <v>0</v>
      </c>
      <c r="Z144" s="7">
        <v>0</v>
      </c>
      <c r="AA144" s="1" t="s">
        <v>33</v>
      </c>
      <c r="AB144" s="1" t="str">
        <f t="shared" si="6"/>
        <v>Aragón</v>
      </c>
      <c r="AC144" s="1" t="str">
        <f t="shared" si="7"/>
        <v>Badajoz-Aragón-Huesca-R4</v>
      </c>
      <c r="AD144" s="1" t="str">
        <f t="shared" si="8"/>
        <v xml:space="preserve">DB - Industria textil y de la confección </v>
      </c>
    </row>
    <row r="145" spans="1:30" ht="14.4">
      <c r="A145" s="7" t="s">
        <v>20</v>
      </c>
      <c r="B145" s="7" t="s">
        <v>66</v>
      </c>
      <c r="C145" s="7" t="s">
        <v>67</v>
      </c>
      <c r="D145" s="7" t="s">
        <v>35</v>
      </c>
      <c r="E145" s="7">
        <v>0</v>
      </c>
      <c r="F145" s="7">
        <v>0</v>
      </c>
      <c r="G145" s="7">
        <v>0</v>
      </c>
      <c r="H145" s="7">
        <v>0</v>
      </c>
      <c r="I145" s="7">
        <v>0</v>
      </c>
      <c r="J145" s="7">
        <v>0</v>
      </c>
      <c r="K145" s="7">
        <v>0</v>
      </c>
      <c r="L145" s="7">
        <v>0</v>
      </c>
      <c r="M145" s="7">
        <v>0</v>
      </c>
      <c r="N145" s="7">
        <v>0</v>
      </c>
      <c r="O145" s="7">
        <v>0</v>
      </c>
      <c r="P145" s="7">
        <v>0</v>
      </c>
      <c r="Q145" s="7">
        <v>0</v>
      </c>
      <c r="R145" s="7">
        <v>0</v>
      </c>
      <c r="S145" s="7">
        <v>0</v>
      </c>
      <c r="T145" s="7">
        <v>0</v>
      </c>
      <c r="U145" s="7">
        <v>0</v>
      </c>
      <c r="V145" s="7">
        <v>0</v>
      </c>
      <c r="W145" s="7">
        <v>0</v>
      </c>
      <c r="X145" s="7">
        <v>0</v>
      </c>
      <c r="Y145" s="7">
        <v>0</v>
      </c>
      <c r="Z145" s="7">
        <v>0</v>
      </c>
      <c r="AA145" s="1" t="s">
        <v>36</v>
      </c>
      <c r="AB145" s="1" t="str">
        <f t="shared" si="6"/>
        <v>Aragón</v>
      </c>
      <c r="AC145" s="1" t="str">
        <f t="shared" si="7"/>
        <v>Badajoz-Aragón-Huesca-R5</v>
      </c>
      <c r="AD145" s="1" t="str">
        <f t="shared" si="8"/>
        <v xml:space="preserve">DC - Industria del cuero y calzado </v>
      </c>
    </row>
    <row r="146" spans="1:30" ht="14.4">
      <c r="A146" s="7" t="s">
        <v>20</v>
      </c>
      <c r="B146" s="7" t="s">
        <v>66</v>
      </c>
      <c r="C146" s="7" t="s">
        <v>67</v>
      </c>
      <c r="D146" s="7" t="s">
        <v>37</v>
      </c>
      <c r="E146" s="7">
        <v>0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0</v>
      </c>
      <c r="O146" s="7">
        <v>0</v>
      </c>
      <c r="P146" s="7">
        <v>0</v>
      </c>
      <c r="Q146" s="7">
        <v>0</v>
      </c>
      <c r="R146" s="7">
        <v>0</v>
      </c>
      <c r="S146" s="7">
        <v>0</v>
      </c>
      <c r="T146" s="7">
        <v>0</v>
      </c>
      <c r="U146" s="7">
        <v>0</v>
      </c>
      <c r="V146" s="7">
        <v>0</v>
      </c>
      <c r="W146" s="7">
        <v>0</v>
      </c>
      <c r="X146" s="7">
        <v>0</v>
      </c>
      <c r="Y146" s="7">
        <v>0</v>
      </c>
      <c r="Z146" s="7">
        <v>0</v>
      </c>
      <c r="AA146" s="1" t="s">
        <v>38</v>
      </c>
      <c r="AB146" s="1" t="str">
        <f t="shared" si="6"/>
        <v>Aragón</v>
      </c>
      <c r="AC146" s="1" t="str">
        <f t="shared" si="7"/>
        <v>Badajoz-Aragón-Huesca-R6</v>
      </c>
      <c r="AD146" s="1" t="str">
        <f t="shared" si="8"/>
        <v xml:space="preserve">DD - Industria de la madera y el corcho </v>
      </c>
    </row>
    <row r="147" spans="1:30" ht="14.4">
      <c r="A147" s="7" t="s">
        <v>20</v>
      </c>
      <c r="B147" s="7" t="s">
        <v>66</v>
      </c>
      <c r="C147" s="7" t="s">
        <v>67</v>
      </c>
      <c r="D147" s="7" t="s">
        <v>39</v>
      </c>
      <c r="E147" s="7">
        <v>0</v>
      </c>
      <c r="F147" s="7">
        <v>0</v>
      </c>
      <c r="G147" s="7">
        <v>0</v>
      </c>
      <c r="H147" s="7">
        <v>0</v>
      </c>
      <c r="I147" s="7">
        <v>0</v>
      </c>
      <c r="J147" s="7">
        <v>0</v>
      </c>
      <c r="K147" s="7">
        <v>0</v>
      </c>
      <c r="L147" s="7">
        <v>0</v>
      </c>
      <c r="M147" s="7">
        <v>0</v>
      </c>
      <c r="N147" s="7">
        <v>0</v>
      </c>
      <c r="O147" s="7">
        <v>0</v>
      </c>
      <c r="P147" s="7">
        <v>0</v>
      </c>
      <c r="Q147" s="7">
        <v>0</v>
      </c>
      <c r="R147" s="7">
        <v>0</v>
      </c>
      <c r="S147" s="7">
        <v>0</v>
      </c>
      <c r="T147" s="7">
        <v>0</v>
      </c>
      <c r="U147" s="7">
        <v>0</v>
      </c>
      <c r="V147" s="7">
        <v>0</v>
      </c>
      <c r="W147" s="7">
        <v>0</v>
      </c>
      <c r="X147" s="7">
        <v>0</v>
      </c>
      <c r="Y147" s="7">
        <v>0</v>
      </c>
      <c r="Z147" s="7">
        <v>0</v>
      </c>
      <c r="AA147" s="1" t="s">
        <v>40</v>
      </c>
      <c r="AB147" s="1" t="str">
        <f t="shared" si="6"/>
        <v>Aragón</v>
      </c>
      <c r="AC147" s="1" t="str">
        <f t="shared" si="7"/>
        <v>Badajoz-Aragón-Huesca-R7</v>
      </c>
      <c r="AD147" s="1" t="str">
        <f t="shared" si="8"/>
        <v xml:space="preserve">DE - Industria del papel, edición y artes gráficas </v>
      </c>
    </row>
    <row r="148" spans="1:30" ht="14.4">
      <c r="A148" s="7" t="s">
        <v>20</v>
      </c>
      <c r="B148" s="7" t="s">
        <v>66</v>
      </c>
      <c r="C148" s="7" t="s">
        <v>67</v>
      </c>
      <c r="D148" s="7" t="s">
        <v>41</v>
      </c>
      <c r="E148" s="7">
        <v>0</v>
      </c>
      <c r="F148" s="7">
        <v>0</v>
      </c>
      <c r="G148" s="7">
        <v>0</v>
      </c>
      <c r="H148" s="7">
        <v>0</v>
      </c>
      <c r="I148" s="7">
        <v>0</v>
      </c>
      <c r="J148" s="7">
        <v>0</v>
      </c>
      <c r="K148" s="7">
        <v>0</v>
      </c>
      <c r="L148" s="7">
        <v>0</v>
      </c>
      <c r="M148" s="7">
        <v>0</v>
      </c>
      <c r="N148" s="7">
        <v>0</v>
      </c>
      <c r="O148" s="7">
        <v>0</v>
      </c>
      <c r="P148" s="7">
        <v>0</v>
      </c>
      <c r="Q148" s="7">
        <v>0</v>
      </c>
      <c r="R148" s="7">
        <v>0</v>
      </c>
      <c r="S148" s="7">
        <v>0</v>
      </c>
      <c r="T148" s="7">
        <v>0</v>
      </c>
      <c r="U148" s="7">
        <v>0</v>
      </c>
      <c r="V148" s="7">
        <v>0</v>
      </c>
      <c r="W148" s="7">
        <v>0</v>
      </c>
      <c r="X148" s="7">
        <v>0</v>
      </c>
      <c r="Y148" s="7">
        <v>0</v>
      </c>
      <c r="Z148" s="7">
        <v>0</v>
      </c>
      <c r="AA148" s="1" t="s">
        <v>42</v>
      </c>
      <c r="AB148" s="1" t="str">
        <f t="shared" si="6"/>
        <v>Aragón</v>
      </c>
      <c r="AC148" s="1" t="str">
        <f t="shared" si="7"/>
        <v>Badajoz-Aragón-Huesca-R8</v>
      </c>
      <c r="AD148" s="1" t="str">
        <f t="shared" si="8"/>
        <v xml:space="preserve">DG - Industria Química </v>
      </c>
    </row>
    <row r="149" spans="1:30" ht="14.4">
      <c r="A149" s="7" t="s">
        <v>20</v>
      </c>
      <c r="B149" s="7" t="s">
        <v>66</v>
      </c>
      <c r="C149" s="7" t="s">
        <v>67</v>
      </c>
      <c r="D149" s="7" t="s">
        <v>43</v>
      </c>
      <c r="E149" s="7">
        <v>0</v>
      </c>
      <c r="F149" s="7">
        <v>0</v>
      </c>
      <c r="G149" s="7">
        <v>0</v>
      </c>
      <c r="H149" s="7">
        <v>0</v>
      </c>
      <c r="I149" s="7">
        <v>3.0309515664294402</v>
      </c>
      <c r="J149" s="7">
        <v>0</v>
      </c>
      <c r="K149" s="7">
        <v>0</v>
      </c>
      <c r="L149" s="7">
        <v>0.96541572404106901</v>
      </c>
      <c r="M149" s="7">
        <v>0</v>
      </c>
      <c r="N149" s="7">
        <v>4.2019627184195496</v>
      </c>
      <c r="O149" s="7">
        <v>0</v>
      </c>
      <c r="P149" s="7">
        <v>0</v>
      </c>
      <c r="Q149" s="7">
        <v>0</v>
      </c>
      <c r="R149" s="7">
        <v>0</v>
      </c>
      <c r="S149" s="7">
        <v>0</v>
      </c>
      <c r="T149" s="7">
        <v>15.172319999999999</v>
      </c>
      <c r="U149" s="7">
        <v>0</v>
      </c>
      <c r="V149" s="7">
        <v>0</v>
      </c>
      <c r="W149" s="7">
        <v>8.9682239999999993</v>
      </c>
      <c r="X149" s="7">
        <v>0</v>
      </c>
      <c r="Y149" s="7">
        <v>12.345744</v>
      </c>
      <c r="Z149" s="7">
        <v>0</v>
      </c>
      <c r="AA149" s="1" t="s">
        <v>44</v>
      </c>
      <c r="AB149" s="1" t="str">
        <f t="shared" si="6"/>
        <v>Aragón</v>
      </c>
      <c r="AC149" s="1" t="str">
        <f t="shared" si="7"/>
        <v>Badajoz-Aragón-Huesca-R9</v>
      </c>
      <c r="AD149" s="1" t="str">
        <f t="shared" si="8"/>
        <v xml:space="preserve">DH - Industria del caucho y materias plásticas </v>
      </c>
    </row>
    <row r="150" spans="1:30" ht="14.4">
      <c r="A150" s="7" t="s">
        <v>20</v>
      </c>
      <c r="B150" s="7" t="s">
        <v>66</v>
      </c>
      <c r="C150" s="7" t="s">
        <v>67</v>
      </c>
      <c r="D150" s="7" t="s">
        <v>45</v>
      </c>
      <c r="E150" s="7">
        <v>0</v>
      </c>
      <c r="F150" s="7">
        <v>15.130644394943699</v>
      </c>
      <c r="G150" s="7">
        <v>5.6783591241539</v>
      </c>
      <c r="H150" s="7">
        <v>0</v>
      </c>
      <c r="I150" s="7">
        <v>0</v>
      </c>
      <c r="J150" s="7">
        <v>0</v>
      </c>
      <c r="K150" s="7">
        <v>0</v>
      </c>
      <c r="L150" s="7">
        <v>0</v>
      </c>
      <c r="M150" s="7">
        <v>0</v>
      </c>
      <c r="N150" s="7">
        <v>0</v>
      </c>
      <c r="O150" s="7">
        <v>0</v>
      </c>
      <c r="P150" s="7">
        <v>0</v>
      </c>
      <c r="Q150" s="7">
        <v>29.464737</v>
      </c>
      <c r="R150" s="7">
        <v>10.265355</v>
      </c>
      <c r="S150" s="7">
        <v>0</v>
      </c>
      <c r="T150" s="7">
        <v>0</v>
      </c>
      <c r="U150" s="7">
        <v>0</v>
      </c>
      <c r="V150" s="7">
        <v>0</v>
      </c>
      <c r="W150" s="7">
        <v>0</v>
      </c>
      <c r="X150" s="7">
        <v>0</v>
      </c>
      <c r="Y150" s="7">
        <v>0</v>
      </c>
      <c r="Z150" s="7">
        <v>0</v>
      </c>
      <c r="AA150" s="1" t="s">
        <v>46</v>
      </c>
      <c r="AB150" s="1" t="str">
        <f t="shared" si="6"/>
        <v>Aragón</v>
      </c>
      <c r="AC150" s="1" t="str">
        <f t="shared" si="7"/>
        <v>Badajoz-Aragón-Huesca-R10</v>
      </c>
      <c r="AD150" s="1" t="str">
        <f t="shared" si="8"/>
        <v xml:space="preserve">DI - Industria de productos minerales no metálicos </v>
      </c>
    </row>
    <row r="151" spans="1:30" ht="14.4">
      <c r="A151" s="7" t="s">
        <v>20</v>
      </c>
      <c r="B151" s="7" t="s">
        <v>66</v>
      </c>
      <c r="C151" s="7" t="s">
        <v>67</v>
      </c>
      <c r="D151" s="7" t="s">
        <v>47</v>
      </c>
      <c r="E151" s="7">
        <v>0</v>
      </c>
      <c r="F151" s="7">
        <v>0</v>
      </c>
      <c r="G151" s="7">
        <v>0</v>
      </c>
      <c r="H151" s="7">
        <v>0</v>
      </c>
      <c r="I151" s="7">
        <v>0</v>
      </c>
      <c r="J151" s="7">
        <v>0</v>
      </c>
      <c r="K151" s="7">
        <v>0</v>
      </c>
      <c r="L151" s="7">
        <v>0</v>
      </c>
      <c r="M151" s="7">
        <v>0</v>
      </c>
      <c r="N151" s="7">
        <v>0</v>
      </c>
      <c r="O151" s="7">
        <v>0</v>
      </c>
      <c r="P151" s="7">
        <v>0</v>
      </c>
      <c r="Q151" s="7">
        <v>0</v>
      </c>
      <c r="R151" s="7">
        <v>0</v>
      </c>
      <c r="S151" s="7">
        <v>0</v>
      </c>
      <c r="T151" s="7">
        <v>0</v>
      </c>
      <c r="U151" s="7">
        <v>0</v>
      </c>
      <c r="V151" s="7">
        <v>0</v>
      </c>
      <c r="W151" s="7">
        <v>0</v>
      </c>
      <c r="X151" s="7">
        <v>0</v>
      </c>
      <c r="Y151" s="7">
        <v>0</v>
      </c>
      <c r="Z151" s="7">
        <v>0</v>
      </c>
      <c r="AA151" s="1" t="s">
        <v>48</v>
      </c>
      <c r="AB151" s="1" t="str">
        <f t="shared" si="6"/>
        <v>Aragón</v>
      </c>
      <c r="AC151" s="1" t="str">
        <f t="shared" si="7"/>
        <v>Badajoz-Aragón-Huesca-R11</v>
      </c>
      <c r="AD151" s="1" t="str">
        <f t="shared" si="8"/>
        <v xml:space="preserve">DJ - Metalurgia y fabricación de productos metálicos </v>
      </c>
    </row>
    <row r="152" spans="1:30" ht="14.4">
      <c r="A152" s="7" t="s">
        <v>20</v>
      </c>
      <c r="B152" s="7" t="s">
        <v>66</v>
      </c>
      <c r="C152" s="7" t="s">
        <v>67</v>
      </c>
      <c r="D152" s="7" t="s">
        <v>49</v>
      </c>
      <c r="E152" s="7">
        <v>0</v>
      </c>
      <c r="F152" s="7">
        <v>0</v>
      </c>
      <c r="G152" s="7">
        <v>0</v>
      </c>
      <c r="H152" s="7">
        <v>0</v>
      </c>
      <c r="I152" s="7">
        <v>0</v>
      </c>
      <c r="J152" s="7">
        <v>0</v>
      </c>
      <c r="K152" s="7">
        <v>0</v>
      </c>
      <c r="L152" s="7">
        <v>0</v>
      </c>
      <c r="M152" s="7">
        <v>0</v>
      </c>
      <c r="N152" s="7">
        <v>0</v>
      </c>
      <c r="O152" s="7">
        <v>0</v>
      </c>
      <c r="P152" s="7">
        <v>0</v>
      </c>
      <c r="Q152" s="7">
        <v>0</v>
      </c>
      <c r="R152" s="7">
        <v>0</v>
      </c>
      <c r="S152" s="7">
        <v>0</v>
      </c>
      <c r="T152" s="7">
        <v>0</v>
      </c>
      <c r="U152" s="7">
        <v>0</v>
      </c>
      <c r="V152" s="7">
        <v>0</v>
      </c>
      <c r="W152" s="7">
        <v>0</v>
      </c>
      <c r="X152" s="7">
        <v>0</v>
      </c>
      <c r="Y152" s="7">
        <v>0</v>
      </c>
      <c r="Z152" s="7">
        <v>0</v>
      </c>
      <c r="AA152" s="1" t="s">
        <v>50</v>
      </c>
      <c r="AB152" s="1" t="str">
        <f t="shared" si="6"/>
        <v>Aragón</v>
      </c>
      <c r="AC152" s="1" t="str">
        <f t="shared" si="7"/>
        <v>Badajoz-Aragón-Huesca-R12</v>
      </c>
      <c r="AD152" s="1" t="str">
        <f t="shared" si="8"/>
        <v xml:space="preserve">DK - Fabricación de maquinaria y equipo mecánico </v>
      </c>
    </row>
    <row r="153" spans="1:30" ht="14.4">
      <c r="A153" s="7" t="s">
        <v>20</v>
      </c>
      <c r="B153" s="7" t="s">
        <v>66</v>
      </c>
      <c r="C153" s="7" t="s">
        <v>67</v>
      </c>
      <c r="D153" s="7" t="s">
        <v>51</v>
      </c>
      <c r="E153" s="7">
        <v>0</v>
      </c>
      <c r="F153" s="7">
        <v>0</v>
      </c>
      <c r="G153" s="7">
        <v>0</v>
      </c>
      <c r="H153" s="7">
        <v>0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0</v>
      </c>
      <c r="O153" s="7">
        <v>0</v>
      </c>
      <c r="P153" s="7">
        <v>0</v>
      </c>
      <c r="Q153" s="7">
        <v>0</v>
      </c>
      <c r="R153" s="7">
        <v>0</v>
      </c>
      <c r="S153" s="7">
        <v>0</v>
      </c>
      <c r="T153" s="7">
        <v>0</v>
      </c>
      <c r="U153" s="7">
        <v>0</v>
      </c>
      <c r="V153" s="7">
        <v>0</v>
      </c>
      <c r="W153" s="7">
        <v>0</v>
      </c>
      <c r="X153" s="7">
        <v>0</v>
      </c>
      <c r="Y153" s="7">
        <v>0</v>
      </c>
      <c r="Z153" s="7">
        <v>0</v>
      </c>
      <c r="AA153" s="1" t="s">
        <v>52</v>
      </c>
      <c r="AB153" s="1" t="str">
        <f t="shared" si="6"/>
        <v>Aragón</v>
      </c>
      <c r="AC153" s="1" t="str">
        <f t="shared" si="7"/>
        <v>Badajoz-Aragón-Huesca-R13</v>
      </c>
      <c r="AD153" s="1" t="str">
        <f t="shared" si="8"/>
        <v xml:space="preserve">DL - Material y equipo eléctrico, electrónico y óptico </v>
      </c>
    </row>
    <row r="154" spans="1:30" ht="14.4">
      <c r="A154" s="7" t="s">
        <v>20</v>
      </c>
      <c r="B154" s="7" t="s">
        <v>66</v>
      </c>
      <c r="C154" s="7" t="s">
        <v>67</v>
      </c>
      <c r="D154" s="7" t="s">
        <v>53</v>
      </c>
      <c r="E154" s="7">
        <v>0</v>
      </c>
      <c r="F154" s="7">
        <v>0</v>
      </c>
      <c r="G154" s="7">
        <v>0</v>
      </c>
      <c r="H154" s="7">
        <v>0</v>
      </c>
      <c r="I154" s="7">
        <v>0</v>
      </c>
      <c r="J154" s="7">
        <v>0</v>
      </c>
      <c r="K154" s="7">
        <v>0</v>
      </c>
      <c r="L154" s="7">
        <v>0</v>
      </c>
      <c r="M154" s="7">
        <v>0</v>
      </c>
      <c r="N154" s="7">
        <v>0</v>
      </c>
      <c r="O154" s="7">
        <v>0</v>
      </c>
      <c r="P154" s="7">
        <v>0</v>
      </c>
      <c r="Q154" s="7">
        <v>0</v>
      </c>
      <c r="R154" s="7">
        <v>0</v>
      </c>
      <c r="S154" s="7">
        <v>0</v>
      </c>
      <c r="T154" s="7">
        <v>0</v>
      </c>
      <c r="U154" s="7">
        <v>0</v>
      </c>
      <c r="V154" s="7">
        <v>0</v>
      </c>
      <c r="W154" s="7">
        <v>0</v>
      </c>
      <c r="X154" s="7">
        <v>0</v>
      </c>
      <c r="Y154" s="7">
        <v>0</v>
      </c>
      <c r="Z154" s="7">
        <v>0</v>
      </c>
      <c r="AA154" s="1" t="s">
        <v>54</v>
      </c>
      <c r="AB154" s="1" t="str">
        <f t="shared" si="6"/>
        <v>Aragón</v>
      </c>
      <c r="AC154" s="1" t="str">
        <f t="shared" si="7"/>
        <v>Badajoz-Aragón-Huesca-R14</v>
      </c>
      <c r="AD154" s="1" t="str">
        <f t="shared" si="8"/>
        <v xml:space="preserve">DM - Fabricación de material de transporte </v>
      </c>
    </row>
    <row r="155" spans="1:30" ht="14.4">
      <c r="A155" s="7" t="s">
        <v>20</v>
      </c>
      <c r="B155" s="7" t="s">
        <v>66</v>
      </c>
      <c r="C155" s="7" t="s">
        <v>67</v>
      </c>
      <c r="D155" s="7" t="s">
        <v>55</v>
      </c>
      <c r="E155" s="7">
        <v>0</v>
      </c>
      <c r="F155" s="7">
        <v>0</v>
      </c>
      <c r="G155" s="7">
        <v>0</v>
      </c>
      <c r="H155" s="7">
        <v>0</v>
      </c>
      <c r="I155" s="7">
        <v>0</v>
      </c>
      <c r="J155" s="7">
        <v>0</v>
      </c>
      <c r="K155" s="7">
        <v>0</v>
      </c>
      <c r="L155" s="7">
        <v>0</v>
      </c>
      <c r="M155" s="7">
        <v>0</v>
      </c>
      <c r="N155" s="7">
        <v>0</v>
      </c>
      <c r="O155" s="7">
        <v>0</v>
      </c>
      <c r="P155" s="7">
        <v>0</v>
      </c>
      <c r="Q155" s="7">
        <v>0</v>
      </c>
      <c r="R155" s="7">
        <v>0</v>
      </c>
      <c r="S155" s="7">
        <v>0</v>
      </c>
      <c r="T155" s="7">
        <v>0</v>
      </c>
      <c r="U155" s="7">
        <v>0</v>
      </c>
      <c r="V155" s="7">
        <v>0</v>
      </c>
      <c r="W155" s="7">
        <v>0</v>
      </c>
      <c r="X155" s="7">
        <v>0</v>
      </c>
      <c r="Y155" s="7">
        <v>0</v>
      </c>
      <c r="Z155" s="7">
        <v>0</v>
      </c>
      <c r="AA155" s="1" t="s">
        <v>56</v>
      </c>
      <c r="AB155" s="1" t="str">
        <f t="shared" si="6"/>
        <v>Aragón</v>
      </c>
      <c r="AC155" s="1" t="str">
        <f t="shared" si="7"/>
        <v>Badajoz-Aragón-Huesca-R15</v>
      </c>
      <c r="AD155" s="1" t="str">
        <f t="shared" si="8"/>
        <v xml:space="preserve">DN - Industrias diversas </v>
      </c>
    </row>
    <row r="156" spans="1:30" ht="14.4">
      <c r="A156" s="7" t="s">
        <v>20</v>
      </c>
      <c r="B156" s="7" t="s">
        <v>66</v>
      </c>
      <c r="C156" s="7" t="s">
        <v>67</v>
      </c>
      <c r="D156" s="7" t="s">
        <v>57</v>
      </c>
      <c r="E156" s="7">
        <v>0</v>
      </c>
      <c r="F156" s="7">
        <v>0</v>
      </c>
      <c r="G156" s="7">
        <v>0</v>
      </c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  <c r="N156" s="7">
        <v>0</v>
      </c>
      <c r="O156" s="7">
        <v>0</v>
      </c>
      <c r="P156" s="7">
        <v>0</v>
      </c>
      <c r="Q156" s="7">
        <v>0</v>
      </c>
      <c r="R156" s="7">
        <v>0</v>
      </c>
      <c r="S156" s="7">
        <v>0</v>
      </c>
      <c r="T156" s="7">
        <v>0</v>
      </c>
      <c r="U156" s="7">
        <v>0</v>
      </c>
      <c r="V156" s="7">
        <v>0</v>
      </c>
      <c r="W156" s="7">
        <v>0</v>
      </c>
      <c r="X156" s="7">
        <v>0</v>
      </c>
      <c r="Y156" s="7">
        <v>0</v>
      </c>
      <c r="Z156" s="7">
        <v>0</v>
      </c>
      <c r="AA156" s="1" t="s">
        <v>58</v>
      </c>
      <c r="AB156" s="1" t="str">
        <f t="shared" si="6"/>
        <v>Aragón</v>
      </c>
      <c r="AC156" s="1" t="str">
        <f t="shared" si="7"/>
        <v>Badajoz-Aragón-Huesca-R16</v>
      </c>
      <c r="AD156" s="1" t="str">
        <f t="shared" si="8"/>
        <v xml:space="preserve">EE - Industria energética, distribución de energía, gas y agua </v>
      </c>
    </row>
    <row r="157" spans="1:30" ht="14.4">
      <c r="A157" s="7" t="s">
        <v>20</v>
      </c>
      <c r="B157" s="7" t="s">
        <v>66</v>
      </c>
      <c r="C157" s="7" t="s">
        <v>68</v>
      </c>
      <c r="D157" s="7" t="s">
        <v>23</v>
      </c>
      <c r="E157" s="7">
        <v>0</v>
      </c>
      <c r="F157" s="7">
        <v>0</v>
      </c>
      <c r="G157" s="7">
        <v>0</v>
      </c>
      <c r="H157" s="7">
        <v>0</v>
      </c>
      <c r="I157" s="7">
        <v>0</v>
      </c>
      <c r="J157" s="7">
        <v>0</v>
      </c>
      <c r="K157" s="7">
        <v>0</v>
      </c>
      <c r="L157" s="7">
        <v>0</v>
      </c>
      <c r="M157" s="7">
        <v>0</v>
      </c>
      <c r="N157" s="7">
        <v>0</v>
      </c>
      <c r="O157" s="7">
        <v>8.5643117918814298</v>
      </c>
      <c r="P157" s="7">
        <v>0</v>
      </c>
      <c r="Q157" s="7">
        <v>0</v>
      </c>
      <c r="R157" s="7">
        <v>0</v>
      </c>
      <c r="S157" s="7">
        <v>0</v>
      </c>
      <c r="T157" s="7">
        <v>0</v>
      </c>
      <c r="U157" s="7">
        <v>0</v>
      </c>
      <c r="V157" s="7">
        <v>0</v>
      </c>
      <c r="W157" s="7">
        <v>0</v>
      </c>
      <c r="X157" s="7">
        <v>0</v>
      </c>
      <c r="Y157" s="7">
        <v>0</v>
      </c>
      <c r="Z157" s="7">
        <v>9.4452429999999996</v>
      </c>
      <c r="AA157" s="1" t="s">
        <v>24</v>
      </c>
      <c r="AB157" s="1" t="str">
        <f t="shared" si="6"/>
        <v>Aragón</v>
      </c>
      <c r="AC157" s="1" t="str">
        <f t="shared" si="7"/>
        <v>Badajoz-Aragón-Teruel-R1</v>
      </c>
      <c r="AD157" s="1" t="str">
        <f t="shared" si="8"/>
        <v xml:space="preserve">AA,BB - Agricultura, silvicultura y pesca </v>
      </c>
    </row>
    <row r="158" spans="1:30" ht="14.4">
      <c r="A158" s="7" t="s">
        <v>20</v>
      </c>
      <c r="B158" s="7" t="s">
        <v>66</v>
      </c>
      <c r="C158" s="7" t="s">
        <v>68</v>
      </c>
      <c r="D158" s="7" t="s">
        <v>26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0.51436469809263496</v>
      </c>
      <c r="L158" s="7">
        <v>0</v>
      </c>
      <c r="M158" s="7">
        <v>0</v>
      </c>
      <c r="N158" s="7">
        <v>0.13900886111221999</v>
      </c>
      <c r="O158" s="7">
        <v>0</v>
      </c>
      <c r="P158" s="7">
        <v>0</v>
      </c>
      <c r="Q158" s="7">
        <v>0</v>
      </c>
      <c r="R158" s="7">
        <v>0</v>
      </c>
      <c r="S158" s="7">
        <v>0</v>
      </c>
      <c r="T158" s="7">
        <v>0</v>
      </c>
      <c r="U158" s="7">
        <v>0</v>
      </c>
      <c r="V158" s="7">
        <v>14.902775999999999</v>
      </c>
      <c r="W158" s="7">
        <v>0</v>
      </c>
      <c r="X158" s="7">
        <v>0</v>
      </c>
      <c r="Y158" s="7">
        <v>1.252273</v>
      </c>
      <c r="Z158" s="7">
        <v>0</v>
      </c>
      <c r="AA158" s="1" t="s">
        <v>27</v>
      </c>
      <c r="AB158" s="1" t="str">
        <f t="shared" si="6"/>
        <v>Aragón</v>
      </c>
      <c r="AC158" s="1" t="str">
        <f t="shared" si="7"/>
        <v>Badajoz-Aragón-Teruel-R2</v>
      </c>
      <c r="AD158" s="1" t="str">
        <f t="shared" si="8"/>
        <v xml:space="preserve">CA,CB, DF - I. extractivas, coquerías, refino y combustibles nucleares </v>
      </c>
    </row>
    <row r="159" spans="1:30" ht="14.4">
      <c r="A159" s="7" t="s">
        <v>20</v>
      </c>
      <c r="B159" s="7" t="s">
        <v>66</v>
      </c>
      <c r="C159" s="7" t="s">
        <v>68</v>
      </c>
      <c r="D159" s="7" t="s">
        <v>29</v>
      </c>
      <c r="E159" s="7">
        <v>0</v>
      </c>
      <c r="F159" s="7">
        <v>0</v>
      </c>
      <c r="G159" s="7">
        <v>0</v>
      </c>
      <c r="H159" s="7">
        <v>0</v>
      </c>
      <c r="I159" s="7">
        <v>0</v>
      </c>
      <c r="J159" s="7">
        <v>0</v>
      </c>
      <c r="K159" s="7">
        <v>0</v>
      </c>
      <c r="L159" s="7">
        <v>0</v>
      </c>
      <c r="M159" s="7">
        <v>0</v>
      </c>
      <c r="N159" s="7">
        <v>0</v>
      </c>
      <c r="O159" s="7">
        <v>0</v>
      </c>
      <c r="P159" s="7">
        <v>0</v>
      </c>
      <c r="Q159" s="7">
        <v>0</v>
      </c>
      <c r="R159" s="7">
        <v>0</v>
      </c>
      <c r="S159" s="7">
        <v>0</v>
      </c>
      <c r="T159" s="7">
        <v>0</v>
      </c>
      <c r="U159" s="7">
        <v>0</v>
      </c>
      <c r="V159" s="7">
        <v>0</v>
      </c>
      <c r="W159" s="7">
        <v>0</v>
      </c>
      <c r="X159" s="7">
        <v>0</v>
      </c>
      <c r="Y159" s="7">
        <v>0</v>
      </c>
      <c r="Z159" s="7">
        <v>0</v>
      </c>
      <c r="AA159" s="1" t="s">
        <v>30</v>
      </c>
      <c r="AB159" s="1" t="str">
        <f t="shared" si="6"/>
        <v>Aragón</v>
      </c>
      <c r="AC159" s="1" t="str">
        <f t="shared" si="7"/>
        <v>Badajoz-Aragón-Teruel-R3</v>
      </c>
      <c r="AD159" s="1" t="str">
        <f t="shared" si="8"/>
        <v xml:space="preserve">DA - Industria Agroalimentaria </v>
      </c>
    </row>
    <row r="160" spans="1:30" ht="14.4">
      <c r="A160" s="7" t="s">
        <v>20</v>
      </c>
      <c r="B160" s="7" t="s">
        <v>66</v>
      </c>
      <c r="C160" s="7" t="s">
        <v>68</v>
      </c>
      <c r="D160" s="7" t="s">
        <v>32</v>
      </c>
      <c r="E160" s="7">
        <v>0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  <c r="N160" s="7">
        <v>0</v>
      </c>
      <c r="O160" s="7">
        <v>0</v>
      </c>
      <c r="P160" s="7">
        <v>0</v>
      </c>
      <c r="Q160" s="7">
        <v>0</v>
      </c>
      <c r="R160" s="7">
        <v>0</v>
      </c>
      <c r="S160" s="7">
        <v>0</v>
      </c>
      <c r="T160" s="7">
        <v>0</v>
      </c>
      <c r="U160" s="7">
        <v>0</v>
      </c>
      <c r="V160" s="7">
        <v>0</v>
      </c>
      <c r="W160" s="7">
        <v>0</v>
      </c>
      <c r="X160" s="7">
        <v>0</v>
      </c>
      <c r="Y160" s="7">
        <v>0</v>
      </c>
      <c r="Z160" s="7">
        <v>0</v>
      </c>
      <c r="AA160" s="1" t="s">
        <v>33</v>
      </c>
      <c r="AB160" s="1" t="str">
        <f t="shared" si="6"/>
        <v>Aragón</v>
      </c>
      <c r="AC160" s="1" t="str">
        <f t="shared" si="7"/>
        <v>Badajoz-Aragón-Teruel-R4</v>
      </c>
      <c r="AD160" s="1" t="str">
        <f t="shared" si="8"/>
        <v xml:space="preserve">DB - Industria textil y de la confección </v>
      </c>
    </row>
    <row r="161" spans="1:30" ht="14.4">
      <c r="A161" s="7" t="s">
        <v>20</v>
      </c>
      <c r="B161" s="7" t="s">
        <v>66</v>
      </c>
      <c r="C161" s="7" t="s">
        <v>68</v>
      </c>
      <c r="D161" s="7" t="s">
        <v>35</v>
      </c>
      <c r="E161" s="7">
        <v>0</v>
      </c>
      <c r="F161" s="7">
        <v>0</v>
      </c>
      <c r="G161" s="7">
        <v>0</v>
      </c>
      <c r="H161" s="7">
        <v>0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0</v>
      </c>
      <c r="O161" s="7">
        <v>0</v>
      </c>
      <c r="P161" s="7">
        <v>0</v>
      </c>
      <c r="Q161" s="7">
        <v>0</v>
      </c>
      <c r="R161" s="7">
        <v>0</v>
      </c>
      <c r="S161" s="7">
        <v>0</v>
      </c>
      <c r="T161" s="7">
        <v>0</v>
      </c>
      <c r="U161" s="7">
        <v>0</v>
      </c>
      <c r="V161" s="7">
        <v>0</v>
      </c>
      <c r="W161" s="7">
        <v>0</v>
      </c>
      <c r="X161" s="7">
        <v>0</v>
      </c>
      <c r="Y161" s="7">
        <v>0</v>
      </c>
      <c r="Z161" s="7">
        <v>0</v>
      </c>
      <c r="AA161" s="1" t="s">
        <v>36</v>
      </c>
      <c r="AB161" s="1" t="str">
        <f t="shared" si="6"/>
        <v>Aragón</v>
      </c>
      <c r="AC161" s="1" t="str">
        <f t="shared" si="7"/>
        <v>Badajoz-Aragón-Teruel-R5</v>
      </c>
      <c r="AD161" s="1" t="str">
        <f t="shared" si="8"/>
        <v xml:space="preserve">DC - Industria del cuero y calzado </v>
      </c>
    </row>
    <row r="162" spans="1:30" ht="14.4">
      <c r="A162" s="7" t="s">
        <v>20</v>
      </c>
      <c r="B162" s="7" t="s">
        <v>66</v>
      </c>
      <c r="C162" s="7" t="s">
        <v>68</v>
      </c>
      <c r="D162" s="7" t="s">
        <v>37</v>
      </c>
      <c r="E162" s="7">
        <v>0</v>
      </c>
      <c r="F162" s="7">
        <v>0</v>
      </c>
      <c r="G162" s="7">
        <v>0</v>
      </c>
      <c r="H162" s="7">
        <v>0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  <c r="N162" s="7">
        <v>1.62770586147195</v>
      </c>
      <c r="O162" s="7">
        <v>0</v>
      </c>
      <c r="P162" s="7">
        <v>0</v>
      </c>
      <c r="Q162" s="7">
        <v>0</v>
      </c>
      <c r="R162" s="7">
        <v>0</v>
      </c>
      <c r="S162" s="7">
        <v>0</v>
      </c>
      <c r="T162" s="7">
        <v>0</v>
      </c>
      <c r="U162" s="7">
        <v>0</v>
      </c>
      <c r="V162" s="7">
        <v>0</v>
      </c>
      <c r="W162" s="7">
        <v>0</v>
      </c>
      <c r="X162" s="7">
        <v>0</v>
      </c>
      <c r="Y162" s="7">
        <v>3.9658859999999998</v>
      </c>
      <c r="Z162" s="7">
        <v>0</v>
      </c>
      <c r="AA162" s="1" t="s">
        <v>38</v>
      </c>
      <c r="AB162" s="1" t="str">
        <f t="shared" si="6"/>
        <v>Aragón</v>
      </c>
      <c r="AC162" s="1" t="str">
        <f t="shared" si="7"/>
        <v>Badajoz-Aragón-Teruel-R6</v>
      </c>
      <c r="AD162" s="1" t="str">
        <f t="shared" si="8"/>
        <v xml:space="preserve">DD - Industria de la madera y el corcho </v>
      </c>
    </row>
    <row r="163" spans="1:30" ht="14.4">
      <c r="A163" s="7" t="s">
        <v>20</v>
      </c>
      <c r="B163" s="7" t="s">
        <v>66</v>
      </c>
      <c r="C163" s="7" t="s">
        <v>68</v>
      </c>
      <c r="D163" s="7" t="s">
        <v>39</v>
      </c>
      <c r="E163" s="7">
        <v>0</v>
      </c>
      <c r="F163" s="7">
        <v>0</v>
      </c>
      <c r="G163" s="7">
        <v>0</v>
      </c>
      <c r="H163" s="7">
        <v>0</v>
      </c>
      <c r="I163" s="7">
        <v>0</v>
      </c>
      <c r="J163" s="7">
        <v>0</v>
      </c>
      <c r="K163" s="7">
        <v>0</v>
      </c>
      <c r="L163" s="7">
        <v>0</v>
      </c>
      <c r="M163" s="7">
        <v>0</v>
      </c>
      <c r="N163" s="7">
        <v>0</v>
      </c>
      <c r="O163" s="7">
        <v>0</v>
      </c>
      <c r="P163" s="7">
        <v>0</v>
      </c>
      <c r="Q163" s="7">
        <v>0</v>
      </c>
      <c r="R163" s="7">
        <v>0</v>
      </c>
      <c r="S163" s="7">
        <v>0</v>
      </c>
      <c r="T163" s="7">
        <v>0</v>
      </c>
      <c r="U163" s="7">
        <v>0</v>
      </c>
      <c r="V163" s="7">
        <v>0</v>
      </c>
      <c r="W163" s="7">
        <v>0</v>
      </c>
      <c r="X163" s="7">
        <v>0</v>
      </c>
      <c r="Y163" s="7">
        <v>0</v>
      </c>
      <c r="Z163" s="7">
        <v>0</v>
      </c>
      <c r="AA163" s="1" t="s">
        <v>40</v>
      </c>
      <c r="AB163" s="1" t="str">
        <f t="shared" si="6"/>
        <v>Aragón</v>
      </c>
      <c r="AC163" s="1" t="str">
        <f t="shared" si="7"/>
        <v>Badajoz-Aragón-Teruel-R7</v>
      </c>
      <c r="AD163" s="1" t="str">
        <f t="shared" si="8"/>
        <v xml:space="preserve">DE - Industria del papel, edición y artes gráficas </v>
      </c>
    </row>
    <row r="164" spans="1:30" ht="14.4">
      <c r="A164" s="7" t="s">
        <v>20</v>
      </c>
      <c r="B164" s="7" t="s">
        <v>66</v>
      </c>
      <c r="C164" s="7" t="s">
        <v>68</v>
      </c>
      <c r="D164" s="7" t="s">
        <v>41</v>
      </c>
      <c r="E164" s="7">
        <v>3.5798223712123098</v>
      </c>
      <c r="F164" s="7">
        <v>0</v>
      </c>
      <c r="G164" s="7">
        <v>0</v>
      </c>
      <c r="H164" s="7">
        <v>0</v>
      </c>
      <c r="I164" s="7">
        <v>0</v>
      </c>
      <c r="J164" s="7">
        <v>1.69902902537332</v>
      </c>
      <c r="K164" s="7">
        <v>3.4350216018814201</v>
      </c>
      <c r="L164" s="7">
        <v>2.01730872164759</v>
      </c>
      <c r="M164" s="7">
        <v>0</v>
      </c>
      <c r="N164" s="7">
        <v>0</v>
      </c>
      <c r="O164" s="7">
        <v>9.8649416041815297</v>
      </c>
      <c r="P164" s="7">
        <v>19.314724999999999</v>
      </c>
      <c r="Q164" s="7">
        <v>0</v>
      </c>
      <c r="R164" s="7">
        <v>0</v>
      </c>
      <c r="S164" s="7">
        <v>0</v>
      </c>
      <c r="T164" s="7">
        <v>0</v>
      </c>
      <c r="U164" s="7">
        <v>15.033431999999999</v>
      </c>
      <c r="V164" s="7">
        <v>15.739100000000001</v>
      </c>
      <c r="W164" s="7">
        <v>14.28275</v>
      </c>
      <c r="X164" s="7">
        <v>0</v>
      </c>
      <c r="Y164" s="7">
        <v>0</v>
      </c>
      <c r="Z164" s="7">
        <v>39.501677999999998</v>
      </c>
      <c r="AA164" s="1" t="s">
        <v>42</v>
      </c>
      <c r="AB164" s="1" t="str">
        <f t="shared" si="6"/>
        <v>Aragón</v>
      </c>
      <c r="AC164" s="1" t="str">
        <f t="shared" si="7"/>
        <v>Badajoz-Aragón-Teruel-R8</v>
      </c>
      <c r="AD164" s="1" t="str">
        <f t="shared" si="8"/>
        <v xml:space="preserve">DG - Industria Química </v>
      </c>
    </row>
    <row r="165" spans="1:30" ht="14.4">
      <c r="A165" s="7" t="s">
        <v>20</v>
      </c>
      <c r="B165" s="7" t="s">
        <v>66</v>
      </c>
      <c r="C165" s="7" t="s">
        <v>68</v>
      </c>
      <c r="D165" s="7" t="s">
        <v>43</v>
      </c>
      <c r="E165" s="7">
        <v>0</v>
      </c>
      <c r="F165" s="7">
        <v>0</v>
      </c>
      <c r="G165" s="7">
        <v>0</v>
      </c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  <c r="N165" s="7">
        <v>0</v>
      </c>
      <c r="O165" s="7">
        <v>0</v>
      </c>
      <c r="P165" s="7">
        <v>0</v>
      </c>
      <c r="Q165" s="7">
        <v>0</v>
      </c>
      <c r="R165" s="7">
        <v>0</v>
      </c>
      <c r="S165" s="7">
        <v>0</v>
      </c>
      <c r="T165" s="7">
        <v>0</v>
      </c>
      <c r="U165" s="7">
        <v>0</v>
      </c>
      <c r="V165" s="7">
        <v>0</v>
      </c>
      <c r="W165" s="7">
        <v>0</v>
      </c>
      <c r="X165" s="7">
        <v>0</v>
      </c>
      <c r="Y165" s="7">
        <v>0</v>
      </c>
      <c r="Z165" s="7">
        <v>0</v>
      </c>
      <c r="AA165" s="1" t="s">
        <v>44</v>
      </c>
      <c r="AB165" s="1" t="str">
        <f t="shared" si="6"/>
        <v>Aragón</v>
      </c>
      <c r="AC165" s="1" t="str">
        <f t="shared" si="7"/>
        <v>Badajoz-Aragón-Teruel-R9</v>
      </c>
      <c r="AD165" s="1" t="str">
        <f t="shared" si="8"/>
        <v xml:space="preserve">DH - Industria del caucho y materias plásticas </v>
      </c>
    </row>
    <row r="166" spans="1:30" ht="14.4">
      <c r="A166" s="7" t="s">
        <v>20</v>
      </c>
      <c r="B166" s="7" t="s">
        <v>66</v>
      </c>
      <c r="C166" s="7" t="s">
        <v>68</v>
      </c>
      <c r="D166" s="7" t="s">
        <v>45</v>
      </c>
      <c r="E166" s="7">
        <v>0</v>
      </c>
      <c r="F166" s="7">
        <v>0</v>
      </c>
      <c r="G166" s="7">
        <v>0</v>
      </c>
      <c r="H166" s="7">
        <v>0</v>
      </c>
      <c r="I166" s="7">
        <v>0</v>
      </c>
      <c r="J166" s="7">
        <v>0</v>
      </c>
      <c r="K166" s="7">
        <v>0</v>
      </c>
      <c r="L166" s="7">
        <v>0</v>
      </c>
      <c r="M166" s="7">
        <v>0</v>
      </c>
      <c r="N166" s="7">
        <v>0</v>
      </c>
      <c r="O166" s="7">
        <v>0</v>
      </c>
      <c r="P166" s="7">
        <v>0</v>
      </c>
      <c r="Q166" s="7">
        <v>0</v>
      </c>
      <c r="R166" s="7">
        <v>0</v>
      </c>
      <c r="S166" s="7">
        <v>0</v>
      </c>
      <c r="T166" s="7">
        <v>0</v>
      </c>
      <c r="U166" s="7">
        <v>0</v>
      </c>
      <c r="V166" s="7">
        <v>0</v>
      </c>
      <c r="W166" s="7">
        <v>0</v>
      </c>
      <c r="X166" s="7">
        <v>0</v>
      </c>
      <c r="Y166" s="7">
        <v>0</v>
      </c>
      <c r="Z166" s="7">
        <v>0</v>
      </c>
      <c r="AA166" s="1" t="s">
        <v>46</v>
      </c>
      <c r="AB166" s="1" t="str">
        <f t="shared" si="6"/>
        <v>Aragón</v>
      </c>
      <c r="AC166" s="1" t="str">
        <f t="shared" si="7"/>
        <v>Badajoz-Aragón-Teruel-R10</v>
      </c>
      <c r="AD166" s="1" t="str">
        <f t="shared" si="8"/>
        <v xml:space="preserve">DI - Industria de productos minerales no metálicos </v>
      </c>
    </row>
    <row r="167" spans="1:30" ht="14.4">
      <c r="A167" s="7" t="s">
        <v>20</v>
      </c>
      <c r="B167" s="7" t="s">
        <v>66</v>
      </c>
      <c r="C167" s="7" t="s">
        <v>68</v>
      </c>
      <c r="D167" s="7" t="s">
        <v>47</v>
      </c>
      <c r="E167" s="7">
        <v>0</v>
      </c>
      <c r="F167" s="7">
        <v>0</v>
      </c>
      <c r="G167" s="7">
        <v>0</v>
      </c>
      <c r="H167" s="7">
        <v>0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  <c r="N167" s="7">
        <v>0</v>
      </c>
      <c r="O167" s="7">
        <v>0</v>
      </c>
      <c r="P167" s="7">
        <v>0</v>
      </c>
      <c r="Q167" s="7">
        <v>0</v>
      </c>
      <c r="R167" s="7">
        <v>0</v>
      </c>
      <c r="S167" s="7">
        <v>0</v>
      </c>
      <c r="T167" s="7">
        <v>0</v>
      </c>
      <c r="U167" s="7">
        <v>0</v>
      </c>
      <c r="V167" s="7">
        <v>0</v>
      </c>
      <c r="W167" s="7">
        <v>0</v>
      </c>
      <c r="X167" s="7">
        <v>0</v>
      </c>
      <c r="Y167" s="7">
        <v>0</v>
      </c>
      <c r="Z167" s="7">
        <v>0</v>
      </c>
      <c r="AA167" s="1" t="s">
        <v>48</v>
      </c>
      <c r="AB167" s="1" t="str">
        <f t="shared" si="6"/>
        <v>Aragón</v>
      </c>
      <c r="AC167" s="1" t="str">
        <f t="shared" si="7"/>
        <v>Badajoz-Aragón-Teruel-R11</v>
      </c>
      <c r="AD167" s="1" t="str">
        <f t="shared" si="8"/>
        <v xml:space="preserve">DJ - Metalurgia y fabricación de productos metálicos </v>
      </c>
    </row>
    <row r="168" spans="1:30" ht="14.4">
      <c r="A168" s="7" t="s">
        <v>20</v>
      </c>
      <c r="B168" s="7" t="s">
        <v>66</v>
      </c>
      <c r="C168" s="7" t="s">
        <v>68</v>
      </c>
      <c r="D168" s="7" t="s">
        <v>49</v>
      </c>
      <c r="E168" s="7">
        <v>0</v>
      </c>
      <c r="F168" s="7">
        <v>0</v>
      </c>
      <c r="G168" s="7">
        <v>0</v>
      </c>
      <c r="H168" s="7">
        <v>0</v>
      </c>
      <c r="I168" s="7">
        <v>0</v>
      </c>
      <c r="J168" s="7">
        <v>0</v>
      </c>
      <c r="K168" s="7">
        <v>0</v>
      </c>
      <c r="L168" s="7">
        <v>0</v>
      </c>
      <c r="M168" s="7">
        <v>0</v>
      </c>
      <c r="N168" s="7">
        <v>0</v>
      </c>
      <c r="O168" s="7">
        <v>0</v>
      </c>
      <c r="P168" s="7">
        <v>0</v>
      </c>
      <c r="Q168" s="7">
        <v>0</v>
      </c>
      <c r="R168" s="7">
        <v>0</v>
      </c>
      <c r="S168" s="7">
        <v>0</v>
      </c>
      <c r="T168" s="7">
        <v>0</v>
      </c>
      <c r="U168" s="7">
        <v>0</v>
      </c>
      <c r="V168" s="7">
        <v>0</v>
      </c>
      <c r="W168" s="7">
        <v>0</v>
      </c>
      <c r="X168" s="7">
        <v>0</v>
      </c>
      <c r="Y168" s="7">
        <v>0</v>
      </c>
      <c r="Z168" s="7">
        <v>0</v>
      </c>
      <c r="AA168" s="1" t="s">
        <v>50</v>
      </c>
      <c r="AB168" s="1" t="str">
        <f t="shared" si="6"/>
        <v>Aragón</v>
      </c>
      <c r="AC168" s="1" t="str">
        <f t="shared" si="7"/>
        <v>Badajoz-Aragón-Teruel-R12</v>
      </c>
      <c r="AD168" s="1" t="str">
        <f t="shared" si="8"/>
        <v xml:space="preserve">DK - Fabricación de maquinaria y equipo mecánico </v>
      </c>
    </row>
    <row r="169" spans="1:30" ht="14.4">
      <c r="A169" s="7" t="s">
        <v>20</v>
      </c>
      <c r="B169" s="7" t="s">
        <v>66</v>
      </c>
      <c r="C169" s="7" t="s">
        <v>68</v>
      </c>
      <c r="D169" s="7" t="s">
        <v>51</v>
      </c>
      <c r="E169" s="7">
        <v>0</v>
      </c>
      <c r="F169" s="7">
        <v>0</v>
      </c>
      <c r="G169" s="7">
        <v>0</v>
      </c>
      <c r="H169" s="7">
        <v>0</v>
      </c>
      <c r="I169" s="7">
        <v>0</v>
      </c>
      <c r="J169" s="7">
        <v>0</v>
      </c>
      <c r="K169" s="7">
        <v>0</v>
      </c>
      <c r="L169" s="7">
        <v>0</v>
      </c>
      <c r="M169" s="7">
        <v>0</v>
      </c>
      <c r="N169" s="7">
        <v>0</v>
      </c>
      <c r="O169" s="7">
        <v>0</v>
      </c>
      <c r="P169" s="7">
        <v>0</v>
      </c>
      <c r="Q169" s="7">
        <v>0</v>
      </c>
      <c r="R169" s="7">
        <v>0</v>
      </c>
      <c r="S169" s="7">
        <v>0</v>
      </c>
      <c r="T169" s="7">
        <v>0</v>
      </c>
      <c r="U169" s="7">
        <v>0</v>
      </c>
      <c r="V169" s="7">
        <v>0</v>
      </c>
      <c r="W169" s="7">
        <v>0</v>
      </c>
      <c r="X169" s="7">
        <v>0</v>
      </c>
      <c r="Y169" s="7">
        <v>0</v>
      </c>
      <c r="Z169" s="7">
        <v>0</v>
      </c>
      <c r="AA169" s="1" t="s">
        <v>52</v>
      </c>
      <c r="AB169" s="1" t="str">
        <f t="shared" si="6"/>
        <v>Aragón</v>
      </c>
      <c r="AC169" s="1" t="str">
        <f t="shared" si="7"/>
        <v>Badajoz-Aragón-Teruel-R13</v>
      </c>
      <c r="AD169" s="1" t="str">
        <f t="shared" si="8"/>
        <v xml:space="preserve">DL - Material y equipo eléctrico, electrónico y óptico </v>
      </c>
    </row>
    <row r="170" spans="1:30" ht="14.4">
      <c r="A170" s="7" t="s">
        <v>20</v>
      </c>
      <c r="B170" s="7" t="s">
        <v>66</v>
      </c>
      <c r="C170" s="7" t="s">
        <v>68</v>
      </c>
      <c r="D170" s="7" t="s">
        <v>53</v>
      </c>
      <c r="E170" s="7">
        <v>0</v>
      </c>
      <c r="F170" s="7">
        <v>0</v>
      </c>
      <c r="G170" s="7">
        <v>0</v>
      </c>
      <c r="H170" s="7">
        <v>0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0</v>
      </c>
      <c r="O170" s="7">
        <v>0</v>
      </c>
      <c r="P170" s="7">
        <v>0</v>
      </c>
      <c r="Q170" s="7">
        <v>0</v>
      </c>
      <c r="R170" s="7">
        <v>0</v>
      </c>
      <c r="S170" s="7">
        <v>0</v>
      </c>
      <c r="T170" s="7">
        <v>0</v>
      </c>
      <c r="U170" s="7">
        <v>0</v>
      </c>
      <c r="V170" s="7">
        <v>0</v>
      </c>
      <c r="W170" s="7">
        <v>0</v>
      </c>
      <c r="X170" s="7">
        <v>0</v>
      </c>
      <c r="Y170" s="7">
        <v>0</v>
      </c>
      <c r="Z170" s="7">
        <v>0</v>
      </c>
      <c r="AA170" s="1" t="s">
        <v>54</v>
      </c>
      <c r="AB170" s="1" t="str">
        <f t="shared" si="6"/>
        <v>Aragón</v>
      </c>
      <c r="AC170" s="1" t="str">
        <f t="shared" si="7"/>
        <v>Badajoz-Aragón-Teruel-R14</v>
      </c>
      <c r="AD170" s="1" t="str">
        <f t="shared" si="8"/>
        <v xml:space="preserve">DM - Fabricación de material de transporte </v>
      </c>
    </row>
    <row r="171" spans="1:30" ht="14.4">
      <c r="A171" s="7" t="s">
        <v>20</v>
      </c>
      <c r="B171" s="7" t="s">
        <v>66</v>
      </c>
      <c r="C171" s="7" t="s">
        <v>68</v>
      </c>
      <c r="D171" s="7" t="s">
        <v>55</v>
      </c>
      <c r="E171" s="7">
        <v>0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 s="7">
        <v>0</v>
      </c>
      <c r="R171" s="7">
        <v>0</v>
      </c>
      <c r="S171" s="7">
        <v>0</v>
      </c>
      <c r="T171" s="7">
        <v>0</v>
      </c>
      <c r="U171" s="7">
        <v>0</v>
      </c>
      <c r="V171" s="7">
        <v>0</v>
      </c>
      <c r="W171" s="7">
        <v>0</v>
      </c>
      <c r="X171" s="7">
        <v>0</v>
      </c>
      <c r="Y171" s="7">
        <v>0</v>
      </c>
      <c r="Z171" s="7">
        <v>0</v>
      </c>
      <c r="AA171" s="1" t="s">
        <v>56</v>
      </c>
      <c r="AB171" s="1" t="str">
        <f t="shared" si="6"/>
        <v>Aragón</v>
      </c>
      <c r="AC171" s="1" t="str">
        <f t="shared" si="7"/>
        <v>Badajoz-Aragón-Teruel-R15</v>
      </c>
      <c r="AD171" s="1" t="str">
        <f t="shared" si="8"/>
        <v xml:space="preserve">DN - Industrias diversas </v>
      </c>
    </row>
    <row r="172" spans="1:30" ht="14.4">
      <c r="A172" s="7" t="s">
        <v>20</v>
      </c>
      <c r="B172" s="7" t="s">
        <v>66</v>
      </c>
      <c r="C172" s="7" t="s">
        <v>68</v>
      </c>
      <c r="D172" s="7" t="s">
        <v>57</v>
      </c>
      <c r="E172" s="7">
        <v>0</v>
      </c>
      <c r="F172" s="7">
        <v>0</v>
      </c>
      <c r="G172" s="7">
        <v>0</v>
      </c>
      <c r="H172" s="7">
        <v>0</v>
      </c>
      <c r="I172" s="7">
        <v>0</v>
      </c>
      <c r="J172" s="7">
        <v>0</v>
      </c>
      <c r="K172" s="7">
        <v>0</v>
      </c>
      <c r="L172" s="7">
        <v>0</v>
      </c>
      <c r="M172" s="7">
        <v>0</v>
      </c>
      <c r="N172" s="7">
        <v>0</v>
      </c>
      <c r="O172" s="7">
        <v>0</v>
      </c>
      <c r="P172" s="7">
        <v>0</v>
      </c>
      <c r="Q172" s="7">
        <v>0</v>
      </c>
      <c r="R172" s="7">
        <v>0</v>
      </c>
      <c r="S172" s="7">
        <v>0</v>
      </c>
      <c r="T172" s="7">
        <v>0</v>
      </c>
      <c r="U172" s="7">
        <v>0</v>
      </c>
      <c r="V172" s="7">
        <v>0</v>
      </c>
      <c r="W172" s="7">
        <v>0</v>
      </c>
      <c r="X172" s="7">
        <v>0</v>
      </c>
      <c r="Y172" s="7">
        <v>0</v>
      </c>
      <c r="Z172" s="7">
        <v>0</v>
      </c>
      <c r="AA172" s="1" t="s">
        <v>58</v>
      </c>
      <c r="AB172" s="1" t="str">
        <f t="shared" si="6"/>
        <v>Aragón</v>
      </c>
      <c r="AC172" s="1" t="str">
        <f t="shared" si="7"/>
        <v>Badajoz-Aragón-Teruel-R16</v>
      </c>
      <c r="AD172" s="1" t="str">
        <f t="shared" si="8"/>
        <v xml:space="preserve">EE - Industria energética, distribución de energía, gas y agua </v>
      </c>
    </row>
    <row r="173" spans="1:30" ht="14.4">
      <c r="A173" s="7" t="s">
        <v>20</v>
      </c>
      <c r="B173" s="7" t="s">
        <v>66</v>
      </c>
      <c r="C173" s="7" t="s">
        <v>69</v>
      </c>
      <c r="D173" s="7" t="s">
        <v>23</v>
      </c>
      <c r="E173" s="7">
        <v>0</v>
      </c>
      <c r="F173" s="7">
        <v>0</v>
      </c>
      <c r="G173" s="7">
        <v>0</v>
      </c>
      <c r="H173" s="7">
        <v>0</v>
      </c>
      <c r="I173" s="7">
        <v>0</v>
      </c>
      <c r="J173" s="7">
        <v>1.5357219586694599</v>
      </c>
      <c r="K173" s="7">
        <v>12.986125650031701</v>
      </c>
      <c r="L173" s="7">
        <v>7.8119709813526601</v>
      </c>
      <c r="M173" s="7">
        <v>0</v>
      </c>
      <c r="N173" s="7">
        <v>3.6688896669762001</v>
      </c>
      <c r="O173" s="7">
        <v>8.3002140714269395</v>
      </c>
      <c r="P173" s="7">
        <v>0</v>
      </c>
      <c r="Q173" s="7">
        <v>0</v>
      </c>
      <c r="R173" s="7">
        <v>0</v>
      </c>
      <c r="S173" s="7">
        <v>0</v>
      </c>
      <c r="T173" s="7">
        <v>0</v>
      </c>
      <c r="U173" s="7">
        <v>3.3261599999999998</v>
      </c>
      <c r="V173" s="7">
        <v>25.70044</v>
      </c>
      <c r="W173" s="7">
        <v>27.879928</v>
      </c>
      <c r="X173" s="7">
        <v>0</v>
      </c>
      <c r="Y173" s="7">
        <v>8.1868680000000005</v>
      </c>
      <c r="Z173" s="7">
        <v>9.1539800000000007</v>
      </c>
      <c r="AA173" s="1" t="s">
        <v>24</v>
      </c>
      <c r="AB173" s="1" t="str">
        <f t="shared" si="6"/>
        <v>Aragón</v>
      </c>
      <c r="AC173" s="1" t="str">
        <f t="shared" si="7"/>
        <v>Badajoz-Aragón-Zaragoza-R1</v>
      </c>
      <c r="AD173" s="1" t="str">
        <f t="shared" si="8"/>
        <v xml:space="preserve">AA,BB - Agricultura, silvicultura y pesca </v>
      </c>
    </row>
    <row r="174" spans="1:30" ht="14.4">
      <c r="A174" s="7" t="s">
        <v>20</v>
      </c>
      <c r="B174" s="7" t="s">
        <v>66</v>
      </c>
      <c r="C174" s="7" t="s">
        <v>69</v>
      </c>
      <c r="D174" s="7" t="s">
        <v>26</v>
      </c>
      <c r="E174" s="7">
        <v>0</v>
      </c>
      <c r="F174" s="7">
        <v>0</v>
      </c>
      <c r="G174" s="7">
        <v>0</v>
      </c>
      <c r="H174" s="7">
        <v>0</v>
      </c>
      <c r="I174" s="7">
        <v>0</v>
      </c>
      <c r="J174" s="7">
        <v>0</v>
      </c>
      <c r="K174" s="7">
        <v>0</v>
      </c>
      <c r="L174" s="7">
        <v>0</v>
      </c>
      <c r="M174" s="7">
        <v>0</v>
      </c>
      <c r="N174" s="7">
        <v>18.726447020702501</v>
      </c>
      <c r="O174" s="7">
        <v>0</v>
      </c>
      <c r="P174" s="7">
        <v>0</v>
      </c>
      <c r="Q174" s="7">
        <v>0</v>
      </c>
      <c r="R174" s="7">
        <v>0</v>
      </c>
      <c r="S174" s="7">
        <v>0</v>
      </c>
      <c r="T174" s="7">
        <v>0</v>
      </c>
      <c r="U174" s="7">
        <v>0</v>
      </c>
      <c r="V174" s="7">
        <v>0</v>
      </c>
      <c r="W174" s="7">
        <v>0</v>
      </c>
      <c r="X174" s="7">
        <v>0</v>
      </c>
      <c r="Y174" s="7">
        <v>50.317120000000003</v>
      </c>
      <c r="Z174" s="7">
        <v>0</v>
      </c>
      <c r="AA174" s="1" t="s">
        <v>27</v>
      </c>
      <c r="AB174" s="1" t="str">
        <f t="shared" si="6"/>
        <v>Aragón</v>
      </c>
      <c r="AC174" s="1" t="str">
        <f t="shared" si="7"/>
        <v>Badajoz-Aragón-Zaragoza-R2</v>
      </c>
      <c r="AD174" s="1" t="str">
        <f t="shared" si="8"/>
        <v xml:space="preserve">CA,CB, DF - I. extractivas, coquerías, refino y combustibles nucleares </v>
      </c>
    </row>
    <row r="175" spans="1:30" ht="14.4">
      <c r="A175" s="7" t="s">
        <v>20</v>
      </c>
      <c r="B175" s="7" t="s">
        <v>66</v>
      </c>
      <c r="C175" s="7" t="s">
        <v>69</v>
      </c>
      <c r="D175" s="7" t="s">
        <v>29</v>
      </c>
      <c r="E175" s="7">
        <v>0</v>
      </c>
      <c r="F175" s="7">
        <v>0</v>
      </c>
      <c r="G175" s="7">
        <v>2.59921386415117</v>
      </c>
      <c r="H175" s="7">
        <v>0</v>
      </c>
      <c r="I175" s="7">
        <v>11.9239814793047</v>
      </c>
      <c r="J175" s="7">
        <v>0</v>
      </c>
      <c r="K175" s="7">
        <v>10.868071392870901</v>
      </c>
      <c r="L175" s="7">
        <v>2.7651102472361102</v>
      </c>
      <c r="M175" s="7">
        <v>6.4013820704678901</v>
      </c>
      <c r="N175" s="7">
        <v>0</v>
      </c>
      <c r="O175" s="7">
        <v>0</v>
      </c>
      <c r="P175" s="7">
        <v>0</v>
      </c>
      <c r="Q175" s="7">
        <v>0</v>
      </c>
      <c r="R175" s="7">
        <v>3.5838999999999999</v>
      </c>
      <c r="S175" s="7">
        <v>0</v>
      </c>
      <c r="T175" s="7">
        <v>30.353687999999998</v>
      </c>
      <c r="U175" s="7">
        <v>0</v>
      </c>
      <c r="V175" s="7">
        <v>28.942049000000001</v>
      </c>
      <c r="W175" s="7">
        <v>21.368236</v>
      </c>
      <c r="X175" s="7">
        <v>22.095568</v>
      </c>
      <c r="Y175" s="7">
        <v>0</v>
      </c>
      <c r="Z175" s="7">
        <v>0</v>
      </c>
      <c r="AA175" s="1" t="s">
        <v>30</v>
      </c>
      <c r="AB175" s="1" t="str">
        <f t="shared" si="6"/>
        <v>Aragón</v>
      </c>
      <c r="AC175" s="1" t="str">
        <f t="shared" si="7"/>
        <v>Badajoz-Aragón-Zaragoza-R3</v>
      </c>
      <c r="AD175" s="1" t="str">
        <f t="shared" si="8"/>
        <v xml:space="preserve">DA - Industria Agroalimentaria </v>
      </c>
    </row>
    <row r="176" spans="1:30" ht="14.4">
      <c r="A176" s="7" t="s">
        <v>20</v>
      </c>
      <c r="B176" s="7" t="s">
        <v>66</v>
      </c>
      <c r="C176" s="7" t="s">
        <v>69</v>
      </c>
      <c r="D176" s="7" t="s">
        <v>32</v>
      </c>
      <c r="E176" s="7">
        <v>0</v>
      </c>
      <c r="F176" s="7">
        <v>0</v>
      </c>
      <c r="G176" s="7">
        <v>0</v>
      </c>
      <c r="H176" s="7">
        <v>0</v>
      </c>
      <c r="I176" s="7">
        <v>0</v>
      </c>
      <c r="J176" s="7">
        <v>0</v>
      </c>
      <c r="K176" s="7">
        <v>0</v>
      </c>
      <c r="L176" s="7">
        <v>0</v>
      </c>
      <c r="M176" s="7">
        <v>0</v>
      </c>
      <c r="N176" s="7">
        <v>0</v>
      </c>
      <c r="O176" s="7">
        <v>0</v>
      </c>
      <c r="P176" s="7">
        <v>0</v>
      </c>
      <c r="Q176" s="7">
        <v>0</v>
      </c>
      <c r="R176" s="7">
        <v>0</v>
      </c>
      <c r="S176" s="7">
        <v>0</v>
      </c>
      <c r="T176" s="7">
        <v>0</v>
      </c>
      <c r="U176" s="7">
        <v>0</v>
      </c>
      <c r="V176" s="7">
        <v>0</v>
      </c>
      <c r="W176" s="7">
        <v>0</v>
      </c>
      <c r="X176" s="7">
        <v>0</v>
      </c>
      <c r="Y176" s="7">
        <v>0</v>
      </c>
      <c r="Z176" s="7">
        <v>0</v>
      </c>
      <c r="AA176" s="1" t="s">
        <v>33</v>
      </c>
      <c r="AB176" s="1" t="str">
        <f t="shared" si="6"/>
        <v>Aragón</v>
      </c>
      <c r="AC176" s="1" t="str">
        <f t="shared" si="7"/>
        <v>Badajoz-Aragón-Zaragoza-R4</v>
      </c>
      <c r="AD176" s="1" t="str">
        <f t="shared" si="8"/>
        <v xml:space="preserve">DB - Industria textil y de la confección </v>
      </c>
    </row>
    <row r="177" spans="1:30" ht="14.4">
      <c r="A177" s="7" t="s">
        <v>20</v>
      </c>
      <c r="B177" s="7" t="s">
        <v>66</v>
      </c>
      <c r="C177" s="7" t="s">
        <v>69</v>
      </c>
      <c r="D177" s="7" t="s">
        <v>35</v>
      </c>
      <c r="E177" s="7">
        <v>0</v>
      </c>
      <c r="F177" s="7">
        <v>0</v>
      </c>
      <c r="G177" s="7">
        <v>0</v>
      </c>
      <c r="H177" s="7">
        <v>0</v>
      </c>
      <c r="I177" s="7">
        <v>0</v>
      </c>
      <c r="J177" s="7">
        <v>0</v>
      </c>
      <c r="K177" s="7">
        <v>0</v>
      </c>
      <c r="L177" s="7">
        <v>0</v>
      </c>
      <c r="M177" s="7">
        <v>0</v>
      </c>
      <c r="N177" s="7">
        <v>0</v>
      </c>
      <c r="O177" s="7">
        <v>0</v>
      </c>
      <c r="P177" s="7">
        <v>0</v>
      </c>
      <c r="Q177" s="7">
        <v>0</v>
      </c>
      <c r="R177" s="7">
        <v>0</v>
      </c>
      <c r="S177" s="7">
        <v>0</v>
      </c>
      <c r="T177" s="7">
        <v>0</v>
      </c>
      <c r="U177" s="7">
        <v>0</v>
      </c>
      <c r="V177" s="7">
        <v>0</v>
      </c>
      <c r="W177" s="7">
        <v>0</v>
      </c>
      <c r="X177" s="7">
        <v>0</v>
      </c>
      <c r="Y177" s="7">
        <v>0</v>
      </c>
      <c r="Z177" s="7">
        <v>0</v>
      </c>
      <c r="AA177" s="1" t="s">
        <v>36</v>
      </c>
      <c r="AB177" s="1" t="str">
        <f t="shared" si="6"/>
        <v>Aragón</v>
      </c>
      <c r="AC177" s="1" t="str">
        <f t="shared" si="7"/>
        <v>Badajoz-Aragón-Zaragoza-R5</v>
      </c>
      <c r="AD177" s="1" t="str">
        <f t="shared" si="8"/>
        <v xml:space="preserve">DC - Industria del cuero y calzado </v>
      </c>
    </row>
    <row r="178" spans="1:30" ht="14.4">
      <c r="A178" s="7" t="s">
        <v>20</v>
      </c>
      <c r="B178" s="7" t="s">
        <v>66</v>
      </c>
      <c r="C178" s="7" t="s">
        <v>69</v>
      </c>
      <c r="D178" s="7" t="s">
        <v>37</v>
      </c>
      <c r="E178" s="7">
        <v>0</v>
      </c>
      <c r="F178" s="7">
        <v>0</v>
      </c>
      <c r="G178" s="7">
        <v>0</v>
      </c>
      <c r="H178" s="7">
        <v>0</v>
      </c>
      <c r="I178" s="7">
        <v>0</v>
      </c>
      <c r="J178" s="7">
        <v>0</v>
      </c>
      <c r="K178" s="7">
        <v>0</v>
      </c>
      <c r="L178" s="7">
        <v>0</v>
      </c>
      <c r="M178" s="7">
        <v>0</v>
      </c>
      <c r="N178" s="7">
        <v>0</v>
      </c>
      <c r="O178" s="7">
        <v>0</v>
      </c>
      <c r="P178" s="7">
        <v>0</v>
      </c>
      <c r="Q178" s="7">
        <v>0</v>
      </c>
      <c r="R178" s="7">
        <v>0</v>
      </c>
      <c r="S178" s="7">
        <v>0</v>
      </c>
      <c r="T178" s="7">
        <v>0</v>
      </c>
      <c r="U178" s="7">
        <v>0</v>
      </c>
      <c r="V178" s="7">
        <v>0</v>
      </c>
      <c r="W178" s="7">
        <v>0</v>
      </c>
      <c r="X178" s="7">
        <v>0</v>
      </c>
      <c r="Y178" s="7">
        <v>0</v>
      </c>
      <c r="Z178" s="7">
        <v>0</v>
      </c>
      <c r="AA178" s="1" t="s">
        <v>38</v>
      </c>
      <c r="AB178" s="1" t="str">
        <f t="shared" si="6"/>
        <v>Aragón</v>
      </c>
      <c r="AC178" s="1" t="str">
        <f t="shared" si="7"/>
        <v>Badajoz-Aragón-Zaragoza-R6</v>
      </c>
      <c r="AD178" s="1" t="str">
        <f t="shared" si="8"/>
        <v xml:space="preserve">DD - Industria de la madera y el corcho </v>
      </c>
    </row>
    <row r="179" spans="1:30" ht="14.4">
      <c r="A179" s="7" t="s">
        <v>20</v>
      </c>
      <c r="B179" s="7" t="s">
        <v>66</v>
      </c>
      <c r="C179" s="7" t="s">
        <v>69</v>
      </c>
      <c r="D179" s="7" t="s">
        <v>39</v>
      </c>
      <c r="E179" s="7">
        <v>9.1233274174240009</v>
      </c>
      <c r="F179" s="7">
        <v>0</v>
      </c>
      <c r="G179" s="7">
        <v>0</v>
      </c>
      <c r="H179" s="7">
        <v>0</v>
      </c>
      <c r="I179" s="7">
        <v>0</v>
      </c>
      <c r="J179" s="7">
        <v>0</v>
      </c>
      <c r="K179" s="7">
        <v>0</v>
      </c>
      <c r="L179" s="7">
        <v>11.932987788353399</v>
      </c>
      <c r="M179" s="7">
        <v>11.2521627840413</v>
      </c>
      <c r="N179" s="7">
        <v>3.67785174570722</v>
      </c>
      <c r="O179" s="7">
        <v>0</v>
      </c>
      <c r="P179" s="7">
        <v>5.5957800000000004</v>
      </c>
      <c r="Q179" s="7">
        <v>0</v>
      </c>
      <c r="R179" s="7">
        <v>0</v>
      </c>
      <c r="S179" s="7">
        <v>0</v>
      </c>
      <c r="T179" s="7">
        <v>0</v>
      </c>
      <c r="U179" s="7">
        <v>0</v>
      </c>
      <c r="V179" s="7">
        <v>0</v>
      </c>
      <c r="W179" s="7">
        <v>41.048262999999999</v>
      </c>
      <c r="X179" s="7">
        <v>26.061753</v>
      </c>
      <c r="Y179" s="7">
        <v>11.16531</v>
      </c>
      <c r="Z179" s="7">
        <v>0</v>
      </c>
      <c r="AA179" s="1" t="s">
        <v>40</v>
      </c>
      <c r="AB179" s="1" t="str">
        <f t="shared" si="6"/>
        <v>Aragón</v>
      </c>
      <c r="AC179" s="1" t="str">
        <f t="shared" si="7"/>
        <v>Badajoz-Aragón-Zaragoza-R7</v>
      </c>
      <c r="AD179" s="1" t="str">
        <f t="shared" si="8"/>
        <v xml:space="preserve">DE - Industria del papel, edición y artes gráficas </v>
      </c>
    </row>
    <row r="180" spans="1:30" ht="14.4">
      <c r="A180" s="7" t="s">
        <v>20</v>
      </c>
      <c r="B180" s="7" t="s">
        <v>66</v>
      </c>
      <c r="C180" s="7" t="s">
        <v>69</v>
      </c>
      <c r="D180" s="7" t="s">
        <v>41</v>
      </c>
      <c r="E180" s="7">
        <v>22.7494476230919</v>
      </c>
      <c r="F180" s="7">
        <v>0</v>
      </c>
      <c r="G180" s="7">
        <v>0</v>
      </c>
      <c r="H180" s="7">
        <v>0</v>
      </c>
      <c r="I180" s="7">
        <v>4.6878281282104597</v>
      </c>
      <c r="J180" s="7">
        <v>0</v>
      </c>
      <c r="K180" s="7">
        <v>0</v>
      </c>
      <c r="L180" s="7">
        <v>0</v>
      </c>
      <c r="M180" s="7">
        <v>0</v>
      </c>
      <c r="N180" s="7">
        <v>0</v>
      </c>
      <c r="O180" s="7">
        <v>0</v>
      </c>
      <c r="P180" s="7">
        <v>18.542135999999999</v>
      </c>
      <c r="Q180" s="7">
        <v>0</v>
      </c>
      <c r="R180" s="7">
        <v>0</v>
      </c>
      <c r="S180" s="7">
        <v>0</v>
      </c>
      <c r="T180" s="7">
        <v>3.9079280000000001</v>
      </c>
      <c r="U180" s="7">
        <v>0</v>
      </c>
      <c r="V180" s="7">
        <v>0</v>
      </c>
      <c r="W180" s="7">
        <v>0</v>
      </c>
      <c r="X180" s="7">
        <v>0</v>
      </c>
      <c r="Y180" s="7">
        <v>0</v>
      </c>
      <c r="Z180" s="7">
        <v>0</v>
      </c>
      <c r="AA180" s="1" t="s">
        <v>42</v>
      </c>
      <c r="AB180" s="1" t="str">
        <f t="shared" si="6"/>
        <v>Aragón</v>
      </c>
      <c r="AC180" s="1" t="str">
        <f t="shared" si="7"/>
        <v>Badajoz-Aragón-Zaragoza-R8</v>
      </c>
      <c r="AD180" s="1" t="str">
        <f t="shared" si="8"/>
        <v xml:space="preserve">DG - Industria Química </v>
      </c>
    </row>
    <row r="181" spans="1:30" ht="14.4">
      <c r="A181" s="7" t="s">
        <v>20</v>
      </c>
      <c r="B181" s="7" t="s">
        <v>66</v>
      </c>
      <c r="C181" s="7" t="s">
        <v>69</v>
      </c>
      <c r="D181" s="7" t="s">
        <v>43</v>
      </c>
      <c r="E181" s="7">
        <v>0.95991035081882004</v>
      </c>
      <c r="F181" s="7">
        <v>0</v>
      </c>
      <c r="G181" s="7">
        <v>0</v>
      </c>
      <c r="H181" s="7">
        <v>0</v>
      </c>
      <c r="I181" s="7">
        <v>0</v>
      </c>
      <c r="J181" s="7">
        <v>0</v>
      </c>
      <c r="K181" s="7">
        <v>0</v>
      </c>
      <c r="L181" s="7">
        <v>0</v>
      </c>
      <c r="M181" s="7">
        <v>2.5495488875651602</v>
      </c>
      <c r="N181" s="7">
        <v>0</v>
      </c>
      <c r="O181" s="7">
        <v>0</v>
      </c>
      <c r="P181" s="7">
        <v>0.77470499999999998</v>
      </c>
      <c r="Q181" s="7">
        <v>0</v>
      </c>
      <c r="R181" s="7">
        <v>0</v>
      </c>
      <c r="S181" s="7">
        <v>0</v>
      </c>
      <c r="T181" s="7">
        <v>0</v>
      </c>
      <c r="U181" s="7">
        <v>0</v>
      </c>
      <c r="V181" s="7">
        <v>0</v>
      </c>
      <c r="W181" s="7">
        <v>0</v>
      </c>
      <c r="X181" s="7">
        <v>1.136592</v>
      </c>
      <c r="Y181" s="7">
        <v>0</v>
      </c>
      <c r="Z181" s="7">
        <v>0</v>
      </c>
      <c r="AA181" s="1" t="s">
        <v>44</v>
      </c>
      <c r="AB181" s="1" t="str">
        <f t="shared" si="6"/>
        <v>Aragón</v>
      </c>
      <c r="AC181" s="1" t="str">
        <f t="shared" si="7"/>
        <v>Badajoz-Aragón-Zaragoza-R9</v>
      </c>
      <c r="AD181" s="1" t="str">
        <f t="shared" si="8"/>
        <v xml:space="preserve">DH - Industria del caucho y materias plásticas </v>
      </c>
    </row>
    <row r="182" spans="1:30" ht="14.4">
      <c r="A182" s="7" t="s">
        <v>20</v>
      </c>
      <c r="B182" s="7" t="s">
        <v>66</v>
      </c>
      <c r="C182" s="7" t="s">
        <v>69</v>
      </c>
      <c r="D182" s="7" t="s">
        <v>45</v>
      </c>
      <c r="E182" s="7">
        <v>0</v>
      </c>
      <c r="F182" s="7">
        <v>0</v>
      </c>
      <c r="G182" s="7">
        <v>4.9395157911661496</v>
      </c>
      <c r="H182" s="7">
        <v>0</v>
      </c>
      <c r="I182" s="7">
        <v>0</v>
      </c>
      <c r="J182" s="7">
        <v>0.78588791476323605</v>
      </c>
      <c r="K182" s="7">
        <v>0</v>
      </c>
      <c r="L182" s="7">
        <v>0</v>
      </c>
      <c r="M182" s="7">
        <v>0</v>
      </c>
      <c r="N182" s="7">
        <v>0.226318299738823</v>
      </c>
      <c r="O182" s="7">
        <v>0</v>
      </c>
      <c r="P182" s="7">
        <v>0</v>
      </c>
      <c r="Q182" s="7">
        <v>0</v>
      </c>
      <c r="R182" s="7">
        <v>78.221770000000006</v>
      </c>
      <c r="S182" s="7">
        <v>0</v>
      </c>
      <c r="T182" s="7">
        <v>0</v>
      </c>
      <c r="U182" s="7">
        <v>14.813040000000001</v>
      </c>
      <c r="V182" s="7">
        <v>0</v>
      </c>
      <c r="W182" s="7">
        <v>0</v>
      </c>
      <c r="X182" s="7">
        <v>0</v>
      </c>
      <c r="Y182" s="7">
        <v>3.6065450000000001</v>
      </c>
      <c r="Z182" s="7">
        <v>0</v>
      </c>
      <c r="AA182" s="1" t="s">
        <v>46</v>
      </c>
      <c r="AB182" s="1" t="str">
        <f t="shared" si="6"/>
        <v>Aragón</v>
      </c>
      <c r="AC182" s="1" t="str">
        <f t="shared" si="7"/>
        <v>Badajoz-Aragón-Zaragoza-R10</v>
      </c>
      <c r="AD182" s="1" t="str">
        <f t="shared" si="8"/>
        <v xml:space="preserve">DI - Industria de productos minerales no metálicos </v>
      </c>
    </row>
    <row r="183" spans="1:30" ht="14.4">
      <c r="A183" s="7" t="s">
        <v>20</v>
      </c>
      <c r="B183" s="7" t="s">
        <v>66</v>
      </c>
      <c r="C183" s="7" t="s">
        <v>69</v>
      </c>
      <c r="D183" s="7" t="s">
        <v>47</v>
      </c>
      <c r="E183" s="7">
        <v>0</v>
      </c>
      <c r="F183" s="7">
        <v>0</v>
      </c>
      <c r="G183" s="7">
        <v>0</v>
      </c>
      <c r="H183" s="7">
        <v>0</v>
      </c>
      <c r="I183" s="7">
        <v>10.56352841606</v>
      </c>
      <c r="J183" s="7">
        <v>0</v>
      </c>
      <c r="K183" s="7">
        <v>3.9389671788523599</v>
      </c>
      <c r="L183" s="7">
        <v>0</v>
      </c>
      <c r="M183" s="7">
        <v>19.736411224317301</v>
      </c>
      <c r="N183" s="7">
        <v>0</v>
      </c>
      <c r="O183" s="7">
        <v>2.9452838372688901</v>
      </c>
      <c r="P183" s="7">
        <v>0</v>
      </c>
      <c r="Q183" s="7">
        <v>0</v>
      </c>
      <c r="R183" s="7">
        <v>0</v>
      </c>
      <c r="S183" s="7">
        <v>0</v>
      </c>
      <c r="T183" s="7">
        <v>17.5533</v>
      </c>
      <c r="U183" s="7">
        <v>0</v>
      </c>
      <c r="V183" s="7">
        <v>13.037136</v>
      </c>
      <c r="W183" s="7">
        <v>0</v>
      </c>
      <c r="X183" s="7">
        <v>44.587850000000003</v>
      </c>
      <c r="Y183" s="7">
        <v>0</v>
      </c>
      <c r="Z183" s="7">
        <v>11.542488000000001</v>
      </c>
      <c r="AA183" s="1" t="s">
        <v>48</v>
      </c>
      <c r="AB183" s="1" t="str">
        <f t="shared" si="6"/>
        <v>Aragón</v>
      </c>
      <c r="AC183" s="1" t="str">
        <f t="shared" si="7"/>
        <v>Badajoz-Aragón-Zaragoza-R11</v>
      </c>
      <c r="AD183" s="1" t="str">
        <f t="shared" si="8"/>
        <v xml:space="preserve">DJ - Metalurgia y fabricación de productos metálicos </v>
      </c>
    </row>
    <row r="184" spans="1:30" ht="14.4">
      <c r="A184" s="7" t="s">
        <v>20</v>
      </c>
      <c r="B184" s="7" t="s">
        <v>66</v>
      </c>
      <c r="C184" s="7" t="s">
        <v>69</v>
      </c>
      <c r="D184" s="7" t="s">
        <v>49</v>
      </c>
      <c r="E184" s="7">
        <v>0</v>
      </c>
      <c r="F184" s="7">
        <v>0</v>
      </c>
      <c r="G184" s="7">
        <v>0</v>
      </c>
      <c r="H184" s="7">
        <v>0</v>
      </c>
      <c r="I184" s="7">
        <v>0</v>
      </c>
      <c r="J184" s="7">
        <v>0</v>
      </c>
      <c r="K184" s="7">
        <v>0</v>
      </c>
      <c r="L184" s="7">
        <v>0</v>
      </c>
      <c r="M184" s="7">
        <v>0</v>
      </c>
      <c r="N184" s="7">
        <v>0</v>
      </c>
      <c r="O184" s="7">
        <v>0</v>
      </c>
      <c r="P184" s="7">
        <v>0</v>
      </c>
      <c r="Q184" s="7">
        <v>0</v>
      </c>
      <c r="R184" s="7">
        <v>0</v>
      </c>
      <c r="S184" s="7">
        <v>0</v>
      </c>
      <c r="T184" s="7">
        <v>0</v>
      </c>
      <c r="U184" s="7">
        <v>0</v>
      </c>
      <c r="V184" s="7">
        <v>0</v>
      </c>
      <c r="W184" s="7">
        <v>0</v>
      </c>
      <c r="X184" s="7">
        <v>0</v>
      </c>
      <c r="Y184" s="7">
        <v>0</v>
      </c>
      <c r="Z184" s="7">
        <v>0</v>
      </c>
      <c r="AA184" s="1" t="s">
        <v>50</v>
      </c>
      <c r="AB184" s="1" t="str">
        <f t="shared" si="6"/>
        <v>Aragón</v>
      </c>
      <c r="AC184" s="1" t="str">
        <f t="shared" si="7"/>
        <v>Badajoz-Aragón-Zaragoza-R12</v>
      </c>
      <c r="AD184" s="1" t="str">
        <f t="shared" si="8"/>
        <v xml:space="preserve">DK - Fabricación de maquinaria y equipo mecánico </v>
      </c>
    </row>
    <row r="185" spans="1:30" ht="14.4">
      <c r="A185" s="7" t="s">
        <v>20</v>
      </c>
      <c r="B185" s="7" t="s">
        <v>66</v>
      </c>
      <c r="C185" s="7" t="s">
        <v>69</v>
      </c>
      <c r="D185" s="7" t="s">
        <v>51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>
        <v>22.093512273293801</v>
      </c>
      <c r="K185" s="7">
        <v>0</v>
      </c>
      <c r="L185" s="7">
        <v>0</v>
      </c>
      <c r="M185" s="7">
        <v>0</v>
      </c>
      <c r="N185" s="7">
        <v>8.4294977090030407</v>
      </c>
      <c r="O185" s="7">
        <v>0</v>
      </c>
      <c r="P185" s="7">
        <v>0</v>
      </c>
      <c r="Q185" s="7">
        <v>0</v>
      </c>
      <c r="R185" s="7">
        <v>0</v>
      </c>
      <c r="S185" s="7">
        <v>0</v>
      </c>
      <c r="T185" s="7">
        <v>0</v>
      </c>
      <c r="U185" s="7">
        <v>15.059568000000001</v>
      </c>
      <c r="V185" s="7">
        <v>0</v>
      </c>
      <c r="W185" s="7">
        <v>0</v>
      </c>
      <c r="X185" s="7">
        <v>0</v>
      </c>
      <c r="Y185" s="7">
        <v>4.8894479999999998</v>
      </c>
      <c r="Z185" s="7">
        <v>0</v>
      </c>
      <c r="AA185" s="1" t="s">
        <v>52</v>
      </c>
      <c r="AB185" s="1" t="str">
        <f t="shared" si="6"/>
        <v>Aragón</v>
      </c>
      <c r="AC185" s="1" t="str">
        <f t="shared" si="7"/>
        <v>Badajoz-Aragón-Zaragoza-R13</v>
      </c>
      <c r="AD185" s="1" t="str">
        <f t="shared" si="8"/>
        <v xml:space="preserve">DL - Material y equipo eléctrico, electrónico y óptico </v>
      </c>
    </row>
    <row r="186" spans="1:30" ht="14.4">
      <c r="A186" s="7" t="s">
        <v>20</v>
      </c>
      <c r="B186" s="7" t="s">
        <v>66</v>
      </c>
      <c r="C186" s="7" t="s">
        <v>69</v>
      </c>
      <c r="D186" s="7" t="s">
        <v>53</v>
      </c>
      <c r="E186" s="7">
        <v>0</v>
      </c>
      <c r="F186" s="7">
        <v>0</v>
      </c>
      <c r="G186" s="7">
        <v>0</v>
      </c>
      <c r="H186" s="7">
        <v>0</v>
      </c>
      <c r="I186" s="7">
        <v>0</v>
      </c>
      <c r="J186" s="7">
        <v>0</v>
      </c>
      <c r="K186" s="7">
        <v>0</v>
      </c>
      <c r="L186" s="7">
        <v>14.2232306607842</v>
      </c>
      <c r="M186" s="7">
        <v>0</v>
      </c>
      <c r="N186" s="7">
        <v>30.340623585728601</v>
      </c>
      <c r="O186" s="7">
        <v>0</v>
      </c>
      <c r="P186" s="7">
        <v>0</v>
      </c>
      <c r="Q186" s="7">
        <v>0</v>
      </c>
      <c r="R186" s="7">
        <v>0</v>
      </c>
      <c r="S186" s="7">
        <v>0</v>
      </c>
      <c r="T186" s="7">
        <v>0</v>
      </c>
      <c r="U186" s="7">
        <v>0</v>
      </c>
      <c r="V186" s="7">
        <v>0</v>
      </c>
      <c r="W186" s="7">
        <v>6.5027629999999998</v>
      </c>
      <c r="X186" s="7">
        <v>0</v>
      </c>
      <c r="Y186" s="7">
        <v>13.14925</v>
      </c>
      <c r="Z186" s="7">
        <v>0</v>
      </c>
      <c r="AA186" s="1" t="s">
        <v>54</v>
      </c>
      <c r="AB186" s="1" t="str">
        <f t="shared" si="6"/>
        <v>Aragón</v>
      </c>
      <c r="AC186" s="1" t="str">
        <f t="shared" si="7"/>
        <v>Badajoz-Aragón-Zaragoza-R14</v>
      </c>
      <c r="AD186" s="1" t="str">
        <f t="shared" si="8"/>
        <v xml:space="preserve">DM - Fabricación de material de transporte </v>
      </c>
    </row>
    <row r="187" spans="1:30" ht="14.4">
      <c r="A187" s="7" t="s">
        <v>20</v>
      </c>
      <c r="B187" s="7" t="s">
        <v>66</v>
      </c>
      <c r="C187" s="7" t="s">
        <v>69</v>
      </c>
      <c r="D187" s="7" t="s">
        <v>55</v>
      </c>
      <c r="E187" s="7">
        <v>0</v>
      </c>
      <c r="F187" s="7">
        <v>5.8759240362596898</v>
      </c>
      <c r="G187" s="7">
        <v>0</v>
      </c>
      <c r="H187" s="7">
        <v>0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  <c r="N187" s="7">
        <v>2.9087655654935198</v>
      </c>
      <c r="O187" s="7">
        <v>0</v>
      </c>
      <c r="P187" s="7">
        <v>0</v>
      </c>
      <c r="Q187" s="7">
        <v>2.1052710000000001</v>
      </c>
      <c r="R187" s="7">
        <v>0</v>
      </c>
      <c r="S187" s="7">
        <v>0</v>
      </c>
      <c r="T187" s="7">
        <v>0</v>
      </c>
      <c r="U187" s="7">
        <v>0</v>
      </c>
      <c r="V187" s="7">
        <v>0</v>
      </c>
      <c r="W187" s="7">
        <v>0</v>
      </c>
      <c r="X187" s="7">
        <v>0</v>
      </c>
      <c r="Y187" s="7">
        <v>1.78199</v>
      </c>
      <c r="Z187" s="7">
        <v>0</v>
      </c>
      <c r="AA187" s="1" t="s">
        <v>56</v>
      </c>
      <c r="AB187" s="1" t="str">
        <f t="shared" si="6"/>
        <v>Aragón</v>
      </c>
      <c r="AC187" s="1" t="str">
        <f t="shared" si="7"/>
        <v>Badajoz-Aragón-Zaragoza-R15</v>
      </c>
      <c r="AD187" s="1" t="str">
        <f t="shared" si="8"/>
        <v xml:space="preserve">DN - Industrias diversas </v>
      </c>
    </row>
    <row r="188" spans="1:30" ht="14.4">
      <c r="A188" s="7" t="s">
        <v>20</v>
      </c>
      <c r="B188" s="7" t="s">
        <v>66</v>
      </c>
      <c r="C188" s="7" t="s">
        <v>69</v>
      </c>
      <c r="D188" s="7" t="s">
        <v>57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>
        <v>0</v>
      </c>
      <c r="O188" s="7">
        <v>0</v>
      </c>
      <c r="P188" s="7">
        <v>0</v>
      </c>
      <c r="Q188" s="7">
        <v>0</v>
      </c>
      <c r="R188" s="7">
        <v>0</v>
      </c>
      <c r="S188" s="7">
        <v>0</v>
      </c>
      <c r="T188" s="7">
        <v>0</v>
      </c>
      <c r="U188" s="7">
        <v>0</v>
      </c>
      <c r="V188" s="7">
        <v>0</v>
      </c>
      <c r="W188" s="7">
        <v>0</v>
      </c>
      <c r="X188" s="7">
        <v>0</v>
      </c>
      <c r="Y188" s="7">
        <v>0</v>
      </c>
      <c r="Z188" s="7">
        <v>0</v>
      </c>
      <c r="AA188" s="1" t="s">
        <v>58</v>
      </c>
      <c r="AB188" s="1" t="str">
        <f t="shared" si="6"/>
        <v>Aragón</v>
      </c>
      <c r="AC188" s="1" t="str">
        <f t="shared" si="7"/>
        <v>Badajoz-Aragón-Zaragoza-R16</v>
      </c>
      <c r="AD188" s="1" t="str">
        <f t="shared" si="8"/>
        <v xml:space="preserve">EE - Industria energética, distribución de energía, gas y agua </v>
      </c>
    </row>
    <row r="189" spans="1:30" ht="14.4">
      <c r="A189" s="7" t="s">
        <v>20</v>
      </c>
      <c r="B189" s="7" t="s">
        <v>70</v>
      </c>
      <c r="C189" s="7" t="s">
        <v>71</v>
      </c>
      <c r="D189" s="7" t="s">
        <v>23</v>
      </c>
      <c r="E189" s="7">
        <v>0</v>
      </c>
      <c r="F189" s="7">
        <v>6.42537609323883</v>
      </c>
      <c r="G189" s="7">
        <v>0</v>
      </c>
      <c r="H189" s="7">
        <v>0</v>
      </c>
      <c r="I189" s="7">
        <v>0</v>
      </c>
      <c r="J189" s="7">
        <v>0</v>
      </c>
      <c r="K189" s="7">
        <v>0</v>
      </c>
      <c r="L189" s="7">
        <v>0</v>
      </c>
      <c r="M189" s="7">
        <v>0</v>
      </c>
      <c r="N189" s="7">
        <v>0</v>
      </c>
      <c r="O189" s="7">
        <v>0</v>
      </c>
      <c r="P189" s="7">
        <v>0</v>
      </c>
      <c r="Q189" s="7">
        <v>5.710623</v>
      </c>
      <c r="R189" s="7">
        <v>0</v>
      </c>
      <c r="S189" s="7">
        <v>0</v>
      </c>
      <c r="T189" s="7">
        <v>0</v>
      </c>
      <c r="U189" s="7">
        <v>0</v>
      </c>
      <c r="V189" s="7">
        <v>0</v>
      </c>
      <c r="W189" s="7">
        <v>0</v>
      </c>
      <c r="X189" s="7">
        <v>0</v>
      </c>
      <c r="Y189" s="7">
        <v>0</v>
      </c>
      <c r="Z189" s="7">
        <v>0</v>
      </c>
      <c r="AA189" s="1" t="s">
        <v>24</v>
      </c>
      <c r="AB189" s="1" t="str">
        <f t="shared" si="6"/>
        <v>Principado De Asturias</v>
      </c>
      <c r="AC189" s="1" t="str">
        <f t="shared" si="7"/>
        <v>Badajoz-Principado De Asturias-Asturias-R1</v>
      </c>
      <c r="AD189" s="1" t="str">
        <f t="shared" si="8"/>
        <v xml:space="preserve">AA,BB - Agricultura, silvicultura y pesca </v>
      </c>
    </row>
    <row r="190" spans="1:30" ht="14.4">
      <c r="A190" s="7" t="s">
        <v>20</v>
      </c>
      <c r="B190" s="7" t="s">
        <v>70</v>
      </c>
      <c r="C190" s="7" t="s">
        <v>71</v>
      </c>
      <c r="D190" s="7" t="s">
        <v>26</v>
      </c>
      <c r="E190" s="7">
        <v>0</v>
      </c>
      <c r="F190" s="7">
        <v>0</v>
      </c>
      <c r="G190" s="7">
        <v>0</v>
      </c>
      <c r="H190" s="7">
        <v>0</v>
      </c>
      <c r="I190" s="7">
        <v>0</v>
      </c>
      <c r="J190" s="7">
        <v>0</v>
      </c>
      <c r="K190" s="7">
        <v>0</v>
      </c>
      <c r="L190" s="7">
        <v>0</v>
      </c>
      <c r="M190" s="7">
        <v>0</v>
      </c>
      <c r="N190" s="7">
        <v>15.0095467354653</v>
      </c>
      <c r="O190" s="7">
        <v>0</v>
      </c>
      <c r="P190" s="7">
        <v>0</v>
      </c>
      <c r="Q190" s="7">
        <v>0</v>
      </c>
      <c r="R190" s="7">
        <v>0</v>
      </c>
      <c r="S190" s="7">
        <v>0</v>
      </c>
      <c r="T190" s="7">
        <v>0</v>
      </c>
      <c r="U190" s="7">
        <v>0</v>
      </c>
      <c r="V190" s="7">
        <v>0</v>
      </c>
      <c r="W190" s="7">
        <v>0</v>
      </c>
      <c r="X190" s="7">
        <v>0</v>
      </c>
      <c r="Y190" s="7">
        <v>9.5696279999999998</v>
      </c>
      <c r="Z190" s="7">
        <v>0</v>
      </c>
      <c r="AA190" s="1" t="s">
        <v>27</v>
      </c>
      <c r="AB190" s="1" t="str">
        <f t="shared" si="6"/>
        <v>Principado De Asturias</v>
      </c>
      <c r="AC190" s="1" t="str">
        <f t="shared" si="7"/>
        <v>Badajoz-Principado De Asturias-Asturias-R2</v>
      </c>
      <c r="AD190" s="1" t="str">
        <f t="shared" si="8"/>
        <v xml:space="preserve">CA,CB, DF - I. extractivas, coquerías, refino y combustibles nucleares </v>
      </c>
    </row>
    <row r="191" spans="1:30" ht="14.4">
      <c r="A191" s="7" t="s">
        <v>20</v>
      </c>
      <c r="B191" s="7" t="s">
        <v>70</v>
      </c>
      <c r="C191" s="7" t="s">
        <v>71</v>
      </c>
      <c r="D191" s="7" t="s">
        <v>29</v>
      </c>
      <c r="E191" s="7">
        <v>0</v>
      </c>
      <c r="F191" s="7">
        <v>0</v>
      </c>
      <c r="G191" s="7">
        <v>16.186762888271801</v>
      </c>
      <c r="H191" s="7">
        <v>0</v>
      </c>
      <c r="I191" s="7">
        <v>5.3000679202008198</v>
      </c>
      <c r="J191" s="7">
        <v>15.854195417013999</v>
      </c>
      <c r="K191" s="7">
        <v>0</v>
      </c>
      <c r="L191" s="7">
        <v>0</v>
      </c>
      <c r="M191" s="7">
        <v>13.5167862237448</v>
      </c>
      <c r="N191" s="7">
        <v>0</v>
      </c>
      <c r="O191" s="7">
        <v>3.2769165779252298</v>
      </c>
      <c r="P191" s="7">
        <v>0</v>
      </c>
      <c r="Q191" s="7">
        <v>0</v>
      </c>
      <c r="R191" s="7">
        <v>24.942768999999998</v>
      </c>
      <c r="S191" s="7">
        <v>0</v>
      </c>
      <c r="T191" s="7">
        <v>16.549464</v>
      </c>
      <c r="U191" s="7">
        <v>44.650488000000003</v>
      </c>
      <c r="V191" s="7">
        <v>0</v>
      </c>
      <c r="W191" s="7">
        <v>0</v>
      </c>
      <c r="X191" s="7">
        <v>37.118155999999999</v>
      </c>
      <c r="Y191" s="7">
        <v>0</v>
      </c>
      <c r="Z191" s="7">
        <v>11.524368000000001</v>
      </c>
      <c r="AA191" s="1" t="s">
        <v>30</v>
      </c>
      <c r="AB191" s="1" t="str">
        <f t="shared" si="6"/>
        <v>Principado De Asturias</v>
      </c>
      <c r="AC191" s="1" t="str">
        <f t="shared" si="7"/>
        <v>Badajoz-Principado De Asturias-Asturias-R3</v>
      </c>
      <c r="AD191" s="1" t="str">
        <f t="shared" si="8"/>
        <v xml:space="preserve">DA - Industria Agroalimentaria </v>
      </c>
    </row>
    <row r="192" spans="1:30" ht="14.4">
      <c r="A192" s="7" t="s">
        <v>20</v>
      </c>
      <c r="B192" s="7" t="s">
        <v>70</v>
      </c>
      <c r="C192" s="7" t="s">
        <v>71</v>
      </c>
      <c r="D192" s="7" t="s">
        <v>32</v>
      </c>
      <c r="E192" s="7">
        <v>0</v>
      </c>
      <c r="F192" s="7">
        <v>0</v>
      </c>
      <c r="G192" s="7">
        <v>0</v>
      </c>
      <c r="H192" s="7">
        <v>0</v>
      </c>
      <c r="I192" s="7">
        <v>0</v>
      </c>
      <c r="J192" s="7">
        <v>0</v>
      </c>
      <c r="K192" s="7">
        <v>0</v>
      </c>
      <c r="L192" s="7">
        <v>0</v>
      </c>
      <c r="M192" s="7">
        <v>0</v>
      </c>
      <c r="N192" s="7">
        <v>0</v>
      </c>
      <c r="O192" s="7">
        <v>0</v>
      </c>
      <c r="P192" s="7">
        <v>0</v>
      </c>
      <c r="Q192" s="7">
        <v>0</v>
      </c>
      <c r="R192" s="7">
        <v>0</v>
      </c>
      <c r="S192" s="7">
        <v>0</v>
      </c>
      <c r="T192" s="7">
        <v>0</v>
      </c>
      <c r="U192" s="7">
        <v>0</v>
      </c>
      <c r="V192" s="7">
        <v>0</v>
      </c>
      <c r="W192" s="7">
        <v>0</v>
      </c>
      <c r="X192" s="7">
        <v>0</v>
      </c>
      <c r="Y192" s="7">
        <v>0</v>
      </c>
      <c r="Z192" s="7">
        <v>0</v>
      </c>
      <c r="AA192" s="1" t="s">
        <v>33</v>
      </c>
      <c r="AB192" s="1" t="str">
        <f t="shared" si="6"/>
        <v>Principado De Asturias</v>
      </c>
      <c r="AC192" s="1" t="str">
        <f t="shared" si="7"/>
        <v>Badajoz-Principado De Asturias-Asturias-R4</v>
      </c>
      <c r="AD192" s="1" t="str">
        <f t="shared" si="8"/>
        <v xml:space="preserve">DB - Industria textil y de la confección </v>
      </c>
    </row>
    <row r="193" spans="1:30" ht="14.4">
      <c r="A193" s="7" t="s">
        <v>20</v>
      </c>
      <c r="B193" s="7" t="s">
        <v>70</v>
      </c>
      <c r="C193" s="7" t="s">
        <v>71</v>
      </c>
      <c r="D193" s="7" t="s">
        <v>35</v>
      </c>
      <c r="E193" s="7">
        <v>0</v>
      </c>
      <c r="F193" s="7">
        <v>0</v>
      </c>
      <c r="G193" s="7">
        <v>0</v>
      </c>
      <c r="H193" s="7">
        <v>0</v>
      </c>
      <c r="I193" s="7">
        <v>0</v>
      </c>
      <c r="J193" s="7">
        <v>0</v>
      </c>
      <c r="K193" s="7">
        <v>0</v>
      </c>
      <c r="L193" s="7">
        <v>0</v>
      </c>
      <c r="M193" s="7">
        <v>0</v>
      </c>
      <c r="N193" s="7">
        <v>0</v>
      </c>
      <c r="O193" s="7">
        <v>0</v>
      </c>
      <c r="P193" s="7">
        <v>0</v>
      </c>
      <c r="Q193" s="7">
        <v>0</v>
      </c>
      <c r="R193" s="7">
        <v>0</v>
      </c>
      <c r="S193" s="7">
        <v>0</v>
      </c>
      <c r="T193" s="7">
        <v>0</v>
      </c>
      <c r="U193" s="7">
        <v>0</v>
      </c>
      <c r="V193" s="7">
        <v>0</v>
      </c>
      <c r="W193" s="7">
        <v>0</v>
      </c>
      <c r="X193" s="7">
        <v>0</v>
      </c>
      <c r="Y193" s="7">
        <v>0</v>
      </c>
      <c r="Z193" s="7">
        <v>0</v>
      </c>
      <c r="AA193" s="1" t="s">
        <v>36</v>
      </c>
      <c r="AB193" s="1" t="str">
        <f t="shared" si="6"/>
        <v>Principado De Asturias</v>
      </c>
      <c r="AC193" s="1" t="str">
        <f t="shared" si="7"/>
        <v>Badajoz-Principado De Asturias-Asturias-R5</v>
      </c>
      <c r="AD193" s="1" t="str">
        <f t="shared" si="8"/>
        <v xml:space="preserve">DC - Industria del cuero y calzado </v>
      </c>
    </row>
    <row r="194" spans="1:30" ht="14.4">
      <c r="A194" s="7" t="s">
        <v>20</v>
      </c>
      <c r="B194" s="7" t="s">
        <v>70</v>
      </c>
      <c r="C194" s="7" t="s">
        <v>71</v>
      </c>
      <c r="D194" s="7" t="s">
        <v>37</v>
      </c>
      <c r="E194" s="7">
        <v>0</v>
      </c>
      <c r="F194" s="7">
        <v>0</v>
      </c>
      <c r="G194" s="7">
        <v>0</v>
      </c>
      <c r="H194" s="7">
        <v>0</v>
      </c>
      <c r="I194" s="7">
        <v>0</v>
      </c>
      <c r="J194" s="7">
        <v>0</v>
      </c>
      <c r="K194" s="7">
        <v>0</v>
      </c>
      <c r="L194" s="7">
        <v>0</v>
      </c>
      <c r="M194" s="7">
        <v>0</v>
      </c>
      <c r="N194" s="7">
        <v>0</v>
      </c>
      <c r="O194" s="7">
        <v>0</v>
      </c>
      <c r="P194" s="7">
        <v>0</v>
      </c>
      <c r="Q194" s="7">
        <v>0</v>
      </c>
      <c r="R194" s="7">
        <v>0</v>
      </c>
      <c r="S194" s="7">
        <v>0</v>
      </c>
      <c r="T194" s="7">
        <v>0</v>
      </c>
      <c r="U194" s="7">
        <v>0</v>
      </c>
      <c r="V194" s="7">
        <v>0</v>
      </c>
      <c r="W194" s="7">
        <v>0</v>
      </c>
      <c r="X194" s="7">
        <v>0</v>
      </c>
      <c r="Y194" s="7">
        <v>0</v>
      </c>
      <c r="Z194" s="7">
        <v>0</v>
      </c>
      <c r="AA194" s="1" t="s">
        <v>38</v>
      </c>
      <c r="AB194" s="1" t="str">
        <f t="shared" si="6"/>
        <v>Principado De Asturias</v>
      </c>
      <c r="AC194" s="1" t="str">
        <f t="shared" si="7"/>
        <v>Badajoz-Principado De Asturias-Asturias-R6</v>
      </c>
      <c r="AD194" s="1" t="str">
        <f t="shared" si="8"/>
        <v xml:space="preserve">DD - Industria de la madera y el corcho </v>
      </c>
    </row>
    <row r="195" spans="1:30" ht="14.4">
      <c r="A195" s="7" t="s">
        <v>20</v>
      </c>
      <c r="B195" s="7" t="s">
        <v>70</v>
      </c>
      <c r="C195" s="7" t="s">
        <v>71</v>
      </c>
      <c r="D195" s="7" t="s">
        <v>39</v>
      </c>
      <c r="E195" s="7">
        <v>0</v>
      </c>
      <c r="F195" s="7">
        <v>0</v>
      </c>
      <c r="G195" s="7">
        <v>0</v>
      </c>
      <c r="H195" s="7">
        <v>0</v>
      </c>
      <c r="I195" s="7">
        <v>0</v>
      </c>
      <c r="J195" s="7">
        <v>0</v>
      </c>
      <c r="K195" s="7">
        <v>0</v>
      </c>
      <c r="L195" s="7">
        <v>0</v>
      </c>
      <c r="M195" s="7">
        <v>0</v>
      </c>
      <c r="N195" s="7">
        <v>0</v>
      </c>
      <c r="O195" s="7">
        <v>0</v>
      </c>
      <c r="P195" s="7">
        <v>0</v>
      </c>
      <c r="Q195" s="7">
        <v>0</v>
      </c>
      <c r="R195" s="7">
        <v>0</v>
      </c>
      <c r="S195" s="7">
        <v>0</v>
      </c>
      <c r="T195" s="7">
        <v>0</v>
      </c>
      <c r="U195" s="7">
        <v>0</v>
      </c>
      <c r="V195" s="7">
        <v>0</v>
      </c>
      <c r="W195" s="7">
        <v>0</v>
      </c>
      <c r="X195" s="7">
        <v>0</v>
      </c>
      <c r="Y195" s="7">
        <v>0</v>
      </c>
      <c r="Z195" s="7">
        <v>0</v>
      </c>
      <c r="AA195" s="1" t="s">
        <v>40</v>
      </c>
      <c r="AB195" s="1" t="str">
        <f t="shared" si="6"/>
        <v>Principado De Asturias</v>
      </c>
      <c r="AC195" s="1" t="str">
        <f t="shared" si="7"/>
        <v>Badajoz-Principado De Asturias-Asturias-R7</v>
      </c>
      <c r="AD195" s="1" t="str">
        <f t="shared" si="8"/>
        <v xml:space="preserve">DE - Industria del papel, edición y artes gráficas </v>
      </c>
    </row>
    <row r="196" spans="1:30" ht="14.4">
      <c r="A196" s="7" t="s">
        <v>20</v>
      </c>
      <c r="B196" s="7" t="s">
        <v>70</v>
      </c>
      <c r="C196" s="7" t="s">
        <v>71</v>
      </c>
      <c r="D196" s="7" t="s">
        <v>41</v>
      </c>
      <c r="E196" s="7">
        <v>0</v>
      </c>
      <c r="F196" s="7">
        <v>0</v>
      </c>
      <c r="G196" s="7">
        <v>0</v>
      </c>
      <c r="H196" s="7">
        <v>0</v>
      </c>
      <c r="I196" s="7">
        <v>0.98373350089668998</v>
      </c>
      <c r="J196" s="7">
        <v>0</v>
      </c>
      <c r="K196" s="7">
        <v>0</v>
      </c>
      <c r="L196" s="7">
        <v>0.64029061593886105</v>
      </c>
      <c r="M196" s="7">
        <v>0.71610763494590701</v>
      </c>
      <c r="N196" s="7">
        <v>0</v>
      </c>
      <c r="O196" s="7">
        <v>1.6552827074898</v>
      </c>
      <c r="P196" s="7">
        <v>0</v>
      </c>
      <c r="Q196" s="7">
        <v>0</v>
      </c>
      <c r="R196" s="7">
        <v>0</v>
      </c>
      <c r="S196" s="7">
        <v>0</v>
      </c>
      <c r="T196" s="7">
        <v>16.920244</v>
      </c>
      <c r="U196" s="7">
        <v>0</v>
      </c>
      <c r="V196" s="7">
        <v>0</v>
      </c>
      <c r="W196" s="7">
        <v>14.810717</v>
      </c>
      <c r="X196" s="7">
        <v>14.698907999999999</v>
      </c>
      <c r="Y196" s="7">
        <v>0</v>
      </c>
      <c r="Z196" s="7">
        <v>14.102498000000001</v>
      </c>
      <c r="AA196" s="1" t="s">
        <v>42</v>
      </c>
      <c r="AB196" s="1" t="str">
        <f t="shared" si="6"/>
        <v>Principado De Asturias</v>
      </c>
      <c r="AC196" s="1" t="str">
        <f t="shared" si="7"/>
        <v>Badajoz-Principado De Asturias-Asturias-R8</v>
      </c>
      <c r="AD196" s="1" t="str">
        <f t="shared" si="8"/>
        <v xml:space="preserve">DG - Industria Química </v>
      </c>
    </row>
    <row r="197" spans="1:30" ht="14.4">
      <c r="A197" s="7" t="s">
        <v>20</v>
      </c>
      <c r="B197" s="7" t="s">
        <v>70</v>
      </c>
      <c r="C197" s="7" t="s">
        <v>71</v>
      </c>
      <c r="D197" s="7" t="s">
        <v>43</v>
      </c>
      <c r="E197" s="7">
        <v>27.759303548263201</v>
      </c>
      <c r="F197" s="7">
        <v>27.7238142157101</v>
      </c>
      <c r="G197" s="7">
        <v>14.077787525920201</v>
      </c>
      <c r="H197" s="7">
        <v>12.315490475715199</v>
      </c>
      <c r="I197" s="7">
        <v>0</v>
      </c>
      <c r="J197" s="7">
        <v>0</v>
      </c>
      <c r="K197" s="7">
        <v>24.1634708043246</v>
      </c>
      <c r="L197" s="7">
        <v>0</v>
      </c>
      <c r="M197" s="7">
        <v>0</v>
      </c>
      <c r="N197" s="7">
        <v>0</v>
      </c>
      <c r="O197" s="7">
        <v>0</v>
      </c>
      <c r="P197" s="7">
        <v>20.510541</v>
      </c>
      <c r="Q197" s="7">
        <v>19.984698999999999</v>
      </c>
      <c r="R197" s="7">
        <v>16.424568000000001</v>
      </c>
      <c r="S197" s="7">
        <v>10.496505000000001</v>
      </c>
      <c r="T197" s="7">
        <v>0</v>
      </c>
      <c r="U197" s="7">
        <v>0</v>
      </c>
      <c r="V197" s="7">
        <v>14.780927999999999</v>
      </c>
      <c r="W197" s="7">
        <v>0</v>
      </c>
      <c r="X197" s="7">
        <v>0</v>
      </c>
      <c r="Y197" s="7">
        <v>0</v>
      </c>
      <c r="Z197" s="7">
        <v>0</v>
      </c>
      <c r="AA197" s="1" t="s">
        <v>44</v>
      </c>
      <c r="AB197" s="1" t="str">
        <f t="shared" si="6"/>
        <v>Principado De Asturias</v>
      </c>
      <c r="AC197" s="1" t="str">
        <f t="shared" si="7"/>
        <v>Badajoz-Principado De Asturias-Asturias-R9</v>
      </c>
      <c r="AD197" s="1" t="str">
        <f t="shared" si="8"/>
        <v xml:space="preserve">DH - Industria del caucho y materias plásticas </v>
      </c>
    </row>
    <row r="198" spans="1:30" ht="14.4">
      <c r="A198" s="7" t="s">
        <v>20</v>
      </c>
      <c r="B198" s="7" t="s">
        <v>70</v>
      </c>
      <c r="C198" s="7" t="s">
        <v>71</v>
      </c>
      <c r="D198" s="7" t="s">
        <v>45</v>
      </c>
      <c r="E198" s="7">
        <v>0</v>
      </c>
      <c r="F198" s="7">
        <v>0.37741824986626199</v>
      </c>
      <c r="G198" s="7">
        <v>0</v>
      </c>
      <c r="H198" s="7">
        <v>0</v>
      </c>
      <c r="I198" s="7">
        <v>0</v>
      </c>
      <c r="J198" s="7">
        <v>0</v>
      </c>
      <c r="K198" s="7">
        <v>0</v>
      </c>
      <c r="L198" s="7">
        <v>8.1256411221976702E-2</v>
      </c>
      <c r="M198" s="7">
        <v>0</v>
      </c>
      <c r="N198" s="7">
        <v>0</v>
      </c>
      <c r="O198" s="7">
        <v>0</v>
      </c>
      <c r="P198" s="7">
        <v>0</v>
      </c>
      <c r="Q198" s="7">
        <v>15.18974</v>
      </c>
      <c r="R198" s="7">
        <v>0</v>
      </c>
      <c r="S198" s="7">
        <v>0</v>
      </c>
      <c r="T198" s="7">
        <v>0</v>
      </c>
      <c r="U198" s="7">
        <v>0</v>
      </c>
      <c r="V198" s="7">
        <v>0</v>
      </c>
      <c r="W198" s="7">
        <v>2.2524199999999999</v>
      </c>
      <c r="X198" s="7">
        <v>0</v>
      </c>
      <c r="Y198" s="7">
        <v>0</v>
      </c>
      <c r="Z198" s="7">
        <v>0</v>
      </c>
      <c r="AA198" s="1" t="s">
        <v>46</v>
      </c>
      <c r="AB198" s="1" t="str">
        <f t="shared" si="6"/>
        <v>Principado De Asturias</v>
      </c>
      <c r="AC198" s="1" t="str">
        <f t="shared" si="7"/>
        <v>Badajoz-Principado De Asturias-Asturias-R10</v>
      </c>
      <c r="AD198" s="1" t="str">
        <f t="shared" si="8"/>
        <v xml:space="preserve">DI - Industria de productos minerales no metálicos </v>
      </c>
    </row>
    <row r="199" spans="1:30" ht="14.4">
      <c r="A199" s="7" t="s">
        <v>20</v>
      </c>
      <c r="B199" s="7" t="s">
        <v>70</v>
      </c>
      <c r="C199" s="7" t="s">
        <v>71</v>
      </c>
      <c r="D199" s="7" t="s">
        <v>47</v>
      </c>
      <c r="E199" s="7">
        <v>1.14502543105794</v>
      </c>
      <c r="F199" s="7">
        <v>185.47358426194501</v>
      </c>
      <c r="G199" s="7">
        <v>6.1914589036188303</v>
      </c>
      <c r="H199" s="7">
        <v>0</v>
      </c>
      <c r="I199" s="7">
        <v>16.738792329315899</v>
      </c>
      <c r="J199" s="7">
        <v>234.167133878698</v>
      </c>
      <c r="K199" s="7">
        <v>89.286751294007104</v>
      </c>
      <c r="L199" s="7">
        <v>5.8457309593005196</v>
      </c>
      <c r="M199" s="7">
        <v>10.027197450946099</v>
      </c>
      <c r="N199" s="7">
        <v>12.138395865722501</v>
      </c>
      <c r="O199" s="7">
        <v>103.568801101536</v>
      </c>
      <c r="P199" s="7">
        <v>2.1535500000000001</v>
      </c>
      <c r="Q199" s="7">
        <v>87.306404999999998</v>
      </c>
      <c r="R199" s="7">
        <v>25.943888999999999</v>
      </c>
      <c r="S199" s="7">
        <v>0</v>
      </c>
      <c r="T199" s="7">
        <v>41.456321000000003</v>
      </c>
      <c r="U199" s="7">
        <v>38.6720584769025</v>
      </c>
      <c r="V199" s="7">
        <v>15.892511000000001</v>
      </c>
      <c r="W199" s="7">
        <v>20.385444</v>
      </c>
      <c r="X199" s="7">
        <v>28.842371</v>
      </c>
      <c r="Y199" s="7">
        <v>37.993803999999997</v>
      </c>
      <c r="Z199" s="7">
        <v>51.542675000000003</v>
      </c>
      <c r="AA199" s="1" t="s">
        <v>48</v>
      </c>
      <c r="AB199" s="1" t="str">
        <f t="shared" si="6"/>
        <v>Principado De Asturias</v>
      </c>
      <c r="AC199" s="1" t="str">
        <f t="shared" si="7"/>
        <v>Badajoz-Principado De Asturias-Asturias-R11</v>
      </c>
      <c r="AD199" s="1" t="str">
        <f t="shared" si="8"/>
        <v xml:space="preserve">DJ - Metalurgia y fabricación de productos metálicos </v>
      </c>
    </row>
    <row r="200" spans="1:30" ht="14.4">
      <c r="A200" s="7" t="s">
        <v>20</v>
      </c>
      <c r="B200" s="7" t="s">
        <v>70</v>
      </c>
      <c r="C200" s="7" t="s">
        <v>71</v>
      </c>
      <c r="D200" s="7" t="s">
        <v>49</v>
      </c>
      <c r="E200" s="7">
        <v>0</v>
      </c>
      <c r="F200" s="7">
        <v>0</v>
      </c>
      <c r="G200" s="7">
        <v>0</v>
      </c>
      <c r="H200" s="7">
        <v>0</v>
      </c>
      <c r="I200" s="7">
        <v>0</v>
      </c>
      <c r="J200" s="7">
        <v>0</v>
      </c>
      <c r="K200" s="7">
        <v>0</v>
      </c>
      <c r="L200" s="7">
        <v>0</v>
      </c>
      <c r="M200" s="7">
        <v>0</v>
      </c>
      <c r="N200" s="7">
        <v>0</v>
      </c>
      <c r="O200" s="7">
        <v>0</v>
      </c>
      <c r="P200" s="7">
        <v>0</v>
      </c>
      <c r="Q200" s="7">
        <v>0</v>
      </c>
      <c r="R200" s="7">
        <v>0</v>
      </c>
      <c r="S200" s="7">
        <v>0</v>
      </c>
      <c r="T200" s="7">
        <v>0</v>
      </c>
      <c r="U200" s="7">
        <v>0</v>
      </c>
      <c r="V200" s="7">
        <v>0</v>
      </c>
      <c r="W200" s="7">
        <v>0</v>
      </c>
      <c r="X200" s="7">
        <v>0</v>
      </c>
      <c r="Y200" s="7">
        <v>0</v>
      </c>
      <c r="Z200" s="7">
        <v>0</v>
      </c>
      <c r="AA200" s="1" t="s">
        <v>50</v>
      </c>
      <c r="AB200" s="1" t="str">
        <f t="shared" si="6"/>
        <v>Principado De Asturias</v>
      </c>
      <c r="AC200" s="1" t="str">
        <f t="shared" si="7"/>
        <v>Badajoz-Principado De Asturias-Asturias-R12</v>
      </c>
      <c r="AD200" s="1" t="str">
        <f t="shared" si="8"/>
        <v xml:space="preserve">DK - Fabricación de maquinaria y equipo mecánico </v>
      </c>
    </row>
    <row r="201" spans="1:30" ht="14.4">
      <c r="A201" s="7" t="s">
        <v>20</v>
      </c>
      <c r="B201" s="7" t="s">
        <v>70</v>
      </c>
      <c r="C201" s="7" t="s">
        <v>71</v>
      </c>
      <c r="D201" s="7" t="s">
        <v>51</v>
      </c>
      <c r="E201" s="7">
        <v>0</v>
      </c>
      <c r="F201" s="7">
        <v>0</v>
      </c>
      <c r="G201" s="7">
        <v>0</v>
      </c>
      <c r="H201" s="7">
        <v>0</v>
      </c>
      <c r="I201" s="7">
        <v>0</v>
      </c>
      <c r="J201" s="7">
        <v>0</v>
      </c>
      <c r="K201" s="7">
        <v>0</v>
      </c>
      <c r="L201" s="7">
        <v>0</v>
      </c>
      <c r="M201" s="7">
        <v>0</v>
      </c>
      <c r="N201" s="7">
        <v>0</v>
      </c>
      <c r="O201" s="7">
        <v>0</v>
      </c>
      <c r="P201" s="7">
        <v>0</v>
      </c>
      <c r="Q201" s="7">
        <v>0</v>
      </c>
      <c r="R201" s="7">
        <v>0</v>
      </c>
      <c r="S201" s="7">
        <v>0</v>
      </c>
      <c r="T201" s="7">
        <v>0</v>
      </c>
      <c r="U201" s="7">
        <v>0</v>
      </c>
      <c r="V201" s="7">
        <v>0</v>
      </c>
      <c r="W201" s="7">
        <v>0</v>
      </c>
      <c r="X201" s="7">
        <v>0</v>
      </c>
      <c r="Y201" s="7">
        <v>0</v>
      </c>
      <c r="Z201" s="7">
        <v>0</v>
      </c>
      <c r="AA201" s="1" t="s">
        <v>52</v>
      </c>
      <c r="AB201" s="1" t="str">
        <f t="shared" si="6"/>
        <v>Principado De Asturias</v>
      </c>
      <c r="AC201" s="1" t="str">
        <f t="shared" si="7"/>
        <v>Badajoz-Principado De Asturias-Asturias-R13</v>
      </c>
      <c r="AD201" s="1" t="str">
        <f t="shared" si="8"/>
        <v xml:space="preserve">DL - Material y equipo eléctrico, electrónico y óptico </v>
      </c>
    </row>
    <row r="202" spans="1:30" ht="14.4">
      <c r="A202" s="7" t="s">
        <v>20</v>
      </c>
      <c r="B202" s="7" t="s">
        <v>70</v>
      </c>
      <c r="C202" s="7" t="s">
        <v>71</v>
      </c>
      <c r="D202" s="7" t="s">
        <v>53</v>
      </c>
      <c r="E202" s="7">
        <v>0</v>
      </c>
      <c r="F202" s="7">
        <v>0</v>
      </c>
      <c r="G202" s="7">
        <v>0</v>
      </c>
      <c r="H202" s="7">
        <v>0</v>
      </c>
      <c r="I202" s="7">
        <v>0</v>
      </c>
      <c r="J202" s="7">
        <v>0</v>
      </c>
      <c r="K202" s="7">
        <v>0</v>
      </c>
      <c r="L202" s="7">
        <v>0</v>
      </c>
      <c r="M202" s="7">
        <v>0</v>
      </c>
      <c r="N202" s="7">
        <v>0</v>
      </c>
      <c r="O202" s="7">
        <v>0</v>
      </c>
      <c r="P202" s="7">
        <v>0</v>
      </c>
      <c r="Q202" s="7">
        <v>0</v>
      </c>
      <c r="R202" s="7">
        <v>0</v>
      </c>
      <c r="S202" s="7">
        <v>0</v>
      </c>
      <c r="T202" s="7">
        <v>0</v>
      </c>
      <c r="U202" s="7">
        <v>0</v>
      </c>
      <c r="V202" s="7">
        <v>0</v>
      </c>
      <c r="W202" s="7">
        <v>0</v>
      </c>
      <c r="X202" s="7">
        <v>0</v>
      </c>
      <c r="Y202" s="7">
        <v>0</v>
      </c>
      <c r="Z202" s="7">
        <v>0</v>
      </c>
      <c r="AA202" s="1" t="s">
        <v>54</v>
      </c>
      <c r="AB202" s="1" t="str">
        <f t="shared" si="6"/>
        <v>Principado De Asturias</v>
      </c>
      <c r="AC202" s="1" t="str">
        <f t="shared" si="7"/>
        <v>Badajoz-Principado De Asturias-Asturias-R14</v>
      </c>
      <c r="AD202" s="1" t="str">
        <f t="shared" si="8"/>
        <v xml:space="preserve">DM - Fabricación de material de transporte </v>
      </c>
    </row>
    <row r="203" spans="1:30" ht="14.4">
      <c r="A203" s="7" t="s">
        <v>20</v>
      </c>
      <c r="B203" s="7" t="s">
        <v>70</v>
      </c>
      <c r="C203" s="7" t="s">
        <v>71</v>
      </c>
      <c r="D203" s="7" t="s">
        <v>55</v>
      </c>
      <c r="E203" s="7">
        <v>0</v>
      </c>
      <c r="F203" s="7">
        <v>0</v>
      </c>
      <c r="G203" s="7">
        <v>0</v>
      </c>
      <c r="H203" s="7">
        <v>0</v>
      </c>
      <c r="I203" s="7">
        <v>0</v>
      </c>
      <c r="J203" s="7">
        <v>0</v>
      </c>
      <c r="K203" s="7">
        <v>0</v>
      </c>
      <c r="L203" s="7">
        <v>0</v>
      </c>
      <c r="M203" s="7">
        <v>0</v>
      </c>
      <c r="N203" s="7">
        <v>0</v>
      </c>
      <c r="O203" s="7">
        <v>0</v>
      </c>
      <c r="P203" s="7">
        <v>0</v>
      </c>
      <c r="Q203" s="7">
        <v>0</v>
      </c>
      <c r="R203" s="7">
        <v>0</v>
      </c>
      <c r="S203" s="7">
        <v>0</v>
      </c>
      <c r="T203" s="7">
        <v>0</v>
      </c>
      <c r="U203" s="7">
        <v>0</v>
      </c>
      <c r="V203" s="7">
        <v>0</v>
      </c>
      <c r="W203" s="7">
        <v>0</v>
      </c>
      <c r="X203" s="7">
        <v>0</v>
      </c>
      <c r="Y203" s="7">
        <v>0</v>
      </c>
      <c r="Z203" s="7">
        <v>0</v>
      </c>
      <c r="AA203" s="1" t="s">
        <v>56</v>
      </c>
      <c r="AB203" s="1" t="str">
        <f t="shared" si="6"/>
        <v>Principado De Asturias</v>
      </c>
      <c r="AC203" s="1" t="str">
        <f t="shared" si="7"/>
        <v>Badajoz-Principado De Asturias-Asturias-R15</v>
      </c>
      <c r="AD203" s="1" t="str">
        <f t="shared" si="8"/>
        <v xml:space="preserve">DN - Industrias diversas </v>
      </c>
    </row>
    <row r="204" spans="1:30" ht="14.4">
      <c r="A204" s="7" t="s">
        <v>20</v>
      </c>
      <c r="B204" s="7" t="s">
        <v>70</v>
      </c>
      <c r="C204" s="7" t="s">
        <v>71</v>
      </c>
      <c r="D204" s="7" t="s">
        <v>57</v>
      </c>
      <c r="E204" s="7">
        <v>0</v>
      </c>
      <c r="F204" s="7">
        <v>0</v>
      </c>
      <c r="G204" s="7">
        <v>0</v>
      </c>
      <c r="H204" s="7">
        <v>0</v>
      </c>
      <c r="I204" s="7">
        <v>0</v>
      </c>
      <c r="J204" s="7">
        <v>0</v>
      </c>
      <c r="K204" s="7">
        <v>0</v>
      </c>
      <c r="L204" s="7">
        <v>0</v>
      </c>
      <c r="M204" s="7">
        <v>0</v>
      </c>
      <c r="N204" s="7">
        <v>0</v>
      </c>
      <c r="O204" s="7">
        <v>0</v>
      </c>
      <c r="P204" s="7">
        <v>0</v>
      </c>
      <c r="Q204" s="7">
        <v>0</v>
      </c>
      <c r="R204" s="7">
        <v>0</v>
      </c>
      <c r="S204" s="7">
        <v>0</v>
      </c>
      <c r="T204" s="7">
        <v>0</v>
      </c>
      <c r="U204" s="7">
        <v>0</v>
      </c>
      <c r="V204" s="7">
        <v>0</v>
      </c>
      <c r="W204" s="7">
        <v>0</v>
      </c>
      <c r="X204" s="7">
        <v>0</v>
      </c>
      <c r="Y204" s="7">
        <v>0</v>
      </c>
      <c r="Z204" s="7">
        <v>0</v>
      </c>
      <c r="AA204" s="1" t="s">
        <v>58</v>
      </c>
      <c r="AB204" s="1" t="str">
        <f t="shared" si="6"/>
        <v>Principado De Asturias</v>
      </c>
      <c r="AC204" s="1" t="str">
        <f t="shared" si="7"/>
        <v>Badajoz-Principado De Asturias-Asturias-R16</v>
      </c>
      <c r="AD204" s="1" t="str">
        <f t="shared" si="8"/>
        <v xml:space="preserve">EE - Industria energética, distribución de energía, gas y agua </v>
      </c>
    </row>
    <row r="205" spans="1:30" ht="14.4">
      <c r="A205" s="7" t="s">
        <v>20</v>
      </c>
      <c r="B205" s="7" t="s">
        <v>72</v>
      </c>
      <c r="C205" s="7" t="s">
        <v>73</v>
      </c>
      <c r="D205" s="7" t="s">
        <v>23</v>
      </c>
      <c r="E205" s="7">
        <v>0</v>
      </c>
      <c r="F205" s="7">
        <v>0</v>
      </c>
      <c r="G205" s="7">
        <v>0</v>
      </c>
      <c r="H205" s="7">
        <v>0</v>
      </c>
      <c r="I205" s="7">
        <v>0</v>
      </c>
      <c r="J205" s="7">
        <v>0</v>
      </c>
      <c r="K205" s="7">
        <v>0</v>
      </c>
      <c r="L205" s="7">
        <v>0</v>
      </c>
      <c r="M205" s="7">
        <v>0</v>
      </c>
      <c r="N205" s="7">
        <v>0</v>
      </c>
      <c r="O205" s="7">
        <v>0</v>
      </c>
      <c r="P205" s="7">
        <v>0</v>
      </c>
      <c r="Q205" s="7">
        <v>0</v>
      </c>
      <c r="R205" s="7">
        <v>0</v>
      </c>
      <c r="S205" s="7">
        <v>0</v>
      </c>
      <c r="T205" s="7">
        <v>0</v>
      </c>
      <c r="U205" s="7">
        <v>0</v>
      </c>
      <c r="V205" s="7">
        <v>0</v>
      </c>
      <c r="W205" s="7">
        <v>0</v>
      </c>
      <c r="X205" s="7">
        <v>0</v>
      </c>
      <c r="Y205" s="7">
        <v>0</v>
      </c>
      <c r="Z205" s="7">
        <v>0</v>
      </c>
      <c r="AA205" s="1" t="s">
        <v>24</v>
      </c>
      <c r="AB205" s="1" t="str">
        <f t="shared" ref="AB205:AB268" si="9">IF(B205="Castilla-La Mancha","Castilla La Mancha",B205)</f>
        <v>Illes Balears</v>
      </c>
      <c r="AC205" s="1" t="str">
        <f t="shared" si="7"/>
        <v>Badajoz-Illes Balears-Baleares-R1</v>
      </c>
      <c r="AD205" s="1" t="str">
        <f t="shared" si="8"/>
        <v xml:space="preserve">AA,BB - Agricultura, silvicultura y pesca </v>
      </c>
    </row>
    <row r="206" spans="1:30" ht="14.4">
      <c r="A206" s="7" t="s">
        <v>20</v>
      </c>
      <c r="B206" s="7" t="s">
        <v>72</v>
      </c>
      <c r="C206" s="7" t="s">
        <v>73</v>
      </c>
      <c r="D206" s="7" t="s">
        <v>26</v>
      </c>
      <c r="E206" s="7">
        <v>0</v>
      </c>
      <c r="F206" s="7">
        <v>0</v>
      </c>
      <c r="G206" s="7">
        <v>0</v>
      </c>
      <c r="H206" s="7">
        <v>0</v>
      </c>
      <c r="I206" s="7">
        <v>0</v>
      </c>
      <c r="J206" s="7">
        <v>0</v>
      </c>
      <c r="K206" s="7">
        <v>0</v>
      </c>
      <c r="L206" s="7">
        <v>0</v>
      </c>
      <c r="M206" s="7">
        <v>0</v>
      </c>
      <c r="N206" s="7">
        <v>0</v>
      </c>
      <c r="O206" s="7">
        <v>0</v>
      </c>
      <c r="P206" s="7">
        <v>0</v>
      </c>
      <c r="Q206" s="7">
        <v>0</v>
      </c>
      <c r="R206" s="7">
        <v>0</v>
      </c>
      <c r="S206" s="7">
        <v>0</v>
      </c>
      <c r="T206" s="7">
        <v>0</v>
      </c>
      <c r="U206" s="7">
        <v>0</v>
      </c>
      <c r="V206" s="7">
        <v>0</v>
      </c>
      <c r="W206" s="7">
        <v>0</v>
      </c>
      <c r="X206" s="7">
        <v>0</v>
      </c>
      <c r="Y206" s="7">
        <v>0</v>
      </c>
      <c r="Z206" s="7">
        <v>0</v>
      </c>
      <c r="AA206" s="1" t="s">
        <v>27</v>
      </c>
      <c r="AB206" s="1" t="str">
        <f t="shared" si="9"/>
        <v>Illes Balears</v>
      </c>
      <c r="AC206" s="1" t="str">
        <f t="shared" ref="AC206:AC269" si="10">+A206&amp;"-"&amp;AB206&amp;"-"&amp;C206&amp;"-"&amp;AA206</f>
        <v>Badajoz-Illes Balears-Baleares-R2</v>
      </c>
      <c r="AD206" s="1" t="str">
        <f t="shared" ref="AD206:AD269" si="11">+IF(D206=$D$13,$AI$1,IF(D206=$D$14,$AI$2,IF(D206=$D$15,$AI$3,IF(D206=$D$16,$AI$4,IF(D206=$D$17,$AI$5,IF(D206=$D$18,$AI$6,IF(D206=$D$19,$AI$7,IF(D206=$D$20,$AI$8,IF(D206=$D$21,$AI$9,IF(D206=$D$22,$AI$10,IF(D206=$D$23,$AI$11,IF(D206=$D$24,$AI$12,IF(D206=$D$25,$AI$13,IF(D206=$D$26,$AI$14,IF(D206=$D$27,$AI$15,$AI$16)))))))))))))))</f>
        <v xml:space="preserve">CA,CB, DF - I. extractivas, coquerías, refino y combustibles nucleares </v>
      </c>
    </row>
    <row r="207" spans="1:30" ht="14.4">
      <c r="A207" s="7" t="s">
        <v>20</v>
      </c>
      <c r="B207" s="7" t="s">
        <v>72</v>
      </c>
      <c r="C207" s="7" t="s">
        <v>73</v>
      </c>
      <c r="D207" s="7" t="s">
        <v>29</v>
      </c>
      <c r="E207" s="7">
        <v>0</v>
      </c>
      <c r="F207" s="7">
        <v>0</v>
      </c>
      <c r="G207" s="7">
        <v>0</v>
      </c>
      <c r="H207" s="7">
        <v>0</v>
      </c>
      <c r="I207" s="7">
        <v>0</v>
      </c>
      <c r="J207" s="7">
        <v>0</v>
      </c>
      <c r="K207" s="7">
        <v>0</v>
      </c>
      <c r="L207" s="7">
        <v>0</v>
      </c>
      <c r="M207" s="7">
        <v>0</v>
      </c>
      <c r="N207" s="7">
        <v>0</v>
      </c>
      <c r="O207" s="7">
        <v>0</v>
      </c>
      <c r="P207" s="7">
        <v>0</v>
      </c>
      <c r="Q207" s="7">
        <v>0</v>
      </c>
      <c r="R207" s="7">
        <v>0</v>
      </c>
      <c r="S207" s="7">
        <v>0</v>
      </c>
      <c r="T207" s="7">
        <v>0</v>
      </c>
      <c r="U207" s="7">
        <v>0</v>
      </c>
      <c r="V207" s="7">
        <v>0</v>
      </c>
      <c r="W207" s="7">
        <v>0</v>
      </c>
      <c r="X207" s="7">
        <v>0</v>
      </c>
      <c r="Y207" s="7">
        <v>0</v>
      </c>
      <c r="Z207" s="7">
        <v>0</v>
      </c>
      <c r="AA207" s="1" t="s">
        <v>30</v>
      </c>
      <c r="AB207" s="1" t="str">
        <f t="shared" si="9"/>
        <v>Illes Balears</v>
      </c>
      <c r="AC207" s="1" t="str">
        <f t="shared" si="10"/>
        <v>Badajoz-Illes Balears-Baleares-R3</v>
      </c>
      <c r="AD207" s="1" t="str">
        <f t="shared" si="11"/>
        <v xml:space="preserve">DA - Industria Agroalimentaria </v>
      </c>
    </row>
    <row r="208" spans="1:30" ht="14.4">
      <c r="A208" s="7" t="s">
        <v>20</v>
      </c>
      <c r="B208" s="7" t="s">
        <v>72</v>
      </c>
      <c r="C208" s="7" t="s">
        <v>73</v>
      </c>
      <c r="D208" s="7" t="s">
        <v>32</v>
      </c>
      <c r="E208" s="7">
        <v>0</v>
      </c>
      <c r="F208" s="7">
        <v>0</v>
      </c>
      <c r="G208" s="7">
        <v>0</v>
      </c>
      <c r="H208" s="7">
        <v>0</v>
      </c>
      <c r="I208" s="7">
        <v>0</v>
      </c>
      <c r="J208" s="7">
        <v>0</v>
      </c>
      <c r="K208" s="7">
        <v>0</v>
      </c>
      <c r="L208" s="7">
        <v>0</v>
      </c>
      <c r="M208" s="7">
        <v>0</v>
      </c>
      <c r="N208" s="7">
        <v>0</v>
      </c>
      <c r="O208" s="7">
        <v>0</v>
      </c>
      <c r="P208" s="7">
        <v>0</v>
      </c>
      <c r="Q208" s="7">
        <v>0</v>
      </c>
      <c r="R208" s="7">
        <v>0</v>
      </c>
      <c r="S208" s="7">
        <v>0</v>
      </c>
      <c r="T208" s="7">
        <v>0</v>
      </c>
      <c r="U208" s="7">
        <v>0</v>
      </c>
      <c r="V208" s="7">
        <v>0</v>
      </c>
      <c r="W208" s="7">
        <v>0</v>
      </c>
      <c r="X208" s="7">
        <v>0</v>
      </c>
      <c r="Y208" s="7">
        <v>0</v>
      </c>
      <c r="Z208" s="7">
        <v>0</v>
      </c>
      <c r="AA208" s="1" t="s">
        <v>33</v>
      </c>
      <c r="AB208" s="1" t="str">
        <f t="shared" si="9"/>
        <v>Illes Balears</v>
      </c>
      <c r="AC208" s="1" t="str">
        <f t="shared" si="10"/>
        <v>Badajoz-Illes Balears-Baleares-R4</v>
      </c>
      <c r="AD208" s="1" t="str">
        <f t="shared" si="11"/>
        <v xml:space="preserve">DB - Industria textil y de la confección </v>
      </c>
    </row>
    <row r="209" spans="1:30" ht="14.4">
      <c r="A209" s="7" t="s">
        <v>20</v>
      </c>
      <c r="B209" s="7" t="s">
        <v>72</v>
      </c>
      <c r="C209" s="7" t="s">
        <v>73</v>
      </c>
      <c r="D209" s="7" t="s">
        <v>35</v>
      </c>
      <c r="E209" s="7">
        <v>0</v>
      </c>
      <c r="F209" s="7">
        <v>0</v>
      </c>
      <c r="G209" s="7">
        <v>0</v>
      </c>
      <c r="H209" s="7">
        <v>0</v>
      </c>
      <c r="I209" s="7">
        <v>0</v>
      </c>
      <c r="J209" s="7">
        <v>0</v>
      </c>
      <c r="K209" s="7">
        <v>0</v>
      </c>
      <c r="L209" s="7">
        <v>0</v>
      </c>
      <c r="M209" s="7">
        <v>0</v>
      </c>
      <c r="N209" s="7">
        <v>0</v>
      </c>
      <c r="O209" s="7">
        <v>0</v>
      </c>
      <c r="P209" s="7">
        <v>0</v>
      </c>
      <c r="Q209" s="7">
        <v>0</v>
      </c>
      <c r="R209" s="7">
        <v>0</v>
      </c>
      <c r="S209" s="7">
        <v>0</v>
      </c>
      <c r="T209" s="7">
        <v>0</v>
      </c>
      <c r="U209" s="7">
        <v>0</v>
      </c>
      <c r="V209" s="7">
        <v>0</v>
      </c>
      <c r="W209" s="7">
        <v>0</v>
      </c>
      <c r="X209" s="7">
        <v>0</v>
      </c>
      <c r="Y209" s="7">
        <v>0</v>
      </c>
      <c r="Z209" s="7">
        <v>0</v>
      </c>
      <c r="AA209" s="1" t="s">
        <v>36</v>
      </c>
      <c r="AB209" s="1" t="str">
        <f t="shared" si="9"/>
        <v>Illes Balears</v>
      </c>
      <c r="AC209" s="1" t="str">
        <f t="shared" si="10"/>
        <v>Badajoz-Illes Balears-Baleares-R5</v>
      </c>
      <c r="AD209" s="1" t="str">
        <f t="shared" si="11"/>
        <v xml:space="preserve">DC - Industria del cuero y calzado </v>
      </c>
    </row>
    <row r="210" spans="1:30" ht="14.4">
      <c r="A210" s="7" t="s">
        <v>20</v>
      </c>
      <c r="B210" s="7" t="s">
        <v>72</v>
      </c>
      <c r="C210" s="7" t="s">
        <v>73</v>
      </c>
      <c r="D210" s="7" t="s">
        <v>37</v>
      </c>
      <c r="E210" s="7">
        <v>0</v>
      </c>
      <c r="F210" s="7">
        <v>0</v>
      </c>
      <c r="G210" s="7">
        <v>0</v>
      </c>
      <c r="H210" s="7">
        <v>0</v>
      </c>
      <c r="I210" s="7">
        <v>0</v>
      </c>
      <c r="J210" s="7">
        <v>0</v>
      </c>
      <c r="K210" s="7">
        <v>0</v>
      </c>
      <c r="L210" s="7">
        <v>0</v>
      </c>
      <c r="M210" s="7">
        <v>0</v>
      </c>
      <c r="N210" s="7">
        <v>0</v>
      </c>
      <c r="O210" s="7">
        <v>0</v>
      </c>
      <c r="P210" s="7">
        <v>0</v>
      </c>
      <c r="Q210" s="7">
        <v>0</v>
      </c>
      <c r="R210" s="7">
        <v>0</v>
      </c>
      <c r="S210" s="7">
        <v>0</v>
      </c>
      <c r="T210" s="7">
        <v>0</v>
      </c>
      <c r="U210" s="7">
        <v>0</v>
      </c>
      <c r="V210" s="7">
        <v>0</v>
      </c>
      <c r="W210" s="7">
        <v>0</v>
      </c>
      <c r="X210" s="7">
        <v>0</v>
      </c>
      <c r="Y210" s="7">
        <v>0</v>
      </c>
      <c r="Z210" s="7">
        <v>0</v>
      </c>
      <c r="AA210" s="1" t="s">
        <v>38</v>
      </c>
      <c r="AB210" s="1" t="str">
        <f t="shared" si="9"/>
        <v>Illes Balears</v>
      </c>
      <c r="AC210" s="1" t="str">
        <f t="shared" si="10"/>
        <v>Badajoz-Illes Balears-Baleares-R6</v>
      </c>
      <c r="AD210" s="1" t="str">
        <f t="shared" si="11"/>
        <v xml:space="preserve">DD - Industria de la madera y el corcho </v>
      </c>
    </row>
    <row r="211" spans="1:30" ht="14.4">
      <c r="A211" s="7" t="s">
        <v>20</v>
      </c>
      <c r="B211" s="7" t="s">
        <v>72</v>
      </c>
      <c r="C211" s="7" t="s">
        <v>73</v>
      </c>
      <c r="D211" s="7" t="s">
        <v>39</v>
      </c>
      <c r="E211" s="7">
        <v>0</v>
      </c>
      <c r="F211" s="7">
        <v>0</v>
      </c>
      <c r="G211" s="7">
        <v>0</v>
      </c>
      <c r="H211" s="7">
        <v>0</v>
      </c>
      <c r="I211" s="7">
        <v>0</v>
      </c>
      <c r="J211" s="7">
        <v>0</v>
      </c>
      <c r="K211" s="7">
        <v>0</v>
      </c>
      <c r="L211" s="7">
        <v>0</v>
      </c>
      <c r="M211" s="7">
        <v>0</v>
      </c>
      <c r="N211" s="7">
        <v>0</v>
      </c>
      <c r="O211" s="7">
        <v>0</v>
      </c>
      <c r="P211" s="7">
        <v>0</v>
      </c>
      <c r="Q211" s="7">
        <v>0</v>
      </c>
      <c r="R211" s="7">
        <v>0</v>
      </c>
      <c r="S211" s="7">
        <v>0</v>
      </c>
      <c r="T211" s="7">
        <v>0</v>
      </c>
      <c r="U211" s="7">
        <v>0</v>
      </c>
      <c r="V211" s="7">
        <v>0</v>
      </c>
      <c r="W211" s="7">
        <v>0</v>
      </c>
      <c r="X211" s="7">
        <v>0</v>
      </c>
      <c r="Y211" s="7">
        <v>0</v>
      </c>
      <c r="Z211" s="7">
        <v>0</v>
      </c>
      <c r="AA211" s="1" t="s">
        <v>40</v>
      </c>
      <c r="AB211" s="1" t="str">
        <f t="shared" si="9"/>
        <v>Illes Balears</v>
      </c>
      <c r="AC211" s="1" t="str">
        <f t="shared" si="10"/>
        <v>Badajoz-Illes Balears-Baleares-R7</v>
      </c>
      <c r="AD211" s="1" t="str">
        <f t="shared" si="11"/>
        <v xml:space="preserve">DE - Industria del papel, edición y artes gráficas </v>
      </c>
    </row>
    <row r="212" spans="1:30" ht="14.4">
      <c r="A212" s="7" t="s">
        <v>20</v>
      </c>
      <c r="B212" s="7" t="s">
        <v>72</v>
      </c>
      <c r="C212" s="7" t="s">
        <v>73</v>
      </c>
      <c r="D212" s="7" t="s">
        <v>41</v>
      </c>
      <c r="E212" s="7">
        <v>0</v>
      </c>
      <c r="F212" s="7">
        <v>0</v>
      </c>
      <c r="G212" s="7">
        <v>0</v>
      </c>
      <c r="H212" s="7">
        <v>0</v>
      </c>
      <c r="I212" s="7">
        <v>0</v>
      </c>
      <c r="J212" s="7">
        <v>0</v>
      </c>
      <c r="K212" s="7">
        <v>0</v>
      </c>
      <c r="L212" s="7">
        <v>0</v>
      </c>
      <c r="M212" s="7">
        <v>0</v>
      </c>
      <c r="N212" s="7">
        <v>0</v>
      </c>
      <c r="O212" s="7">
        <v>0</v>
      </c>
      <c r="P212" s="7">
        <v>0</v>
      </c>
      <c r="Q212" s="7">
        <v>0</v>
      </c>
      <c r="R212" s="7">
        <v>0</v>
      </c>
      <c r="S212" s="7">
        <v>0</v>
      </c>
      <c r="T212" s="7">
        <v>0</v>
      </c>
      <c r="U212" s="7">
        <v>0</v>
      </c>
      <c r="V212" s="7">
        <v>0</v>
      </c>
      <c r="W212" s="7">
        <v>0</v>
      </c>
      <c r="X212" s="7">
        <v>0</v>
      </c>
      <c r="Y212" s="7">
        <v>0</v>
      </c>
      <c r="Z212" s="7">
        <v>0</v>
      </c>
      <c r="AA212" s="1" t="s">
        <v>42</v>
      </c>
      <c r="AB212" s="1" t="str">
        <f t="shared" si="9"/>
        <v>Illes Balears</v>
      </c>
      <c r="AC212" s="1" t="str">
        <f t="shared" si="10"/>
        <v>Badajoz-Illes Balears-Baleares-R8</v>
      </c>
      <c r="AD212" s="1" t="str">
        <f t="shared" si="11"/>
        <v xml:space="preserve">DG - Industria Química </v>
      </c>
    </row>
    <row r="213" spans="1:30" ht="14.4">
      <c r="A213" s="7" t="s">
        <v>20</v>
      </c>
      <c r="B213" s="7" t="s">
        <v>72</v>
      </c>
      <c r="C213" s="7" t="s">
        <v>73</v>
      </c>
      <c r="D213" s="7" t="s">
        <v>43</v>
      </c>
      <c r="E213" s="7">
        <v>0</v>
      </c>
      <c r="F213" s="7">
        <v>0</v>
      </c>
      <c r="G213" s="7">
        <v>0</v>
      </c>
      <c r="H213" s="7">
        <v>0</v>
      </c>
      <c r="I213" s="7">
        <v>0</v>
      </c>
      <c r="J213" s="7">
        <v>0</v>
      </c>
      <c r="K213" s="7">
        <v>0</v>
      </c>
      <c r="L213" s="7">
        <v>0</v>
      </c>
      <c r="M213" s="7">
        <v>0</v>
      </c>
      <c r="N213" s="7">
        <v>0</v>
      </c>
      <c r="O213" s="7">
        <v>0</v>
      </c>
      <c r="P213" s="7">
        <v>0</v>
      </c>
      <c r="Q213" s="7">
        <v>0</v>
      </c>
      <c r="R213" s="7">
        <v>0</v>
      </c>
      <c r="S213" s="7">
        <v>0</v>
      </c>
      <c r="T213" s="7">
        <v>0</v>
      </c>
      <c r="U213" s="7">
        <v>0</v>
      </c>
      <c r="V213" s="7">
        <v>0</v>
      </c>
      <c r="W213" s="7">
        <v>0</v>
      </c>
      <c r="X213" s="7">
        <v>0</v>
      </c>
      <c r="Y213" s="7">
        <v>0</v>
      </c>
      <c r="Z213" s="7">
        <v>0</v>
      </c>
      <c r="AA213" s="1" t="s">
        <v>44</v>
      </c>
      <c r="AB213" s="1" t="str">
        <f t="shared" si="9"/>
        <v>Illes Balears</v>
      </c>
      <c r="AC213" s="1" t="str">
        <f t="shared" si="10"/>
        <v>Badajoz-Illes Balears-Baleares-R9</v>
      </c>
      <c r="AD213" s="1" t="str">
        <f t="shared" si="11"/>
        <v xml:space="preserve">DH - Industria del caucho y materias plásticas </v>
      </c>
    </row>
    <row r="214" spans="1:30" ht="14.4">
      <c r="A214" s="7" t="s">
        <v>20</v>
      </c>
      <c r="B214" s="7" t="s">
        <v>72</v>
      </c>
      <c r="C214" s="7" t="s">
        <v>73</v>
      </c>
      <c r="D214" s="7" t="s">
        <v>45</v>
      </c>
      <c r="E214" s="7">
        <v>0</v>
      </c>
      <c r="F214" s="7">
        <v>0</v>
      </c>
      <c r="G214" s="7">
        <v>0</v>
      </c>
      <c r="H214" s="7">
        <v>0</v>
      </c>
      <c r="I214" s="7">
        <v>0</v>
      </c>
      <c r="J214" s="7">
        <v>0</v>
      </c>
      <c r="K214" s="7">
        <v>0</v>
      </c>
      <c r="L214" s="7">
        <v>0</v>
      </c>
      <c r="M214" s="7">
        <v>0</v>
      </c>
      <c r="N214" s="7">
        <v>0</v>
      </c>
      <c r="O214" s="7">
        <v>0</v>
      </c>
      <c r="P214" s="7">
        <v>0</v>
      </c>
      <c r="Q214" s="7">
        <v>0</v>
      </c>
      <c r="R214" s="7">
        <v>0</v>
      </c>
      <c r="S214" s="7">
        <v>0</v>
      </c>
      <c r="T214" s="7">
        <v>0</v>
      </c>
      <c r="U214" s="7">
        <v>0</v>
      </c>
      <c r="V214" s="7">
        <v>0</v>
      </c>
      <c r="W214" s="7">
        <v>0</v>
      </c>
      <c r="X214" s="7">
        <v>0</v>
      </c>
      <c r="Y214" s="7">
        <v>0</v>
      </c>
      <c r="Z214" s="7">
        <v>0</v>
      </c>
      <c r="AA214" s="1" t="s">
        <v>46</v>
      </c>
      <c r="AB214" s="1" t="str">
        <f t="shared" si="9"/>
        <v>Illes Balears</v>
      </c>
      <c r="AC214" s="1" t="str">
        <f t="shared" si="10"/>
        <v>Badajoz-Illes Balears-Baleares-R10</v>
      </c>
      <c r="AD214" s="1" t="str">
        <f t="shared" si="11"/>
        <v xml:space="preserve">DI - Industria de productos minerales no metálicos </v>
      </c>
    </row>
    <row r="215" spans="1:30" ht="14.4">
      <c r="A215" s="7" t="s">
        <v>20</v>
      </c>
      <c r="B215" s="7" t="s">
        <v>72</v>
      </c>
      <c r="C215" s="7" t="s">
        <v>73</v>
      </c>
      <c r="D215" s="7" t="s">
        <v>47</v>
      </c>
      <c r="E215" s="7">
        <v>0</v>
      </c>
      <c r="F215" s="7">
        <v>0</v>
      </c>
      <c r="G215" s="7">
        <v>0</v>
      </c>
      <c r="H215" s="7">
        <v>0</v>
      </c>
      <c r="I215" s="7">
        <v>0</v>
      </c>
      <c r="J215" s="7">
        <v>0</v>
      </c>
      <c r="K215" s="7">
        <v>0</v>
      </c>
      <c r="L215" s="7">
        <v>0</v>
      </c>
      <c r="M215" s="7">
        <v>0</v>
      </c>
      <c r="N215" s="7">
        <v>0</v>
      </c>
      <c r="O215" s="7">
        <v>0</v>
      </c>
      <c r="P215" s="7">
        <v>0</v>
      </c>
      <c r="Q215" s="7">
        <v>0</v>
      </c>
      <c r="R215" s="7">
        <v>0</v>
      </c>
      <c r="S215" s="7">
        <v>0</v>
      </c>
      <c r="T215" s="7">
        <v>0</v>
      </c>
      <c r="U215" s="7">
        <v>0</v>
      </c>
      <c r="V215" s="7">
        <v>0</v>
      </c>
      <c r="W215" s="7">
        <v>0</v>
      </c>
      <c r="X215" s="7">
        <v>0</v>
      </c>
      <c r="Y215" s="7">
        <v>0</v>
      </c>
      <c r="Z215" s="7">
        <v>0</v>
      </c>
      <c r="AA215" s="1" t="s">
        <v>48</v>
      </c>
      <c r="AB215" s="1" t="str">
        <f t="shared" si="9"/>
        <v>Illes Balears</v>
      </c>
      <c r="AC215" s="1" t="str">
        <f t="shared" si="10"/>
        <v>Badajoz-Illes Balears-Baleares-R11</v>
      </c>
      <c r="AD215" s="1" t="str">
        <f t="shared" si="11"/>
        <v xml:space="preserve">DJ - Metalurgia y fabricación de productos metálicos </v>
      </c>
    </row>
    <row r="216" spans="1:30" ht="14.4">
      <c r="A216" s="7" t="s">
        <v>20</v>
      </c>
      <c r="B216" s="7" t="s">
        <v>72</v>
      </c>
      <c r="C216" s="7" t="s">
        <v>73</v>
      </c>
      <c r="D216" s="7" t="s">
        <v>49</v>
      </c>
      <c r="E216" s="7">
        <v>0</v>
      </c>
      <c r="F216" s="7">
        <v>0</v>
      </c>
      <c r="G216" s="7">
        <v>0</v>
      </c>
      <c r="H216" s="7">
        <v>0</v>
      </c>
      <c r="I216" s="7">
        <v>0</v>
      </c>
      <c r="J216" s="7">
        <v>0</v>
      </c>
      <c r="K216" s="7">
        <v>0</v>
      </c>
      <c r="L216" s="7">
        <v>0</v>
      </c>
      <c r="M216" s="7">
        <v>0</v>
      </c>
      <c r="N216" s="7">
        <v>0</v>
      </c>
      <c r="O216" s="7">
        <v>0</v>
      </c>
      <c r="P216" s="7">
        <v>0</v>
      </c>
      <c r="Q216" s="7">
        <v>0</v>
      </c>
      <c r="R216" s="7">
        <v>0</v>
      </c>
      <c r="S216" s="7">
        <v>0</v>
      </c>
      <c r="T216" s="7">
        <v>0</v>
      </c>
      <c r="U216" s="7">
        <v>0</v>
      </c>
      <c r="V216" s="7">
        <v>0</v>
      </c>
      <c r="W216" s="7">
        <v>0</v>
      </c>
      <c r="X216" s="7">
        <v>0</v>
      </c>
      <c r="Y216" s="7">
        <v>0</v>
      </c>
      <c r="Z216" s="7">
        <v>0</v>
      </c>
      <c r="AA216" s="1" t="s">
        <v>50</v>
      </c>
      <c r="AB216" s="1" t="str">
        <f t="shared" si="9"/>
        <v>Illes Balears</v>
      </c>
      <c r="AC216" s="1" t="str">
        <f t="shared" si="10"/>
        <v>Badajoz-Illes Balears-Baleares-R12</v>
      </c>
      <c r="AD216" s="1" t="str">
        <f t="shared" si="11"/>
        <v xml:space="preserve">DK - Fabricación de maquinaria y equipo mecánico </v>
      </c>
    </row>
    <row r="217" spans="1:30" ht="14.4">
      <c r="A217" s="7" t="s">
        <v>20</v>
      </c>
      <c r="B217" s="7" t="s">
        <v>72</v>
      </c>
      <c r="C217" s="7" t="s">
        <v>73</v>
      </c>
      <c r="D217" s="7" t="s">
        <v>51</v>
      </c>
      <c r="E217" s="7">
        <v>0</v>
      </c>
      <c r="F217" s="7">
        <v>0</v>
      </c>
      <c r="G217" s="7">
        <v>0</v>
      </c>
      <c r="H217" s="7">
        <v>0</v>
      </c>
      <c r="I217" s="7">
        <v>0</v>
      </c>
      <c r="J217" s="7">
        <v>0</v>
      </c>
      <c r="K217" s="7">
        <v>0</v>
      </c>
      <c r="L217" s="7">
        <v>0</v>
      </c>
      <c r="M217" s="7">
        <v>0</v>
      </c>
      <c r="N217" s="7">
        <v>0</v>
      </c>
      <c r="O217" s="7">
        <v>0</v>
      </c>
      <c r="P217" s="7">
        <v>0</v>
      </c>
      <c r="Q217" s="7">
        <v>0</v>
      </c>
      <c r="R217" s="7">
        <v>0</v>
      </c>
      <c r="S217" s="7">
        <v>0</v>
      </c>
      <c r="T217" s="7">
        <v>0</v>
      </c>
      <c r="U217" s="7">
        <v>0</v>
      </c>
      <c r="V217" s="7">
        <v>0</v>
      </c>
      <c r="W217" s="7">
        <v>0</v>
      </c>
      <c r="X217" s="7">
        <v>0</v>
      </c>
      <c r="Y217" s="7">
        <v>0</v>
      </c>
      <c r="Z217" s="7">
        <v>0</v>
      </c>
      <c r="AA217" s="1" t="s">
        <v>52</v>
      </c>
      <c r="AB217" s="1" t="str">
        <f t="shared" si="9"/>
        <v>Illes Balears</v>
      </c>
      <c r="AC217" s="1" t="str">
        <f t="shared" si="10"/>
        <v>Badajoz-Illes Balears-Baleares-R13</v>
      </c>
      <c r="AD217" s="1" t="str">
        <f t="shared" si="11"/>
        <v xml:space="preserve">DL - Material y equipo eléctrico, electrónico y óptico </v>
      </c>
    </row>
    <row r="218" spans="1:30" ht="14.4">
      <c r="A218" s="7" t="s">
        <v>20</v>
      </c>
      <c r="B218" s="7" t="s">
        <v>72</v>
      </c>
      <c r="C218" s="7" t="s">
        <v>73</v>
      </c>
      <c r="D218" s="7" t="s">
        <v>53</v>
      </c>
      <c r="E218" s="7">
        <v>0</v>
      </c>
      <c r="F218" s="7">
        <v>0</v>
      </c>
      <c r="G218" s="7">
        <v>0</v>
      </c>
      <c r="H218" s="7">
        <v>0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0</v>
      </c>
      <c r="O218" s="7">
        <v>0</v>
      </c>
      <c r="P218" s="7">
        <v>0</v>
      </c>
      <c r="Q218" s="7">
        <v>0</v>
      </c>
      <c r="R218" s="7">
        <v>0</v>
      </c>
      <c r="S218" s="7">
        <v>0</v>
      </c>
      <c r="T218" s="7">
        <v>0</v>
      </c>
      <c r="U218" s="7">
        <v>0</v>
      </c>
      <c r="V218" s="7">
        <v>0</v>
      </c>
      <c r="W218" s="7">
        <v>0</v>
      </c>
      <c r="X218" s="7">
        <v>0</v>
      </c>
      <c r="Y218" s="7">
        <v>0</v>
      </c>
      <c r="Z218" s="7">
        <v>0</v>
      </c>
      <c r="AA218" s="1" t="s">
        <v>54</v>
      </c>
      <c r="AB218" s="1" t="str">
        <f t="shared" si="9"/>
        <v>Illes Balears</v>
      </c>
      <c r="AC218" s="1" t="str">
        <f t="shared" si="10"/>
        <v>Badajoz-Illes Balears-Baleares-R14</v>
      </c>
      <c r="AD218" s="1" t="str">
        <f t="shared" si="11"/>
        <v xml:space="preserve">DM - Fabricación de material de transporte </v>
      </c>
    </row>
    <row r="219" spans="1:30" ht="14.4">
      <c r="A219" s="7" t="s">
        <v>20</v>
      </c>
      <c r="B219" s="7" t="s">
        <v>72</v>
      </c>
      <c r="C219" s="7" t="s">
        <v>73</v>
      </c>
      <c r="D219" s="7" t="s">
        <v>55</v>
      </c>
      <c r="E219" s="7">
        <v>0</v>
      </c>
      <c r="F219" s="7">
        <v>0</v>
      </c>
      <c r="G219" s="7">
        <v>0</v>
      </c>
      <c r="H219" s="7">
        <v>0</v>
      </c>
      <c r="I219" s="7">
        <v>4.8884093952115597</v>
      </c>
      <c r="J219" s="7">
        <v>0</v>
      </c>
      <c r="K219" s="7">
        <v>0</v>
      </c>
      <c r="L219" s="7">
        <v>0</v>
      </c>
      <c r="M219" s="7">
        <v>0</v>
      </c>
      <c r="N219" s="7">
        <v>0</v>
      </c>
      <c r="O219" s="7">
        <v>0</v>
      </c>
      <c r="P219" s="7">
        <v>0</v>
      </c>
      <c r="Q219" s="7">
        <v>0</v>
      </c>
      <c r="R219" s="7">
        <v>0</v>
      </c>
      <c r="S219" s="7">
        <v>0</v>
      </c>
      <c r="T219" s="7">
        <v>1.175187</v>
      </c>
      <c r="U219" s="7">
        <v>0</v>
      </c>
      <c r="V219" s="7">
        <v>0</v>
      </c>
      <c r="W219" s="7">
        <v>0</v>
      </c>
      <c r="X219" s="7">
        <v>0</v>
      </c>
      <c r="Y219" s="7">
        <v>0</v>
      </c>
      <c r="Z219" s="7">
        <v>0</v>
      </c>
      <c r="AA219" s="1" t="s">
        <v>56</v>
      </c>
      <c r="AB219" s="1" t="str">
        <f t="shared" si="9"/>
        <v>Illes Balears</v>
      </c>
      <c r="AC219" s="1" t="str">
        <f t="shared" si="10"/>
        <v>Badajoz-Illes Balears-Baleares-R15</v>
      </c>
      <c r="AD219" s="1" t="str">
        <f t="shared" si="11"/>
        <v xml:space="preserve">DN - Industrias diversas </v>
      </c>
    </row>
    <row r="220" spans="1:30" ht="14.4">
      <c r="A220" s="7" t="s">
        <v>20</v>
      </c>
      <c r="B220" s="7" t="s">
        <v>72</v>
      </c>
      <c r="C220" s="7" t="s">
        <v>73</v>
      </c>
      <c r="D220" s="7" t="s">
        <v>57</v>
      </c>
      <c r="E220" s="7">
        <v>0</v>
      </c>
      <c r="F220" s="7">
        <v>0</v>
      </c>
      <c r="G220" s="7">
        <v>0</v>
      </c>
      <c r="H220" s="7">
        <v>0</v>
      </c>
      <c r="I220" s="7">
        <v>0</v>
      </c>
      <c r="J220" s="7">
        <v>0</v>
      </c>
      <c r="K220" s="7">
        <v>0</v>
      </c>
      <c r="L220" s="7">
        <v>0</v>
      </c>
      <c r="M220" s="7">
        <v>0</v>
      </c>
      <c r="N220" s="7">
        <v>0</v>
      </c>
      <c r="O220" s="7">
        <v>0</v>
      </c>
      <c r="P220" s="7">
        <v>0</v>
      </c>
      <c r="Q220" s="7">
        <v>0</v>
      </c>
      <c r="R220" s="7">
        <v>0</v>
      </c>
      <c r="S220" s="7">
        <v>0</v>
      </c>
      <c r="T220" s="7">
        <v>0</v>
      </c>
      <c r="U220" s="7">
        <v>0</v>
      </c>
      <c r="V220" s="7">
        <v>0</v>
      </c>
      <c r="W220" s="7">
        <v>0</v>
      </c>
      <c r="X220" s="7">
        <v>0</v>
      </c>
      <c r="Y220" s="7">
        <v>0</v>
      </c>
      <c r="Z220" s="7">
        <v>0</v>
      </c>
      <c r="AA220" s="1" t="s">
        <v>58</v>
      </c>
      <c r="AB220" s="1" t="str">
        <f t="shared" si="9"/>
        <v>Illes Balears</v>
      </c>
      <c r="AC220" s="1" t="str">
        <f t="shared" si="10"/>
        <v>Badajoz-Illes Balears-Baleares-R16</v>
      </c>
      <c r="AD220" s="1" t="str">
        <f t="shared" si="11"/>
        <v xml:space="preserve">EE - Industria energética, distribución de energía, gas y agua </v>
      </c>
    </row>
    <row r="221" spans="1:30" ht="14.4">
      <c r="A221" s="7" t="s">
        <v>20</v>
      </c>
      <c r="B221" s="7" t="s">
        <v>74</v>
      </c>
      <c r="C221" s="7" t="s">
        <v>75</v>
      </c>
      <c r="D221" s="7" t="s">
        <v>23</v>
      </c>
      <c r="E221" s="7">
        <v>9.6785711025440396E-2</v>
      </c>
      <c r="F221" s="7">
        <v>0.100338871823307</v>
      </c>
      <c r="G221" s="7">
        <v>8.9523503424697407E-2</v>
      </c>
      <c r="H221" s="7">
        <v>9.2350134649107601E-2</v>
      </c>
      <c r="I221" s="7">
        <v>0.109586584775621</v>
      </c>
      <c r="J221" s="7">
        <v>9.5032934204683298E-2</v>
      </c>
      <c r="K221" s="7">
        <v>0.125630755927301</v>
      </c>
      <c r="L221" s="7">
        <v>0.144790265506234</v>
      </c>
      <c r="M221" s="7">
        <v>0.119341772848421</v>
      </c>
      <c r="N221" s="7">
        <v>7.1326981475791806E-2</v>
      </c>
      <c r="O221" s="7">
        <v>0.12852888726711101</v>
      </c>
      <c r="P221" s="7">
        <v>0.23730114705265901</v>
      </c>
      <c r="Q221" s="7">
        <v>0.26525781328874398</v>
      </c>
      <c r="R221" s="7">
        <v>0.286775326716455</v>
      </c>
      <c r="S221" s="7">
        <v>0.27462438806809802</v>
      </c>
      <c r="T221" s="7">
        <v>0.32133461036948102</v>
      </c>
      <c r="U221" s="7">
        <v>0.274389717619205</v>
      </c>
      <c r="V221" s="7">
        <v>0.29042438384220698</v>
      </c>
      <c r="W221" s="7">
        <v>0.31473912688133798</v>
      </c>
      <c r="X221" s="7">
        <v>0.31474498007602197</v>
      </c>
      <c r="Y221" s="7">
        <v>0.27573727542856802</v>
      </c>
      <c r="Z221" s="7">
        <v>0.42332379223400002</v>
      </c>
      <c r="AA221" s="1" t="s">
        <v>24</v>
      </c>
      <c r="AB221" s="1" t="str">
        <f t="shared" si="9"/>
        <v>Canarias</v>
      </c>
      <c r="AC221" s="1" t="str">
        <f t="shared" si="10"/>
        <v>Badajoz-Canarias-Las Palmas-R1</v>
      </c>
      <c r="AD221" s="1" t="str">
        <f t="shared" si="11"/>
        <v xml:space="preserve">AA,BB - Agricultura, silvicultura y pesca </v>
      </c>
    </row>
    <row r="222" spans="1:30" ht="14.4">
      <c r="A222" s="7" t="s">
        <v>20</v>
      </c>
      <c r="B222" s="7" t="s">
        <v>74</v>
      </c>
      <c r="C222" s="7" t="s">
        <v>75</v>
      </c>
      <c r="D222" s="7" t="s">
        <v>26</v>
      </c>
      <c r="E222" s="7">
        <v>0</v>
      </c>
      <c r="F222" s="7">
        <v>0</v>
      </c>
      <c r="G222" s="7">
        <v>0</v>
      </c>
      <c r="H222" s="7">
        <v>0</v>
      </c>
      <c r="I222" s="7">
        <v>0</v>
      </c>
      <c r="J222" s="7">
        <v>0</v>
      </c>
      <c r="K222" s="7">
        <v>0</v>
      </c>
      <c r="L222" s="7">
        <v>0</v>
      </c>
      <c r="M222" s="7">
        <v>0</v>
      </c>
      <c r="N222" s="7">
        <v>0</v>
      </c>
      <c r="O222" s="7">
        <v>0</v>
      </c>
      <c r="P222" s="7">
        <v>0</v>
      </c>
      <c r="Q222" s="7">
        <v>0</v>
      </c>
      <c r="R222" s="7">
        <v>0</v>
      </c>
      <c r="S222" s="7">
        <v>0</v>
      </c>
      <c r="T222" s="7">
        <v>0</v>
      </c>
      <c r="U222" s="7">
        <v>0</v>
      </c>
      <c r="V222" s="7">
        <v>0</v>
      </c>
      <c r="W222" s="7">
        <v>0</v>
      </c>
      <c r="X222" s="7">
        <v>0</v>
      </c>
      <c r="Y222" s="7">
        <v>0</v>
      </c>
      <c r="Z222" s="7">
        <v>0</v>
      </c>
      <c r="AA222" s="1" t="s">
        <v>27</v>
      </c>
      <c r="AB222" s="1" t="str">
        <f t="shared" si="9"/>
        <v>Canarias</v>
      </c>
      <c r="AC222" s="1" t="str">
        <f t="shared" si="10"/>
        <v>Badajoz-Canarias-Las Palmas-R2</v>
      </c>
      <c r="AD222" s="1" t="str">
        <f t="shared" si="11"/>
        <v xml:space="preserve">CA,CB, DF - I. extractivas, coquerías, refino y combustibles nucleares </v>
      </c>
    </row>
    <row r="223" spans="1:30" ht="14.4">
      <c r="A223" s="7" t="s">
        <v>20</v>
      </c>
      <c r="B223" s="7" t="s">
        <v>74</v>
      </c>
      <c r="C223" s="7" t="s">
        <v>75</v>
      </c>
      <c r="D223" s="7" t="s">
        <v>29</v>
      </c>
      <c r="E223" s="7">
        <v>0.236408170294336</v>
      </c>
      <c r="F223" s="7">
        <v>0.19863172916129401</v>
      </c>
      <c r="G223" s="7">
        <v>0.15811364850548201</v>
      </c>
      <c r="H223" s="7">
        <v>0.15350121393792901</v>
      </c>
      <c r="I223" s="7">
        <v>0.16382527163663499</v>
      </c>
      <c r="J223" s="7">
        <v>0.15745966123809599</v>
      </c>
      <c r="K223" s="7">
        <v>0.157467776079906</v>
      </c>
      <c r="L223" s="7">
        <v>0.15262513186209001</v>
      </c>
      <c r="M223" s="7">
        <v>0.15530017897679199</v>
      </c>
      <c r="N223" s="7">
        <v>0.16760679282117499</v>
      </c>
      <c r="O223" s="7">
        <v>0.14782211615221699</v>
      </c>
      <c r="P223" s="7">
        <v>3.3979387475567203E-2</v>
      </c>
      <c r="Q223" s="7">
        <v>3.7675838509310097E-2</v>
      </c>
      <c r="R223" s="7">
        <v>3.9087541301735501E-2</v>
      </c>
      <c r="S223" s="7">
        <v>3.8622312789816898E-2</v>
      </c>
      <c r="T223" s="7">
        <v>3.4010005923514497E-2</v>
      </c>
      <c r="U223" s="7">
        <v>3.6593875131144503E-2</v>
      </c>
      <c r="V223" s="7">
        <v>3.6971540268912501E-2</v>
      </c>
      <c r="W223" s="7">
        <v>4.0313000210226303E-2</v>
      </c>
      <c r="X223" s="7">
        <v>3.9777384268979303E-2</v>
      </c>
      <c r="Y223" s="7">
        <v>3.1930651843750699E-2</v>
      </c>
      <c r="Z223" s="7">
        <v>4.5165534805641602E-2</v>
      </c>
      <c r="AA223" s="1" t="s">
        <v>30</v>
      </c>
      <c r="AB223" s="1" t="str">
        <f t="shared" si="9"/>
        <v>Canarias</v>
      </c>
      <c r="AC223" s="1" t="str">
        <f t="shared" si="10"/>
        <v>Badajoz-Canarias-Las Palmas-R3</v>
      </c>
      <c r="AD223" s="1" t="str">
        <f t="shared" si="11"/>
        <v xml:space="preserve">DA - Industria Agroalimentaria </v>
      </c>
    </row>
    <row r="224" spans="1:30" ht="14.4">
      <c r="A224" s="7" t="s">
        <v>20</v>
      </c>
      <c r="B224" s="7" t="s">
        <v>74</v>
      </c>
      <c r="C224" s="7" t="s">
        <v>75</v>
      </c>
      <c r="D224" s="7" t="s">
        <v>32</v>
      </c>
      <c r="E224" s="7">
        <v>8.5238047150259904E-7</v>
      </c>
      <c r="F224" s="7">
        <v>1.62121682489237E-6</v>
      </c>
      <c r="G224" s="7">
        <v>1.49426955677055E-6</v>
      </c>
      <c r="H224" s="7">
        <v>2.22402199134058E-8</v>
      </c>
      <c r="I224" s="7">
        <v>6.5315936369809795E-5</v>
      </c>
      <c r="J224" s="7">
        <v>1.5365166383738299E-7</v>
      </c>
      <c r="K224" s="7">
        <v>2.1533628842493301E-6</v>
      </c>
      <c r="L224" s="7">
        <v>1.2493341750600299E-6</v>
      </c>
      <c r="M224" s="7">
        <v>1.9187951261674999E-7</v>
      </c>
      <c r="N224" s="7">
        <v>1.9170218855845801E-7</v>
      </c>
      <c r="O224" s="7">
        <v>5.5630624977297197E-5</v>
      </c>
      <c r="P224" s="7">
        <v>7.9158974418911803E-8</v>
      </c>
      <c r="Q224" s="7">
        <v>8.4045045801206096E-8</v>
      </c>
      <c r="R224" s="7">
        <v>8.3662786960121895E-8</v>
      </c>
      <c r="S224" s="7">
        <v>1.1002813326807399E-7</v>
      </c>
      <c r="T224" s="7">
        <v>5.0916223438155895E-7</v>
      </c>
      <c r="U224" s="7">
        <v>8.0516013517536796E-7</v>
      </c>
      <c r="V224" s="7">
        <v>1.01226481873262E-5</v>
      </c>
      <c r="W224" s="7">
        <v>1.08704349709153E-5</v>
      </c>
      <c r="X224" s="7">
        <v>1.0742591049664599E-5</v>
      </c>
      <c r="Y224" s="7">
        <v>3.5229412407444601E-6</v>
      </c>
      <c r="Z224" s="7">
        <v>9.6461897251471601E-6</v>
      </c>
      <c r="AA224" s="1" t="s">
        <v>33</v>
      </c>
      <c r="AB224" s="1" t="str">
        <f t="shared" si="9"/>
        <v>Canarias</v>
      </c>
      <c r="AC224" s="1" t="str">
        <f t="shared" si="10"/>
        <v>Badajoz-Canarias-Las Palmas-R4</v>
      </c>
      <c r="AD224" s="1" t="str">
        <f t="shared" si="11"/>
        <v xml:space="preserve">DB - Industria textil y de la confección </v>
      </c>
    </row>
    <row r="225" spans="1:30" ht="14.4">
      <c r="A225" s="7" t="s">
        <v>20</v>
      </c>
      <c r="B225" s="7" t="s">
        <v>74</v>
      </c>
      <c r="C225" s="7" t="s">
        <v>75</v>
      </c>
      <c r="D225" s="7" t="s">
        <v>35</v>
      </c>
      <c r="E225" s="7">
        <v>7.8209846852694605E-3</v>
      </c>
      <c r="F225" s="7">
        <v>4.3957930059248399E-3</v>
      </c>
      <c r="G225" s="7">
        <v>4.2610413575662398E-3</v>
      </c>
      <c r="H225" s="7">
        <v>5.44105206559532E-3</v>
      </c>
      <c r="I225" s="7">
        <v>2.3288774818675101E-4</v>
      </c>
      <c r="J225" s="7">
        <v>1.1975654294393301E-3</v>
      </c>
      <c r="K225" s="7">
        <v>6.3270685905286702E-3</v>
      </c>
      <c r="L225" s="7">
        <v>3.2079315305922002E-3</v>
      </c>
      <c r="M225" s="7">
        <v>2.7454334200497899E-3</v>
      </c>
      <c r="N225" s="7">
        <v>2.59941305599482E-4</v>
      </c>
      <c r="O225" s="7">
        <v>2.5516453748313699E-4</v>
      </c>
      <c r="P225" s="7">
        <v>1.17293366915879E-4</v>
      </c>
      <c r="Q225" s="7">
        <v>1.19355143645011E-4</v>
      </c>
      <c r="R225" s="7">
        <v>1.0657070852306301E-4</v>
      </c>
      <c r="S225" s="7">
        <v>9.9730330052089103E-5</v>
      </c>
      <c r="T225" s="7">
        <v>9.5279539299404403E-5</v>
      </c>
      <c r="U225" s="7">
        <v>1.08783873101971E-4</v>
      </c>
      <c r="V225" s="7">
        <v>1.1145506308118501E-4</v>
      </c>
      <c r="W225" s="7">
        <v>1.17924065440799E-4</v>
      </c>
      <c r="X225" s="7">
        <v>1.16222572191945E-4</v>
      </c>
      <c r="Y225" s="7">
        <v>7.07861361224494E-6</v>
      </c>
      <c r="Z225" s="7">
        <v>1.25930438974609E-4</v>
      </c>
      <c r="AA225" s="1" t="s">
        <v>36</v>
      </c>
      <c r="AB225" s="1" t="str">
        <f t="shared" si="9"/>
        <v>Canarias</v>
      </c>
      <c r="AC225" s="1" t="str">
        <f t="shared" si="10"/>
        <v>Badajoz-Canarias-Las Palmas-R5</v>
      </c>
      <c r="AD225" s="1" t="str">
        <f t="shared" si="11"/>
        <v xml:space="preserve">DC - Industria del cuero y calzado </v>
      </c>
    </row>
    <row r="226" spans="1:30" ht="14.4">
      <c r="A226" s="7" t="s">
        <v>20</v>
      </c>
      <c r="B226" s="7" t="s">
        <v>74</v>
      </c>
      <c r="C226" s="7" t="s">
        <v>75</v>
      </c>
      <c r="D226" s="7" t="s">
        <v>37</v>
      </c>
      <c r="E226" s="7">
        <v>1.01850202838413E-4</v>
      </c>
      <c r="F226" s="7">
        <v>1.3686816065458101E-4</v>
      </c>
      <c r="G226" s="7">
        <v>8.7411099496468499E-5</v>
      </c>
      <c r="H226" s="7">
        <v>0</v>
      </c>
      <c r="I226" s="7">
        <v>0</v>
      </c>
      <c r="J226" s="7">
        <v>0</v>
      </c>
      <c r="K226" s="7">
        <v>0</v>
      </c>
      <c r="L226" s="7">
        <v>0</v>
      </c>
      <c r="M226" s="7">
        <v>0</v>
      </c>
      <c r="N226" s="7">
        <v>0</v>
      </c>
      <c r="O226" s="7">
        <v>0</v>
      </c>
      <c r="P226" s="7">
        <v>5.0887699091807497E-5</v>
      </c>
      <c r="Q226" s="7">
        <v>5.3309718289430397E-5</v>
      </c>
      <c r="R226" s="7">
        <v>5.6327373760290998E-5</v>
      </c>
      <c r="S226" s="7">
        <v>0</v>
      </c>
      <c r="T226" s="7">
        <v>0</v>
      </c>
      <c r="U226" s="7">
        <v>0</v>
      </c>
      <c r="V226" s="7">
        <v>0</v>
      </c>
      <c r="W226" s="7">
        <v>0</v>
      </c>
      <c r="X226" s="7">
        <v>0</v>
      </c>
      <c r="Y226" s="7">
        <v>0</v>
      </c>
      <c r="Z226" s="7">
        <v>0</v>
      </c>
      <c r="AA226" s="1" t="s">
        <v>38</v>
      </c>
      <c r="AB226" s="1" t="str">
        <f t="shared" si="9"/>
        <v>Canarias</v>
      </c>
      <c r="AC226" s="1" t="str">
        <f t="shared" si="10"/>
        <v>Badajoz-Canarias-Las Palmas-R6</v>
      </c>
      <c r="AD226" s="1" t="str">
        <f t="shared" si="11"/>
        <v xml:space="preserve">DD - Industria de la madera y el corcho </v>
      </c>
    </row>
    <row r="227" spans="1:30" ht="14.4">
      <c r="A227" s="7" t="s">
        <v>20</v>
      </c>
      <c r="B227" s="7" t="s">
        <v>74</v>
      </c>
      <c r="C227" s="7" t="s">
        <v>75</v>
      </c>
      <c r="D227" s="7" t="s">
        <v>39</v>
      </c>
      <c r="E227" s="7">
        <v>1.34210632894699E-2</v>
      </c>
      <c r="F227" s="7">
        <v>1.4254789499195701E-2</v>
      </c>
      <c r="G227" s="7">
        <v>1.0991664053861001E-2</v>
      </c>
      <c r="H227" s="7">
        <v>9.8906613914313702E-3</v>
      </c>
      <c r="I227" s="7">
        <v>1.33778061813689E-2</v>
      </c>
      <c r="J227" s="7">
        <v>1.2230388691668001E-2</v>
      </c>
      <c r="K227" s="7">
        <v>1.21355880710548E-2</v>
      </c>
      <c r="L227" s="7">
        <v>1.1618076399076501E-2</v>
      </c>
      <c r="M227" s="7">
        <v>1.24894731040062E-2</v>
      </c>
      <c r="N227" s="7">
        <v>1.50686770649481E-2</v>
      </c>
      <c r="O227" s="7">
        <v>1.0958691937668E-2</v>
      </c>
      <c r="P227" s="7">
        <v>5.7414772100181598E-4</v>
      </c>
      <c r="Q227" s="7">
        <v>5.2559261110590098E-4</v>
      </c>
      <c r="R227" s="7">
        <v>6.3487244878141901E-4</v>
      </c>
      <c r="S227" s="7">
        <v>6.9393046854158405E-4</v>
      </c>
      <c r="T227" s="7">
        <v>6.50685292932263E-4</v>
      </c>
      <c r="U227" s="7">
        <v>7.0372156476930297E-4</v>
      </c>
      <c r="V227" s="7">
        <v>7.5408932815369302E-4</v>
      </c>
      <c r="W227" s="7">
        <v>8.4826428042420398E-4</v>
      </c>
      <c r="X227" s="7">
        <v>8.2234072847160299E-4</v>
      </c>
      <c r="Y227" s="7">
        <v>7.1324335199969796E-4</v>
      </c>
      <c r="Z227" s="7">
        <v>1.0555553989808101E-3</v>
      </c>
      <c r="AA227" s="1" t="s">
        <v>40</v>
      </c>
      <c r="AB227" s="1" t="str">
        <f t="shared" si="9"/>
        <v>Canarias</v>
      </c>
      <c r="AC227" s="1" t="str">
        <f t="shared" si="10"/>
        <v>Badajoz-Canarias-Las Palmas-R7</v>
      </c>
      <c r="AD227" s="1" t="str">
        <f t="shared" si="11"/>
        <v xml:space="preserve">DE - Industria del papel, edición y artes gráficas </v>
      </c>
    </row>
    <row r="228" spans="1:30" ht="14.4">
      <c r="A228" s="7" t="s">
        <v>20</v>
      </c>
      <c r="B228" s="7" t="s">
        <v>74</v>
      </c>
      <c r="C228" s="7" t="s">
        <v>75</v>
      </c>
      <c r="D228" s="7" t="s">
        <v>41</v>
      </c>
      <c r="E228" s="7">
        <v>4.7492460442235601E-3</v>
      </c>
      <c r="F228" s="7">
        <v>5.5686913108476E-3</v>
      </c>
      <c r="G228" s="7">
        <v>5.5516590002686397E-3</v>
      </c>
      <c r="H228" s="7">
        <v>5.2515576141678099E-3</v>
      </c>
      <c r="I228" s="7">
        <v>7.5289584245840603E-3</v>
      </c>
      <c r="J228" s="7">
        <v>6.6484527167427398E-3</v>
      </c>
      <c r="K228" s="7">
        <v>6.0631667946288098E-3</v>
      </c>
      <c r="L228" s="7">
        <v>5.52895700652548E-3</v>
      </c>
      <c r="M228" s="7">
        <v>6.3241069217894203E-3</v>
      </c>
      <c r="N228" s="7">
        <v>3.1577710629846901E-3</v>
      </c>
      <c r="O228" s="7">
        <v>1.0382077389995701E-2</v>
      </c>
      <c r="P228" s="7">
        <v>4.8608747112482099E-3</v>
      </c>
      <c r="Q228" s="7">
        <v>5.1108930362577902E-3</v>
      </c>
      <c r="R228" s="7">
        <v>5.6281750882110097E-3</v>
      </c>
      <c r="S228" s="7">
        <v>5.8450470075571102E-3</v>
      </c>
      <c r="T228" s="7">
        <v>5.7073877585326E-3</v>
      </c>
      <c r="U228" s="7">
        <v>6.4361243699612896E-3</v>
      </c>
      <c r="V228" s="7">
        <v>7.74018321189916E-3</v>
      </c>
      <c r="W228" s="7">
        <v>8.39388430740921E-3</v>
      </c>
      <c r="X228" s="7">
        <v>8.4534287947368794E-3</v>
      </c>
      <c r="Y228" s="7">
        <v>7.4183863222720301E-3</v>
      </c>
      <c r="Z228" s="7">
        <v>1.0016269325798801E-2</v>
      </c>
      <c r="AA228" s="1" t="s">
        <v>42</v>
      </c>
      <c r="AB228" s="1" t="str">
        <f t="shared" si="9"/>
        <v>Canarias</v>
      </c>
      <c r="AC228" s="1" t="str">
        <f t="shared" si="10"/>
        <v>Badajoz-Canarias-Las Palmas-R8</v>
      </c>
      <c r="AD228" s="1" t="str">
        <f t="shared" si="11"/>
        <v xml:space="preserve">DG - Industria Química </v>
      </c>
    </row>
    <row r="229" spans="1:30" ht="14.4">
      <c r="A229" s="7" t="s">
        <v>20</v>
      </c>
      <c r="B229" s="7" t="s">
        <v>74</v>
      </c>
      <c r="C229" s="7" t="s">
        <v>75</v>
      </c>
      <c r="D229" s="7" t="s">
        <v>43</v>
      </c>
      <c r="E229" s="7">
        <v>2.3187161693969099E-2</v>
      </c>
      <c r="F229" s="7">
        <v>3.0372898161178601E-2</v>
      </c>
      <c r="G229" s="7">
        <v>2.0847079644528699E-2</v>
      </c>
      <c r="H229" s="7">
        <v>1.7300646839175201E-2</v>
      </c>
      <c r="I229" s="7">
        <v>0.14109569283615001</v>
      </c>
      <c r="J229" s="7">
        <v>0.237651314253917</v>
      </c>
      <c r="K229" s="7">
        <v>0.212062795128028</v>
      </c>
      <c r="L229" s="7">
        <v>0.19962158950210601</v>
      </c>
      <c r="M229" s="7">
        <v>0.20510536905073301</v>
      </c>
      <c r="N229" s="7">
        <v>0.17303794118868701</v>
      </c>
      <c r="O229" s="7">
        <v>0.30660413629004402</v>
      </c>
      <c r="P229" s="7">
        <v>1.18300542604503E-3</v>
      </c>
      <c r="Q229" s="7">
        <v>1.3264687257554301E-3</v>
      </c>
      <c r="R229" s="7">
        <v>1.35053872043961E-3</v>
      </c>
      <c r="S229" s="7">
        <v>1.2822693640729701E-3</v>
      </c>
      <c r="T229" s="7">
        <v>1.8897678025038899E-2</v>
      </c>
      <c r="U229" s="7">
        <v>3.9252477069554002E-2</v>
      </c>
      <c r="V229" s="7">
        <v>5.5932674873631197E-2</v>
      </c>
      <c r="W229" s="7">
        <v>5.9885032915408899E-2</v>
      </c>
      <c r="X229" s="7">
        <v>5.8885311576128301E-2</v>
      </c>
      <c r="Y229" s="7">
        <v>4.7232334027373403E-2</v>
      </c>
      <c r="Z229" s="7">
        <v>6.9557249634327994E-2</v>
      </c>
      <c r="AA229" s="1" t="s">
        <v>44</v>
      </c>
      <c r="AB229" s="1" t="str">
        <f t="shared" si="9"/>
        <v>Canarias</v>
      </c>
      <c r="AC229" s="1" t="str">
        <f t="shared" si="10"/>
        <v>Badajoz-Canarias-Las Palmas-R9</v>
      </c>
      <c r="AD229" s="1" t="str">
        <f t="shared" si="11"/>
        <v xml:space="preserve">DH - Industria del caucho y materias plásticas </v>
      </c>
    </row>
    <row r="230" spans="1:30" ht="14.4">
      <c r="A230" s="7" t="s">
        <v>20</v>
      </c>
      <c r="B230" s="7" t="s">
        <v>74</v>
      </c>
      <c r="C230" s="7" t="s">
        <v>75</v>
      </c>
      <c r="D230" s="7" t="s">
        <v>45</v>
      </c>
      <c r="E230" s="7">
        <v>5.8445569513111296E-3</v>
      </c>
      <c r="F230" s="7">
        <v>5.5021963047396901E-3</v>
      </c>
      <c r="G230" s="7">
        <v>4.4060514940177098E-3</v>
      </c>
      <c r="H230" s="7">
        <v>3.9350620591399902E-3</v>
      </c>
      <c r="I230" s="7">
        <v>4.5567444618023504E-3</v>
      </c>
      <c r="J230" s="7">
        <v>5.4906986097987397E-3</v>
      </c>
      <c r="K230" s="7">
        <v>4.2048805865538301E-3</v>
      </c>
      <c r="L230" s="7">
        <v>5.7052707992345797E-3</v>
      </c>
      <c r="M230" s="7">
        <v>5.9665739847128097E-3</v>
      </c>
      <c r="N230" s="7">
        <v>4.7740752214863302E-3</v>
      </c>
      <c r="O230" s="7">
        <v>5.2400467184137997E-3</v>
      </c>
      <c r="P230" s="7">
        <v>2.9340919738671901E-2</v>
      </c>
      <c r="Q230" s="7">
        <v>3.28691027724827E-2</v>
      </c>
      <c r="R230" s="7">
        <v>3.3265985509829003E-2</v>
      </c>
      <c r="S230" s="7">
        <v>3.1420825439867302E-2</v>
      </c>
      <c r="T230" s="7">
        <v>3.05738903503531E-2</v>
      </c>
      <c r="U230" s="7">
        <v>3.4325000427773103E-2</v>
      </c>
      <c r="V230" s="7">
        <v>3.4862150754781301E-2</v>
      </c>
      <c r="W230" s="7">
        <v>3.7297731170640697E-2</v>
      </c>
      <c r="X230" s="7">
        <v>3.67451084664129E-2</v>
      </c>
      <c r="Y230" s="7">
        <v>2.8051757907436099E-2</v>
      </c>
      <c r="Z230" s="7">
        <v>6.1433917705663997E-2</v>
      </c>
      <c r="AA230" s="1" t="s">
        <v>46</v>
      </c>
      <c r="AB230" s="1" t="str">
        <f t="shared" si="9"/>
        <v>Canarias</v>
      </c>
      <c r="AC230" s="1" t="str">
        <f t="shared" si="10"/>
        <v>Badajoz-Canarias-Las Palmas-R10</v>
      </c>
      <c r="AD230" s="1" t="str">
        <f t="shared" si="11"/>
        <v xml:space="preserve">DI - Industria de productos minerales no metálicos </v>
      </c>
    </row>
    <row r="231" spans="1:30" ht="14.4">
      <c r="A231" s="7" t="s">
        <v>20</v>
      </c>
      <c r="B231" s="7" t="s">
        <v>74</v>
      </c>
      <c r="C231" s="7" t="s">
        <v>75</v>
      </c>
      <c r="D231" s="7" t="s">
        <v>47</v>
      </c>
      <c r="E231" s="7">
        <v>8.7267977942680097E-2</v>
      </c>
      <c r="F231" s="7">
        <v>0.172166746142879</v>
      </c>
      <c r="G231" s="7">
        <v>0.12564870447176499</v>
      </c>
      <c r="H231" s="7">
        <v>0.16293267796924499</v>
      </c>
      <c r="I231" s="7">
        <v>0.18558591881988501</v>
      </c>
      <c r="J231" s="7">
        <v>0.21887207073291901</v>
      </c>
      <c r="K231" s="7">
        <v>0.13188393019775899</v>
      </c>
      <c r="L231" s="7">
        <v>0.16544443983405999</v>
      </c>
      <c r="M231" s="7">
        <v>0.14692812574050501</v>
      </c>
      <c r="N231" s="7">
        <v>9.9952192736818102E-2</v>
      </c>
      <c r="O231" s="7">
        <v>0.124174676690627</v>
      </c>
      <c r="P231" s="7">
        <v>0.52842069907362099</v>
      </c>
      <c r="Q231" s="7">
        <v>0.51974865490891298</v>
      </c>
      <c r="R231" s="7">
        <v>0.53933495400826403</v>
      </c>
      <c r="S231" s="7">
        <v>0.58740575583939403</v>
      </c>
      <c r="T231" s="7">
        <v>0.58896218395988398</v>
      </c>
      <c r="U231" s="7">
        <v>0.69176085698237799</v>
      </c>
      <c r="V231" s="7">
        <v>0.91971308149768405</v>
      </c>
      <c r="W231" s="7">
        <v>1.0261465473135201</v>
      </c>
      <c r="X231" s="7">
        <v>1.0441578864399601</v>
      </c>
      <c r="Y231" s="7">
        <v>0.82607198989499397</v>
      </c>
      <c r="Z231" s="7">
        <v>1.2067112004073599</v>
      </c>
      <c r="AA231" s="1" t="s">
        <v>48</v>
      </c>
      <c r="AB231" s="1" t="str">
        <f t="shared" si="9"/>
        <v>Canarias</v>
      </c>
      <c r="AC231" s="1" t="str">
        <f t="shared" si="10"/>
        <v>Badajoz-Canarias-Las Palmas-R11</v>
      </c>
      <c r="AD231" s="1" t="str">
        <f t="shared" si="11"/>
        <v xml:space="preserve">DJ - Metalurgia y fabricación de productos metálicos </v>
      </c>
    </row>
    <row r="232" spans="1:30" ht="14.4">
      <c r="A232" s="7" t="s">
        <v>20</v>
      </c>
      <c r="B232" s="7" t="s">
        <v>74</v>
      </c>
      <c r="C232" s="7" t="s">
        <v>75</v>
      </c>
      <c r="D232" s="7" t="s">
        <v>49</v>
      </c>
      <c r="E232" s="7">
        <v>4.5183594945903604E-3</v>
      </c>
      <c r="F232" s="7">
        <v>5.7889315527864197E-3</v>
      </c>
      <c r="G232" s="7">
        <v>1.0975528624202299E-2</v>
      </c>
      <c r="H232" s="7">
        <v>7.93349407910794E-3</v>
      </c>
      <c r="I232" s="7">
        <v>4.9707259648763902E-3</v>
      </c>
      <c r="J232" s="7">
        <v>7.7568099297692702E-3</v>
      </c>
      <c r="K232" s="7">
        <v>9.7280016972901198E-3</v>
      </c>
      <c r="L232" s="7">
        <v>2.0585928328416301E-2</v>
      </c>
      <c r="M232" s="7">
        <v>1.1947398441694301E-2</v>
      </c>
      <c r="N232" s="7">
        <v>3.70183021807277E-3</v>
      </c>
      <c r="O232" s="7">
        <v>7.8335631117747492E-3</v>
      </c>
      <c r="P232" s="7">
        <v>1.49241052879927E-3</v>
      </c>
      <c r="Q232" s="7">
        <v>1.5649485763358101E-3</v>
      </c>
      <c r="R232" s="7">
        <v>1.49537779444433E-3</v>
      </c>
      <c r="S232" s="7">
        <v>1.42440035227007E-3</v>
      </c>
      <c r="T232" s="7">
        <v>1.8735624919755699E-3</v>
      </c>
      <c r="U232" s="7">
        <v>1.82759074369584E-3</v>
      </c>
      <c r="V232" s="7">
        <v>1.60579279276854E-3</v>
      </c>
      <c r="W232" s="7">
        <v>1.69284240687459E-3</v>
      </c>
      <c r="X232" s="7">
        <v>1.69365632326768E-3</v>
      </c>
      <c r="Y232" s="7">
        <v>8.0252697747527598E-4</v>
      </c>
      <c r="Z232" s="7">
        <v>3.2243337427742499E-3</v>
      </c>
      <c r="AA232" s="1" t="s">
        <v>50</v>
      </c>
      <c r="AB232" s="1" t="str">
        <f t="shared" si="9"/>
        <v>Canarias</v>
      </c>
      <c r="AC232" s="1" t="str">
        <f t="shared" si="10"/>
        <v>Badajoz-Canarias-Las Palmas-R12</v>
      </c>
      <c r="AD232" s="1" t="str">
        <f t="shared" si="11"/>
        <v xml:space="preserve">DK - Fabricación de maquinaria y equipo mecánico </v>
      </c>
    </row>
    <row r="233" spans="1:30" ht="14.4">
      <c r="A233" s="7" t="s">
        <v>20</v>
      </c>
      <c r="B233" s="7" t="s">
        <v>74</v>
      </c>
      <c r="C233" s="7" t="s">
        <v>75</v>
      </c>
      <c r="D233" s="7" t="s">
        <v>51</v>
      </c>
      <c r="E233" s="7">
        <v>3.0760602520575701E-4</v>
      </c>
      <c r="F233" s="7">
        <v>2.8294794359564799E-4</v>
      </c>
      <c r="G233" s="7">
        <v>2.5366318656117699E-4</v>
      </c>
      <c r="H233" s="7">
        <v>2.07752609202873E-4</v>
      </c>
      <c r="I233" s="7">
        <v>3.8816200021480501E-4</v>
      </c>
      <c r="J233" s="7">
        <v>3.7182585659587903E-4</v>
      </c>
      <c r="K233" s="7">
        <v>1.8055645677374601E-4</v>
      </c>
      <c r="L233" s="7">
        <v>3.0488488764828198E-4</v>
      </c>
      <c r="M233" s="7">
        <v>5.4403013737322101E-4</v>
      </c>
      <c r="N233" s="7">
        <v>4.2392175645635302E-4</v>
      </c>
      <c r="O233" s="7">
        <v>5.9132591100007797E-4</v>
      </c>
      <c r="P233" s="7">
        <v>1.11526706957979E-4</v>
      </c>
      <c r="Q233" s="7">
        <v>1.16947420236799E-4</v>
      </c>
      <c r="R233" s="7">
        <v>1.1020116157796499E-4</v>
      </c>
      <c r="S233" s="7">
        <v>1.03308114820632E-4</v>
      </c>
      <c r="T233" s="7">
        <v>9.8765436612547502E-5</v>
      </c>
      <c r="U233" s="7">
        <v>1.18816852783144E-4</v>
      </c>
      <c r="V233" s="7">
        <v>1.14602059469218E-4</v>
      </c>
      <c r="W233" s="7">
        <v>1.2221082641886E-4</v>
      </c>
      <c r="X233" s="7">
        <v>1.20893104975691E-4</v>
      </c>
      <c r="Y233" s="7">
        <v>1.04939758517087E-4</v>
      </c>
      <c r="Z233" s="7">
        <v>1.4220808399339899E-4</v>
      </c>
      <c r="AA233" s="1" t="s">
        <v>52</v>
      </c>
      <c r="AB233" s="1" t="str">
        <f t="shared" si="9"/>
        <v>Canarias</v>
      </c>
      <c r="AC233" s="1" t="str">
        <f t="shared" si="10"/>
        <v>Badajoz-Canarias-Las Palmas-R13</v>
      </c>
      <c r="AD233" s="1" t="str">
        <f t="shared" si="11"/>
        <v xml:space="preserve">DL - Material y equipo eléctrico, electrónico y óptico </v>
      </c>
    </row>
    <row r="234" spans="1:30" ht="14.4">
      <c r="A234" s="7" t="s">
        <v>20</v>
      </c>
      <c r="B234" s="7" t="s">
        <v>74</v>
      </c>
      <c r="C234" s="7" t="s">
        <v>75</v>
      </c>
      <c r="D234" s="7" t="s">
        <v>53</v>
      </c>
      <c r="E234" s="7">
        <v>0.140516146346013</v>
      </c>
      <c r="F234" s="7">
        <v>9.5975107276781102E-2</v>
      </c>
      <c r="G234" s="7">
        <v>9.9289422620270601E-2</v>
      </c>
      <c r="H234" s="7">
        <v>5.2261321023257902E-2</v>
      </c>
      <c r="I234" s="7">
        <v>0.10298516065372</v>
      </c>
      <c r="J234" s="7">
        <v>8.2316177423972903E-2</v>
      </c>
      <c r="K234" s="7">
        <v>0.17731777893121101</v>
      </c>
      <c r="L234" s="7">
        <v>7.4502577601093897E-2</v>
      </c>
      <c r="M234" s="7">
        <v>5.6481302680407297E-2</v>
      </c>
      <c r="N234" s="7">
        <v>9.4178570560647601E-2</v>
      </c>
      <c r="O234" s="7">
        <v>9.1368616821138698E-2</v>
      </c>
      <c r="P234" s="7">
        <v>2.3566820917735699E-2</v>
      </c>
      <c r="Q234" s="7">
        <v>2.4926339382112701E-2</v>
      </c>
      <c r="R234" s="7">
        <v>2.3002769149954898E-2</v>
      </c>
      <c r="S234" s="7">
        <v>2.15853756142208E-2</v>
      </c>
      <c r="T234" s="7">
        <v>2.1781177030292899E-2</v>
      </c>
      <c r="U234" s="7">
        <v>2.7345681240468201E-2</v>
      </c>
      <c r="V234" s="7">
        <v>2.6934940808658402E-2</v>
      </c>
      <c r="W234" s="7">
        <v>2.8665783539591001E-2</v>
      </c>
      <c r="X234" s="7">
        <v>2.8271883561293801E-2</v>
      </c>
      <c r="Y234" s="7">
        <v>2.3966350591638E-2</v>
      </c>
      <c r="Z234" s="7">
        <v>3.2286471562253401E-2</v>
      </c>
      <c r="AA234" s="1" t="s">
        <v>54</v>
      </c>
      <c r="AB234" s="1" t="str">
        <f t="shared" si="9"/>
        <v>Canarias</v>
      </c>
      <c r="AC234" s="1" t="str">
        <f t="shared" si="10"/>
        <v>Badajoz-Canarias-Las Palmas-R14</v>
      </c>
      <c r="AD234" s="1" t="str">
        <f t="shared" si="11"/>
        <v xml:space="preserve">DM - Fabricación de material de transporte </v>
      </c>
    </row>
    <row r="235" spans="1:30" ht="14.4">
      <c r="A235" s="7" t="s">
        <v>20</v>
      </c>
      <c r="B235" s="7" t="s">
        <v>74</v>
      </c>
      <c r="C235" s="7" t="s">
        <v>75</v>
      </c>
      <c r="D235" s="7" t="s">
        <v>55</v>
      </c>
      <c r="E235" s="7">
        <v>6.29995487159453E-3</v>
      </c>
      <c r="F235" s="7">
        <v>8.5271028283779495E-3</v>
      </c>
      <c r="G235" s="7">
        <v>8.6952551183106692E-3</v>
      </c>
      <c r="H235" s="7">
        <v>3.2639064540567202E-3</v>
      </c>
      <c r="I235" s="7">
        <v>2.5672553643501699E-3</v>
      </c>
      <c r="J235" s="7">
        <v>5.3122760832057404E-3</v>
      </c>
      <c r="K235" s="7">
        <v>3.02017461725097E-3</v>
      </c>
      <c r="L235" s="7">
        <v>2.5668566628310198E-3</v>
      </c>
      <c r="M235" s="7">
        <v>2.2926728412064E-3</v>
      </c>
      <c r="N235" s="7">
        <v>4.2253059859415397E-3</v>
      </c>
      <c r="O235" s="7">
        <v>6.7810487608740099E-4</v>
      </c>
      <c r="P235" s="7">
        <v>4.5694557225450099E-6</v>
      </c>
      <c r="Q235" s="7">
        <v>4.7684939031461197E-6</v>
      </c>
      <c r="R235" s="7">
        <v>4.5525412622779996E-6</v>
      </c>
      <c r="S235" s="7">
        <v>5.7889780765783503E-6</v>
      </c>
      <c r="T235" s="7">
        <v>1.47058104533182E-6</v>
      </c>
      <c r="U235" s="7">
        <v>6.5801743766333802E-6</v>
      </c>
      <c r="V235" s="7">
        <v>1.7568147735246901E-6</v>
      </c>
      <c r="W235" s="7">
        <v>1.8715999547097201E-6</v>
      </c>
      <c r="X235" s="7">
        <v>1.85322153046205E-6</v>
      </c>
      <c r="Y235" s="7">
        <v>7.9855135009383502E-6</v>
      </c>
      <c r="Z235" s="7">
        <v>2.2898754440053602E-6</v>
      </c>
      <c r="AA235" s="1" t="s">
        <v>56</v>
      </c>
      <c r="AB235" s="1" t="str">
        <f t="shared" si="9"/>
        <v>Canarias</v>
      </c>
      <c r="AC235" s="1" t="str">
        <f t="shared" si="10"/>
        <v>Badajoz-Canarias-Las Palmas-R15</v>
      </c>
      <c r="AD235" s="1" t="str">
        <f t="shared" si="11"/>
        <v xml:space="preserve">DN - Industrias diversas </v>
      </c>
    </row>
    <row r="236" spans="1:30" ht="14.4">
      <c r="A236" s="7" t="s">
        <v>20</v>
      </c>
      <c r="B236" s="7" t="s">
        <v>74</v>
      </c>
      <c r="C236" s="7" t="s">
        <v>75</v>
      </c>
      <c r="D236" s="7" t="s">
        <v>57</v>
      </c>
      <c r="E236" s="7">
        <v>0</v>
      </c>
      <c r="F236" s="7">
        <v>0</v>
      </c>
      <c r="G236" s="7">
        <v>0</v>
      </c>
      <c r="H236" s="7">
        <v>0</v>
      </c>
      <c r="I236" s="7">
        <v>0</v>
      </c>
      <c r="J236" s="7">
        <v>0</v>
      </c>
      <c r="K236" s="7">
        <v>0</v>
      </c>
      <c r="L236" s="7">
        <v>0</v>
      </c>
      <c r="M236" s="7">
        <v>0</v>
      </c>
      <c r="N236" s="7">
        <v>0</v>
      </c>
      <c r="O236" s="7">
        <v>0</v>
      </c>
      <c r="P236" s="7">
        <v>0</v>
      </c>
      <c r="Q236" s="7">
        <v>0</v>
      </c>
      <c r="R236" s="7">
        <v>0</v>
      </c>
      <c r="S236" s="7">
        <v>0</v>
      </c>
      <c r="T236" s="7">
        <v>0</v>
      </c>
      <c r="U236" s="7">
        <v>0</v>
      </c>
      <c r="V236" s="7">
        <v>0</v>
      </c>
      <c r="W236" s="7">
        <v>0</v>
      </c>
      <c r="X236" s="7">
        <v>0</v>
      </c>
      <c r="Y236" s="7">
        <v>0</v>
      </c>
      <c r="Z236" s="7">
        <v>0</v>
      </c>
      <c r="AA236" s="1" t="s">
        <v>58</v>
      </c>
      <c r="AB236" s="1" t="str">
        <f t="shared" si="9"/>
        <v>Canarias</v>
      </c>
      <c r="AC236" s="1" t="str">
        <f t="shared" si="10"/>
        <v>Badajoz-Canarias-Las Palmas-R16</v>
      </c>
      <c r="AD236" s="1" t="str">
        <f t="shared" si="11"/>
        <v xml:space="preserve">EE - Industria energética, distribución de energía, gas y agua </v>
      </c>
    </row>
    <row r="237" spans="1:30" ht="14.4">
      <c r="A237" s="7" t="s">
        <v>20</v>
      </c>
      <c r="B237" s="7" t="s">
        <v>74</v>
      </c>
      <c r="C237" s="7" t="s">
        <v>76</v>
      </c>
      <c r="D237" s="7" t="s">
        <v>23</v>
      </c>
      <c r="E237" s="7">
        <v>0.102280220157991</v>
      </c>
      <c r="F237" s="7">
        <v>0.106035093318628</v>
      </c>
      <c r="G237" s="7">
        <v>9.3789863977616406E-2</v>
      </c>
      <c r="H237" s="7">
        <v>9.7583167232766901E-2</v>
      </c>
      <c r="I237" s="7">
        <v>6.5756956399865799E-2</v>
      </c>
      <c r="J237" s="7">
        <v>0.115784846226656</v>
      </c>
      <c r="K237" s="7">
        <v>7.9685732558605296E-2</v>
      </c>
      <c r="L237" s="7">
        <v>9.1687162620205501E-2</v>
      </c>
      <c r="M237" s="7">
        <v>7.4280136990106799E-2</v>
      </c>
      <c r="N237" s="7">
        <v>9.9720778162458598E-2</v>
      </c>
      <c r="O237" s="7">
        <v>0.125646272226378</v>
      </c>
      <c r="P237" s="7">
        <v>0.15046618203550599</v>
      </c>
      <c r="Q237" s="7">
        <v>0.166442465954142</v>
      </c>
      <c r="R237" s="7">
        <v>0.17832899631921101</v>
      </c>
      <c r="S237" s="7">
        <v>0.17327688682460601</v>
      </c>
      <c r="T237" s="7">
        <v>9.5059439382887995E-2</v>
      </c>
      <c r="U237" s="7">
        <v>0.166382506289383</v>
      </c>
      <c r="V237" s="7">
        <v>0.19474528269675601</v>
      </c>
      <c r="W237" s="7">
        <v>0.195026414701923</v>
      </c>
      <c r="X237" s="7">
        <v>0.18948007258367799</v>
      </c>
      <c r="Y237" s="7">
        <v>0.17413178617791</v>
      </c>
      <c r="Z237" s="7">
        <v>0.18123449128345301</v>
      </c>
      <c r="AA237" s="1" t="s">
        <v>24</v>
      </c>
      <c r="AB237" s="1" t="str">
        <f t="shared" si="9"/>
        <v>Canarias</v>
      </c>
      <c r="AC237" s="1" t="str">
        <f t="shared" si="10"/>
        <v>Badajoz-Canarias-Santa Cruz de Tenerife-R1</v>
      </c>
      <c r="AD237" s="1" t="str">
        <f t="shared" si="11"/>
        <v xml:space="preserve">AA,BB - Agricultura, silvicultura y pesca </v>
      </c>
    </row>
    <row r="238" spans="1:30" ht="14.4">
      <c r="A238" s="7" t="s">
        <v>20</v>
      </c>
      <c r="B238" s="7" t="s">
        <v>74</v>
      </c>
      <c r="C238" s="7" t="s">
        <v>76</v>
      </c>
      <c r="D238" s="7" t="s">
        <v>26</v>
      </c>
      <c r="E238" s="7">
        <v>0</v>
      </c>
      <c r="F238" s="7">
        <v>0</v>
      </c>
      <c r="G238" s="7">
        <v>0</v>
      </c>
      <c r="H238" s="7">
        <v>0</v>
      </c>
      <c r="I238" s="7">
        <v>0</v>
      </c>
      <c r="J238" s="7">
        <v>0</v>
      </c>
      <c r="K238" s="7">
        <v>0</v>
      </c>
      <c r="L238" s="7">
        <v>0</v>
      </c>
      <c r="M238" s="7">
        <v>0</v>
      </c>
      <c r="N238" s="7">
        <v>0</v>
      </c>
      <c r="O238" s="7">
        <v>0</v>
      </c>
      <c r="P238" s="7">
        <v>0</v>
      </c>
      <c r="Q238" s="7">
        <v>0</v>
      </c>
      <c r="R238" s="7">
        <v>0</v>
      </c>
      <c r="S238" s="7">
        <v>0</v>
      </c>
      <c r="T238" s="7">
        <v>0</v>
      </c>
      <c r="U238" s="7">
        <v>0</v>
      </c>
      <c r="V238" s="7">
        <v>0</v>
      </c>
      <c r="W238" s="7">
        <v>0</v>
      </c>
      <c r="X238" s="7">
        <v>0</v>
      </c>
      <c r="Y238" s="7">
        <v>0</v>
      </c>
      <c r="Z238" s="7">
        <v>0</v>
      </c>
      <c r="AA238" s="1" t="s">
        <v>27</v>
      </c>
      <c r="AB238" s="1" t="str">
        <f t="shared" si="9"/>
        <v>Canarias</v>
      </c>
      <c r="AC238" s="1" t="str">
        <f t="shared" si="10"/>
        <v>Badajoz-Canarias-Santa Cruz de Tenerife-R2</v>
      </c>
      <c r="AD238" s="1" t="str">
        <f t="shared" si="11"/>
        <v xml:space="preserve">CA,CB, DF - I. extractivas, coquerías, refino y combustibles nucleares </v>
      </c>
    </row>
    <row r="239" spans="1:30" ht="14.4">
      <c r="A239" s="7" t="s">
        <v>20</v>
      </c>
      <c r="B239" s="7" t="s">
        <v>74</v>
      </c>
      <c r="C239" s="7" t="s">
        <v>76</v>
      </c>
      <c r="D239" s="7" t="s">
        <v>29</v>
      </c>
      <c r="E239" s="7">
        <v>7.5540967455654001E-2</v>
      </c>
      <c r="F239" s="7">
        <v>7.4844642536066805E-2</v>
      </c>
      <c r="G239" s="7">
        <v>6.1496087109245097E-2</v>
      </c>
      <c r="H239" s="7">
        <v>5.5365579594081497E-2</v>
      </c>
      <c r="I239" s="7">
        <v>7.5557596337042093E-2</v>
      </c>
      <c r="J239" s="7">
        <v>7.5183294164057501E-2</v>
      </c>
      <c r="K239" s="7">
        <v>8.2890005266828104E-2</v>
      </c>
      <c r="L239" s="7">
        <v>7.6541557992512901E-2</v>
      </c>
      <c r="M239" s="7">
        <v>6.8676333370945003E-2</v>
      </c>
      <c r="N239" s="7">
        <v>6.2655033530170406E-2</v>
      </c>
      <c r="O239" s="7">
        <v>7.4329780459324202E-2</v>
      </c>
      <c r="P239" s="7">
        <v>2.10219153304484E-2</v>
      </c>
      <c r="Q239" s="7">
        <v>2.3455992982932401E-2</v>
      </c>
      <c r="R239" s="7">
        <v>2.3994975182728501E-2</v>
      </c>
      <c r="S239" s="7">
        <v>2.3420593311539398E-2</v>
      </c>
      <c r="T239" s="7">
        <v>2.6442572910753501E-2</v>
      </c>
      <c r="U239" s="7">
        <v>3.2159280222460299E-2</v>
      </c>
      <c r="V239" s="7">
        <v>3.2220684484592997E-2</v>
      </c>
      <c r="W239" s="7">
        <v>3.50616182142073E-2</v>
      </c>
      <c r="X239" s="7">
        <v>3.4471625955727003E-2</v>
      </c>
      <c r="Y239" s="7">
        <v>3.1352150547799697E-2</v>
      </c>
      <c r="Z239" s="7">
        <v>4.2154185621974698E-2</v>
      </c>
      <c r="AA239" s="1" t="s">
        <v>30</v>
      </c>
      <c r="AB239" s="1" t="str">
        <f t="shared" si="9"/>
        <v>Canarias</v>
      </c>
      <c r="AC239" s="1" t="str">
        <f t="shared" si="10"/>
        <v>Badajoz-Canarias-Santa Cruz de Tenerife-R3</v>
      </c>
      <c r="AD239" s="1" t="str">
        <f t="shared" si="11"/>
        <v xml:space="preserve">DA - Industria Agroalimentaria </v>
      </c>
    </row>
    <row r="240" spans="1:30" ht="14.4">
      <c r="A240" s="7" t="s">
        <v>20</v>
      </c>
      <c r="B240" s="7" t="s">
        <v>74</v>
      </c>
      <c r="C240" s="7" t="s">
        <v>76</v>
      </c>
      <c r="D240" s="7" t="s">
        <v>32</v>
      </c>
      <c r="E240" s="7">
        <v>3.32315465372475E-5</v>
      </c>
      <c r="F240" s="7">
        <v>1.3512259819540299E-4</v>
      </c>
      <c r="G240" s="7">
        <v>8.4480450594437602E-4</v>
      </c>
      <c r="H240" s="7">
        <v>1.68709074581758E-3</v>
      </c>
      <c r="I240" s="7">
        <v>7.8349203649200007E-5</v>
      </c>
      <c r="J240" s="7">
        <v>8.8740280238425494E-6</v>
      </c>
      <c r="K240" s="7">
        <v>4.2563211553196804E-6</v>
      </c>
      <c r="L240" s="7">
        <v>2.1599616119482299E-4</v>
      </c>
      <c r="M240" s="7">
        <v>3.1634449708692401E-4</v>
      </c>
      <c r="N240" s="7">
        <v>1.6230280824794902E-5</v>
      </c>
      <c r="O240" s="7">
        <v>1.2454388395815399E-6</v>
      </c>
      <c r="P240" s="7">
        <v>1.5558751523353699E-5</v>
      </c>
      <c r="Q240" s="7">
        <v>1.6519112254661101E-5</v>
      </c>
      <c r="R240" s="7">
        <v>1.6443979013361599E-5</v>
      </c>
      <c r="S240" s="7">
        <v>1.5751257978021001E-5</v>
      </c>
      <c r="T240" s="7">
        <v>1.48033354219454E-5</v>
      </c>
      <c r="U240" s="7">
        <v>1.6601091670710101E-5</v>
      </c>
      <c r="V240" s="7">
        <v>7.6844628948498004E-6</v>
      </c>
      <c r="W240" s="7">
        <v>8.2521344848734598E-6</v>
      </c>
      <c r="X240" s="7">
        <v>8.1550836093513004E-6</v>
      </c>
      <c r="Y240" s="7">
        <v>1.2132543561240299E-5</v>
      </c>
      <c r="Z240" s="7">
        <v>1.27703511995565E-5</v>
      </c>
      <c r="AA240" s="1" t="s">
        <v>33</v>
      </c>
      <c r="AB240" s="1" t="str">
        <f t="shared" si="9"/>
        <v>Canarias</v>
      </c>
      <c r="AC240" s="1" t="str">
        <f t="shared" si="10"/>
        <v>Badajoz-Canarias-Santa Cruz de Tenerife-R4</v>
      </c>
      <c r="AD240" s="1" t="str">
        <f t="shared" si="11"/>
        <v xml:space="preserve">DB - Industria textil y de la confección </v>
      </c>
    </row>
    <row r="241" spans="1:30" ht="14.4">
      <c r="A241" s="7" t="s">
        <v>20</v>
      </c>
      <c r="B241" s="7" t="s">
        <v>74</v>
      </c>
      <c r="C241" s="7" t="s">
        <v>76</v>
      </c>
      <c r="D241" s="7" t="s">
        <v>35</v>
      </c>
      <c r="E241" s="7">
        <v>1.1966805967916099E-4</v>
      </c>
      <c r="F241" s="7">
        <v>1.35478475416021E-4</v>
      </c>
      <c r="G241" s="7">
        <v>1.49855503104391E-4</v>
      </c>
      <c r="H241" s="7">
        <v>5.3127027461911002E-5</v>
      </c>
      <c r="I241" s="7">
        <v>8.9904365879010795E-4</v>
      </c>
      <c r="J241" s="7">
        <v>1.2597692148071999E-4</v>
      </c>
      <c r="K241" s="7">
        <v>5.9362712908102199E-5</v>
      </c>
      <c r="L241" s="7">
        <v>5.7265690077427799E-5</v>
      </c>
      <c r="M241" s="7">
        <v>2.99777801227265E-5</v>
      </c>
      <c r="N241" s="7">
        <v>3.2762032670267201E-4</v>
      </c>
      <c r="O241" s="7">
        <v>3.3497918500811203E-4</v>
      </c>
      <c r="P241" s="7">
        <v>1.5849527170749799E-5</v>
      </c>
      <c r="Q241" s="7">
        <v>1.6923812219740901E-5</v>
      </c>
      <c r="R241" s="7">
        <v>1.5662763363495601E-5</v>
      </c>
      <c r="S241" s="7">
        <v>1.4362114013430999E-5</v>
      </c>
      <c r="T241" s="7">
        <v>1.3795831308079501E-5</v>
      </c>
      <c r="U241" s="7">
        <v>1.5912324187352001E-5</v>
      </c>
      <c r="V241" s="7">
        <v>1.55820027359681E-5</v>
      </c>
      <c r="W241" s="7">
        <v>1.6666789238198802E-5</v>
      </c>
      <c r="X241" s="7">
        <v>1.56190291371039E-5</v>
      </c>
      <c r="Y241" s="7">
        <v>1.0063877703353E-4</v>
      </c>
      <c r="Z241" s="7">
        <v>2.9300355402259499E-5</v>
      </c>
      <c r="AA241" s="1" t="s">
        <v>36</v>
      </c>
      <c r="AB241" s="1" t="str">
        <f t="shared" si="9"/>
        <v>Canarias</v>
      </c>
      <c r="AC241" s="1" t="str">
        <f t="shared" si="10"/>
        <v>Badajoz-Canarias-Santa Cruz de Tenerife-R5</v>
      </c>
      <c r="AD241" s="1" t="str">
        <f t="shared" si="11"/>
        <v xml:space="preserve">DC - Industria del cuero y calzado </v>
      </c>
    </row>
    <row r="242" spans="1:30" ht="14.4">
      <c r="A242" s="7" t="s">
        <v>20</v>
      </c>
      <c r="B242" s="7" t="s">
        <v>74</v>
      </c>
      <c r="C242" s="7" t="s">
        <v>76</v>
      </c>
      <c r="D242" s="7" t="s">
        <v>37</v>
      </c>
      <c r="E242" s="7">
        <v>5.9098695801790297E-3</v>
      </c>
      <c r="F242" s="7">
        <v>4.1686129554853804E-3</v>
      </c>
      <c r="G242" s="7">
        <v>6.28422122123635E-3</v>
      </c>
      <c r="H242" s="7">
        <v>5.3485348291418596E-3</v>
      </c>
      <c r="I242" s="7">
        <v>9.4086691964540199E-4</v>
      </c>
      <c r="J242" s="7">
        <v>1.48114362524548E-3</v>
      </c>
      <c r="K242" s="7">
        <v>0</v>
      </c>
      <c r="L242" s="7">
        <v>7.0490260758575805E-4</v>
      </c>
      <c r="M242" s="7">
        <v>7.0177480161619503E-4</v>
      </c>
      <c r="N242" s="7">
        <v>4.3940322617451802E-4</v>
      </c>
      <c r="O242" s="7">
        <v>2.2243893167641501E-4</v>
      </c>
      <c r="P242" s="7">
        <v>4.5255081477412102E-4</v>
      </c>
      <c r="Q242" s="7">
        <v>4.7409014118982902E-4</v>
      </c>
      <c r="R242" s="7">
        <v>5.0105124853032498E-4</v>
      </c>
      <c r="S242" s="7">
        <v>4.8091422842649098E-4</v>
      </c>
      <c r="T242" s="7">
        <v>1.6873724500759499E-4</v>
      </c>
      <c r="U242" s="7">
        <v>4.96555874522888E-4</v>
      </c>
      <c r="V242" s="7">
        <v>0</v>
      </c>
      <c r="W242" s="7">
        <v>5.4219548734508202E-4</v>
      </c>
      <c r="X242" s="7">
        <v>5.3368724987804797E-4</v>
      </c>
      <c r="Y242" s="7">
        <v>2.4814256081429498E-4</v>
      </c>
      <c r="Z242" s="7">
        <v>3.5009312177100099E-4</v>
      </c>
      <c r="AA242" s="1" t="s">
        <v>38</v>
      </c>
      <c r="AB242" s="1" t="str">
        <f t="shared" si="9"/>
        <v>Canarias</v>
      </c>
      <c r="AC242" s="1" t="str">
        <f t="shared" si="10"/>
        <v>Badajoz-Canarias-Santa Cruz de Tenerife-R6</v>
      </c>
      <c r="AD242" s="1" t="str">
        <f t="shared" si="11"/>
        <v xml:space="preserve">DD - Industria de la madera y el corcho </v>
      </c>
    </row>
    <row r="243" spans="1:30" ht="14.4">
      <c r="A243" s="7" t="s">
        <v>20</v>
      </c>
      <c r="B243" s="7" t="s">
        <v>74</v>
      </c>
      <c r="C243" s="7" t="s">
        <v>76</v>
      </c>
      <c r="D243" s="7" t="s">
        <v>39</v>
      </c>
      <c r="E243" s="7">
        <v>4.8468483235897999E-3</v>
      </c>
      <c r="F243" s="7">
        <v>4.1672063810852299E-3</v>
      </c>
      <c r="G243" s="7">
        <v>3.37034880203486E-3</v>
      </c>
      <c r="H243" s="7">
        <v>3.4637113273305099E-3</v>
      </c>
      <c r="I243" s="7">
        <v>4.59059252103088E-3</v>
      </c>
      <c r="J243" s="7">
        <v>5.1695835042904099E-3</v>
      </c>
      <c r="K243" s="7">
        <v>4.63832704963839E-3</v>
      </c>
      <c r="L243" s="7">
        <v>3.8832225613471901E-3</v>
      </c>
      <c r="M243" s="7">
        <v>4.1044790631888303E-3</v>
      </c>
      <c r="N243" s="7">
        <v>4.0556196324865396E-3</v>
      </c>
      <c r="O243" s="7">
        <v>3.26091745894154E-3</v>
      </c>
      <c r="P243" s="7">
        <v>7.0265934219337705E-4</v>
      </c>
      <c r="Q243" s="7">
        <v>6.45306272396715E-4</v>
      </c>
      <c r="R243" s="7">
        <v>7.7596452289127604E-4</v>
      </c>
      <c r="S243" s="7">
        <v>8.4431871828785795E-4</v>
      </c>
      <c r="T243" s="7">
        <v>7.1277484809382401E-4</v>
      </c>
      <c r="U243" s="7">
        <v>7.9591838149239004E-4</v>
      </c>
      <c r="V243" s="7">
        <v>8.6269416821170303E-4</v>
      </c>
      <c r="W243" s="7">
        <v>9.7322565534516505E-4</v>
      </c>
      <c r="X243" s="7">
        <v>9.3383550490344896E-4</v>
      </c>
      <c r="Y243" s="7">
        <v>8.2251968901342603E-4</v>
      </c>
      <c r="Z243" s="7">
        <v>1.1064654691452E-3</v>
      </c>
      <c r="AA243" s="1" t="s">
        <v>40</v>
      </c>
      <c r="AB243" s="1" t="str">
        <f t="shared" si="9"/>
        <v>Canarias</v>
      </c>
      <c r="AC243" s="1" t="str">
        <f t="shared" si="10"/>
        <v>Badajoz-Canarias-Santa Cruz de Tenerife-R7</v>
      </c>
      <c r="AD243" s="1" t="str">
        <f t="shared" si="11"/>
        <v xml:space="preserve">DE - Industria del papel, edición y artes gráficas </v>
      </c>
    </row>
    <row r="244" spans="1:30" ht="14.4">
      <c r="A244" s="7" t="s">
        <v>20</v>
      </c>
      <c r="B244" s="7" t="s">
        <v>74</v>
      </c>
      <c r="C244" s="7" t="s">
        <v>76</v>
      </c>
      <c r="D244" s="7" t="s">
        <v>41</v>
      </c>
      <c r="E244" s="7">
        <v>1.98141889090944E-3</v>
      </c>
      <c r="F244" s="7">
        <v>2.7390851646567002E-3</v>
      </c>
      <c r="G244" s="7">
        <v>1.58868416629851E-3</v>
      </c>
      <c r="H244" s="7">
        <v>1.92656722183694E-3</v>
      </c>
      <c r="I244" s="7">
        <v>3.1915269847120498E-3</v>
      </c>
      <c r="J244" s="7">
        <v>2.4313151457187299E-3</v>
      </c>
      <c r="K244" s="7">
        <v>2.28143865336461E-3</v>
      </c>
      <c r="L244" s="7">
        <v>1.61475773170725E-3</v>
      </c>
      <c r="M244" s="7">
        <v>6.5759312725457498E-4</v>
      </c>
      <c r="N244" s="7">
        <v>1.07996256764169E-3</v>
      </c>
      <c r="O244" s="7">
        <v>2.4011336408731598E-3</v>
      </c>
      <c r="P244" s="7">
        <v>5.3925143568875197E-3</v>
      </c>
      <c r="Q244" s="7">
        <v>5.63998355949266E-3</v>
      </c>
      <c r="R244" s="7">
        <v>6.1906510109214696E-3</v>
      </c>
      <c r="S244" s="7">
        <v>6.4002402117658902E-3</v>
      </c>
      <c r="T244" s="7">
        <v>5.2799089940726296E-3</v>
      </c>
      <c r="U244" s="7">
        <v>5.3255376470925297E-3</v>
      </c>
      <c r="V244" s="7">
        <v>4.4884490487129402E-3</v>
      </c>
      <c r="W244" s="7">
        <v>4.8917308182463001E-3</v>
      </c>
      <c r="X244" s="7">
        <v>4.9361170405507696E-3</v>
      </c>
      <c r="Y244" s="7">
        <v>4.0184809464358503E-3</v>
      </c>
      <c r="Z244" s="7">
        <v>5.2536999097316803E-3</v>
      </c>
      <c r="AA244" s="1" t="s">
        <v>42</v>
      </c>
      <c r="AB244" s="1" t="str">
        <f t="shared" si="9"/>
        <v>Canarias</v>
      </c>
      <c r="AC244" s="1" t="str">
        <f t="shared" si="10"/>
        <v>Badajoz-Canarias-Santa Cruz de Tenerife-R8</v>
      </c>
      <c r="AD244" s="1" t="str">
        <f t="shared" si="11"/>
        <v xml:space="preserve">DG - Industria Química </v>
      </c>
    </row>
    <row r="245" spans="1:30" ht="14.4">
      <c r="A245" s="7" t="s">
        <v>20</v>
      </c>
      <c r="B245" s="7" t="s">
        <v>74</v>
      </c>
      <c r="C245" s="7" t="s">
        <v>76</v>
      </c>
      <c r="D245" s="7" t="s">
        <v>43</v>
      </c>
      <c r="E245" s="7">
        <v>5.2587624936696699E-2</v>
      </c>
      <c r="F245" s="7">
        <v>4.97248465894502E-2</v>
      </c>
      <c r="G245" s="7">
        <v>3.43711882831578E-2</v>
      </c>
      <c r="H245" s="7">
        <v>4.8722154218372102E-2</v>
      </c>
      <c r="I245" s="7">
        <v>6.12425052723456E-2</v>
      </c>
      <c r="J245" s="7">
        <v>4.0997185076205499E-2</v>
      </c>
      <c r="K245" s="7">
        <v>4.3568608393066803E-3</v>
      </c>
      <c r="L245" s="7">
        <v>3.1915653472169301E-3</v>
      </c>
      <c r="M245" s="7">
        <v>4.1597025672189597E-3</v>
      </c>
      <c r="N245" s="7">
        <v>1.5691193106032401E-2</v>
      </c>
      <c r="O245" s="7">
        <v>1.1417508567141001E-2</v>
      </c>
      <c r="P245" s="7">
        <v>4.5699431038813798E-2</v>
      </c>
      <c r="Q245" s="7">
        <v>5.1241409991213703E-2</v>
      </c>
      <c r="R245" s="7">
        <v>5.1873569005426098E-2</v>
      </c>
      <c r="S245" s="7">
        <v>4.8898360772593297E-2</v>
      </c>
      <c r="T245" s="7">
        <v>2.9022759487187098E-2</v>
      </c>
      <c r="U245" s="7">
        <v>1.587338181853E-2</v>
      </c>
      <c r="V245" s="7">
        <v>2.49816614224221E-4</v>
      </c>
      <c r="W245" s="7">
        <v>2.6746934952482098E-4</v>
      </c>
      <c r="X245" s="7">
        <v>2.6300421352496101E-4</v>
      </c>
      <c r="Y245" s="7">
        <v>2.06335246402839E-3</v>
      </c>
      <c r="Z245" s="7">
        <v>8.1639812312828304E-4</v>
      </c>
      <c r="AA245" s="1" t="s">
        <v>44</v>
      </c>
      <c r="AB245" s="1" t="str">
        <f t="shared" si="9"/>
        <v>Canarias</v>
      </c>
      <c r="AC245" s="1" t="str">
        <f t="shared" si="10"/>
        <v>Badajoz-Canarias-Santa Cruz de Tenerife-R9</v>
      </c>
      <c r="AD245" s="1" t="str">
        <f t="shared" si="11"/>
        <v xml:space="preserve">DH - Industria del caucho y materias plásticas </v>
      </c>
    </row>
    <row r="246" spans="1:30" ht="14.4">
      <c r="A246" s="7" t="s">
        <v>20</v>
      </c>
      <c r="B246" s="7" t="s">
        <v>74</v>
      </c>
      <c r="C246" s="7" t="s">
        <v>76</v>
      </c>
      <c r="D246" s="7" t="s">
        <v>45</v>
      </c>
      <c r="E246" s="7">
        <v>0</v>
      </c>
      <c r="F246" s="7">
        <v>0</v>
      </c>
      <c r="G246" s="7">
        <v>0</v>
      </c>
      <c r="H246" s="7">
        <v>0</v>
      </c>
      <c r="I246" s="7">
        <v>0</v>
      </c>
      <c r="J246" s="7">
        <v>0</v>
      </c>
      <c r="K246" s="7">
        <v>0</v>
      </c>
      <c r="L246" s="7">
        <v>0</v>
      </c>
      <c r="M246" s="7">
        <v>0</v>
      </c>
      <c r="N246" s="7">
        <v>0</v>
      </c>
      <c r="O246" s="7">
        <v>0</v>
      </c>
      <c r="P246" s="7">
        <v>0</v>
      </c>
      <c r="Q246" s="7">
        <v>0</v>
      </c>
      <c r="R246" s="7">
        <v>0</v>
      </c>
      <c r="S246" s="7">
        <v>0</v>
      </c>
      <c r="T246" s="7">
        <v>0</v>
      </c>
      <c r="U246" s="7">
        <v>0</v>
      </c>
      <c r="V246" s="7">
        <v>0</v>
      </c>
      <c r="W246" s="7">
        <v>0</v>
      </c>
      <c r="X246" s="7">
        <v>0</v>
      </c>
      <c r="Y246" s="7">
        <v>0</v>
      </c>
      <c r="Z246" s="7">
        <v>0</v>
      </c>
      <c r="AA246" s="1" t="s">
        <v>46</v>
      </c>
      <c r="AB246" s="1" t="str">
        <f t="shared" si="9"/>
        <v>Canarias</v>
      </c>
      <c r="AC246" s="1" t="str">
        <f t="shared" si="10"/>
        <v>Badajoz-Canarias-Santa Cruz de Tenerife-R10</v>
      </c>
      <c r="AD246" s="1" t="str">
        <f t="shared" si="11"/>
        <v xml:space="preserve">DI - Industria de productos minerales no metálicos </v>
      </c>
    </row>
    <row r="247" spans="1:30" ht="14.4">
      <c r="A247" s="7" t="s">
        <v>20</v>
      </c>
      <c r="B247" s="7" t="s">
        <v>74</v>
      </c>
      <c r="C247" s="7" t="s">
        <v>76</v>
      </c>
      <c r="D247" s="7" t="s">
        <v>47</v>
      </c>
      <c r="E247" s="7">
        <v>0.67516020297907398</v>
      </c>
      <c r="F247" s="7">
        <v>0.38186590063089798</v>
      </c>
      <c r="G247" s="7">
        <v>0.39033621441775601</v>
      </c>
      <c r="H247" s="7">
        <v>0.22867742654057199</v>
      </c>
      <c r="I247" s="7">
        <v>0.27486732586019902</v>
      </c>
      <c r="J247" s="7">
        <v>0.20620998357704601</v>
      </c>
      <c r="K247" s="7">
        <v>0.14719469511977001</v>
      </c>
      <c r="L247" s="7">
        <v>0.11366434977426</v>
      </c>
      <c r="M247" s="7">
        <v>0.12733405763701</v>
      </c>
      <c r="N247" s="7">
        <v>0.13017315292032</v>
      </c>
      <c r="O247" s="7">
        <v>0.102287541085295</v>
      </c>
      <c r="P247" s="7">
        <v>0.55074732252009195</v>
      </c>
      <c r="Q247" s="7">
        <v>0.54934529238088003</v>
      </c>
      <c r="R247" s="7">
        <v>0.56450340462315796</v>
      </c>
      <c r="S247" s="7">
        <v>0.60203739940026202</v>
      </c>
      <c r="T247" s="7">
        <v>0.53623581753100003</v>
      </c>
      <c r="U247" s="7">
        <v>0.60128867748346504</v>
      </c>
      <c r="V247" s="7">
        <v>0.44369871875033201</v>
      </c>
      <c r="W247" s="7">
        <v>0.51004481514010103</v>
      </c>
      <c r="X247" s="7">
        <v>0.50868919598793005</v>
      </c>
      <c r="Y247" s="7">
        <v>0.43298359138277098</v>
      </c>
      <c r="Z247" s="7">
        <v>0.71924749235739605</v>
      </c>
      <c r="AA247" s="1" t="s">
        <v>48</v>
      </c>
      <c r="AB247" s="1" t="str">
        <f t="shared" si="9"/>
        <v>Canarias</v>
      </c>
      <c r="AC247" s="1" t="str">
        <f t="shared" si="10"/>
        <v>Badajoz-Canarias-Santa Cruz de Tenerife-R11</v>
      </c>
      <c r="AD247" s="1" t="str">
        <f t="shared" si="11"/>
        <v xml:space="preserve">DJ - Metalurgia y fabricación de productos metálicos </v>
      </c>
    </row>
    <row r="248" spans="1:30" ht="14.4">
      <c r="A248" s="7" t="s">
        <v>20</v>
      </c>
      <c r="B248" s="7" t="s">
        <v>74</v>
      </c>
      <c r="C248" s="7" t="s">
        <v>76</v>
      </c>
      <c r="D248" s="7" t="s">
        <v>49</v>
      </c>
      <c r="E248" s="7">
        <v>7.6462223342462403E-3</v>
      </c>
      <c r="F248" s="7">
        <v>7.3217071212540999E-3</v>
      </c>
      <c r="G248" s="7">
        <v>2.5614508396914599E-3</v>
      </c>
      <c r="H248" s="7">
        <v>1.97874839639121E-3</v>
      </c>
      <c r="I248" s="7">
        <v>1.1964526309780699E-3</v>
      </c>
      <c r="J248" s="7">
        <v>1.1997715018840999E-3</v>
      </c>
      <c r="K248" s="7">
        <v>5.4251638498144705E-4</v>
      </c>
      <c r="L248" s="7">
        <v>3.6517468408007801E-3</v>
      </c>
      <c r="M248" s="7">
        <v>5.3659846301728001E-3</v>
      </c>
      <c r="N248" s="7">
        <v>3.74425187927452E-3</v>
      </c>
      <c r="O248" s="7">
        <v>3.6953365328526401E-3</v>
      </c>
      <c r="P248" s="7">
        <v>1.5655234313379199E-3</v>
      </c>
      <c r="Q248" s="7">
        <v>1.64161510376355E-3</v>
      </c>
      <c r="R248" s="7">
        <v>1.5623041962156299E-3</v>
      </c>
      <c r="S248" s="7">
        <v>1.4580353878087999E-3</v>
      </c>
      <c r="T248" s="7">
        <v>9.8656639345038092E-4</v>
      </c>
      <c r="U248" s="7">
        <v>1.3949528788876099E-3</v>
      </c>
      <c r="V248" s="7">
        <v>1.68474451958045E-3</v>
      </c>
      <c r="W248" s="7">
        <v>1.78021982212885E-3</v>
      </c>
      <c r="X248" s="7">
        <v>1.77507133500239E-3</v>
      </c>
      <c r="Y248" s="7">
        <v>1.9780205519903601E-3</v>
      </c>
      <c r="Z248" s="7">
        <v>1.09989983337243E-3</v>
      </c>
      <c r="AA248" s="1" t="s">
        <v>50</v>
      </c>
      <c r="AB248" s="1" t="str">
        <f t="shared" si="9"/>
        <v>Canarias</v>
      </c>
      <c r="AC248" s="1" t="str">
        <f t="shared" si="10"/>
        <v>Badajoz-Canarias-Santa Cruz de Tenerife-R12</v>
      </c>
      <c r="AD248" s="1" t="str">
        <f t="shared" si="11"/>
        <v xml:space="preserve">DK - Fabricación de maquinaria y equipo mecánico </v>
      </c>
    </row>
    <row r="249" spans="1:30" ht="14.4">
      <c r="A249" s="7" t="s">
        <v>20</v>
      </c>
      <c r="B249" s="7" t="s">
        <v>74</v>
      </c>
      <c r="C249" s="7" t="s">
        <v>76</v>
      </c>
      <c r="D249" s="7" t="s">
        <v>51</v>
      </c>
      <c r="E249" s="7">
        <v>9.3979032238642802E-4</v>
      </c>
      <c r="F249" s="7">
        <v>8.3014456087823101E-4</v>
      </c>
      <c r="G249" s="7">
        <v>5.1510564997748196E-4</v>
      </c>
      <c r="H249" s="7">
        <v>4.0846330179876298E-4</v>
      </c>
      <c r="I249" s="7">
        <v>5.0659997508163701E-4</v>
      </c>
      <c r="J249" s="7">
        <v>7.3615095649864199E-4</v>
      </c>
      <c r="K249" s="7">
        <v>5.7261153314486701E-4</v>
      </c>
      <c r="L249" s="7">
        <v>5.4772264235348296E-4</v>
      </c>
      <c r="M249" s="7">
        <v>2.8117869060985298E-4</v>
      </c>
      <c r="N249" s="7">
        <v>2.8687000766391399E-4</v>
      </c>
      <c r="O249" s="7">
        <v>5.20950500432709E-4</v>
      </c>
      <c r="P249" s="7">
        <v>7.4288345216785704E-5</v>
      </c>
      <c r="Q249" s="7">
        <v>7.78991020512888E-5</v>
      </c>
      <c r="R249" s="7">
        <v>7.3405394617086505E-5</v>
      </c>
      <c r="S249" s="7">
        <v>6.8813911096488097E-5</v>
      </c>
      <c r="T249" s="7">
        <v>6.6742750160668805E-5</v>
      </c>
      <c r="U249" s="7">
        <v>7.1061633032872394E-5</v>
      </c>
      <c r="V249" s="7">
        <v>7.7150824497494196E-5</v>
      </c>
      <c r="W249" s="7">
        <v>8.2273094082290505E-5</v>
      </c>
      <c r="X249" s="7">
        <v>8.1385995750293805E-5</v>
      </c>
      <c r="Y249" s="7">
        <v>6.3513586967349305E-5</v>
      </c>
      <c r="Z249" s="7">
        <v>9.8446235850547004E-5</v>
      </c>
      <c r="AA249" s="1" t="s">
        <v>52</v>
      </c>
      <c r="AB249" s="1" t="str">
        <f t="shared" si="9"/>
        <v>Canarias</v>
      </c>
      <c r="AC249" s="1" t="str">
        <f t="shared" si="10"/>
        <v>Badajoz-Canarias-Santa Cruz de Tenerife-R13</v>
      </c>
      <c r="AD249" s="1" t="str">
        <f t="shared" si="11"/>
        <v xml:space="preserve">DL - Material y equipo eléctrico, electrónico y óptico </v>
      </c>
    </row>
    <row r="250" spans="1:30" ht="14.4">
      <c r="A250" s="7" t="s">
        <v>20</v>
      </c>
      <c r="B250" s="7" t="s">
        <v>74</v>
      </c>
      <c r="C250" s="7" t="s">
        <v>76</v>
      </c>
      <c r="D250" s="7" t="s">
        <v>53</v>
      </c>
      <c r="E250" s="7">
        <v>1.55699843343704E-2</v>
      </c>
      <c r="F250" s="7">
        <v>1.7341861325306199E-2</v>
      </c>
      <c r="G250" s="7">
        <v>0</v>
      </c>
      <c r="H250" s="7">
        <v>1.34892688776907E-2</v>
      </c>
      <c r="I250" s="7">
        <v>1.1114954045114599E-2</v>
      </c>
      <c r="J250" s="7">
        <v>1.0422972186471599E-2</v>
      </c>
      <c r="K250" s="7">
        <v>2.2435213699473301E-2</v>
      </c>
      <c r="L250" s="7">
        <v>3.2428598348895402E-3</v>
      </c>
      <c r="M250" s="7">
        <v>3.3637382559210398E-3</v>
      </c>
      <c r="N250" s="7">
        <v>5.2303494054912504E-3</v>
      </c>
      <c r="O250" s="7">
        <v>1.12404318829907E-2</v>
      </c>
      <c r="P250" s="7">
        <v>1.79704903752337E-2</v>
      </c>
      <c r="Q250" s="7">
        <v>1.9007168744553101E-2</v>
      </c>
      <c r="R250" s="7">
        <v>0</v>
      </c>
      <c r="S250" s="7">
        <v>1.6459371158414698E-2</v>
      </c>
      <c r="T250" s="7">
        <v>1.5019479356303701E-2</v>
      </c>
      <c r="U250" s="7">
        <v>1.4988402008225399E-2</v>
      </c>
      <c r="V250" s="7">
        <v>1.6125063179525601E-2</v>
      </c>
      <c r="W250" s="7">
        <v>1.7161257459188801E-2</v>
      </c>
      <c r="X250" s="7">
        <v>1.6925446833857698E-2</v>
      </c>
      <c r="Y250" s="7">
        <v>1.36270487673827E-2</v>
      </c>
      <c r="Z250" s="7">
        <v>2.1488533969893201E-2</v>
      </c>
      <c r="AA250" s="1" t="s">
        <v>54</v>
      </c>
      <c r="AB250" s="1" t="str">
        <f t="shared" si="9"/>
        <v>Canarias</v>
      </c>
      <c r="AC250" s="1" t="str">
        <f t="shared" si="10"/>
        <v>Badajoz-Canarias-Santa Cruz de Tenerife-R14</v>
      </c>
      <c r="AD250" s="1" t="str">
        <f t="shared" si="11"/>
        <v xml:space="preserve">DM - Fabricación de material de transporte </v>
      </c>
    </row>
    <row r="251" spans="1:30" ht="14.4">
      <c r="A251" s="7" t="s">
        <v>20</v>
      </c>
      <c r="B251" s="7" t="s">
        <v>74</v>
      </c>
      <c r="C251" s="7" t="s">
        <v>76</v>
      </c>
      <c r="D251" s="7" t="s">
        <v>55</v>
      </c>
      <c r="E251" s="7">
        <v>4.0091896551456702E-3</v>
      </c>
      <c r="F251" s="7">
        <v>5.1878821364020004E-3</v>
      </c>
      <c r="G251" s="7">
        <v>6.2766627130729303E-3</v>
      </c>
      <c r="H251" s="7">
        <v>7.8333880701008107E-3</v>
      </c>
      <c r="I251" s="7">
        <v>7.2608589026360304E-3</v>
      </c>
      <c r="J251" s="7">
        <v>7.8985004541805397E-3</v>
      </c>
      <c r="K251" s="7">
        <v>7.0704401716728104E-3</v>
      </c>
      <c r="L251" s="7">
        <v>5.9503961106677702E-3</v>
      </c>
      <c r="M251" s="7">
        <v>4.9000543453583401E-3</v>
      </c>
      <c r="N251" s="7">
        <v>3.9276197498180603E-3</v>
      </c>
      <c r="O251" s="7">
        <v>6.8973338791693496E-3</v>
      </c>
      <c r="P251" s="7">
        <v>4.9486354863232698E-5</v>
      </c>
      <c r="Q251" s="7">
        <v>5.1641901307847999E-5</v>
      </c>
      <c r="R251" s="7">
        <v>4.9303174407196298E-5</v>
      </c>
      <c r="S251" s="7">
        <v>4.5690302001981899E-5</v>
      </c>
      <c r="T251" s="7">
        <v>4.7852787184917797E-5</v>
      </c>
      <c r="U251" s="7">
        <v>5.0082634238770497E-5</v>
      </c>
      <c r="V251" s="7">
        <v>5.6593738804957897E-5</v>
      </c>
      <c r="W251" s="7">
        <v>6.0291409533006298E-5</v>
      </c>
      <c r="X251" s="7">
        <v>5.9699370032204299E-5</v>
      </c>
      <c r="Y251" s="7">
        <v>4.3491890475641799E-5</v>
      </c>
      <c r="Z251" s="7">
        <v>7.1676919524472796E-5</v>
      </c>
      <c r="AA251" s="1" t="s">
        <v>56</v>
      </c>
      <c r="AB251" s="1" t="str">
        <f t="shared" si="9"/>
        <v>Canarias</v>
      </c>
      <c r="AC251" s="1" t="str">
        <f t="shared" si="10"/>
        <v>Badajoz-Canarias-Santa Cruz de Tenerife-R15</v>
      </c>
      <c r="AD251" s="1" t="str">
        <f t="shared" si="11"/>
        <v xml:space="preserve">DN - Industrias diversas </v>
      </c>
    </row>
    <row r="252" spans="1:30" ht="14.4">
      <c r="A252" s="7" t="s">
        <v>20</v>
      </c>
      <c r="B252" s="7" t="s">
        <v>74</v>
      </c>
      <c r="C252" s="7" t="s">
        <v>76</v>
      </c>
      <c r="D252" s="7" t="s">
        <v>57</v>
      </c>
      <c r="E252" s="7">
        <v>0</v>
      </c>
      <c r="F252" s="7">
        <v>0</v>
      </c>
      <c r="G252" s="7">
        <v>0</v>
      </c>
      <c r="H252" s="7">
        <v>0</v>
      </c>
      <c r="I252" s="7">
        <v>0</v>
      </c>
      <c r="J252" s="7">
        <v>0</v>
      </c>
      <c r="K252" s="7">
        <v>0</v>
      </c>
      <c r="L252" s="7">
        <v>0</v>
      </c>
      <c r="M252" s="7">
        <v>0</v>
      </c>
      <c r="N252" s="7">
        <v>0</v>
      </c>
      <c r="O252" s="7">
        <v>0</v>
      </c>
      <c r="P252" s="7">
        <v>0</v>
      </c>
      <c r="Q252" s="7">
        <v>0</v>
      </c>
      <c r="R252" s="7">
        <v>0</v>
      </c>
      <c r="S252" s="7">
        <v>0</v>
      </c>
      <c r="T252" s="7">
        <v>0</v>
      </c>
      <c r="U252" s="7">
        <v>0</v>
      </c>
      <c r="V252" s="7">
        <v>0</v>
      </c>
      <c r="W252" s="7">
        <v>0</v>
      </c>
      <c r="X252" s="7">
        <v>0</v>
      </c>
      <c r="Y252" s="7">
        <v>0</v>
      </c>
      <c r="Z252" s="7">
        <v>0</v>
      </c>
      <c r="AA252" s="1" t="s">
        <v>58</v>
      </c>
      <c r="AB252" s="1" t="str">
        <f t="shared" si="9"/>
        <v>Canarias</v>
      </c>
      <c r="AC252" s="1" t="str">
        <f t="shared" si="10"/>
        <v>Badajoz-Canarias-Santa Cruz de Tenerife-R16</v>
      </c>
      <c r="AD252" s="1" t="str">
        <f t="shared" si="11"/>
        <v xml:space="preserve">EE - Industria energética, distribución de energía, gas y agua </v>
      </c>
    </row>
    <row r="253" spans="1:30" ht="14.4">
      <c r="A253" s="7" t="s">
        <v>20</v>
      </c>
      <c r="B253" s="7" t="s">
        <v>77</v>
      </c>
      <c r="C253" s="7" t="s">
        <v>77</v>
      </c>
      <c r="D253" s="7" t="s">
        <v>23</v>
      </c>
      <c r="E253" s="7">
        <v>0</v>
      </c>
      <c r="F253" s="7">
        <v>0</v>
      </c>
      <c r="G253" s="7">
        <v>0</v>
      </c>
      <c r="H253" s="7">
        <v>0</v>
      </c>
      <c r="I253" s="7">
        <v>0</v>
      </c>
      <c r="J253" s="7">
        <v>0</v>
      </c>
      <c r="K253" s="7">
        <v>0</v>
      </c>
      <c r="L253" s="7">
        <v>0</v>
      </c>
      <c r="M253" s="7">
        <v>0</v>
      </c>
      <c r="N253" s="7">
        <v>0</v>
      </c>
      <c r="O253" s="7">
        <v>0</v>
      </c>
      <c r="P253" s="7">
        <v>0</v>
      </c>
      <c r="Q253" s="7">
        <v>0</v>
      </c>
      <c r="R253" s="7">
        <v>0</v>
      </c>
      <c r="S253" s="7">
        <v>0</v>
      </c>
      <c r="T253" s="7">
        <v>0</v>
      </c>
      <c r="U253" s="7">
        <v>0</v>
      </c>
      <c r="V253" s="7">
        <v>0</v>
      </c>
      <c r="W253" s="7">
        <v>0</v>
      </c>
      <c r="X253" s="7">
        <v>0</v>
      </c>
      <c r="Y253" s="7">
        <v>0</v>
      </c>
      <c r="Z253" s="7">
        <v>0</v>
      </c>
      <c r="AA253" s="1" t="s">
        <v>24</v>
      </c>
      <c r="AB253" s="1" t="str">
        <f t="shared" si="9"/>
        <v>Cantabria</v>
      </c>
      <c r="AC253" s="1" t="str">
        <f t="shared" si="10"/>
        <v>Badajoz-Cantabria-Cantabria-R1</v>
      </c>
      <c r="AD253" s="1" t="str">
        <f t="shared" si="11"/>
        <v xml:space="preserve">AA,BB - Agricultura, silvicultura y pesca </v>
      </c>
    </row>
    <row r="254" spans="1:30" ht="14.4">
      <c r="A254" s="7" t="s">
        <v>20</v>
      </c>
      <c r="B254" s="7" t="s">
        <v>77</v>
      </c>
      <c r="C254" s="7" t="s">
        <v>77</v>
      </c>
      <c r="D254" s="7" t="s">
        <v>26</v>
      </c>
      <c r="E254" s="7">
        <v>0</v>
      </c>
      <c r="F254" s="7">
        <v>0</v>
      </c>
      <c r="G254" s="7">
        <v>0</v>
      </c>
      <c r="H254" s="7">
        <v>0</v>
      </c>
      <c r="I254" s="7">
        <v>0</v>
      </c>
      <c r="J254" s="7">
        <v>0</v>
      </c>
      <c r="K254" s="7">
        <v>0</v>
      </c>
      <c r="L254" s="7">
        <v>0</v>
      </c>
      <c r="M254" s="7">
        <v>0</v>
      </c>
      <c r="N254" s="7">
        <v>0</v>
      </c>
      <c r="O254" s="7">
        <v>0</v>
      </c>
      <c r="P254" s="7">
        <v>0</v>
      </c>
      <c r="Q254" s="7">
        <v>0</v>
      </c>
      <c r="R254" s="7">
        <v>0</v>
      </c>
      <c r="S254" s="7">
        <v>0</v>
      </c>
      <c r="T254" s="7">
        <v>0</v>
      </c>
      <c r="U254" s="7">
        <v>0</v>
      </c>
      <c r="V254" s="7">
        <v>0</v>
      </c>
      <c r="W254" s="7">
        <v>0</v>
      </c>
      <c r="X254" s="7">
        <v>0</v>
      </c>
      <c r="Y254" s="7">
        <v>0</v>
      </c>
      <c r="Z254" s="7">
        <v>0</v>
      </c>
      <c r="AA254" s="1" t="s">
        <v>27</v>
      </c>
      <c r="AB254" s="1" t="str">
        <f t="shared" si="9"/>
        <v>Cantabria</v>
      </c>
      <c r="AC254" s="1" t="str">
        <f t="shared" si="10"/>
        <v>Badajoz-Cantabria-Cantabria-R2</v>
      </c>
      <c r="AD254" s="1" t="str">
        <f t="shared" si="11"/>
        <v xml:space="preserve">CA,CB, DF - I. extractivas, coquerías, refino y combustibles nucleares </v>
      </c>
    </row>
    <row r="255" spans="1:30" ht="14.4">
      <c r="A255" s="7" t="s">
        <v>20</v>
      </c>
      <c r="B255" s="7" t="s">
        <v>77</v>
      </c>
      <c r="C255" s="7" t="s">
        <v>77</v>
      </c>
      <c r="D255" s="7" t="s">
        <v>29</v>
      </c>
      <c r="E255" s="7">
        <v>1.35325004771497</v>
      </c>
      <c r="F255" s="7">
        <v>0</v>
      </c>
      <c r="G255" s="7">
        <v>1.0647986428276399</v>
      </c>
      <c r="H255" s="7">
        <v>0</v>
      </c>
      <c r="I255" s="7">
        <v>0</v>
      </c>
      <c r="J255" s="7">
        <v>1.2395731806174699</v>
      </c>
      <c r="K255" s="7">
        <v>0</v>
      </c>
      <c r="L255" s="7">
        <v>0</v>
      </c>
      <c r="M255" s="7">
        <v>0.348866374238196</v>
      </c>
      <c r="N255" s="7">
        <v>0</v>
      </c>
      <c r="O255" s="7">
        <v>0</v>
      </c>
      <c r="P255" s="7">
        <v>4.7722619999999996</v>
      </c>
      <c r="Q255" s="7">
        <v>0</v>
      </c>
      <c r="R255" s="7">
        <v>0.73344799999999999</v>
      </c>
      <c r="S255" s="7">
        <v>0</v>
      </c>
      <c r="T255" s="7">
        <v>0</v>
      </c>
      <c r="U255" s="7">
        <v>15.033431999999999</v>
      </c>
      <c r="V255" s="7">
        <v>0</v>
      </c>
      <c r="W255" s="7">
        <v>0</v>
      </c>
      <c r="X255" s="7">
        <v>1.30657</v>
      </c>
      <c r="Y255" s="7">
        <v>0</v>
      </c>
      <c r="Z255" s="7">
        <v>0</v>
      </c>
      <c r="AA255" s="1" t="s">
        <v>30</v>
      </c>
      <c r="AB255" s="1" t="str">
        <f t="shared" si="9"/>
        <v>Cantabria</v>
      </c>
      <c r="AC255" s="1" t="str">
        <f t="shared" si="10"/>
        <v>Badajoz-Cantabria-Cantabria-R3</v>
      </c>
      <c r="AD255" s="1" t="str">
        <f t="shared" si="11"/>
        <v xml:space="preserve">DA - Industria Agroalimentaria </v>
      </c>
    </row>
    <row r="256" spans="1:30" ht="14.4">
      <c r="A256" s="7" t="s">
        <v>20</v>
      </c>
      <c r="B256" s="7" t="s">
        <v>77</v>
      </c>
      <c r="C256" s="7" t="s">
        <v>77</v>
      </c>
      <c r="D256" s="7" t="s">
        <v>32</v>
      </c>
      <c r="E256" s="7">
        <v>0</v>
      </c>
      <c r="F256" s="7">
        <v>0</v>
      </c>
      <c r="G256" s="7">
        <v>0</v>
      </c>
      <c r="H256" s="7">
        <v>0</v>
      </c>
      <c r="I256" s="7">
        <v>0</v>
      </c>
      <c r="J256" s="7">
        <v>0</v>
      </c>
      <c r="K256" s="7">
        <v>0</v>
      </c>
      <c r="L256" s="7">
        <v>0</v>
      </c>
      <c r="M256" s="7">
        <v>0</v>
      </c>
      <c r="N256" s="7">
        <v>0</v>
      </c>
      <c r="O256" s="7">
        <v>0</v>
      </c>
      <c r="P256" s="7">
        <v>0</v>
      </c>
      <c r="Q256" s="7">
        <v>0</v>
      </c>
      <c r="R256" s="7">
        <v>0</v>
      </c>
      <c r="S256" s="7">
        <v>0</v>
      </c>
      <c r="T256" s="7">
        <v>0</v>
      </c>
      <c r="U256" s="7">
        <v>0</v>
      </c>
      <c r="V256" s="7">
        <v>0</v>
      </c>
      <c r="W256" s="7">
        <v>0</v>
      </c>
      <c r="X256" s="7">
        <v>0</v>
      </c>
      <c r="Y256" s="7">
        <v>0</v>
      </c>
      <c r="Z256" s="7">
        <v>0</v>
      </c>
      <c r="AA256" s="1" t="s">
        <v>33</v>
      </c>
      <c r="AB256" s="1" t="str">
        <f t="shared" si="9"/>
        <v>Cantabria</v>
      </c>
      <c r="AC256" s="1" t="str">
        <f t="shared" si="10"/>
        <v>Badajoz-Cantabria-Cantabria-R4</v>
      </c>
      <c r="AD256" s="1" t="str">
        <f t="shared" si="11"/>
        <v xml:space="preserve">DB - Industria textil y de la confección </v>
      </c>
    </row>
    <row r="257" spans="1:30" ht="14.4">
      <c r="A257" s="7" t="s">
        <v>20</v>
      </c>
      <c r="B257" s="7" t="s">
        <v>77</v>
      </c>
      <c r="C257" s="7" t="s">
        <v>77</v>
      </c>
      <c r="D257" s="7" t="s">
        <v>35</v>
      </c>
      <c r="E257" s="7">
        <v>0</v>
      </c>
      <c r="F257" s="7">
        <v>0</v>
      </c>
      <c r="G257" s="7">
        <v>0</v>
      </c>
      <c r="H257" s="7">
        <v>0</v>
      </c>
      <c r="I257" s="7">
        <v>0</v>
      </c>
      <c r="J257" s="7">
        <v>0</v>
      </c>
      <c r="K257" s="7">
        <v>0</v>
      </c>
      <c r="L257" s="7">
        <v>0</v>
      </c>
      <c r="M257" s="7">
        <v>0</v>
      </c>
      <c r="N257" s="7">
        <v>0</v>
      </c>
      <c r="O257" s="7">
        <v>0</v>
      </c>
      <c r="P257" s="7">
        <v>0</v>
      </c>
      <c r="Q257" s="7">
        <v>0</v>
      </c>
      <c r="R257" s="7">
        <v>0</v>
      </c>
      <c r="S257" s="7">
        <v>0</v>
      </c>
      <c r="T257" s="7">
        <v>0</v>
      </c>
      <c r="U257" s="7">
        <v>0</v>
      </c>
      <c r="V257" s="7">
        <v>0</v>
      </c>
      <c r="W257" s="7">
        <v>0</v>
      </c>
      <c r="X257" s="7">
        <v>0</v>
      </c>
      <c r="Y257" s="7">
        <v>0</v>
      </c>
      <c r="Z257" s="7">
        <v>0</v>
      </c>
      <c r="AA257" s="1" t="s">
        <v>36</v>
      </c>
      <c r="AB257" s="1" t="str">
        <f t="shared" si="9"/>
        <v>Cantabria</v>
      </c>
      <c r="AC257" s="1" t="str">
        <f t="shared" si="10"/>
        <v>Badajoz-Cantabria-Cantabria-R5</v>
      </c>
      <c r="AD257" s="1" t="str">
        <f t="shared" si="11"/>
        <v xml:space="preserve">DC - Industria del cuero y calzado </v>
      </c>
    </row>
    <row r="258" spans="1:30" ht="14.4">
      <c r="A258" s="7" t="s">
        <v>20</v>
      </c>
      <c r="B258" s="7" t="s">
        <v>77</v>
      </c>
      <c r="C258" s="7" t="s">
        <v>77</v>
      </c>
      <c r="D258" s="7" t="s">
        <v>37</v>
      </c>
      <c r="E258" s="7">
        <v>0</v>
      </c>
      <c r="F258" s="7">
        <v>0</v>
      </c>
      <c r="G258" s="7">
        <v>0</v>
      </c>
      <c r="H258" s="7">
        <v>0</v>
      </c>
      <c r="I258" s="7">
        <v>0</v>
      </c>
      <c r="J258" s="7">
        <v>0</v>
      </c>
      <c r="K258" s="7">
        <v>0</v>
      </c>
      <c r="L258" s="7">
        <v>0</v>
      </c>
      <c r="M258" s="7">
        <v>0</v>
      </c>
      <c r="N258" s="7">
        <v>0</v>
      </c>
      <c r="O258" s="7">
        <v>0</v>
      </c>
      <c r="P258" s="7">
        <v>0</v>
      </c>
      <c r="Q258" s="7">
        <v>0</v>
      </c>
      <c r="R258" s="7">
        <v>0</v>
      </c>
      <c r="S258" s="7">
        <v>0</v>
      </c>
      <c r="T258" s="7">
        <v>0</v>
      </c>
      <c r="U258" s="7">
        <v>0</v>
      </c>
      <c r="V258" s="7">
        <v>0</v>
      </c>
      <c r="W258" s="7">
        <v>0</v>
      </c>
      <c r="X258" s="7">
        <v>0</v>
      </c>
      <c r="Y258" s="7">
        <v>0</v>
      </c>
      <c r="Z258" s="7">
        <v>0</v>
      </c>
      <c r="AA258" s="1" t="s">
        <v>38</v>
      </c>
      <c r="AB258" s="1" t="str">
        <f t="shared" si="9"/>
        <v>Cantabria</v>
      </c>
      <c r="AC258" s="1" t="str">
        <f t="shared" si="10"/>
        <v>Badajoz-Cantabria-Cantabria-R6</v>
      </c>
      <c r="AD258" s="1" t="str">
        <f t="shared" si="11"/>
        <v xml:space="preserve">DD - Industria de la madera y el corcho </v>
      </c>
    </row>
    <row r="259" spans="1:30" ht="14.4">
      <c r="A259" s="7" t="s">
        <v>20</v>
      </c>
      <c r="B259" s="7" t="s">
        <v>77</v>
      </c>
      <c r="C259" s="7" t="s">
        <v>77</v>
      </c>
      <c r="D259" s="7" t="s">
        <v>39</v>
      </c>
      <c r="E259" s="7">
        <v>0</v>
      </c>
      <c r="F259" s="7">
        <v>0</v>
      </c>
      <c r="G259" s="7">
        <v>0</v>
      </c>
      <c r="H259" s="7">
        <v>0</v>
      </c>
      <c r="I259" s="7">
        <v>0</v>
      </c>
      <c r="J259" s="7">
        <v>0</v>
      </c>
      <c r="K259" s="7">
        <v>0</v>
      </c>
      <c r="L259" s="7">
        <v>0</v>
      </c>
      <c r="M259" s="7">
        <v>0</v>
      </c>
      <c r="N259" s="7">
        <v>0</v>
      </c>
      <c r="O259" s="7">
        <v>0</v>
      </c>
      <c r="P259" s="7">
        <v>0</v>
      </c>
      <c r="Q259" s="7">
        <v>0</v>
      </c>
      <c r="R259" s="7">
        <v>0</v>
      </c>
      <c r="S259" s="7">
        <v>0</v>
      </c>
      <c r="T259" s="7">
        <v>0</v>
      </c>
      <c r="U259" s="7">
        <v>0</v>
      </c>
      <c r="V259" s="7">
        <v>0</v>
      </c>
      <c r="W259" s="7">
        <v>0</v>
      </c>
      <c r="X259" s="7">
        <v>0</v>
      </c>
      <c r="Y259" s="7">
        <v>0</v>
      </c>
      <c r="Z259" s="7">
        <v>0</v>
      </c>
      <c r="AA259" s="1" t="s">
        <v>40</v>
      </c>
      <c r="AB259" s="1" t="str">
        <f t="shared" si="9"/>
        <v>Cantabria</v>
      </c>
      <c r="AC259" s="1" t="str">
        <f t="shared" si="10"/>
        <v>Badajoz-Cantabria-Cantabria-R7</v>
      </c>
      <c r="AD259" s="1" t="str">
        <f t="shared" si="11"/>
        <v xml:space="preserve">DE - Industria del papel, edición y artes gráficas </v>
      </c>
    </row>
    <row r="260" spans="1:30" ht="14.4">
      <c r="A260" s="7" t="s">
        <v>20</v>
      </c>
      <c r="B260" s="7" t="s">
        <v>77</v>
      </c>
      <c r="C260" s="7" t="s">
        <v>77</v>
      </c>
      <c r="D260" s="7" t="s">
        <v>41</v>
      </c>
      <c r="E260" s="7">
        <v>0</v>
      </c>
      <c r="F260" s="7">
        <v>0</v>
      </c>
      <c r="G260" s="7">
        <v>0</v>
      </c>
      <c r="H260" s="7">
        <v>0</v>
      </c>
      <c r="I260" s="7">
        <v>6.6107002570098201</v>
      </c>
      <c r="J260" s="7">
        <v>1.9418192228889499</v>
      </c>
      <c r="K260" s="7">
        <v>0</v>
      </c>
      <c r="L260" s="7">
        <v>0</v>
      </c>
      <c r="M260" s="7">
        <v>0</v>
      </c>
      <c r="N260" s="7">
        <v>6.1042815379007003</v>
      </c>
      <c r="O260" s="7">
        <v>0</v>
      </c>
      <c r="P260" s="7">
        <v>0</v>
      </c>
      <c r="Q260" s="7">
        <v>0</v>
      </c>
      <c r="R260" s="7">
        <v>0</v>
      </c>
      <c r="S260" s="7">
        <v>0</v>
      </c>
      <c r="T260" s="7">
        <v>16.12059</v>
      </c>
      <c r="U260" s="7">
        <v>15.020424999999999</v>
      </c>
      <c r="V260" s="7">
        <v>0</v>
      </c>
      <c r="W260" s="7">
        <v>0</v>
      </c>
      <c r="X260" s="7">
        <v>0</v>
      </c>
      <c r="Y260" s="7">
        <v>40.365110000000001</v>
      </c>
      <c r="Z260" s="7">
        <v>0</v>
      </c>
      <c r="AA260" s="1" t="s">
        <v>42</v>
      </c>
      <c r="AB260" s="1" t="str">
        <f t="shared" si="9"/>
        <v>Cantabria</v>
      </c>
      <c r="AC260" s="1" t="str">
        <f t="shared" si="10"/>
        <v>Badajoz-Cantabria-Cantabria-R8</v>
      </c>
      <c r="AD260" s="1" t="str">
        <f t="shared" si="11"/>
        <v xml:space="preserve">DG - Industria Química </v>
      </c>
    </row>
    <row r="261" spans="1:30" ht="14.4">
      <c r="A261" s="7" t="s">
        <v>20</v>
      </c>
      <c r="B261" s="7" t="s">
        <v>77</v>
      </c>
      <c r="C261" s="7" t="s">
        <v>77</v>
      </c>
      <c r="D261" s="7" t="s">
        <v>43</v>
      </c>
      <c r="E261" s="7">
        <v>8.0008634156357807</v>
      </c>
      <c r="F261" s="7">
        <v>0</v>
      </c>
      <c r="G261" s="7">
        <v>0</v>
      </c>
      <c r="H261" s="7">
        <v>0</v>
      </c>
      <c r="I261" s="7">
        <v>0</v>
      </c>
      <c r="J261" s="7">
        <v>0</v>
      </c>
      <c r="K261" s="7">
        <v>0</v>
      </c>
      <c r="L261" s="7">
        <v>0</v>
      </c>
      <c r="M261" s="7">
        <v>0</v>
      </c>
      <c r="N261" s="7">
        <v>7.7746272674540897</v>
      </c>
      <c r="O261" s="7">
        <v>0</v>
      </c>
      <c r="P261" s="7">
        <v>4.3252569999999997</v>
      </c>
      <c r="Q261" s="7">
        <v>0</v>
      </c>
      <c r="R261" s="7">
        <v>0</v>
      </c>
      <c r="S261" s="7">
        <v>0</v>
      </c>
      <c r="T261" s="7">
        <v>0</v>
      </c>
      <c r="U261" s="7">
        <v>0</v>
      </c>
      <c r="V261" s="7">
        <v>0</v>
      </c>
      <c r="W261" s="7">
        <v>0</v>
      </c>
      <c r="X261" s="7">
        <v>0</v>
      </c>
      <c r="Y261" s="7">
        <v>7.1279599999999999</v>
      </c>
      <c r="Z261" s="7">
        <v>0</v>
      </c>
      <c r="AA261" s="1" t="s">
        <v>44</v>
      </c>
      <c r="AB261" s="1" t="str">
        <f t="shared" si="9"/>
        <v>Cantabria</v>
      </c>
      <c r="AC261" s="1" t="str">
        <f t="shared" si="10"/>
        <v>Badajoz-Cantabria-Cantabria-R9</v>
      </c>
      <c r="AD261" s="1" t="str">
        <f t="shared" si="11"/>
        <v xml:space="preserve">DH - Industria del caucho y materias plásticas </v>
      </c>
    </row>
    <row r="262" spans="1:30" ht="14.4">
      <c r="A262" s="7" t="s">
        <v>20</v>
      </c>
      <c r="B262" s="7" t="s">
        <v>77</v>
      </c>
      <c r="C262" s="7" t="s">
        <v>77</v>
      </c>
      <c r="D262" s="7" t="s">
        <v>45</v>
      </c>
      <c r="E262" s="7">
        <v>0</v>
      </c>
      <c r="F262" s="7">
        <v>0</v>
      </c>
      <c r="G262" s="7">
        <v>0</v>
      </c>
      <c r="H262" s="7">
        <v>0</v>
      </c>
      <c r="I262" s="7">
        <v>0</v>
      </c>
      <c r="J262" s="7">
        <v>0</v>
      </c>
      <c r="K262" s="7">
        <v>0</v>
      </c>
      <c r="L262" s="7">
        <v>0</v>
      </c>
      <c r="M262" s="7">
        <v>0</v>
      </c>
      <c r="N262" s="7">
        <v>0</v>
      </c>
      <c r="O262" s="7">
        <v>0</v>
      </c>
      <c r="P262" s="7">
        <v>0</v>
      </c>
      <c r="Q262" s="7">
        <v>0</v>
      </c>
      <c r="R262" s="7">
        <v>0</v>
      </c>
      <c r="S262" s="7">
        <v>0</v>
      </c>
      <c r="T262" s="7">
        <v>0</v>
      </c>
      <c r="U262" s="7">
        <v>0</v>
      </c>
      <c r="V262" s="7">
        <v>0</v>
      </c>
      <c r="W262" s="7">
        <v>0</v>
      </c>
      <c r="X262" s="7">
        <v>0</v>
      </c>
      <c r="Y262" s="7">
        <v>0</v>
      </c>
      <c r="Z262" s="7">
        <v>0</v>
      </c>
      <c r="AA262" s="1" t="s">
        <v>46</v>
      </c>
      <c r="AB262" s="1" t="str">
        <f t="shared" si="9"/>
        <v>Cantabria</v>
      </c>
      <c r="AC262" s="1" t="str">
        <f t="shared" si="10"/>
        <v>Badajoz-Cantabria-Cantabria-R10</v>
      </c>
      <c r="AD262" s="1" t="str">
        <f t="shared" si="11"/>
        <v xml:space="preserve">DI - Industria de productos minerales no metálicos </v>
      </c>
    </row>
    <row r="263" spans="1:30" ht="14.4">
      <c r="A263" s="7" t="s">
        <v>20</v>
      </c>
      <c r="B263" s="7" t="s">
        <v>77</v>
      </c>
      <c r="C263" s="7" t="s">
        <v>77</v>
      </c>
      <c r="D263" s="7" t="s">
        <v>47</v>
      </c>
      <c r="E263" s="7">
        <v>0</v>
      </c>
      <c r="F263" s="7">
        <v>12.0070838392009</v>
      </c>
      <c r="G263" s="7">
        <v>56.648068330622202</v>
      </c>
      <c r="H263" s="7">
        <v>0</v>
      </c>
      <c r="I263" s="7">
        <v>0</v>
      </c>
      <c r="J263" s="7">
        <v>0</v>
      </c>
      <c r="K263" s="7">
        <v>3.5387628023806501</v>
      </c>
      <c r="L263" s="7">
        <v>0</v>
      </c>
      <c r="M263" s="7">
        <v>0</v>
      </c>
      <c r="N263" s="7">
        <v>0</v>
      </c>
      <c r="O263" s="7">
        <v>0</v>
      </c>
      <c r="P263" s="7">
        <v>0</v>
      </c>
      <c r="Q263" s="7">
        <v>18.29795</v>
      </c>
      <c r="R263" s="7">
        <v>17.202719999999999</v>
      </c>
      <c r="S263" s="7">
        <v>0</v>
      </c>
      <c r="T263" s="7">
        <v>0</v>
      </c>
      <c r="U263" s="7">
        <v>0</v>
      </c>
      <c r="V263" s="7">
        <v>14.534579000000001</v>
      </c>
      <c r="W263" s="7">
        <v>0</v>
      </c>
      <c r="X263" s="7">
        <v>0</v>
      </c>
      <c r="Y263" s="7">
        <v>0</v>
      </c>
      <c r="Z263" s="7">
        <v>0</v>
      </c>
      <c r="AA263" s="1" t="s">
        <v>48</v>
      </c>
      <c r="AB263" s="1" t="str">
        <f t="shared" si="9"/>
        <v>Cantabria</v>
      </c>
      <c r="AC263" s="1" t="str">
        <f t="shared" si="10"/>
        <v>Badajoz-Cantabria-Cantabria-R11</v>
      </c>
      <c r="AD263" s="1" t="str">
        <f t="shared" si="11"/>
        <v xml:space="preserve">DJ - Metalurgia y fabricación de productos metálicos </v>
      </c>
    </row>
    <row r="264" spans="1:30" ht="14.4">
      <c r="A264" s="7" t="s">
        <v>20</v>
      </c>
      <c r="B264" s="7" t="s">
        <v>77</v>
      </c>
      <c r="C264" s="7" t="s">
        <v>77</v>
      </c>
      <c r="D264" s="7" t="s">
        <v>49</v>
      </c>
      <c r="E264" s="7">
        <v>0</v>
      </c>
      <c r="F264" s="7">
        <v>0</v>
      </c>
      <c r="G264" s="7">
        <v>0</v>
      </c>
      <c r="H264" s="7">
        <v>0</v>
      </c>
      <c r="I264" s="7">
        <v>0</v>
      </c>
      <c r="J264" s="7">
        <v>0</v>
      </c>
      <c r="K264" s="7">
        <v>0</v>
      </c>
      <c r="L264" s="7">
        <v>0</v>
      </c>
      <c r="M264" s="7">
        <v>0</v>
      </c>
      <c r="N264" s="7">
        <v>0</v>
      </c>
      <c r="O264" s="7">
        <v>0</v>
      </c>
      <c r="P264" s="7">
        <v>0</v>
      </c>
      <c r="Q264" s="7">
        <v>0</v>
      </c>
      <c r="R264" s="7">
        <v>0</v>
      </c>
      <c r="S264" s="7">
        <v>0</v>
      </c>
      <c r="T264" s="7">
        <v>0</v>
      </c>
      <c r="U264" s="7">
        <v>0</v>
      </c>
      <c r="V264" s="7">
        <v>0</v>
      </c>
      <c r="W264" s="7">
        <v>0</v>
      </c>
      <c r="X264" s="7">
        <v>0</v>
      </c>
      <c r="Y264" s="7">
        <v>0</v>
      </c>
      <c r="Z264" s="7">
        <v>0</v>
      </c>
      <c r="AA264" s="1" t="s">
        <v>50</v>
      </c>
      <c r="AB264" s="1" t="str">
        <f t="shared" si="9"/>
        <v>Cantabria</v>
      </c>
      <c r="AC264" s="1" t="str">
        <f t="shared" si="10"/>
        <v>Badajoz-Cantabria-Cantabria-R12</v>
      </c>
      <c r="AD264" s="1" t="str">
        <f t="shared" si="11"/>
        <v xml:space="preserve">DK - Fabricación de maquinaria y equipo mecánico </v>
      </c>
    </row>
    <row r="265" spans="1:30" ht="14.4">
      <c r="A265" s="7" t="s">
        <v>20</v>
      </c>
      <c r="B265" s="7" t="s">
        <v>77</v>
      </c>
      <c r="C265" s="7" t="s">
        <v>77</v>
      </c>
      <c r="D265" s="7" t="s">
        <v>51</v>
      </c>
      <c r="E265" s="7">
        <v>0</v>
      </c>
      <c r="F265" s="7">
        <v>0</v>
      </c>
      <c r="G265" s="7">
        <v>0</v>
      </c>
      <c r="H265" s="7">
        <v>0</v>
      </c>
      <c r="I265" s="7">
        <v>0</v>
      </c>
      <c r="J265" s="7">
        <v>16.883659723390501</v>
      </c>
      <c r="K265" s="7">
        <v>0</v>
      </c>
      <c r="L265" s="7">
        <v>0</v>
      </c>
      <c r="M265" s="7">
        <v>0</v>
      </c>
      <c r="N265" s="7">
        <v>0</v>
      </c>
      <c r="O265" s="7">
        <v>0</v>
      </c>
      <c r="P265" s="7">
        <v>0</v>
      </c>
      <c r="Q265" s="7">
        <v>0</v>
      </c>
      <c r="R265" s="7">
        <v>0</v>
      </c>
      <c r="S265" s="7">
        <v>0</v>
      </c>
      <c r="T265" s="7">
        <v>0</v>
      </c>
      <c r="U265" s="7">
        <v>3.0924559999999999</v>
      </c>
      <c r="V265" s="7">
        <v>0</v>
      </c>
      <c r="W265" s="7">
        <v>0</v>
      </c>
      <c r="X265" s="7">
        <v>0</v>
      </c>
      <c r="Y265" s="7">
        <v>0</v>
      </c>
      <c r="Z265" s="7">
        <v>0</v>
      </c>
      <c r="AA265" s="1" t="s">
        <v>52</v>
      </c>
      <c r="AB265" s="1" t="str">
        <f t="shared" si="9"/>
        <v>Cantabria</v>
      </c>
      <c r="AC265" s="1" t="str">
        <f t="shared" si="10"/>
        <v>Badajoz-Cantabria-Cantabria-R13</v>
      </c>
      <c r="AD265" s="1" t="str">
        <f t="shared" si="11"/>
        <v xml:space="preserve">DL - Material y equipo eléctrico, electrónico y óptico </v>
      </c>
    </row>
    <row r="266" spans="1:30" ht="14.4">
      <c r="A266" s="7" t="s">
        <v>20</v>
      </c>
      <c r="B266" s="7" t="s">
        <v>77</v>
      </c>
      <c r="C266" s="7" t="s">
        <v>77</v>
      </c>
      <c r="D266" s="7" t="s">
        <v>53</v>
      </c>
      <c r="E266" s="7">
        <v>0</v>
      </c>
      <c r="F266" s="7">
        <v>0</v>
      </c>
      <c r="G266" s="7">
        <v>0</v>
      </c>
      <c r="H266" s="7">
        <v>0</v>
      </c>
      <c r="I266" s="7">
        <v>11.2916836347562</v>
      </c>
      <c r="J266" s="7">
        <v>0</v>
      </c>
      <c r="K266" s="7">
        <v>17.9570254221195</v>
      </c>
      <c r="L266" s="7">
        <v>6.9352878412305801</v>
      </c>
      <c r="M266" s="7">
        <v>5.2111628525289699</v>
      </c>
      <c r="N266" s="7">
        <v>0</v>
      </c>
      <c r="O266" s="7">
        <v>1.6357324134837099</v>
      </c>
      <c r="P266" s="7">
        <v>0</v>
      </c>
      <c r="Q266" s="7">
        <v>0</v>
      </c>
      <c r="R266" s="7">
        <v>0</v>
      </c>
      <c r="S266" s="7">
        <v>0</v>
      </c>
      <c r="T266" s="7">
        <v>7.8436909999999997</v>
      </c>
      <c r="U266" s="7">
        <v>0</v>
      </c>
      <c r="V266" s="7">
        <v>10.830465</v>
      </c>
      <c r="W266" s="7">
        <v>3.3645740000000002</v>
      </c>
      <c r="X266" s="7">
        <v>3.4224079999999999</v>
      </c>
      <c r="Y266" s="7">
        <v>0</v>
      </c>
      <c r="Z266" s="7">
        <v>2.7753209999999999</v>
      </c>
      <c r="AA266" s="1" t="s">
        <v>54</v>
      </c>
      <c r="AB266" s="1" t="str">
        <f t="shared" si="9"/>
        <v>Cantabria</v>
      </c>
      <c r="AC266" s="1" t="str">
        <f t="shared" si="10"/>
        <v>Badajoz-Cantabria-Cantabria-R14</v>
      </c>
      <c r="AD266" s="1" t="str">
        <f t="shared" si="11"/>
        <v xml:space="preserve">DM - Fabricación de material de transporte </v>
      </c>
    </row>
    <row r="267" spans="1:30" ht="14.4">
      <c r="A267" s="7" t="s">
        <v>20</v>
      </c>
      <c r="B267" s="7" t="s">
        <v>77</v>
      </c>
      <c r="C267" s="7" t="s">
        <v>77</v>
      </c>
      <c r="D267" s="7" t="s">
        <v>55</v>
      </c>
      <c r="E267" s="7">
        <v>0</v>
      </c>
      <c r="F267" s="7">
        <v>0</v>
      </c>
      <c r="G267" s="7">
        <v>0</v>
      </c>
      <c r="H267" s="7">
        <v>0</v>
      </c>
      <c r="I267" s="7">
        <v>0</v>
      </c>
      <c r="J267" s="7">
        <v>0</v>
      </c>
      <c r="K267" s="7">
        <v>0</v>
      </c>
      <c r="L267" s="7">
        <v>0</v>
      </c>
      <c r="M267" s="7">
        <v>0</v>
      </c>
      <c r="N267" s="7">
        <v>0</v>
      </c>
      <c r="O267" s="7">
        <v>0</v>
      </c>
      <c r="P267" s="7">
        <v>0</v>
      </c>
      <c r="Q267" s="7">
        <v>0</v>
      </c>
      <c r="R267" s="7">
        <v>0</v>
      </c>
      <c r="S267" s="7">
        <v>0</v>
      </c>
      <c r="T267" s="7">
        <v>0</v>
      </c>
      <c r="U267" s="7">
        <v>0</v>
      </c>
      <c r="V267" s="7">
        <v>0</v>
      </c>
      <c r="W267" s="7">
        <v>0</v>
      </c>
      <c r="X267" s="7">
        <v>0</v>
      </c>
      <c r="Y267" s="7">
        <v>0</v>
      </c>
      <c r="Z267" s="7">
        <v>0</v>
      </c>
      <c r="AA267" s="1" t="s">
        <v>56</v>
      </c>
      <c r="AB267" s="1" t="str">
        <f t="shared" si="9"/>
        <v>Cantabria</v>
      </c>
      <c r="AC267" s="1" t="str">
        <f t="shared" si="10"/>
        <v>Badajoz-Cantabria-Cantabria-R15</v>
      </c>
      <c r="AD267" s="1" t="str">
        <f t="shared" si="11"/>
        <v xml:space="preserve">DN - Industrias diversas </v>
      </c>
    </row>
    <row r="268" spans="1:30" ht="14.4">
      <c r="A268" s="7" t="s">
        <v>20</v>
      </c>
      <c r="B268" s="7" t="s">
        <v>77</v>
      </c>
      <c r="C268" s="7" t="s">
        <v>77</v>
      </c>
      <c r="D268" s="7" t="s">
        <v>57</v>
      </c>
      <c r="E268" s="7">
        <v>0</v>
      </c>
      <c r="F268" s="7">
        <v>0</v>
      </c>
      <c r="G268" s="7">
        <v>0</v>
      </c>
      <c r="H268" s="7">
        <v>0</v>
      </c>
      <c r="I268" s="7">
        <v>0</v>
      </c>
      <c r="J268" s="7">
        <v>0</v>
      </c>
      <c r="K268" s="7">
        <v>0</v>
      </c>
      <c r="L268" s="7">
        <v>0</v>
      </c>
      <c r="M268" s="7">
        <v>0</v>
      </c>
      <c r="N268" s="7">
        <v>0</v>
      </c>
      <c r="O268" s="7">
        <v>0</v>
      </c>
      <c r="P268" s="7">
        <v>0</v>
      </c>
      <c r="Q268" s="7">
        <v>0</v>
      </c>
      <c r="R268" s="7">
        <v>0</v>
      </c>
      <c r="S268" s="7">
        <v>0</v>
      </c>
      <c r="T268" s="7">
        <v>0</v>
      </c>
      <c r="U268" s="7">
        <v>0</v>
      </c>
      <c r="V268" s="7">
        <v>0</v>
      </c>
      <c r="W268" s="7">
        <v>0</v>
      </c>
      <c r="X268" s="7">
        <v>0</v>
      </c>
      <c r="Y268" s="7">
        <v>0</v>
      </c>
      <c r="Z268" s="7">
        <v>0</v>
      </c>
      <c r="AA268" s="1" t="s">
        <v>58</v>
      </c>
      <c r="AB268" s="1" t="str">
        <f t="shared" si="9"/>
        <v>Cantabria</v>
      </c>
      <c r="AC268" s="1" t="str">
        <f t="shared" si="10"/>
        <v>Badajoz-Cantabria-Cantabria-R16</v>
      </c>
      <c r="AD268" s="1" t="str">
        <f t="shared" si="11"/>
        <v xml:space="preserve">EE - Industria energética, distribución de energía, gas y agua </v>
      </c>
    </row>
    <row r="269" spans="1:30" ht="14.4">
      <c r="A269" s="7" t="s">
        <v>20</v>
      </c>
      <c r="B269" s="7" t="s">
        <v>78</v>
      </c>
      <c r="C269" s="7" t="s">
        <v>79</v>
      </c>
      <c r="D269" s="7" t="s">
        <v>23</v>
      </c>
      <c r="E269" s="7">
        <v>0</v>
      </c>
      <c r="F269" s="7">
        <v>2.46251750720864</v>
      </c>
      <c r="G269" s="7">
        <v>27.0265546390251</v>
      </c>
      <c r="H269" s="7">
        <v>7.1255255127700403</v>
      </c>
      <c r="I269" s="7">
        <v>11.0135381036987</v>
      </c>
      <c r="J269" s="7">
        <v>41.267741046736099</v>
      </c>
      <c r="K269" s="7">
        <v>0</v>
      </c>
      <c r="L269" s="7">
        <v>1.94412732975959</v>
      </c>
      <c r="M269" s="7">
        <v>8.5021098486318891</v>
      </c>
      <c r="N269" s="7">
        <v>10.2092487457065</v>
      </c>
      <c r="O269" s="7">
        <v>29.746837163436702</v>
      </c>
      <c r="P269" s="7">
        <v>0</v>
      </c>
      <c r="Q269" s="7">
        <v>20.098754</v>
      </c>
      <c r="R269" s="7">
        <v>25.338239999999999</v>
      </c>
      <c r="S269" s="7">
        <v>32.177903999999998</v>
      </c>
      <c r="T269" s="7">
        <v>6.0804749999999999</v>
      </c>
      <c r="U269" s="7">
        <v>74.525464999999997</v>
      </c>
      <c r="V269" s="7">
        <v>0</v>
      </c>
      <c r="W269" s="7">
        <v>14.28275</v>
      </c>
      <c r="X269" s="7">
        <v>8.2894120000000004</v>
      </c>
      <c r="Y269" s="7">
        <v>8.9322479999999995</v>
      </c>
      <c r="Z269" s="7">
        <v>29.592839000000001</v>
      </c>
      <c r="AA269" s="1" t="s">
        <v>24</v>
      </c>
      <c r="AB269" s="1" t="str">
        <f t="shared" ref="AB269:AB332" si="12">IF(B269="Castilla-La Mancha","Castilla La Mancha",B269)</f>
        <v>Castilla y León</v>
      </c>
      <c r="AC269" s="1" t="str">
        <f t="shared" si="10"/>
        <v>Badajoz-Castilla y León-Ávila-R1</v>
      </c>
      <c r="AD269" s="1" t="str">
        <f t="shared" si="11"/>
        <v xml:space="preserve">AA,BB - Agricultura, silvicultura y pesca </v>
      </c>
    </row>
    <row r="270" spans="1:30" ht="14.4">
      <c r="A270" s="7" t="s">
        <v>20</v>
      </c>
      <c r="B270" s="7" t="s">
        <v>78</v>
      </c>
      <c r="C270" s="7" t="s">
        <v>79</v>
      </c>
      <c r="D270" s="7" t="s">
        <v>26</v>
      </c>
      <c r="E270" s="7">
        <v>0</v>
      </c>
      <c r="F270" s="7">
        <v>0</v>
      </c>
      <c r="G270" s="7">
        <v>2.7288536668917902</v>
      </c>
      <c r="H270" s="7">
        <v>0</v>
      </c>
      <c r="I270" s="7">
        <v>0.26667887863925099</v>
      </c>
      <c r="J270" s="7">
        <v>0</v>
      </c>
      <c r="K270" s="7">
        <v>0</v>
      </c>
      <c r="L270" s="7">
        <v>0</v>
      </c>
      <c r="M270" s="7">
        <v>0</v>
      </c>
      <c r="N270" s="7">
        <v>0</v>
      </c>
      <c r="O270" s="7">
        <v>0</v>
      </c>
      <c r="P270" s="7">
        <v>0</v>
      </c>
      <c r="Q270" s="7">
        <v>0</v>
      </c>
      <c r="R270" s="7">
        <v>38.597735</v>
      </c>
      <c r="S270" s="7">
        <v>0</v>
      </c>
      <c r="T270" s="7">
        <v>166.73911100000001</v>
      </c>
      <c r="U270" s="7">
        <v>0</v>
      </c>
      <c r="V270" s="7">
        <v>0</v>
      </c>
      <c r="W270" s="7">
        <v>0</v>
      </c>
      <c r="X270" s="7">
        <v>0</v>
      </c>
      <c r="Y270" s="7">
        <v>0</v>
      </c>
      <c r="Z270" s="7">
        <v>0</v>
      </c>
      <c r="AA270" s="1" t="s">
        <v>27</v>
      </c>
      <c r="AB270" s="1" t="str">
        <f t="shared" si="12"/>
        <v>Castilla y León</v>
      </c>
      <c r="AC270" s="1" t="str">
        <f t="shared" ref="AC270:AC333" si="13">+A270&amp;"-"&amp;AB270&amp;"-"&amp;C270&amp;"-"&amp;AA270</f>
        <v>Badajoz-Castilla y León-Ávila-R2</v>
      </c>
      <c r="AD270" s="1" t="str">
        <f t="shared" ref="AD270:AD333" si="14">+IF(D270=$D$13,$AI$1,IF(D270=$D$14,$AI$2,IF(D270=$D$15,$AI$3,IF(D270=$D$16,$AI$4,IF(D270=$D$17,$AI$5,IF(D270=$D$18,$AI$6,IF(D270=$D$19,$AI$7,IF(D270=$D$20,$AI$8,IF(D270=$D$21,$AI$9,IF(D270=$D$22,$AI$10,IF(D270=$D$23,$AI$11,IF(D270=$D$24,$AI$12,IF(D270=$D$25,$AI$13,IF(D270=$D$26,$AI$14,IF(D270=$D$27,$AI$15,$AI$16)))))))))))))))</f>
        <v xml:space="preserve">CA,CB, DF - I. extractivas, coquerías, refino y combustibles nucleares </v>
      </c>
    </row>
    <row r="271" spans="1:30" ht="14.4">
      <c r="A271" s="7" t="s">
        <v>20</v>
      </c>
      <c r="B271" s="7" t="s">
        <v>78</v>
      </c>
      <c r="C271" s="7" t="s">
        <v>79</v>
      </c>
      <c r="D271" s="7" t="s">
        <v>29</v>
      </c>
      <c r="E271" s="7">
        <v>0</v>
      </c>
      <c r="F271" s="7">
        <v>9.99423930879402</v>
      </c>
      <c r="G271" s="7">
        <v>0</v>
      </c>
      <c r="H271" s="7">
        <v>0</v>
      </c>
      <c r="I271" s="7">
        <v>4.8052804988078099</v>
      </c>
      <c r="J271" s="7">
        <v>69.932235468804507</v>
      </c>
      <c r="K271" s="7">
        <v>0</v>
      </c>
      <c r="L271" s="7">
        <v>0</v>
      </c>
      <c r="M271" s="7">
        <v>7.3233565379489001</v>
      </c>
      <c r="N271" s="7">
        <v>0</v>
      </c>
      <c r="O271" s="7">
        <v>0.20211830603668701</v>
      </c>
      <c r="P271" s="7">
        <v>0</v>
      </c>
      <c r="Q271" s="7">
        <v>39.132821</v>
      </c>
      <c r="R271" s="7">
        <v>0</v>
      </c>
      <c r="S271" s="7">
        <v>0</v>
      </c>
      <c r="T271" s="7">
        <v>14.81376</v>
      </c>
      <c r="U271" s="7">
        <v>30.169544999999999</v>
      </c>
      <c r="V271" s="7">
        <v>0</v>
      </c>
      <c r="W271" s="7">
        <v>0</v>
      </c>
      <c r="X271" s="7">
        <v>42.400855999999997</v>
      </c>
      <c r="Y271" s="7">
        <v>0</v>
      </c>
      <c r="Z271" s="7">
        <v>0.42691400000000002</v>
      </c>
      <c r="AA271" s="1" t="s">
        <v>30</v>
      </c>
      <c r="AB271" s="1" t="str">
        <f t="shared" si="12"/>
        <v>Castilla y León</v>
      </c>
      <c r="AC271" s="1" t="str">
        <f t="shared" si="13"/>
        <v>Badajoz-Castilla y León-Ávila-R3</v>
      </c>
      <c r="AD271" s="1" t="str">
        <f t="shared" si="14"/>
        <v xml:space="preserve">DA - Industria Agroalimentaria </v>
      </c>
    </row>
    <row r="272" spans="1:30" ht="14.4">
      <c r="A272" s="7" t="s">
        <v>20</v>
      </c>
      <c r="B272" s="7" t="s">
        <v>78</v>
      </c>
      <c r="C272" s="7" t="s">
        <v>79</v>
      </c>
      <c r="D272" s="7" t="s">
        <v>32</v>
      </c>
      <c r="E272" s="7">
        <v>0</v>
      </c>
      <c r="F272" s="7">
        <v>0</v>
      </c>
      <c r="G272" s="7">
        <v>0</v>
      </c>
      <c r="H272" s="7">
        <v>0</v>
      </c>
      <c r="I272" s="7">
        <v>0</v>
      </c>
      <c r="J272" s="7">
        <v>0</v>
      </c>
      <c r="K272" s="7">
        <v>0</v>
      </c>
      <c r="L272" s="7">
        <v>0</v>
      </c>
      <c r="M272" s="7">
        <v>0</v>
      </c>
      <c r="N272" s="7">
        <v>0</v>
      </c>
      <c r="O272" s="7">
        <v>0</v>
      </c>
      <c r="P272" s="7">
        <v>0</v>
      </c>
      <c r="Q272" s="7">
        <v>0</v>
      </c>
      <c r="R272" s="7">
        <v>0</v>
      </c>
      <c r="S272" s="7">
        <v>0</v>
      </c>
      <c r="T272" s="7">
        <v>0</v>
      </c>
      <c r="U272" s="7">
        <v>0</v>
      </c>
      <c r="V272" s="7">
        <v>0</v>
      </c>
      <c r="W272" s="7">
        <v>0</v>
      </c>
      <c r="X272" s="7">
        <v>0</v>
      </c>
      <c r="Y272" s="7">
        <v>0</v>
      </c>
      <c r="Z272" s="7">
        <v>0</v>
      </c>
      <c r="AA272" s="1" t="s">
        <v>33</v>
      </c>
      <c r="AB272" s="1" t="str">
        <f t="shared" si="12"/>
        <v>Castilla y León</v>
      </c>
      <c r="AC272" s="1" t="str">
        <f t="shared" si="13"/>
        <v>Badajoz-Castilla y León-Ávila-R4</v>
      </c>
      <c r="AD272" s="1" t="str">
        <f t="shared" si="14"/>
        <v xml:space="preserve">DB - Industria textil y de la confección </v>
      </c>
    </row>
    <row r="273" spans="1:30" ht="14.4">
      <c r="A273" s="7" t="s">
        <v>20</v>
      </c>
      <c r="B273" s="7" t="s">
        <v>78</v>
      </c>
      <c r="C273" s="7" t="s">
        <v>79</v>
      </c>
      <c r="D273" s="7" t="s">
        <v>35</v>
      </c>
      <c r="E273" s="7">
        <v>0</v>
      </c>
      <c r="F273" s="7">
        <v>0</v>
      </c>
      <c r="G273" s="7">
        <v>0</v>
      </c>
      <c r="H273" s="7">
        <v>0</v>
      </c>
      <c r="I273" s="7">
        <v>0</v>
      </c>
      <c r="J273" s="7">
        <v>0</v>
      </c>
      <c r="K273" s="7">
        <v>0</v>
      </c>
      <c r="L273" s="7">
        <v>0</v>
      </c>
      <c r="M273" s="7">
        <v>0</v>
      </c>
      <c r="N273" s="7">
        <v>0</v>
      </c>
      <c r="O273" s="7">
        <v>0</v>
      </c>
      <c r="P273" s="7">
        <v>0</v>
      </c>
      <c r="Q273" s="7">
        <v>0</v>
      </c>
      <c r="R273" s="7">
        <v>0</v>
      </c>
      <c r="S273" s="7">
        <v>0</v>
      </c>
      <c r="T273" s="7">
        <v>0</v>
      </c>
      <c r="U273" s="7">
        <v>0</v>
      </c>
      <c r="V273" s="7">
        <v>0</v>
      </c>
      <c r="W273" s="7">
        <v>0</v>
      </c>
      <c r="X273" s="7">
        <v>0</v>
      </c>
      <c r="Y273" s="7">
        <v>0</v>
      </c>
      <c r="Z273" s="7">
        <v>0</v>
      </c>
      <c r="AA273" s="1" t="s">
        <v>36</v>
      </c>
      <c r="AB273" s="1" t="str">
        <f t="shared" si="12"/>
        <v>Castilla y León</v>
      </c>
      <c r="AC273" s="1" t="str">
        <f t="shared" si="13"/>
        <v>Badajoz-Castilla y León-Ávila-R5</v>
      </c>
      <c r="AD273" s="1" t="str">
        <f t="shared" si="14"/>
        <v xml:space="preserve">DC - Industria del cuero y calzado </v>
      </c>
    </row>
    <row r="274" spans="1:30" ht="14.4">
      <c r="A274" s="7" t="s">
        <v>20</v>
      </c>
      <c r="B274" s="7" t="s">
        <v>78</v>
      </c>
      <c r="C274" s="7" t="s">
        <v>79</v>
      </c>
      <c r="D274" s="7" t="s">
        <v>37</v>
      </c>
      <c r="E274" s="7">
        <v>0</v>
      </c>
      <c r="F274" s="7">
        <v>0</v>
      </c>
      <c r="G274" s="7">
        <v>0</v>
      </c>
      <c r="H274" s="7">
        <v>0</v>
      </c>
      <c r="I274" s="7">
        <v>0</v>
      </c>
      <c r="J274" s="7">
        <v>0</v>
      </c>
      <c r="K274" s="7">
        <v>0</v>
      </c>
      <c r="L274" s="7">
        <v>0</v>
      </c>
      <c r="M274" s="7">
        <v>0</v>
      </c>
      <c r="N274" s="7">
        <v>0</v>
      </c>
      <c r="O274" s="7">
        <v>0</v>
      </c>
      <c r="P274" s="7">
        <v>0</v>
      </c>
      <c r="Q274" s="7">
        <v>0</v>
      </c>
      <c r="R274" s="7">
        <v>0</v>
      </c>
      <c r="S274" s="7">
        <v>0</v>
      </c>
      <c r="T274" s="7">
        <v>0</v>
      </c>
      <c r="U274" s="7">
        <v>0</v>
      </c>
      <c r="V274" s="7">
        <v>0</v>
      </c>
      <c r="W274" s="7">
        <v>0</v>
      </c>
      <c r="X274" s="7">
        <v>0</v>
      </c>
      <c r="Y274" s="7">
        <v>0</v>
      </c>
      <c r="Z274" s="7">
        <v>0</v>
      </c>
      <c r="AA274" s="1" t="s">
        <v>38</v>
      </c>
      <c r="AB274" s="1" t="str">
        <f t="shared" si="12"/>
        <v>Castilla y León</v>
      </c>
      <c r="AC274" s="1" t="str">
        <f t="shared" si="13"/>
        <v>Badajoz-Castilla y León-Ávila-R6</v>
      </c>
      <c r="AD274" s="1" t="str">
        <f t="shared" si="14"/>
        <v xml:space="preserve">DD - Industria de la madera y el corcho </v>
      </c>
    </row>
    <row r="275" spans="1:30" ht="14.4">
      <c r="A275" s="7" t="s">
        <v>20</v>
      </c>
      <c r="B275" s="7" t="s">
        <v>78</v>
      </c>
      <c r="C275" s="7" t="s">
        <v>79</v>
      </c>
      <c r="D275" s="7" t="s">
        <v>39</v>
      </c>
      <c r="E275" s="7">
        <v>0</v>
      </c>
      <c r="F275" s="7">
        <v>0</v>
      </c>
      <c r="G275" s="7">
        <v>0</v>
      </c>
      <c r="H275" s="7">
        <v>0</v>
      </c>
      <c r="I275" s="7">
        <v>0</v>
      </c>
      <c r="J275" s="7">
        <v>0</v>
      </c>
      <c r="K275" s="7">
        <v>0</v>
      </c>
      <c r="L275" s="7">
        <v>0</v>
      </c>
      <c r="M275" s="7">
        <v>0</v>
      </c>
      <c r="N275" s="7">
        <v>0</v>
      </c>
      <c r="O275" s="7">
        <v>0</v>
      </c>
      <c r="P275" s="7">
        <v>0</v>
      </c>
      <c r="Q275" s="7">
        <v>0</v>
      </c>
      <c r="R275" s="7">
        <v>0</v>
      </c>
      <c r="S275" s="7">
        <v>0</v>
      </c>
      <c r="T275" s="7">
        <v>0</v>
      </c>
      <c r="U275" s="7">
        <v>0</v>
      </c>
      <c r="V275" s="7">
        <v>0</v>
      </c>
      <c r="W275" s="7">
        <v>0</v>
      </c>
      <c r="X275" s="7">
        <v>0</v>
      </c>
      <c r="Y275" s="7">
        <v>0</v>
      </c>
      <c r="Z275" s="7">
        <v>0</v>
      </c>
      <c r="AA275" s="1" t="s">
        <v>40</v>
      </c>
      <c r="AB275" s="1" t="str">
        <f t="shared" si="12"/>
        <v>Castilla y León</v>
      </c>
      <c r="AC275" s="1" t="str">
        <f t="shared" si="13"/>
        <v>Badajoz-Castilla y León-Ávila-R7</v>
      </c>
      <c r="AD275" s="1" t="str">
        <f t="shared" si="14"/>
        <v xml:space="preserve">DE - Industria del papel, edición y artes gráficas </v>
      </c>
    </row>
    <row r="276" spans="1:30" ht="14.4">
      <c r="A276" s="7" t="s">
        <v>20</v>
      </c>
      <c r="B276" s="7" t="s">
        <v>78</v>
      </c>
      <c r="C276" s="7" t="s">
        <v>79</v>
      </c>
      <c r="D276" s="7" t="s">
        <v>41</v>
      </c>
      <c r="E276" s="7">
        <v>0</v>
      </c>
      <c r="F276" s="7">
        <v>0</v>
      </c>
      <c r="G276" s="7">
        <v>0</v>
      </c>
      <c r="H276" s="7">
        <v>0</v>
      </c>
      <c r="I276" s="7">
        <v>0</v>
      </c>
      <c r="J276" s="7">
        <v>0</v>
      </c>
      <c r="K276" s="7">
        <v>0</v>
      </c>
      <c r="L276" s="7">
        <v>0</v>
      </c>
      <c r="M276" s="7">
        <v>0</v>
      </c>
      <c r="N276" s="7">
        <v>0</v>
      </c>
      <c r="O276" s="7">
        <v>0</v>
      </c>
      <c r="P276" s="7">
        <v>0</v>
      </c>
      <c r="Q276" s="7">
        <v>0</v>
      </c>
      <c r="R276" s="7">
        <v>0</v>
      </c>
      <c r="S276" s="7">
        <v>0</v>
      </c>
      <c r="T276" s="7">
        <v>0</v>
      </c>
      <c r="U276" s="7">
        <v>0</v>
      </c>
      <c r="V276" s="7">
        <v>0</v>
      </c>
      <c r="W276" s="7">
        <v>0</v>
      </c>
      <c r="X276" s="7">
        <v>0</v>
      </c>
      <c r="Y276" s="7">
        <v>0</v>
      </c>
      <c r="Z276" s="7">
        <v>0</v>
      </c>
      <c r="AA276" s="1" t="s">
        <v>42</v>
      </c>
      <c r="AB276" s="1" t="str">
        <f t="shared" si="12"/>
        <v>Castilla y León</v>
      </c>
      <c r="AC276" s="1" t="str">
        <f t="shared" si="13"/>
        <v>Badajoz-Castilla y León-Ávila-R8</v>
      </c>
      <c r="AD276" s="1" t="str">
        <f t="shared" si="14"/>
        <v xml:space="preserve">DG - Industria Química </v>
      </c>
    </row>
    <row r="277" spans="1:30" ht="14.4">
      <c r="A277" s="7" t="s">
        <v>20</v>
      </c>
      <c r="B277" s="7" t="s">
        <v>78</v>
      </c>
      <c r="C277" s="7" t="s">
        <v>79</v>
      </c>
      <c r="D277" s="7" t="s">
        <v>43</v>
      </c>
      <c r="E277" s="7">
        <v>0</v>
      </c>
      <c r="F277" s="7">
        <v>0</v>
      </c>
      <c r="G277" s="7">
        <v>0</v>
      </c>
      <c r="H277" s="7">
        <v>0</v>
      </c>
      <c r="I277" s="7">
        <v>0</v>
      </c>
      <c r="J277" s="7">
        <v>0</v>
      </c>
      <c r="K277" s="7">
        <v>0</v>
      </c>
      <c r="L277" s="7">
        <v>0</v>
      </c>
      <c r="M277" s="7">
        <v>0</v>
      </c>
      <c r="N277" s="7">
        <v>0</v>
      </c>
      <c r="O277" s="7">
        <v>95.126619532901003</v>
      </c>
      <c r="P277" s="7">
        <v>0</v>
      </c>
      <c r="Q277" s="7">
        <v>0</v>
      </c>
      <c r="R277" s="7">
        <v>0</v>
      </c>
      <c r="S277" s="7">
        <v>0</v>
      </c>
      <c r="T277" s="7">
        <v>0</v>
      </c>
      <c r="U277" s="7">
        <v>0</v>
      </c>
      <c r="V277" s="7">
        <v>0</v>
      </c>
      <c r="W277" s="7">
        <v>0</v>
      </c>
      <c r="X277" s="7">
        <v>0</v>
      </c>
      <c r="Y277" s="7">
        <v>0</v>
      </c>
      <c r="Z277" s="7">
        <v>7.7486249999999997</v>
      </c>
      <c r="AA277" s="1" t="s">
        <v>44</v>
      </c>
      <c r="AB277" s="1" t="str">
        <f t="shared" si="12"/>
        <v>Castilla y León</v>
      </c>
      <c r="AC277" s="1" t="str">
        <f t="shared" si="13"/>
        <v>Badajoz-Castilla y León-Ávila-R9</v>
      </c>
      <c r="AD277" s="1" t="str">
        <f t="shared" si="14"/>
        <v xml:space="preserve">DH - Industria del caucho y materias plásticas </v>
      </c>
    </row>
    <row r="278" spans="1:30" ht="14.4">
      <c r="A278" s="7" t="s">
        <v>20</v>
      </c>
      <c r="B278" s="7" t="s">
        <v>78</v>
      </c>
      <c r="C278" s="7" t="s">
        <v>79</v>
      </c>
      <c r="D278" s="7" t="s">
        <v>45</v>
      </c>
      <c r="E278" s="7">
        <v>0</v>
      </c>
      <c r="F278" s="7">
        <v>0</v>
      </c>
      <c r="G278" s="7">
        <v>0</v>
      </c>
      <c r="H278" s="7">
        <v>0</v>
      </c>
      <c r="I278" s="7">
        <v>0</v>
      </c>
      <c r="J278" s="7">
        <v>0</v>
      </c>
      <c r="K278" s="7">
        <v>0</v>
      </c>
      <c r="L278" s="7">
        <v>0</v>
      </c>
      <c r="M278" s="7">
        <v>0</v>
      </c>
      <c r="N278" s="7">
        <v>0</v>
      </c>
      <c r="O278" s="7">
        <v>0</v>
      </c>
      <c r="P278" s="7">
        <v>0</v>
      </c>
      <c r="Q278" s="7">
        <v>0</v>
      </c>
      <c r="R278" s="7">
        <v>0</v>
      </c>
      <c r="S278" s="7">
        <v>0</v>
      </c>
      <c r="T278" s="7">
        <v>0</v>
      </c>
      <c r="U278" s="7">
        <v>0</v>
      </c>
      <c r="V278" s="7">
        <v>0</v>
      </c>
      <c r="W278" s="7">
        <v>0</v>
      </c>
      <c r="X278" s="7">
        <v>0</v>
      </c>
      <c r="Y278" s="7">
        <v>0</v>
      </c>
      <c r="Z278" s="7">
        <v>0</v>
      </c>
      <c r="AA278" s="1" t="s">
        <v>46</v>
      </c>
      <c r="AB278" s="1" t="str">
        <f t="shared" si="12"/>
        <v>Castilla y León</v>
      </c>
      <c r="AC278" s="1" t="str">
        <f t="shared" si="13"/>
        <v>Badajoz-Castilla y León-Ávila-R10</v>
      </c>
      <c r="AD278" s="1" t="str">
        <f t="shared" si="14"/>
        <v xml:space="preserve">DI - Industria de productos minerales no metálicos </v>
      </c>
    </row>
    <row r="279" spans="1:30" ht="14.4">
      <c r="A279" s="7" t="s">
        <v>20</v>
      </c>
      <c r="B279" s="7" t="s">
        <v>78</v>
      </c>
      <c r="C279" s="7" t="s">
        <v>79</v>
      </c>
      <c r="D279" s="7" t="s">
        <v>47</v>
      </c>
      <c r="E279" s="7">
        <v>0</v>
      </c>
      <c r="F279" s="7">
        <v>0</v>
      </c>
      <c r="G279" s="7">
        <v>0</v>
      </c>
      <c r="H279" s="7">
        <v>0</v>
      </c>
      <c r="I279" s="7">
        <v>0</v>
      </c>
      <c r="J279" s="7">
        <v>0</v>
      </c>
      <c r="K279" s="7">
        <v>0</v>
      </c>
      <c r="L279" s="7">
        <v>0</v>
      </c>
      <c r="M279" s="7">
        <v>0</v>
      </c>
      <c r="N279" s="7">
        <v>0</v>
      </c>
      <c r="O279" s="7">
        <v>0</v>
      </c>
      <c r="P279" s="7">
        <v>0</v>
      </c>
      <c r="Q279" s="7">
        <v>0</v>
      </c>
      <c r="R279" s="7">
        <v>0</v>
      </c>
      <c r="S279" s="7">
        <v>0</v>
      </c>
      <c r="T279" s="7">
        <v>0</v>
      </c>
      <c r="U279" s="7">
        <v>0</v>
      </c>
      <c r="V279" s="7">
        <v>0</v>
      </c>
      <c r="W279" s="7">
        <v>0</v>
      </c>
      <c r="X279" s="7">
        <v>0</v>
      </c>
      <c r="Y279" s="7">
        <v>0</v>
      </c>
      <c r="Z279" s="7">
        <v>0</v>
      </c>
      <c r="AA279" s="1" t="s">
        <v>48</v>
      </c>
      <c r="AB279" s="1" t="str">
        <f t="shared" si="12"/>
        <v>Castilla y León</v>
      </c>
      <c r="AC279" s="1" t="str">
        <f t="shared" si="13"/>
        <v>Badajoz-Castilla y León-Ávila-R11</v>
      </c>
      <c r="AD279" s="1" t="str">
        <f t="shared" si="14"/>
        <v xml:space="preserve">DJ - Metalurgia y fabricación de productos metálicos </v>
      </c>
    </row>
    <row r="280" spans="1:30" ht="14.4">
      <c r="A280" s="7" t="s">
        <v>20</v>
      </c>
      <c r="B280" s="7" t="s">
        <v>78</v>
      </c>
      <c r="C280" s="7" t="s">
        <v>79</v>
      </c>
      <c r="D280" s="7" t="s">
        <v>49</v>
      </c>
      <c r="E280" s="7">
        <v>0</v>
      </c>
      <c r="F280" s="7">
        <v>0</v>
      </c>
      <c r="G280" s="7">
        <v>0</v>
      </c>
      <c r="H280" s="7">
        <v>0</v>
      </c>
      <c r="I280" s="7">
        <v>0</v>
      </c>
      <c r="J280" s="7">
        <v>0</v>
      </c>
      <c r="K280" s="7">
        <v>0</v>
      </c>
      <c r="L280" s="7">
        <v>0</v>
      </c>
      <c r="M280" s="7">
        <v>0</v>
      </c>
      <c r="N280" s="7">
        <v>0</v>
      </c>
      <c r="O280" s="7">
        <v>0</v>
      </c>
      <c r="P280" s="7">
        <v>0</v>
      </c>
      <c r="Q280" s="7">
        <v>0</v>
      </c>
      <c r="R280" s="7">
        <v>0</v>
      </c>
      <c r="S280" s="7">
        <v>0</v>
      </c>
      <c r="T280" s="7">
        <v>0</v>
      </c>
      <c r="U280" s="7">
        <v>0</v>
      </c>
      <c r="V280" s="7">
        <v>0</v>
      </c>
      <c r="W280" s="7">
        <v>0</v>
      </c>
      <c r="X280" s="7">
        <v>0</v>
      </c>
      <c r="Y280" s="7">
        <v>0</v>
      </c>
      <c r="Z280" s="7">
        <v>0</v>
      </c>
      <c r="AA280" s="1" t="s">
        <v>50</v>
      </c>
      <c r="AB280" s="1" t="str">
        <f t="shared" si="12"/>
        <v>Castilla y León</v>
      </c>
      <c r="AC280" s="1" t="str">
        <f t="shared" si="13"/>
        <v>Badajoz-Castilla y León-Ávila-R12</v>
      </c>
      <c r="AD280" s="1" t="str">
        <f t="shared" si="14"/>
        <v xml:space="preserve">DK - Fabricación de maquinaria y equipo mecánico </v>
      </c>
    </row>
    <row r="281" spans="1:30" ht="14.4">
      <c r="A281" s="7" t="s">
        <v>20</v>
      </c>
      <c r="B281" s="7" t="s">
        <v>78</v>
      </c>
      <c r="C281" s="7" t="s">
        <v>79</v>
      </c>
      <c r="D281" s="7" t="s">
        <v>51</v>
      </c>
      <c r="E281" s="7">
        <v>0</v>
      </c>
      <c r="F281" s="7">
        <v>0</v>
      </c>
      <c r="G281" s="7">
        <v>0.75379923294292095</v>
      </c>
      <c r="H281" s="7">
        <v>0</v>
      </c>
      <c r="I281" s="7">
        <v>0</v>
      </c>
      <c r="J281" s="7">
        <v>0</v>
      </c>
      <c r="K281" s="7">
        <v>0</v>
      </c>
      <c r="L281" s="7">
        <v>0</v>
      </c>
      <c r="M281" s="7">
        <v>0</v>
      </c>
      <c r="N281" s="7">
        <v>0</v>
      </c>
      <c r="O281" s="7">
        <v>0</v>
      </c>
      <c r="P281" s="7">
        <v>0</v>
      </c>
      <c r="Q281" s="7">
        <v>0</v>
      </c>
      <c r="R281" s="7">
        <v>55.194507000000002</v>
      </c>
      <c r="S281" s="7">
        <v>0</v>
      </c>
      <c r="T281" s="7">
        <v>0</v>
      </c>
      <c r="U281" s="7">
        <v>0</v>
      </c>
      <c r="V281" s="7">
        <v>0</v>
      </c>
      <c r="W281" s="7">
        <v>0</v>
      </c>
      <c r="X281" s="7">
        <v>0</v>
      </c>
      <c r="Y281" s="7">
        <v>0</v>
      </c>
      <c r="Z281" s="7">
        <v>0</v>
      </c>
      <c r="AA281" s="1" t="s">
        <v>52</v>
      </c>
      <c r="AB281" s="1" t="str">
        <f t="shared" si="12"/>
        <v>Castilla y León</v>
      </c>
      <c r="AC281" s="1" t="str">
        <f t="shared" si="13"/>
        <v>Badajoz-Castilla y León-Ávila-R13</v>
      </c>
      <c r="AD281" s="1" t="str">
        <f t="shared" si="14"/>
        <v xml:space="preserve">DL - Material y equipo eléctrico, electrónico y óptico </v>
      </c>
    </row>
    <row r="282" spans="1:30" ht="14.4">
      <c r="A282" s="7" t="s">
        <v>20</v>
      </c>
      <c r="B282" s="7" t="s">
        <v>78</v>
      </c>
      <c r="C282" s="7" t="s">
        <v>79</v>
      </c>
      <c r="D282" s="7" t="s">
        <v>53</v>
      </c>
      <c r="E282" s="7">
        <v>0</v>
      </c>
      <c r="F282" s="7">
        <v>0</v>
      </c>
      <c r="G282" s="7">
        <v>0</v>
      </c>
      <c r="H282" s="7">
        <v>0</v>
      </c>
      <c r="I282" s="7">
        <v>0</v>
      </c>
      <c r="J282" s="7">
        <v>41.462829614834497</v>
      </c>
      <c r="K282" s="7">
        <v>0</v>
      </c>
      <c r="L282" s="7">
        <v>0</v>
      </c>
      <c r="M282" s="7">
        <v>0</v>
      </c>
      <c r="N282" s="7">
        <v>0</v>
      </c>
      <c r="O282" s="7">
        <v>0</v>
      </c>
      <c r="P282" s="7">
        <v>0</v>
      </c>
      <c r="Q282" s="7">
        <v>0</v>
      </c>
      <c r="R282" s="7">
        <v>0</v>
      </c>
      <c r="S282" s="7">
        <v>0</v>
      </c>
      <c r="T282" s="7">
        <v>0</v>
      </c>
      <c r="U282" s="7">
        <v>17.390283</v>
      </c>
      <c r="V282" s="7">
        <v>0</v>
      </c>
      <c r="W282" s="7">
        <v>0</v>
      </c>
      <c r="X282" s="7">
        <v>0</v>
      </c>
      <c r="Y282" s="7">
        <v>0</v>
      </c>
      <c r="Z282" s="7">
        <v>0</v>
      </c>
      <c r="AA282" s="1" t="s">
        <v>54</v>
      </c>
      <c r="AB282" s="1" t="str">
        <f t="shared" si="12"/>
        <v>Castilla y León</v>
      </c>
      <c r="AC282" s="1" t="str">
        <f t="shared" si="13"/>
        <v>Badajoz-Castilla y León-Ávila-R14</v>
      </c>
      <c r="AD282" s="1" t="str">
        <f t="shared" si="14"/>
        <v xml:space="preserve">DM - Fabricación de material de transporte </v>
      </c>
    </row>
    <row r="283" spans="1:30" ht="14.4">
      <c r="A283" s="7" t="s">
        <v>20</v>
      </c>
      <c r="B283" s="7" t="s">
        <v>78</v>
      </c>
      <c r="C283" s="7" t="s">
        <v>79</v>
      </c>
      <c r="D283" s="7" t="s">
        <v>55</v>
      </c>
      <c r="E283" s="7">
        <v>0</v>
      </c>
      <c r="F283" s="7">
        <v>0</v>
      </c>
      <c r="G283" s="7">
        <v>0</v>
      </c>
      <c r="H283" s="7">
        <v>0</v>
      </c>
      <c r="I283" s="7">
        <v>0</v>
      </c>
      <c r="J283" s="7">
        <v>0</v>
      </c>
      <c r="K283" s="7">
        <v>0</v>
      </c>
      <c r="L283" s="7">
        <v>0</v>
      </c>
      <c r="M283" s="7">
        <v>0</v>
      </c>
      <c r="N283" s="7">
        <v>0</v>
      </c>
      <c r="O283" s="7">
        <v>0</v>
      </c>
      <c r="P283" s="7">
        <v>0</v>
      </c>
      <c r="Q283" s="7">
        <v>0</v>
      </c>
      <c r="R283" s="7">
        <v>0</v>
      </c>
      <c r="S283" s="7">
        <v>0</v>
      </c>
      <c r="T283" s="7">
        <v>0</v>
      </c>
      <c r="U283" s="7">
        <v>0</v>
      </c>
      <c r="V283" s="7">
        <v>0</v>
      </c>
      <c r="W283" s="7">
        <v>0</v>
      </c>
      <c r="X283" s="7">
        <v>0</v>
      </c>
      <c r="Y283" s="7">
        <v>0</v>
      </c>
      <c r="Z283" s="7">
        <v>0</v>
      </c>
      <c r="AA283" s="1" t="s">
        <v>56</v>
      </c>
      <c r="AB283" s="1" t="str">
        <f t="shared" si="12"/>
        <v>Castilla y León</v>
      </c>
      <c r="AC283" s="1" t="str">
        <f t="shared" si="13"/>
        <v>Badajoz-Castilla y León-Ávila-R15</v>
      </c>
      <c r="AD283" s="1" t="str">
        <f t="shared" si="14"/>
        <v xml:space="preserve">DN - Industrias diversas </v>
      </c>
    </row>
    <row r="284" spans="1:30" ht="14.4">
      <c r="A284" s="7" t="s">
        <v>20</v>
      </c>
      <c r="B284" s="7" t="s">
        <v>78</v>
      </c>
      <c r="C284" s="7" t="s">
        <v>79</v>
      </c>
      <c r="D284" s="7" t="s">
        <v>57</v>
      </c>
      <c r="E284" s="7">
        <v>12.5622414969546</v>
      </c>
      <c r="F284" s="7">
        <v>26.5605676803956</v>
      </c>
      <c r="G284" s="7">
        <v>13.603993057516499</v>
      </c>
      <c r="H284" s="7">
        <v>15.4172164018313</v>
      </c>
      <c r="I284" s="7">
        <v>0</v>
      </c>
      <c r="J284" s="7">
        <v>0</v>
      </c>
      <c r="K284" s="7">
        <v>0.84865557337499797</v>
      </c>
      <c r="L284" s="7">
        <v>0</v>
      </c>
      <c r="M284" s="7">
        <v>0</v>
      </c>
      <c r="N284" s="7">
        <v>3.7234677647153598</v>
      </c>
      <c r="O284" s="7">
        <v>0</v>
      </c>
      <c r="P284" s="7">
        <v>0</v>
      </c>
      <c r="Q284" s="7">
        <v>0</v>
      </c>
      <c r="R284" s="7">
        <v>0</v>
      </c>
      <c r="S284" s="7">
        <v>0</v>
      </c>
      <c r="T284" s="7">
        <v>0</v>
      </c>
      <c r="U284" s="7">
        <v>0</v>
      </c>
      <c r="V284" s="7">
        <v>0</v>
      </c>
      <c r="W284" s="7">
        <v>0</v>
      </c>
      <c r="X284" s="7">
        <v>0</v>
      </c>
      <c r="Y284" s="7">
        <v>0</v>
      </c>
      <c r="Z284" s="7">
        <v>0</v>
      </c>
      <c r="AA284" s="1" t="s">
        <v>58</v>
      </c>
      <c r="AB284" s="1" t="str">
        <f t="shared" si="12"/>
        <v>Castilla y León</v>
      </c>
      <c r="AC284" s="1" t="str">
        <f t="shared" si="13"/>
        <v>Badajoz-Castilla y León-Ávila-R16</v>
      </c>
      <c r="AD284" s="1" t="str">
        <f t="shared" si="14"/>
        <v xml:space="preserve">EE - Industria energética, distribución de energía, gas y agua </v>
      </c>
    </row>
    <row r="285" spans="1:30" ht="14.4">
      <c r="A285" s="7" t="s">
        <v>20</v>
      </c>
      <c r="B285" s="7" t="s">
        <v>78</v>
      </c>
      <c r="C285" s="7" t="s">
        <v>80</v>
      </c>
      <c r="D285" s="7" t="s">
        <v>23</v>
      </c>
      <c r="E285" s="7">
        <v>1.03472005659765</v>
      </c>
      <c r="F285" s="7">
        <v>25.8919481788848</v>
      </c>
      <c r="G285" s="7">
        <v>1.62960026568524</v>
      </c>
      <c r="H285" s="7">
        <v>1.4205499381432301</v>
      </c>
      <c r="I285" s="7">
        <v>0</v>
      </c>
      <c r="J285" s="7">
        <v>6.9107342797278601</v>
      </c>
      <c r="K285" s="7">
        <v>0</v>
      </c>
      <c r="L285" s="7">
        <v>7.8404791961578599</v>
      </c>
      <c r="M285" s="7">
        <v>3.7025960656871799</v>
      </c>
      <c r="N285" s="7">
        <v>0.959454949086605</v>
      </c>
      <c r="O285" s="7">
        <v>5.04189872112857</v>
      </c>
      <c r="P285" s="7">
        <v>21.429072000000001</v>
      </c>
      <c r="Q285" s="7">
        <v>27.329546000000001</v>
      </c>
      <c r="R285" s="7">
        <v>17.248895999999998</v>
      </c>
      <c r="S285" s="7">
        <v>18.053549</v>
      </c>
      <c r="T285" s="7">
        <v>0</v>
      </c>
      <c r="U285" s="7">
        <v>51.899346000000001</v>
      </c>
      <c r="V285" s="7">
        <v>0</v>
      </c>
      <c r="W285" s="7">
        <v>42.758375000000001</v>
      </c>
      <c r="X285" s="7">
        <v>40.394351</v>
      </c>
      <c r="Y285" s="7">
        <v>12.345744</v>
      </c>
      <c r="Z285" s="7">
        <v>51.135599999999997</v>
      </c>
      <c r="AA285" s="1" t="s">
        <v>24</v>
      </c>
      <c r="AB285" s="1" t="str">
        <f t="shared" si="12"/>
        <v>Castilla y León</v>
      </c>
      <c r="AC285" s="1" t="str">
        <f t="shared" si="13"/>
        <v>Badajoz-Castilla y León-Burgos-R1</v>
      </c>
      <c r="AD285" s="1" t="str">
        <f t="shared" si="14"/>
        <v xml:space="preserve">AA,BB - Agricultura, silvicultura y pesca </v>
      </c>
    </row>
    <row r="286" spans="1:30" ht="14.4">
      <c r="A286" s="7" t="s">
        <v>20</v>
      </c>
      <c r="B286" s="7" t="s">
        <v>78</v>
      </c>
      <c r="C286" s="7" t="s">
        <v>80</v>
      </c>
      <c r="D286" s="7" t="s">
        <v>26</v>
      </c>
      <c r="E286" s="7">
        <v>0</v>
      </c>
      <c r="F286" s="7">
        <v>0</v>
      </c>
      <c r="G286" s="7">
        <v>0</v>
      </c>
      <c r="H286" s="7">
        <v>0</v>
      </c>
      <c r="I286" s="7">
        <v>0</v>
      </c>
      <c r="J286" s="7">
        <v>0</v>
      </c>
      <c r="K286" s="7">
        <v>0</v>
      </c>
      <c r="L286" s="7">
        <v>0</v>
      </c>
      <c r="M286" s="7">
        <v>2.6831332702349902</v>
      </c>
      <c r="N286" s="7">
        <v>0</v>
      </c>
      <c r="O286" s="7">
        <v>0</v>
      </c>
      <c r="P286" s="7">
        <v>0</v>
      </c>
      <c r="Q286" s="7">
        <v>0</v>
      </c>
      <c r="R286" s="7">
        <v>0</v>
      </c>
      <c r="S286" s="7">
        <v>0</v>
      </c>
      <c r="T286" s="7">
        <v>0</v>
      </c>
      <c r="U286" s="7">
        <v>0</v>
      </c>
      <c r="V286" s="7">
        <v>0</v>
      </c>
      <c r="W286" s="7">
        <v>0</v>
      </c>
      <c r="X286" s="7">
        <v>13.362525</v>
      </c>
      <c r="Y286" s="7">
        <v>0</v>
      </c>
      <c r="Z286" s="7">
        <v>0</v>
      </c>
      <c r="AA286" s="1" t="s">
        <v>27</v>
      </c>
      <c r="AB286" s="1" t="str">
        <f t="shared" si="12"/>
        <v>Castilla y León</v>
      </c>
      <c r="AC286" s="1" t="str">
        <f t="shared" si="13"/>
        <v>Badajoz-Castilla y León-Burgos-R2</v>
      </c>
      <c r="AD286" s="1" t="str">
        <f t="shared" si="14"/>
        <v xml:space="preserve">CA,CB, DF - I. extractivas, coquerías, refino y combustibles nucleares </v>
      </c>
    </row>
    <row r="287" spans="1:30" ht="14.4">
      <c r="A287" s="7" t="s">
        <v>20</v>
      </c>
      <c r="B287" s="7" t="s">
        <v>78</v>
      </c>
      <c r="C287" s="7" t="s">
        <v>80</v>
      </c>
      <c r="D287" s="7" t="s">
        <v>29</v>
      </c>
      <c r="E287" s="7">
        <v>9.3708711260761408</v>
      </c>
      <c r="F287" s="7">
        <v>0</v>
      </c>
      <c r="G287" s="7">
        <v>2.6734162091339102</v>
      </c>
      <c r="H287" s="7">
        <v>16.954036299671401</v>
      </c>
      <c r="I287" s="7">
        <v>0</v>
      </c>
      <c r="J287" s="7">
        <v>9.8533547633727991</v>
      </c>
      <c r="K287" s="7">
        <v>4.7823281059420699</v>
      </c>
      <c r="L287" s="7">
        <v>2.83328676566614</v>
      </c>
      <c r="M287" s="7">
        <v>6.2889261633281102</v>
      </c>
      <c r="N287" s="7">
        <v>0.36406749494094898</v>
      </c>
      <c r="O287" s="7">
        <v>9.8941811843330605</v>
      </c>
      <c r="P287" s="7">
        <v>18.211607999999998</v>
      </c>
      <c r="Q287" s="7">
        <v>0</v>
      </c>
      <c r="R287" s="7">
        <v>17.202719999999999</v>
      </c>
      <c r="S287" s="7">
        <v>53.457341999999997</v>
      </c>
      <c r="T287" s="7">
        <v>0</v>
      </c>
      <c r="U287" s="7">
        <v>40.739024999999998</v>
      </c>
      <c r="V287" s="7">
        <v>17.825593000000001</v>
      </c>
      <c r="W287" s="7">
        <v>12.990584</v>
      </c>
      <c r="X287" s="7">
        <v>19.069005000000001</v>
      </c>
      <c r="Y287" s="7">
        <v>0.731765</v>
      </c>
      <c r="Z287" s="7">
        <v>5.7935020000000002</v>
      </c>
      <c r="AA287" s="1" t="s">
        <v>30</v>
      </c>
      <c r="AB287" s="1" t="str">
        <f t="shared" si="12"/>
        <v>Castilla y León</v>
      </c>
      <c r="AC287" s="1" t="str">
        <f t="shared" si="13"/>
        <v>Badajoz-Castilla y León-Burgos-R3</v>
      </c>
      <c r="AD287" s="1" t="str">
        <f t="shared" si="14"/>
        <v xml:space="preserve">DA - Industria Agroalimentaria </v>
      </c>
    </row>
    <row r="288" spans="1:30" ht="14.4">
      <c r="A288" s="7" t="s">
        <v>20</v>
      </c>
      <c r="B288" s="7" t="s">
        <v>78</v>
      </c>
      <c r="C288" s="7" t="s">
        <v>80</v>
      </c>
      <c r="D288" s="7" t="s">
        <v>32</v>
      </c>
      <c r="E288" s="7">
        <v>0</v>
      </c>
      <c r="F288" s="7">
        <v>0</v>
      </c>
      <c r="G288" s="7">
        <v>0</v>
      </c>
      <c r="H288" s="7">
        <v>0</v>
      </c>
      <c r="I288" s="7">
        <v>0</v>
      </c>
      <c r="J288" s="7">
        <v>0</v>
      </c>
      <c r="K288" s="7">
        <v>0</v>
      </c>
      <c r="L288" s="7">
        <v>0</v>
      </c>
      <c r="M288" s="7">
        <v>0</v>
      </c>
      <c r="N288" s="7">
        <v>0</v>
      </c>
      <c r="O288" s="7">
        <v>0</v>
      </c>
      <c r="P288" s="7">
        <v>0</v>
      </c>
      <c r="Q288" s="7">
        <v>0</v>
      </c>
      <c r="R288" s="7">
        <v>0</v>
      </c>
      <c r="S288" s="7">
        <v>0</v>
      </c>
      <c r="T288" s="7">
        <v>0</v>
      </c>
      <c r="U288" s="7">
        <v>0</v>
      </c>
      <c r="V288" s="7">
        <v>0</v>
      </c>
      <c r="W288" s="7">
        <v>0</v>
      </c>
      <c r="X288" s="7">
        <v>0</v>
      </c>
      <c r="Y288" s="7">
        <v>0</v>
      </c>
      <c r="Z288" s="7">
        <v>0</v>
      </c>
      <c r="AA288" s="1" t="s">
        <v>33</v>
      </c>
      <c r="AB288" s="1" t="str">
        <f t="shared" si="12"/>
        <v>Castilla y León</v>
      </c>
      <c r="AC288" s="1" t="str">
        <f t="shared" si="13"/>
        <v>Badajoz-Castilla y León-Burgos-R4</v>
      </c>
      <c r="AD288" s="1" t="str">
        <f t="shared" si="14"/>
        <v xml:space="preserve">DB - Industria textil y de la confección </v>
      </c>
    </row>
    <row r="289" spans="1:30" ht="14.4">
      <c r="A289" s="7" t="s">
        <v>20</v>
      </c>
      <c r="B289" s="7" t="s">
        <v>78</v>
      </c>
      <c r="C289" s="7" t="s">
        <v>80</v>
      </c>
      <c r="D289" s="7" t="s">
        <v>35</v>
      </c>
      <c r="E289" s="7">
        <v>0</v>
      </c>
      <c r="F289" s="7">
        <v>0</v>
      </c>
      <c r="G289" s="7">
        <v>0</v>
      </c>
      <c r="H289" s="7">
        <v>0</v>
      </c>
      <c r="I289" s="7">
        <v>0</v>
      </c>
      <c r="J289" s="7">
        <v>0</v>
      </c>
      <c r="K289" s="7">
        <v>0</v>
      </c>
      <c r="L289" s="7">
        <v>0</v>
      </c>
      <c r="M289" s="7">
        <v>0</v>
      </c>
      <c r="N289" s="7">
        <v>0</v>
      </c>
      <c r="O289" s="7">
        <v>0</v>
      </c>
      <c r="P289" s="7">
        <v>0</v>
      </c>
      <c r="Q289" s="7">
        <v>0</v>
      </c>
      <c r="R289" s="7">
        <v>0</v>
      </c>
      <c r="S289" s="7">
        <v>0</v>
      </c>
      <c r="T289" s="7">
        <v>0</v>
      </c>
      <c r="U289" s="7">
        <v>0</v>
      </c>
      <c r="V289" s="7">
        <v>0</v>
      </c>
      <c r="W289" s="7">
        <v>0</v>
      </c>
      <c r="X289" s="7">
        <v>0</v>
      </c>
      <c r="Y289" s="7">
        <v>0</v>
      </c>
      <c r="Z289" s="7">
        <v>0</v>
      </c>
      <c r="AA289" s="1" t="s">
        <v>36</v>
      </c>
      <c r="AB289" s="1" t="str">
        <f t="shared" si="12"/>
        <v>Castilla y León</v>
      </c>
      <c r="AC289" s="1" t="str">
        <f t="shared" si="13"/>
        <v>Badajoz-Castilla y León-Burgos-R5</v>
      </c>
      <c r="AD289" s="1" t="str">
        <f t="shared" si="14"/>
        <v xml:space="preserve">DC - Industria del cuero y calzado </v>
      </c>
    </row>
    <row r="290" spans="1:30" ht="14.4">
      <c r="A290" s="7" t="s">
        <v>20</v>
      </c>
      <c r="B290" s="7" t="s">
        <v>78</v>
      </c>
      <c r="C290" s="7" t="s">
        <v>80</v>
      </c>
      <c r="D290" s="7" t="s">
        <v>37</v>
      </c>
      <c r="E290" s="7">
        <v>0</v>
      </c>
      <c r="F290" s="7">
        <v>0</v>
      </c>
      <c r="G290" s="7">
        <v>0</v>
      </c>
      <c r="H290" s="7">
        <v>2.8641271422371899</v>
      </c>
      <c r="I290" s="7">
        <v>0</v>
      </c>
      <c r="J290" s="7">
        <v>0</v>
      </c>
      <c r="K290" s="7">
        <v>0</v>
      </c>
      <c r="L290" s="7">
        <v>0</v>
      </c>
      <c r="M290" s="7">
        <v>0</v>
      </c>
      <c r="N290" s="7">
        <v>0</v>
      </c>
      <c r="O290" s="7">
        <v>0</v>
      </c>
      <c r="P290" s="7">
        <v>0</v>
      </c>
      <c r="Q290" s="7">
        <v>0</v>
      </c>
      <c r="R290" s="7">
        <v>0</v>
      </c>
      <c r="S290" s="7">
        <v>15.394874</v>
      </c>
      <c r="T290" s="7">
        <v>0</v>
      </c>
      <c r="U290" s="7">
        <v>0</v>
      </c>
      <c r="V290" s="7">
        <v>0</v>
      </c>
      <c r="W290" s="7">
        <v>0</v>
      </c>
      <c r="X290" s="7">
        <v>0</v>
      </c>
      <c r="Y290" s="7">
        <v>0</v>
      </c>
      <c r="Z290" s="7">
        <v>0</v>
      </c>
      <c r="AA290" s="1" t="s">
        <v>38</v>
      </c>
      <c r="AB290" s="1" t="str">
        <f t="shared" si="12"/>
        <v>Castilla y León</v>
      </c>
      <c r="AC290" s="1" t="str">
        <f t="shared" si="13"/>
        <v>Badajoz-Castilla y León-Burgos-R6</v>
      </c>
      <c r="AD290" s="1" t="str">
        <f t="shared" si="14"/>
        <v xml:space="preserve">DD - Industria de la madera y el corcho </v>
      </c>
    </row>
    <row r="291" spans="1:30" ht="14.4">
      <c r="A291" s="7" t="s">
        <v>20</v>
      </c>
      <c r="B291" s="7" t="s">
        <v>78</v>
      </c>
      <c r="C291" s="7" t="s">
        <v>80</v>
      </c>
      <c r="D291" s="7" t="s">
        <v>39</v>
      </c>
      <c r="E291" s="7">
        <v>0</v>
      </c>
      <c r="F291" s="7">
        <v>0</v>
      </c>
      <c r="G291" s="7">
        <v>1.48585948139125</v>
      </c>
      <c r="H291" s="7">
        <v>0</v>
      </c>
      <c r="I291" s="7">
        <v>15.9403874873866</v>
      </c>
      <c r="J291" s="7">
        <v>0</v>
      </c>
      <c r="K291" s="7">
        <v>0</v>
      </c>
      <c r="L291" s="7">
        <v>2.6972673516840202</v>
      </c>
      <c r="M291" s="7">
        <v>1.9695021020430501</v>
      </c>
      <c r="N291" s="7">
        <v>0</v>
      </c>
      <c r="O291" s="7">
        <v>0</v>
      </c>
      <c r="P291" s="7">
        <v>0</v>
      </c>
      <c r="Q291" s="7">
        <v>0</v>
      </c>
      <c r="R291" s="7">
        <v>3.7092640000000001</v>
      </c>
      <c r="S291" s="7">
        <v>0</v>
      </c>
      <c r="T291" s="7">
        <v>16.347111000000002</v>
      </c>
      <c r="U291" s="7">
        <v>0</v>
      </c>
      <c r="V291" s="7">
        <v>0</v>
      </c>
      <c r="W291" s="7">
        <v>13.757256</v>
      </c>
      <c r="X291" s="7">
        <v>11.818704</v>
      </c>
      <c r="Y291" s="7">
        <v>0</v>
      </c>
      <c r="Z291" s="7">
        <v>0</v>
      </c>
      <c r="AA291" s="1" t="s">
        <v>40</v>
      </c>
      <c r="AB291" s="1" t="str">
        <f t="shared" si="12"/>
        <v>Castilla y León</v>
      </c>
      <c r="AC291" s="1" t="str">
        <f t="shared" si="13"/>
        <v>Badajoz-Castilla y León-Burgos-R7</v>
      </c>
      <c r="AD291" s="1" t="str">
        <f t="shared" si="14"/>
        <v xml:space="preserve">DE - Industria del papel, edición y artes gráficas </v>
      </c>
    </row>
    <row r="292" spans="1:30" ht="14.4">
      <c r="A292" s="7" t="s">
        <v>20</v>
      </c>
      <c r="B292" s="7" t="s">
        <v>78</v>
      </c>
      <c r="C292" s="7" t="s">
        <v>80</v>
      </c>
      <c r="D292" s="7" t="s">
        <v>41</v>
      </c>
      <c r="E292" s="7">
        <v>0</v>
      </c>
      <c r="F292" s="7">
        <v>0</v>
      </c>
      <c r="G292" s="7">
        <v>0</v>
      </c>
      <c r="H292" s="7">
        <v>0</v>
      </c>
      <c r="I292" s="7">
        <v>0</v>
      </c>
      <c r="J292" s="7">
        <v>0</v>
      </c>
      <c r="K292" s="7">
        <v>0</v>
      </c>
      <c r="L292" s="7">
        <v>0</v>
      </c>
      <c r="M292" s="7">
        <v>0</v>
      </c>
      <c r="N292" s="7">
        <v>0</v>
      </c>
      <c r="O292" s="7">
        <v>0</v>
      </c>
      <c r="P292" s="7">
        <v>0</v>
      </c>
      <c r="Q292" s="7">
        <v>0</v>
      </c>
      <c r="R292" s="7">
        <v>0</v>
      </c>
      <c r="S292" s="7">
        <v>0</v>
      </c>
      <c r="T292" s="7">
        <v>0</v>
      </c>
      <c r="U292" s="7">
        <v>0</v>
      </c>
      <c r="V292" s="7">
        <v>0</v>
      </c>
      <c r="W292" s="7">
        <v>0</v>
      </c>
      <c r="X292" s="7">
        <v>0</v>
      </c>
      <c r="Y292" s="7">
        <v>0</v>
      </c>
      <c r="Z292" s="7">
        <v>0</v>
      </c>
      <c r="AA292" s="1" t="s">
        <v>42</v>
      </c>
      <c r="AB292" s="1" t="str">
        <f t="shared" si="12"/>
        <v>Castilla y León</v>
      </c>
      <c r="AC292" s="1" t="str">
        <f t="shared" si="13"/>
        <v>Badajoz-Castilla y León-Burgos-R8</v>
      </c>
      <c r="AD292" s="1" t="str">
        <f t="shared" si="14"/>
        <v xml:space="preserve">DG - Industria Química </v>
      </c>
    </row>
    <row r="293" spans="1:30" ht="14.4">
      <c r="A293" s="7" t="s">
        <v>20</v>
      </c>
      <c r="B293" s="7" t="s">
        <v>78</v>
      </c>
      <c r="C293" s="7" t="s">
        <v>80</v>
      </c>
      <c r="D293" s="7" t="s">
        <v>43</v>
      </c>
      <c r="E293" s="7">
        <v>0</v>
      </c>
      <c r="F293" s="7">
        <v>0</v>
      </c>
      <c r="G293" s="7">
        <v>0</v>
      </c>
      <c r="H293" s="7">
        <v>0</v>
      </c>
      <c r="I293" s="7">
        <v>0</v>
      </c>
      <c r="J293" s="7">
        <v>63.556751633407004</v>
      </c>
      <c r="K293" s="7">
        <v>0</v>
      </c>
      <c r="L293" s="7">
        <v>0</v>
      </c>
      <c r="M293" s="7">
        <v>0</v>
      </c>
      <c r="N293" s="7">
        <v>0</v>
      </c>
      <c r="O293" s="7">
        <v>0</v>
      </c>
      <c r="P293" s="7">
        <v>0</v>
      </c>
      <c r="Q293" s="7">
        <v>0</v>
      </c>
      <c r="R293" s="7">
        <v>0</v>
      </c>
      <c r="S293" s="7">
        <v>0</v>
      </c>
      <c r="T293" s="7">
        <v>0</v>
      </c>
      <c r="U293" s="7">
        <v>14.123485000000001</v>
      </c>
      <c r="V293" s="7">
        <v>0</v>
      </c>
      <c r="W293" s="7">
        <v>0</v>
      </c>
      <c r="X293" s="7">
        <v>0</v>
      </c>
      <c r="Y293" s="7">
        <v>0</v>
      </c>
      <c r="Z293" s="7">
        <v>0</v>
      </c>
      <c r="AA293" s="1" t="s">
        <v>44</v>
      </c>
      <c r="AB293" s="1" t="str">
        <f t="shared" si="12"/>
        <v>Castilla y León</v>
      </c>
      <c r="AC293" s="1" t="str">
        <f t="shared" si="13"/>
        <v>Badajoz-Castilla y León-Burgos-R9</v>
      </c>
      <c r="AD293" s="1" t="str">
        <f t="shared" si="14"/>
        <v xml:space="preserve">DH - Industria del caucho y materias plásticas </v>
      </c>
    </row>
    <row r="294" spans="1:30" ht="14.4">
      <c r="A294" s="7" t="s">
        <v>20</v>
      </c>
      <c r="B294" s="7" t="s">
        <v>78</v>
      </c>
      <c r="C294" s="7" t="s">
        <v>80</v>
      </c>
      <c r="D294" s="7" t="s">
        <v>45</v>
      </c>
      <c r="E294" s="7">
        <v>0</v>
      </c>
      <c r="F294" s="7">
        <v>0</v>
      </c>
      <c r="G294" s="7">
        <v>0</v>
      </c>
      <c r="H294" s="7">
        <v>0</v>
      </c>
      <c r="I294" s="7">
        <v>0</v>
      </c>
      <c r="J294" s="7">
        <v>0</v>
      </c>
      <c r="K294" s="7">
        <v>0</v>
      </c>
      <c r="L294" s="7">
        <v>3.17233007117076</v>
      </c>
      <c r="M294" s="7">
        <v>0</v>
      </c>
      <c r="N294" s="7">
        <v>0</v>
      </c>
      <c r="O294" s="7">
        <v>0</v>
      </c>
      <c r="P294" s="7">
        <v>0</v>
      </c>
      <c r="Q294" s="7">
        <v>0</v>
      </c>
      <c r="R294" s="7">
        <v>0</v>
      </c>
      <c r="S294" s="7">
        <v>0</v>
      </c>
      <c r="T294" s="7">
        <v>0</v>
      </c>
      <c r="U294" s="7">
        <v>0</v>
      </c>
      <c r="V294" s="7">
        <v>0</v>
      </c>
      <c r="W294" s="7">
        <v>4.5809199999999999</v>
      </c>
      <c r="X294" s="7">
        <v>0</v>
      </c>
      <c r="Y294" s="7">
        <v>0</v>
      </c>
      <c r="Z294" s="7">
        <v>0</v>
      </c>
      <c r="AA294" s="1" t="s">
        <v>46</v>
      </c>
      <c r="AB294" s="1" t="str">
        <f t="shared" si="12"/>
        <v>Castilla y León</v>
      </c>
      <c r="AC294" s="1" t="str">
        <f t="shared" si="13"/>
        <v>Badajoz-Castilla y León-Burgos-R10</v>
      </c>
      <c r="AD294" s="1" t="str">
        <f t="shared" si="14"/>
        <v xml:space="preserve">DI - Industria de productos minerales no metálicos </v>
      </c>
    </row>
    <row r="295" spans="1:30" ht="14.4">
      <c r="A295" s="7" t="s">
        <v>20</v>
      </c>
      <c r="B295" s="7" t="s">
        <v>78</v>
      </c>
      <c r="C295" s="7" t="s">
        <v>80</v>
      </c>
      <c r="D295" s="7" t="s">
        <v>47</v>
      </c>
      <c r="E295" s="7">
        <v>0</v>
      </c>
      <c r="F295" s="7">
        <v>0</v>
      </c>
      <c r="G295" s="7">
        <v>11.464450396625001</v>
      </c>
      <c r="H295" s="7">
        <v>0</v>
      </c>
      <c r="I295" s="7">
        <v>10.340715985552601</v>
      </c>
      <c r="J295" s="7">
        <v>0</v>
      </c>
      <c r="K295" s="7">
        <v>0</v>
      </c>
      <c r="L295" s="7">
        <v>0</v>
      </c>
      <c r="M295" s="7">
        <v>7.3503468322533303</v>
      </c>
      <c r="N295" s="7">
        <v>0</v>
      </c>
      <c r="O295" s="7">
        <v>21.244215819069499</v>
      </c>
      <c r="P295" s="7">
        <v>0</v>
      </c>
      <c r="Q295" s="7">
        <v>0</v>
      </c>
      <c r="R295" s="7">
        <v>16.365407999999999</v>
      </c>
      <c r="S295" s="7">
        <v>0</v>
      </c>
      <c r="T295" s="7">
        <v>15.312408</v>
      </c>
      <c r="U295" s="7">
        <v>0</v>
      </c>
      <c r="V295" s="7">
        <v>0</v>
      </c>
      <c r="W295" s="7">
        <v>0</v>
      </c>
      <c r="X295" s="7">
        <v>12.46693</v>
      </c>
      <c r="Y295" s="7">
        <v>0</v>
      </c>
      <c r="Z295" s="7">
        <v>12.887447999999999</v>
      </c>
      <c r="AA295" s="1" t="s">
        <v>48</v>
      </c>
      <c r="AB295" s="1" t="str">
        <f t="shared" si="12"/>
        <v>Castilla y León</v>
      </c>
      <c r="AC295" s="1" t="str">
        <f t="shared" si="13"/>
        <v>Badajoz-Castilla y León-Burgos-R11</v>
      </c>
      <c r="AD295" s="1" t="str">
        <f t="shared" si="14"/>
        <v xml:space="preserve">DJ - Metalurgia y fabricación de productos metálicos </v>
      </c>
    </row>
    <row r="296" spans="1:30" ht="14.4">
      <c r="A296" s="7" t="s">
        <v>20</v>
      </c>
      <c r="B296" s="7" t="s">
        <v>78</v>
      </c>
      <c r="C296" s="7" t="s">
        <v>80</v>
      </c>
      <c r="D296" s="7" t="s">
        <v>49</v>
      </c>
      <c r="E296" s="7">
        <v>0</v>
      </c>
      <c r="F296" s="7">
        <v>0</v>
      </c>
      <c r="G296" s="7">
        <v>0</v>
      </c>
      <c r="H296" s="7">
        <v>0</v>
      </c>
      <c r="I296" s="7">
        <v>0</v>
      </c>
      <c r="J296" s="7">
        <v>0</v>
      </c>
      <c r="K296" s="7">
        <v>0</v>
      </c>
      <c r="L296" s="7">
        <v>0</v>
      </c>
      <c r="M296" s="7">
        <v>0</v>
      </c>
      <c r="N296" s="7">
        <v>0</v>
      </c>
      <c r="O296" s="7">
        <v>0</v>
      </c>
      <c r="P296" s="7">
        <v>0</v>
      </c>
      <c r="Q296" s="7">
        <v>0</v>
      </c>
      <c r="R296" s="7">
        <v>0</v>
      </c>
      <c r="S296" s="7">
        <v>0</v>
      </c>
      <c r="T296" s="7">
        <v>0</v>
      </c>
      <c r="U296" s="7">
        <v>0</v>
      </c>
      <c r="V296" s="7">
        <v>0</v>
      </c>
      <c r="W296" s="7">
        <v>0</v>
      </c>
      <c r="X296" s="7">
        <v>0</v>
      </c>
      <c r="Y296" s="7">
        <v>0</v>
      </c>
      <c r="Z296" s="7">
        <v>0</v>
      </c>
      <c r="AA296" s="1" t="s">
        <v>50</v>
      </c>
      <c r="AB296" s="1" t="str">
        <f t="shared" si="12"/>
        <v>Castilla y León</v>
      </c>
      <c r="AC296" s="1" t="str">
        <f t="shared" si="13"/>
        <v>Badajoz-Castilla y León-Burgos-R12</v>
      </c>
      <c r="AD296" s="1" t="str">
        <f t="shared" si="14"/>
        <v xml:space="preserve">DK - Fabricación de maquinaria y equipo mecánico </v>
      </c>
    </row>
    <row r="297" spans="1:30" ht="14.4">
      <c r="A297" s="7" t="s">
        <v>20</v>
      </c>
      <c r="B297" s="7" t="s">
        <v>78</v>
      </c>
      <c r="C297" s="7" t="s">
        <v>80</v>
      </c>
      <c r="D297" s="7" t="s">
        <v>51</v>
      </c>
      <c r="E297" s="7">
        <v>0</v>
      </c>
      <c r="F297" s="7">
        <v>0</v>
      </c>
      <c r="G297" s="7">
        <v>0</v>
      </c>
      <c r="H297" s="7">
        <v>0</v>
      </c>
      <c r="I297" s="7">
        <v>0</v>
      </c>
      <c r="J297" s="7">
        <v>0</v>
      </c>
      <c r="K297" s="7">
        <v>0</v>
      </c>
      <c r="L297" s="7">
        <v>0</v>
      </c>
      <c r="M297" s="7">
        <v>0</v>
      </c>
      <c r="N297" s="7">
        <v>0</v>
      </c>
      <c r="O297" s="7">
        <v>0</v>
      </c>
      <c r="P297" s="7">
        <v>0</v>
      </c>
      <c r="Q297" s="7">
        <v>0</v>
      </c>
      <c r="R297" s="7">
        <v>0</v>
      </c>
      <c r="S297" s="7">
        <v>0</v>
      </c>
      <c r="T297" s="7">
        <v>0</v>
      </c>
      <c r="U297" s="7">
        <v>0</v>
      </c>
      <c r="V297" s="7">
        <v>0</v>
      </c>
      <c r="W297" s="7">
        <v>0</v>
      </c>
      <c r="X297" s="7">
        <v>0</v>
      </c>
      <c r="Y297" s="7">
        <v>0</v>
      </c>
      <c r="Z297" s="7">
        <v>0</v>
      </c>
      <c r="AA297" s="1" t="s">
        <v>52</v>
      </c>
      <c r="AB297" s="1" t="str">
        <f t="shared" si="12"/>
        <v>Castilla y León</v>
      </c>
      <c r="AC297" s="1" t="str">
        <f t="shared" si="13"/>
        <v>Badajoz-Castilla y León-Burgos-R13</v>
      </c>
      <c r="AD297" s="1" t="str">
        <f t="shared" si="14"/>
        <v xml:space="preserve">DL - Material y equipo eléctrico, electrónico y óptico </v>
      </c>
    </row>
    <row r="298" spans="1:30" ht="14.4">
      <c r="A298" s="7" t="s">
        <v>20</v>
      </c>
      <c r="B298" s="7" t="s">
        <v>78</v>
      </c>
      <c r="C298" s="7" t="s">
        <v>80</v>
      </c>
      <c r="D298" s="7" t="s">
        <v>53</v>
      </c>
      <c r="E298" s="7">
        <v>0</v>
      </c>
      <c r="F298" s="7">
        <v>0</v>
      </c>
      <c r="G298" s="7">
        <v>0</v>
      </c>
      <c r="H298" s="7">
        <v>0</v>
      </c>
      <c r="I298" s="7">
        <v>0</v>
      </c>
      <c r="J298" s="7">
        <v>0</v>
      </c>
      <c r="K298" s="7">
        <v>0</v>
      </c>
      <c r="L298" s="7">
        <v>0</v>
      </c>
      <c r="M298" s="7">
        <v>0</v>
      </c>
      <c r="N298" s="7">
        <v>0</v>
      </c>
      <c r="O298" s="7">
        <v>1.6512011095404999</v>
      </c>
      <c r="P298" s="7">
        <v>0</v>
      </c>
      <c r="Q298" s="7">
        <v>0</v>
      </c>
      <c r="R298" s="7">
        <v>0</v>
      </c>
      <c r="S298" s="7">
        <v>0</v>
      </c>
      <c r="T298" s="7">
        <v>0</v>
      </c>
      <c r="U298" s="7">
        <v>0</v>
      </c>
      <c r="V298" s="7">
        <v>0</v>
      </c>
      <c r="W298" s="7">
        <v>0</v>
      </c>
      <c r="X298" s="7">
        <v>0</v>
      </c>
      <c r="Y298" s="7">
        <v>0</v>
      </c>
      <c r="Z298" s="7">
        <v>2.384633</v>
      </c>
      <c r="AA298" s="1" t="s">
        <v>54</v>
      </c>
      <c r="AB298" s="1" t="str">
        <f t="shared" si="12"/>
        <v>Castilla y León</v>
      </c>
      <c r="AC298" s="1" t="str">
        <f t="shared" si="13"/>
        <v>Badajoz-Castilla y León-Burgos-R14</v>
      </c>
      <c r="AD298" s="1" t="str">
        <f t="shared" si="14"/>
        <v xml:space="preserve">DM - Fabricación de material de transporte </v>
      </c>
    </row>
    <row r="299" spans="1:30" ht="14.4">
      <c r="A299" s="7" t="s">
        <v>20</v>
      </c>
      <c r="B299" s="7" t="s">
        <v>78</v>
      </c>
      <c r="C299" s="7" t="s">
        <v>80</v>
      </c>
      <c r="D299" s="7" t="s">
        <v>55</v>
      </c>
      <c r="E299" s="7">
        <v>0</v>
      </c>
      <c r="F299" s="7">
        <v>0</v>
      </c>
      <c r="G299" s="7">
        <v>0</v>
      </c>
      <c r="H299" s="7">
        <v>0</v>
      </c>
      <c r="I299" s="7">
        <v>0</v>
      </c>
      <c r="J299" s="7">
        <v>0</v>
      </c>
      <c r="K299" s="7">
        <v>0</v>
      </c>
      <c r="L299" s="7">
        <v>0</v>
      </c>
      <c r="M299" s="7">
        <v>0</v>
      </c>
      <c r="N299" s="7">
        <v>0</v>
      </c>
      <c r="O299" s="7">
        <v>0</v>
      </c>
      <c r="P299" s="7">
        <v>0</v>
      </c>
      <c r="Q299" s="7">
        <v>0</v>
      </c>
      <c r="R299" s="7">
        <v>0</v>
      </c>
      <c r="S299" s="7">
        <v>0</v>
      </c>
      <c r="T299" s="7">
        <v>0</v>
      </c>
      <c r="U299" s="7">
        <v>0</v>
      </c>
      <c r="V299" s="7">
        <v>0</v>
      </c>
      <c r="W299" s="7">
        <v>0</v>
      </c>
      <c r="X299" s="7">
        <v>0</v>
      </c>
      <c r="Y299" s="7">
        <v>0</v>
      </c>
      <c r="Z299" s="7">
        <v>0</v>
      </c>
      <c r="AA299" s="1" t="s">
        <v>56</v>
      </c>
      <c r="AB299" s="1" t="str">
        <f t="shared" si="12"/>
        <v>Castilla y León</v>
      </c>
      <c r="AC299" s="1" t="str">
        <f t="shared" si="13"/>
        <v>Badajoz-Castilla y León-Burgos-R15</v>
      </c>
      <c r="AD299" s="1" t="str">
        <f t="shared" si="14"/>
        <v xml:space="preserve">DN - Industrias diversas </v>
      </c>
    </row>
    <row r="300" spans="1:30" ht="14.4">
      <c r="A300" s="7" t="s">
        <v>20</v>
      </c>
      <c r="B300" s="7" t="s">
        <v>78</v>
      </c>
      <c r="C300" s="7" t="s">
        <v>80</v>
      </c>
      <c r="D300" s="7" t="s">
        <v>57</v>
      </c>
      <c r="E300" s="7">
        <v>3.88490497918785</v>
      </c>
      <c r="F300" s="7">
        <v>13.976435603035901</v>
      </c>
      <c r="G300" s="7">
        <v>5.7363745370158199</v>
      </c>
      <c r="H300" s="7">
        <v>8.3554828498618097</v>
      </c>
      <c r="I300" s="7">
        <v>37.948270920094402</v>
      </c>
      <c r="J300" s="7">
        <v>18.159303872107099</v>
      </c>
      <c r="K300" s="7">
        <v>23.655879085004401</v>
      </c>
      <c r="L300" s="7">
        <v>7.2697587711279903</v>
      </c>
      <c r="M300" s="7">
        <v>36.563657909157101</v>
      </c>
      <c r="N300" s="7">
        <v>3.9895800135513899</v>
      </c>
      <c r="O300" s="7">
        <v>5.08659704274665</v>
      </c>
      <c r="P300" s="7">
        <v>0</v>
      </c>
      <c r="Q300" s="7">
        <v>0</v>
      </c>
      <c r="R300" s="7">
        <v>0</v>
      </c>
      <c r="S300" s="7">
        <v>0</v>
      </c>
      <c r="T300" s="7">
        <v>0</v>
      </c>
      <c r="U300" s="7">
        <v>0</v>
      </c>
      <c r="V300" s="7">
        <v>0</v>
      </c>
      <c r="W300" s="7">
        <v>0</v>
      </c>
      <c r="X300" s="7">
        <v>0</v>
      </c>
      <c r="Y300" s="7">
        <v>0</v>
      </c>
      <c r="Z300" s="7">
        <v>0</v>
      </c>
      <c r="AA300" s="1" t="s">
        <v>58</v>
      </c>
      <c r="AB300" s="1" t="str">
        <f t="shared" si="12"/>
        <v>Castilla y León</v>
      </c>
      <c r="AC300" s="1" t="str">
        <f t="shared" si="13"/>
        <v>Badajoz-Castilla y León-Burgos-R16</v>
      </c>
      <c r="AD300" s="1" t="str">
        <f t="shared" si="14"/>
        <v xml:space="preserve">EE - Industria energética, distribución de energía, gas y agua </v>
      </c>
    </row>
    <row r="301" spans="1:30" ht="14.4">
      <c r="A301" s="7" t="s">
        <v>20</v>
      </c>
      <c r="B301" s="7" t="s">
        <v>78</v>
      </c>
      <c r="C301" s="7" t="s">
        <v>81</v>
      </c>
      <c r="D301" s="7" t="s">
        <v>23</v>
      </c>
      <c r="E301" s="7">
        <v>0</v>
      </c>
      <c r="F301" s="7">
        <v>0</v>
      </c>
      <c r="G301" s="7">
        <v>0</v>
      </c>
      <c r="H301" s="7">
        <v>0</v>
      </c>
      <c r="I301" s="7">
        <v>0</v>
      </c>
      <c r="J301" s="7">
        <v>0</v>
      </c>
      <c r="K301" s="7">
        <v>0</v>
      </c>
      <c r="L301" s="7">
        <v>0</v>
      </c>
      <c r="M301" s="7">
        <v>16.504238973753701</v>
      </c>
      <c r="N301" s="7">
        <v>0</v>
      </c>
      <c r="O301" s="7">
        <v>1.26578103990924</v>
      </c>
      <c r="P301" s="7">
        <v>0</v>
      </c>
      <c r="Q301" s="7">
        <v>0</v>
      </c>
      <c r="R301" s="7">
        <v>0</v>
      </c>
      <c r="S301" s="7">
        <v>0</v>
      </c>
      <c r="T301" s="7">
        <v>0</v>
      </c>
      <c r="U301" s="7">
        <v>0</v>
      </c>
      <c r="V301" s="7">
        <v>0</v>
      </c>
      <c r="W301" s="7">
        <v>0</v>
      </c>
      <c r="X301" s="7">
        <v>71.861328</v>
      </c>
      <c r="Y301" s="7">
        <v>0</v>
      </c>
      <c r="Z301" s="7">
        <v>13.633412</v>
      </c>
      <c r="AA301" s="1" t="s">
        <v>24</v>
      </c>
      <c r="AB301" s="1" t="str">
        <f t="shared" si="12"/>
        <v>Castilla y León</v>
      </c>
      <c r="AC301" s="1" t="str">
        <f t="shared" si="13"/>
        <v>Badajoz-Castilla y León-León-R1</v>
      </c>
      <c r="AD301" s="1" t="str">
        <f t="shared" si="14"/>
        <v xml:space="preserve">AA,BB - Agricultura, silvicultura y pesca </v>
      </c>
    </row>
    <row r="302" spans="1:30" ht="14.4">
      <c r="A302" s="7" t="s">
        <v>20</v>
      </c>
      <c r="B302" s="7" t="s">
        <v>78</v>
      </c>
      <c r="C302" s="7" t="s">
        <v>81</v>
      </c>
      <c r="D302" s="7" t="s">
        <v>26</v>
      </c>
      <c r="E302" s="7">
        <v>0</v>
      </c>
      <c r="F302" s="7">
        <v>0</v>
      </c>
      <c r="G302" s="7">
        <v>0</v>
      </c>
      <c r="H302" s="7">
        <v>0</v>
      </c>
      <c r="I302" s="7">
        <v>0</v>
      </c>
      <c r="J302" s="7">
        <v>0</v>
      </c>
      <c r="K302" s="7">
        <v>0</v>
      </c>
      <c r="L302" s="7">
        <v>0</v>
      </c>
      <c r="M302" s="7">
        <v>0</v>
      </c>
      <c r="N302" s="7">
        <v>0</v>
      </c>
      <c r="O302" s="7">
        <v>0</v>
      </c>
      <c r="P302" s="7">
        <v>0</v>
      </c>
      <c r="Q302" s="7">
        <v>0</v>
      </c>
      <c r="R302" s="7">
        <v>0</v>
      </c>
      <c r="S302" s="7">
        <v>0</v>
      </c>
      <c r="T302" s="7">
        <v>0</v>
      </c>
      <c r="U302" s="7">
        <v>0</v>
      </c>
      <c r="V302" s="7">
        <v>0</v>
      </c>
      <c r="W302" s="7">
        <v>0</v>
      </c>
      <c r="X302" s="7">
        <v>0</v>
      </c>
      <c r="Y302" s="7">
        <v>0</v>
      </c>
      <c r="Z302" s="7">
        <v>0</v>
      </c>
      <c r="AA302" s="1" t="s">
        <v>27</v>
      </c>
      <c r="AB302" s="1" t="str">
        <f t="shared" si="12"/>
        <v>Castilla y León</v>
      </c>
      <c r="AC302" s="1" t="str">
        <f t="shared" si="13"/>
        <v>Badajoz-Castilla y León-León-R2</v>
      </c>
      <c r="AD302" s="1" t="str">
        <f t="shared" si="14"/>
        <v xml:space="preserve">CA,CB, DF - I. extractivas, coquerías, refino y combustibles nucleares </v>
      </c>
    </row>
    <row r="303" spans="1:30" ht="14.4">
      <c r="A303" s="7" t="s">
        <v>20</v>
      </c>
      <c r="B303" s="7" t="s">
        <v>78</v>
      </c>
      <c r="C303" s="7" t="s">
        <v>81</v>
      </c>
      <c r="D303" s="7" t="s">
        <v>29</v>
      </c>
      <c r="E303" s="7">
        <v>7.7313706188984597</v>
      </c>
      <c r="F303" s="7">
        <v>0</v>
      </c>
      <c r="G303" s="7">
        <v>0</v>
      </c>
      <c r="H303" s="7">
        <v>0</v>
      </c>
      <c r="I303" s="7">
        <v>0</v>
      </c>
      <c r="J303" s="7">
        <v>0</v>
      </c>
      <c r="K303" s="7">
        <v>0</v>
      </c>
      <c r="L303" s="7">
        <v>0</v>
      </c>
      <c r="M303" s="7">
        <v>1.60134890158723</v>
      </c>
      <c r="N303" s="7">
        <v>0</v>
      </c>
      <c r="O303" s="7">
        <v>0</v>
      </c>
      <c r="P303" s="7">
        <v>20.087313999999999</v>
      </c>
      <c r="Q303" s="7">
        <v>0</v>
      </c>
      <c r="R303" s="7">
        <v>0</v>
      </c>
      <c r="S303" s="7">
        <v>0</v>
      </c>
      <c r="T303" s="7">
        <v>0</v>
      </c>
      <c r="U303" s="7">
        <v>0</v>
      </c>
      <c r="V303" s="7">
        <v>0</v>
      </c>
      <c r="W303" s="7">
        <v>0</v>
      </c>
      <c r="X303" s="7">
        <v>3.2489729999999999</v>
      </c>
      <c r="Y303" s="7">
        <v>0</v>
      </c>
      <c r="Z303" s="7">
        <v>0</v>
      </c>
      <c r="AA303" s="1" t="s">
        <v>30</v>
      </c>
      <c r="AB303" s="1" t="str">
        <f t="shared" si="12"/>
        <v>Castilla y León</v>
      </c>
      <c r="AC303" s="1" t="str">
        <f t="shared" si="13"/>
        <v>Badajoz-Castilla y León-León-R3</v>
      </c>
      <c r="AD303" s="1" t="str">
        <f t="shared" si="14"/>
        <v xml:space="preserve">DA - Industria Agroalimentaria </v>
      </c>
    </row>
    <row r="304" spans="1:30" ht="14.4">
      <c r="A304" s="7" t="s">
        <v>20</v>
      </c>
      <c r="B304" s="7" t="s">
        <v>78</v>
      </c>
      <c r="C304" s="7" t="s">
        <v>81</v>
      </c>
      <c r="D304" s="7" t="s">
        <v>32</v>
      </c>
      <c r="E304" s="7">
        <v>4.0685143043431796E-3</v>
      </c>
      <c r="F304" s="7">
        <v>0</v>
      </c>
      <c r="G304" s="7">
        <v>0</v>
      </c>
      <c r="H304" s="7">
        <v>0</v>
      </c>
      <c r="I304" s="7">
        <v>0</v>
      </c>
      <c r="J304" s="7">
        <v>0</v>
      </c>
      <c r="K304" s="7">
        <v>0</v>
      </c>
      <c r="L304" s="7">
        <v>0</v>
      </c>
      <c r="M304" s="7">
        <v>1.6111874232405999E-2</v>
      </c>
      <c r="N304" s="7">
        <v>0</v>
      </c>
      <c r="O304" s="7">
        <v>0</v>
      </c>
      <c r="P304" s="7">
        <v>0</v>
      </c>
      <c r="Q304" s="7">
        <v>0</v>
      </c>
      <c r="R304" s="7">
        <v>0</v>
      </c>
      <c r="S304" s="7">
        <v>0</v>
      </c>
      <c r="T304" s="7">
        <v>0</v>
      </c>
      <c r="U304" s="7">
        <v>0</v>
      </c>
      <c r="V304" s="7">
        <v>0</v>
      </c>
      <c r="W304" s="7">
        <v>0</v>
      </c>
      <c r="X304" s="7">
        <v>0</v>
      </c>
      <c r="Y304" s="7">
        <v>0</v>
      </c>
      <c r="Z304" s="7">
        <v>0</v>
      </c>
      <c r="AA304" s="1" t="s">
        <v>33</v>
      </c>
      <c r="AB304" s="1" t="str">
        <f t="shared" si="12"/>
        <v>Castilla y León</v>
      </c>
      <c r="AC304" s="1" t="str">
        <f t="shared" si="13"/>
        <v>Badajoz-Castilla y León-León-R4</v>
      </c>
      <c r="AD304" s="1" t="str">
        <f t="shared" si="14"/>
        <v xml:space="preserve">DB - Industria textil y de la confección </v>
      </c>
    </row>
    <row r="305" spans="1:30" ht="14.4">
      <c r="A305" s="7" t="s">
        <v>20</v>
      </c>
      <c r="B305" s="7" t="s">
        <v>78</v>
      </c>
      <c r="C305" s="7" t="s">
        <v>81</v>
      </c>
      <c r="D305" s="7" t="s">
        <v>35</v>
      </c>
      <c r="E305" s="7">
        <v>0</v>
      </c>
      <c r="F305" s="7">
        <v>0</v>
      </c>
      <c r="G305" s="7">
        <v>0</v>
      </c>
      <c r="H305" s="7">
        <v>0</v>
      </c>
      <c r="I305" s="7">
        <v>0</v>
      </c>
      <c r="J305" s="7">
        <v>0</v>
      </c>
      <c r="K305" s="7">
        <v>0</v>
      </c>
      <c r="L305" s="7">
        <v>0</v>
      </c>
      <c r="M305" s="7">
        <v>0</v>
      </c>
      <c r="N305" s="7">
        <v>0</v>
      </c>
      <c r="O305" s="7">
        <v>0</v>
      </c>
      <c r="P305" s="7">
        <v>0</v>
      </c>
      <c r="Q305" s="7">
        <v>0</v>
      </c>
      <c r="R305" s="7">
        <v>0</v>
      </c>
      <c r="S305" s="7">
        <v>0</v>
      </c>
      <c r="T305" s="7">
        <v>0</v>
      </c>
      <c r="U305" s="7">
        <v>0</v>
      </c>
      <c r="V305" s="7">
        <v>0</v>
      </c>
      <c r="W305" s="7">
        <v>0</v>
      </c>
      <c r="X305" s="7">
        <v>0</v>
      </c>
      <c r="Y305" s="7">
        <v>0</v>
      </c>
      <c r="Z305" s="7">
        <v>0</v>
      </c>
      <c r="AA305" s="1" t="s">
        <v>36</v>
      </c>
      <c r="AB305" s="1" t="str">
        <f t="shared" si="12"/>
        <v>Castilla y León</v>
      </c>
      <c r="AC305" s="1" t="str">
        <f t="shared" si="13"/>
        <v>Badajoz-Castilla y León-León-R5</v>
      </c>
      <c r="AD305" s="1" t="str">
        <f t="shared" si="14"/>
        <v xml:space="preserve">DC - Industria del cuero y calzado </v>
      </c>
    </row>
    <row r="306" spans="1:30" ht="14.4">
      <c r="A306" s="7" t="s">
        <v>20</v>
      </c>
      <c r="B306" s="7" t="s">
        <v>78</v>
      </c>
      <c r="C306" s="7" t="s">
        <v>81</v>
      </c>
      <c r="D306" s="7" t="s">
        <v>37</v>
      </c>
      <c r="E306" s="7">
        <v>0</v>
      </c>
      <c r="F306" s="7">
        <v>0</v>
      </c>
      <c r="G306" s="7">
        <v>0</v>
      </c>
      <c r="H306" s="7">
        <v>0</v>
      </c>
      <c r="I306" s="7">
        <v>0</v>
      </c>
      <c r="J306" s="7">
        <v>0</v>
      </c>
      <c r="K306" s="7">
        <v>0</v>
      </c>
      <c r="L306" s="7">
        <v>0</v>
      </c>
      <c r="M306" s="7">
        <v>0</v>
      </c>
      <c r="N306" s="7">
        <v>0</v>
      </c>
      <c r="O306" s="7">
        <v>0</v>
      </c>
      <c r="P306" s="7">
        <v>0</v>
      </c>
      <c r="Q306" s="7">
        <v>0</v>
      </c>
      <c r="R306" s="7">
        <v>0</v>
      </c>
      <c r="S306" s="7">
        <v>0</v>
      </c>
      <c r="T306" s="7">
        <v>0</v>
      </c>
      <c r="U306" s="7">
        <v>0</v>
      </c>
      <c r="V306" s="7">
        <v>0</v>
      </c>
      <c r="W306" s="7">
        <v>0</v>
      </c>
      <c r="X306" s="7">
        <v>0</v>
      </c>
      <c r="Y306" s="7">
        <v>0</v>
      </c>
      <c r="Z306" s="7">
        <v>0</v>
      </c>
      <c r="AA306" s="1" t="s">
        <v>38</v>
      </c>
      <c r="AB306" s="1" t="str">
        <f t="shared" si="12"/>
        <v>Castilla y León</v>
      </c>
      <c r="AC306" s="1" t="str">
        <f t="shared" si="13"/>
        <v>Badajoz-Castilla y León-León-R6</v>
      </c>
      <c r="AD306" s="1" t="str">
        <f t="shared" si="14"/>
        <v xml:space="preserve">DD - Industria de la madera y el corcho </v>
      </c>
    </row>
    <row r="307" spans="1:30" ht="14.4">
      <c r="A307" s="7" t="s">
        <v>20</v>
      </c>
      <c r="B307" s="7" t="s">
        <v>78</v>
      </c>
      <c r="C307" s="7" t="s">
        <v>81</v>
      </c>
      <c r="D307" s="7" t="s">
        <v>39</v>
      </c>
      <c r="E307" s="7">
        <v>0</v>
      </c>
      <c r="F307" s="7">
        <v>0</v>
      </c>
      <c r="G307" s="7">
        <v>0</v>
      </c>
      <c r="H307" s="7">
        <v>5.5511823634808497</v>
      </c>
      <c r="I307" s="7">
        <v>0</v>
      </c>
      <c r="J307" s="7">
        <v>0</v>
      </c>
      <c r="K307" s="7">
        <v>0</v>
      </c>
      <c r="L307" s="7">
        <v>0</v>
      </c>
      <c r="M307" s="7">
        <v>0</v>
      </c>
      <c r="N307" s="7">
        <v>0</v>
      </c>
      <c r="O307" s="7">
        <v>0</v>
      </c>
      <c r="P307" s="7">
        <v>0</v>
      </c>
      <c r="Q307" s="7">
        <v>0</v>
      </c>
      <c r="R307" s="7">
        <v>0</v>
      </c>
      <c r="S307" s="7">
        <v>15.175485</v>
      </c>
      <c r="T307" s="7">
        <v>0</v>
      </c>
      <c r="U307" s="7">
        <v>0</v>
      </c>
      <c r="V307" s="7">
        <v>0</v>
      </c>
      <c r="W307" s="7">
        <v>0</v>
      </c>
      <c r="X307" s="7">
        <v>0</v>
      </c>
      <c r="Y307" s="7">
        <v>0</v>
      </c>
      <c r="Z307" s="7">
        <v>0</v>
      </c>
      <c r="AA307" s="1" t="s">
        <v>40</v>
      </c>
      <c r="AB307" s="1" t="str">
        <f t="shared" si="12"/>
        <v>Castilla y León</v>
      </c>
      <c r="AC307" s="1" t="str">
        <f t="shared" si="13"/>
        <v>Badajoz-Castilla y León-León-R7</v>
      </c>
      <c r="AD307" s="1" t="str">
        <f t="shared" si="14"/>
        <v xml:space="preserve">DE - Industria del papel, edición y artes gráficas </v>
      </c>
    </row>
    <row r="308" spans="1:30" ht="14.4">
      <c r="A308" s="7" t="s">
        <v>20</v>
      </c>
      <c r="B308" s="7" t="s">
        <v>78</v>
      </c>
      <c r="C308" s="7" t="s">
        <v>81</v>
      </c>
      <c r="D308" s="7" t="s">
        <v>41</v>
      </c>
      <c r="E308" s="7">
        <v>0</v>
      </c>
      <c r="F308" s="7">
        <v>0</v>
      </c>
      <c r="G308" s="7">
        <v>0</v>
      </c>
      <c r="H308" s="7">
        <v>0</v>
      </c>
      <c r="I308" s="7">
        <v>0</v>
      </c>
      <c r="J308" s="7">
        <v>0</v>
      </c>
      <c r="K308" s="7">
        <v>0</v>
      </c>
      <c r="L308" s="7">
        <v>0</v>
      </c>
      <c r="M308" s="7">
        <v>0</v>
      </c>
      <c r="N308" s="7">
        <v>0</v>
      </c>
      <c r="O308" s="7">
        <v>0</v>
      </c>
      <c r="P308" s="7">
        <v>0</v>
      </c>
      <c r="Q308" s="7">
        <v>0</v>
      </c>
      <c r="R308" s="7">
        <v>0</v>
      </c>
      <c r="S308" s="7">
        <v>0</v>
      </c>
      <c r="T308" s="7">
        <v>0</v>
      </c>
      <c r="U308" s="7">
        <v>0</v>
      </c>
      <c r="V308" s="7">
        <v>0</v>
      </c>
      <c r="W308" s="7">
        <v>0</v>
      </c>
      <c r="X308" s="7">
        <v>0</v>
      </c>
      <c r="Y308" s="7">
        <v>0</v>
      </c>
      <c r="Z308" s="7">
        <v>0</v>
      </c>
      <c r="AA308" s="1" t="s">
        <v>42</v>
      </c>
      <c r="AB308" s="1" t="str">
        <f t="shared" si="12"/>
        <v>Castilla y León</v>
      </c>
      <c r="AC308" s="1" t="str">
        <f t="shared" si="13"/>
        <v>Badajoz-Castilla y León-León-R8</v>
      </c>
      <c r="AD308" s="1" t="str">
        <f t="shared" si="14"/>
        <v xml:space="preserve">DG - Industria Química </v>
      </c>
    </row>
    <row r="309" spans="1:30" ht="14.4">
      <c r="A309" s="7" t="s">
        <v>20</v>
      </c>
      <c r="B309" s="7" t="s">
        <v>78</v>
      </c>
      <c r="C309" s="7" t="s">
        <v>81</v>
      </c>
      <c r="D309" s="7" t="s">
        <v>43</v>
      </c>
      <c r="E309" s="7">
        <v>0</v>
      </c>
      <c r="F309" s="7">
        <v>0</v>
      </c>
      <c r="G309" s="7">
        <v>0</v>
      </c>
      <c r="H309" s="7">
        <v>0</v>
      </c>
      <c r="I309" s="7">
        <v>0</v>
      </c>
      <c r="J309" s="7">
        <v>9.3225954136872105</v>
      </c>
      <c r="K309" s="7">
        <v>0</v>
      </c>
      <c r="L309" s="7">
        <v>0</v>
      </c>
      <c r="M309" s="7">
        <v>0</v>
      </c>
      <c r="N309" s="7">
        <v>0</v>
      </c>
      <c r="O309" s="7">
        <v>0</v>
      </c>
      <c r="P309" s="7">
        <v>0</v>
      </c>
      <c r="Q309" s="7">
        <v>0</v>
      </c>
      <c r="R309" s="7">
        <v>0</v>
      </c>
      <c r="S309" s="7">
        <v>0</v>
      </c>
      <c r="T309" s="7">
        <v>0</v>
      </c>
      <c r="U309" s="7">
        <v>6.9744729999999997</v>
      </c>
      <c r="V309" s="7">
        <v>0</v>
      </c>
      <c r="W309" s="7">
        <v>0</v>
      </c>
      <c r="X309" s="7">
        <v>0</v>
      </c>
      <c r="Y309" s="7">
        <v>0</v>
      </c>
      <c r="Z309" s="7">
        <v>0</v>
      </c>
      <c r="AA309" s="1" t="s">
        <v>44</v>
      </c>
      <c r="AB309" s="1" t="str">
        <f t="shared" si="12"/>
        <v>Castilla y León</v>
      </c>
      <c r="AC309" s="1" t="str">
        <f t="shared" si="13"/>
        <v>Badajoz-Castilla y León-León-R9</v>
      </c>
      <c r="AD309" s="1" t="str">
        <f t="shared" si="14"/>
        <v xml:space="preserve">DH - Industria del caucho y materias plásticas </v>
      </c>
    </row>
    <row r="310" spans="1:30" ht="14.4">
      <c r="A310" s="7" t="s">
        <v>20</v>
      </c>
      <c r="B310" s="7" t="s">
        <v>78</v>
      </c>
      <c r="C310" s="7" t="s">
        <v>81</v>
      </c>
      <c r="D310" s="7" t="s">
        <v>45</v>
      </c>
      <c r="E310" s="7">
        <v>6.4792092338538403</v>
      </c>
      <c r="F310" s="7">
        <v>5.3633328539287497</v>
      </c>
      <c r="G310" s="7">
        <v>0</v>
      </c>
      <c r="H310" s="7">
        <v>0.26483878737066502</v>
      </c>
      <c r="I310" s="7">
        <v>0</v>
      </c>
      <c r="J310" s="7">
        <v>0</v>
      </c>
      <c r="K310" s="7">
        <v>0</v>
      </c>
      <c r="L310" s="7">
        <v>0</v>
      </c>
      <c r="M310" s="7">
        <v>0</v>
      </c>
      <c r="N310" s="7">
        <v>2.3908108348320001</v>
      </c>
      <c r="O310" s="7">
        <v>0.56193683380528603</v>
      </c>
      <c r="P310" s="7">
        <v>15.4941</v>
      </c>
      <c r="Q310" s="7">
        <v>13.554323999999999</v>
      </c>
      <c r="R310" s="7">
        <v>0</v>
      </c>
      <c r="S310" s="7">
        <v>18.210581999999999</v>
      </c>
      <c r="T310" s="7">
        <v>0</v>
      </c>
      <c r="U310" s="7">
        <v>0</v>
      </c>
      <c r="V310" s="7">
        <v>0</v>
      </c>
      <c r="W310" s="7">
        <v>0</v>
      </c>
      <c r="X310" s="7">
        <v>0</v>
      </c>
      <c r="Y310" s="7">
        <v>39.173909999999999</v>
      </c>
      <c r="Z310" s="7">
        <v>12.887447999999999</v>
      </c>
      <c r="AA310" s="1" t="s">
        <v>46</v>
      </c>
      <c r="AB310" s="1" t="str">
        <f t="shared" si="12"/>
        <v>Castilla y León</v>
      </c>
      <c r="AC310" s="1" t="str">
        <f t="shared" si="13"/>
        <v>Badajoz-Castilla y León-León-R10</v>
      </c>
      <c r="AD310" s="1" t="str">
        <f t="shared" si="14"/>
        <v xml:space="preserve">DI - Industria de productos minerales no metálicos </v>
      </c>
    </row>
    <row r="311" spans="1:30" ht="14.4">
      <c r="A311" s="7" t="s">
        <v>20</v>
      </c>
      <c r="B311" s="7" t="s">
        <v>78</v>
      </c>
      <c r="C311" s="7" t="s">
        <v>81</v>
      </c>
      <c r="D311" s="7" t="s">
        <v>47</v>
      </c>
      <c r="E311" s="7">
        <v>0</v>
      </c>
      <c r="F311" s="7">
        <v>0</v>
      </c>
      <c r="G311" s="7">
        <v>0</v>
      </c>
      <c r="H311" s="7">
        <v>0</v>
      </c>
      <c r="I311" s="7">
        <v>0</v>
      </c>
      <c r="J311" s="7">
        <v>0</v>
      </c>
      <c r="K311" s="7">
        <v>0</v>
      </c>
      <c r="L311" s="7">
        <v>0</v>
      </c>
      <c r="M311" s="7">
        <v>0</v>
      </c>
      <c r="N311" s="7">
        <v>0</v>
      </c>
      <c r="O311" s="7">
        <v>0</v>
      </c>
      <c r="P311" s="7">
        <v>0</v>
      </c>
      <c r="Q311" s="7">
        <v>0</v>
      </c>
      <c r="R311" s="7">
        <v>0</v>
      </c>
      <c r="S311" s="7">
        <v>0</v>
      </c>
      <c r="T311" s="7">
        <v>0</v>
      </c>
      <c r="U311" s="7">
        <v>0</v>
      </c>
      <c r="V311" s="7">
        <v>0</v>
      </c>
      <c r="W311" s="7">
        <v>0</v>
      </c>
      <c r="X311" s="7">
        <v>0</v>
      </c>
      <c r="Y311" s="7">
        <v>0</v>
      </c>
      <c r="Z311" s="7">
        <v>0</v>
      </c>
      <c r="AA311" s="1" t="s">
        <v>48</v>
      </c>
      <c r="AB311" s="1" t="str">
        <f t="shared" si="12"/>
        <v>Castilla y León</v>
      </c>
      <c r="AC311" s="1" t="str">
        <f t="shared" si="13"/>
        <v>Badajoz-Castilla y León-León-R11</v>
      </c>
      <c r="AD311" s="1" t="str">
        <f t="shared" si="14"/>
        <v xml:space="preserve">DJ - Metalurgia y fabricación de productos metálicos </v>
      </c>
    </row>
    <row r="312" spans="1:30" ht="14.4">
      <c r="A312" s="7" t="s">
        <v>20</v>
      </c>
      <c r="B312" s="7" t="s">
        <v>78</v>
      </c>
      <c r="C312" s="7" t="s">
        <v>81</v>
      </c>
      <c r="D312" s="7" t="s">
        <v>49</v>
      </c>
      <c r="E312" s="7">
        <v>0</v>
      </c>
      <c r="F312" s="7">
        <v>48.233790110222799</v>
      </c>
      <c r="G312" s="7">
        <v>0</v>
      </c>
      <c r="H312" s="7">
        <v>0</v>
      </c>
      <c r="I312" s="7">
        <v>0</v>
      </c>
      <c r="J312" s="7">
        <v>0</v>
      </c>
      <c r="K312" s="7">
        <v>0</v>
      </c>
      <c r="L312" s="7">
        <v>0</v>
      </c>
      <c r="M312" s="7">
        <v>0</v>
      </c>
      <c r="N312" s="7">
        <v>0</v>
      </c>
      <c r="O312" s="7">
        <v>0</v>
      </c>
      <c r="P312" s="7">
        <v>0</v>
      </c>
      <c r="Q312" s="7">
        <v>15.370278000000001</v>
      </c>
      <c r="R312" s="7">
        <v>0</v>
      </c>
      <c r="S312" s="7">
        <v>0</v>
      </c>
      <c r="T312" s="7">
        <v>0</v>
      </c>
      <c r="U312" s="7">
        <v>0</v>
      </c>
      <c r="V312" s="7">
        <v>0</v>
      </c>
      <c r="W312" s="7">
        <v>0</v>
      </c>
      <c r="X312" s="7">
        <v>0</v>
      </c>
      <c r="Y312" s="7">
        <v>0</v>
      </c>
      <c r="Z312" s="7">
        <v>0</v>
      </c>
      <c r="AA312" s="1" t="s">
        <v>50</v>
      </c>
      <c r="AB312" s="1" t="str">
        <f t="shared" si="12"/>
        <v>Castilla y León</v>
      </c>
      <c r="AC312" s="1" t="str">
        <f t="shared" si="13"/>
        <v>Badajoz-Castilla y León-León-R12</v>
      </c>
      <c r="AD312" s="1" t="str">
        <f t="shared" si="14"/>
        <v xml:space="preserve">DK - Fabricación de maquinaria y equipo mecánico </v>
      </c>
    </row>
    <row r="313" spans="1:30" ht="14.4">
      <c r="A313" s="7" t="s">
        <v>20</v>
      </c>
      <c r="B313" s="7" t="s">
        <v>78</v>
      </c>
      <c r="C313" s="7" t="s">
        <v>81</v>
      </c>
      <c r="D313" s="7" t="s">
        <v>51</v>
      </c>
      <c r="E313" s="7">
        <v>0</v>
      </c>
      <c r="F313" s="7">
        <v>0</v>
      </c>
      <c r="G313" s="7">
        <v>0</v>
      </c>
      <c r="H313" s="7">
        <v>0</v>
      </c>
      <c r="I313" s="7">
        <v>0</v>
      </c>
      <c r="J313" s="7">
        <v>0</v>
      </c>
      <c r="K313" s="7">
        <v>0</v>
      </c>
      <c r="L313" s="7">
        <v>0</v>
      </c>
      <c r="M313" s="7">
        <v>0</v>
      </c>
      <c r="N313" s="7">
        <v>0</v>
      </c>
      <c r="O313" s="7">
        <v>0</v>
      </c>
      <c r="P313" s="7">
        <v>0</v>
      </c>
      <c r="Q313" s="7">
        <v>0</v>
      </c>
      <c r="R313" s="7">
        <v>0</v>
      </c>
      <c r="S313" s="7">
        <v>0</v>
      </c>
      <c r="T313" s="7">
        <v>0</v>
      </c>
      <c r="U313" s="7">
        <v>0</v>
      </c>
      <c r="V313" s="7">
        <v>0</v>
      </c>
      <c r="W313" s="7">
        <v>0</v>
      </c>
      <c r="X313" s="7">
        <v>0</v>
      </c>
      <c r="Y313" s="7">
        <v>0</v>
      </c>
      <c r="Z313" s="7">
        <v>0</v>
      </c>
      <c r="AA313" s="1" t="s">
        <v>52</v>
      </c>
      <c r="AB313" s="1" t="str">
        <f t="shared" si="12"/>
        <v>Castilla y León</v>
      </c>
      <c r="AC313" s="1" t="str">
        <f t="shared" si="13"/>
        <v>Badajoz-Castilla y León-León-R13</v>
      </c>
      <c r="AD313" s="1" t="str">
        <f t="shared" si="14"/>
        <v xml:space="preserve">DL - Material y equipo eléctrico, electrónico y óptico </v>
      </c>
    </row>
    <row r="314" spans="1:30" ht="14.4">
      <c r="A314" s="7" t="s">
        <v>20</v>
      </c>
      <c r="B314" s="7" t="s">
        <v>78</v>
      </c>
      <c r="C314" s="7" t="s">
        <v>81</v>
      </c>
      <c r="D314" s="7" t="s">
        <v>53</v>
      </c>
      <c r="E314" s="7">
        <v>0</v>
      </c>
      <c r="F314" s="7">
        <v>0</v>
      </c>
      <c r="G314" s="7">
        <v>0</v>
      </c>
      <c r="H314" s="7">
        <v>0</v>
      </c>
      <c r="I314" s="7">
        <v>0</v>
      </c>
      <c r="J314" s="7">
        <v>0</v>
      </c>
      <c r="K314" s="7">
        <v>0</v>
      </c>
      <c r="L314" s="7">
        <v>0</v>
      </c>
      <c r="M314" s="7">
        <v>3.9721958680865002</v>
      </c>
      <c r="N314" s="7">
        <v>0</v>
      </c>
      <c r="O314" s="7">
        <v>0</v>
      </c>
      <c r="P314" s="7">
        <v>0</v>
      </c>
      <c r="Q314" s="7">
        <v>0</v>
      </c>
      <c r="R314" s="7">
        <v>0</v>
      </c>
      <c r="S314" s="7">
        <v>0</v>
      </c>
      <c r="T314" s="7">
        <v>0</v>
      </c>
      <c r="U314" s="7">
        <v>0</v>
      </c>
      <c r="V314" s="7">
        <v>0</v>
      </c>
      <c r="W314" s="7">
        <v>0</v>
      </c>
      <c r="X314" s="7">
        <v>4.2714559999999997</v>
      </c>
      <c r="Y314" s="7">
        <v>0</v>
      </c>
      <c r="Z314" s="7">
        <v>0</v>
      </c>
      <c r="AA314" s="1" t="s">
        <v>54</v>
      </c>
      <c r="AB314" s="1" t="str">
        <f t="shared" si="12"/>
        <v>Castilla y León</v>
      </c>
      <c r="AC314" s="1" t="str">
        <f t="shared" si="13"/>
        <v>Badajoz-Castilla y León-León-R14</v>
      </c>
      <c r="AD314" s="1" t="str">
        <f t="shared" si="14"/>
        <v xml:space="preserve">DM - Fabricación de material de transporte </v>
      </c>
    </row>
    <row r="315" spans="1:30" ht="14.4">
      <c r="A315" s="7" t="s">
        <v>20</v>
      </c>
      <c r="B315" s="7" t="s">
        <v>78</v>
      </c>
      <c r="C315" s="7" t="s">
        <v>81</v>
      </c>
      <c r="D315" s="7" t="s">
        <v>55</v>
      </c>
      <c r="E315" s="7">
        <v>0</v>
      </c>
      <c r="F315" s="7">
        <v>0</v>
      </c>
      <c r="G315" s="7">
        <v>0</v>
      </c>
      <c r="H315" s="7">
        <v>0</v>
      </c>
      <c r="I315" s="7">
        <v>0</v>
      </c>
      <c r="J315" s="7">
        <v>0</v>
      </c>
      <c r="K315" s="7">
        <v>0</v>
      </c>
      <c r="L315" s="7">
        <v>0</v>
      </c>
      <c r="M315" s="7">
        <v>0</v>
      </c>
      <c r="N315" s="7">
        <v>0</v>
      </c>
      <c r="O315" s="7">
        <v>0</v>
      </c>
      <c r="P315" s="7">
        <v>0</v>
      </c>
      <c r="Q315" s="7">
        <v>0</v>
      </c>
      <c r="R315" s="7">
        <v>0</v>
      </c>
      <c r="S315" s="7">
        <v>0</v>
      </c>
      <c r="T315" s="7">
        <v>0</v>
      </c>
      <c r="U315" s="7">
        <v>0</v>
      </c>
      <c r="V315" s="7">
        <v>0</v>
      </c>
      <c r="W315" s="7">
        <v>0</v>
      </c>
      <c r="X315" s="7">
        <v>0</v>
      </c>
      <c r="Y315" s="7">
        <v>0</v>
      </c>
      <c r="Z315" s="7">
        <v>0</v>
      </c>
      <c r="AA315" s="1" t="s">
        <v>56</v>
      </c>
      <c r="AB315" s="1" t="str">
        <f t="shared" si="12"/>
        <v>Castilla y León</v>
      </c>
      <c r="AC315" s="1" t="str">
        <f t="shared" si="13"/>
        <v>Badajoz-Castilla y León-León-R15</v>
      </c>
      <c r="AD315" s="1" t="str">
        <f t="shared" si="14"/>
        <v xml:space="preserve">DN - Industrias diversas </v>
      </c>
    </row>
    <row r="316" spans="1:30" ht="14.4">
      <c r="A316" s="7" t="s">
        <v>20</v>
      </c>
      <c r="B316" s="7" t="s">
        <v>78</v>
      </c>
      <c r="C316" s="7" t="s">
        <v>81</v>
      </c>
      <c r="D316" s="7" t="s">
        <v>57</v>
      </c>
      <c r="E316" s="7">
        <v>28.5938812702178</v>
      </c>
      <c r="F316" s="7">
        <v>41.0579722138365</v>
      </c>
      <c r="G316" s="7">
        <v>27.885951960256001</v>
      </c>
      <c r="H316" s="7">
        <v>44.329404536515597</v>
      </c>
      <c r="I316" s="7">
        <v>0</v>
      </c>
      <c r="J316" s="7">
        <v>94.163060411881602</v>
      </c>
      <c r="K316" s="7">
        <v>134.78008956592899</v>
      </c>
      <c r="L316" s="7">
        <v>125.678813115651</v>
      </c>
      <c r="M316" s="7">
        <v>23.825155822608401</v>
      </c>
      <c r="N316" s="7">
        <v>128.533505025549</v>
      </c>
      <c r="O316" s="7">
        <v>129.030113706669</v>
      </c>
      <c r="P316" s="7">
        <v>0</v>
      </c>
      <c r="Q316" s="7">
        <v>0</v>
      </c>
      <c r="R316" s="7">
        <v>0</v>
      </c>
      <c r="S316" s="7">
        <v>0</v>
      </c>
      <c r="T316" s="7">
        <v>0</v>
      </c>
      <c r="U316" s="7">
        <v>0</v>
      </c>
      <c r="V316" s="7">
        <v>0</v>
      </c>
      <c r="W316" s="7">
        <v>0</v>
      </c>
      <c r="X316" s="7">
        <v>0</v>
      </c>
      <c r="Y316" s="7">
        <v>0</v>
      </c>
      <c r="Z316" s="7">
        <v>0</v>
      </c>
      <c r="AA316" s="1" t="s">
        <v>58</v>
      </c>
      <c r="AB316" s="1" t="str">
        <f t="shared" si="12"/>
        <v>Castilla y León</v>
      </c>
      <c r="AC316" s="1" t="str">
        <f t="shared" si="13"/>
        <v>Badajoz-Castilla y León-León-R16</v>
      </c>
      <c r="AD316" s="1" t="str">
        <f t="shared" si="14"/>
        <v xml:space="preserve">EE - Industria energética, distribución de energía, gas y agua </v>
      </c>
    </row>
    <row r="317" spans="1:30" ht="14.4">
      <c r="A317" s="7" t="s">
        <v>20</v>
      </c>
      <c r="B317" s="7" t="s">
        <v>78</v>
      </c>
      <c r="C317" s="7" t="s">
        <v>82</v>
      </c>
      <c r="D317" s="7" t="s">
        <v>23</v>
      </c>
      <c r="E317" s="7">
        <v>0</v>
      </c>
      <c r="F317" s="7">
        <v>0</v>
      </c>
      <c r="G317" s="7">
        <v>0</v>
      </c>
      <c r="H317" s="7">
        <v>0</v>
      </c>
      <c r="I317" s="7">
        <v>0</v>
      </c>
      <c r="J317" s="7">
        <v>0</v>
      </c>
      <c r="K317" s="7">
        <v>0.85546871945437897</v>
      </c>
      <c r="L317" s="7">
        <v>6.5111221524322502</v>
      </c>
      <c r="M317" s="7">
        <v>0</v>
      </c>
      <c r="N317" s="7">
        <v>0</v>
      </c>
      <c r="O317" s="7">
        <v>5.1643695937952501</v>
      </c>
      <c r="P317" s="7">
        <v>0</v>
      </c>
      <c r="Q317" s="7">
        <v>0</v>
      </c>
      <c r="R317" s="7">
        <v>0</v>
      </c>
      <c r="S317" s="7">
        <v>0</v>
      </c>
      <c r="T317" s="7">
        <v>0</v>
      </c>
      <c r="U317" s="7">
        <v>0</v>
      </c>
      <c r="V317" s="7">
        <v>12.705693999999999</v>
      </c>
      <c r="W317" s="7">
        <v>30.134201000000001</v>
      </c>
      <c r="X317" s="7">
        <v>0</v>
      </c>
      <c r="Y317" s="7">
        <v>0</v>
      </c>
      <c r="Z317" s="7">
        <v>40.018490999999997</v>
      </c>
      <c r="AA317" s="1" t="s">
        <v>24</v>
      </c>
      <c r="AB317" s="1" t="str">
        <f t="shared" si="12"/>
        <v>Castilla y León</v>
      </c>
      <c r="AC317" s="1" t="str">
        <f t="shared" si="13"/>
        <v>Badajoz-Castilla y León-Palencia-R1</v>
      </c>
      <c r="AD317" s="1" t="str">
        <f t="shared" si="14"/>
        <v xml:space="preserve">AA,BB - Agricultura, silvicultura y pesca </v>
      </c>
    </row>
    <row r="318" spans="1:30" ht="14.4">
      <c r="A318" s="7" t="s">
        <v>20</v>
      </c>
      <c r="B318" s="7" t="s">
        <v>78</v>
      </c>
      <c r="C318" s="7" t="s">
        <v>82</v>
      </c>
      <c r="D318" s="7" t="s">
        <v>26</v>
      </c>
      <c r="E318" s="7">
        <v>0</v>
      </c>
      <c r="F318" s="7">
        <v>0</v>
      </c>
      <c r="G318" s="7">
        <v>0</v>
      </c>
      <c r="H318" s="7">
        <v>0</v>
      </c>
      <c r="I318" s="7">
        <v>0</v>
      </c>
      <c r="J318" s="7">
        <v>0</v>
      </c>
      <c r="K318" s="7">
        <v>0</v>
      </c>
      <c r="L318" s="7">
        <v>0</v>
      </c>
      <c r="M318" s="7">
        <v>0</v>
      </c>
      <c r="N318" s="7">
        <v>0</v>
      </c>
      <c r="O318" s="7">
        <v>0</v>
      </c>
      <c r="P318" s="7">
        <v>0</v>
      </c>
      <c r="Q318" s="7">
        <v>0</v>
      </c>
      <c r="R318" s="7">
        <v>0</v>
      </c>
      <c r="S318" s="7">
        <v>0</v>
      </c>
      <c r="T318" s="7">
        <v>0</v>
      </c>
      <c r="U318" s="7">
        <v>0</v>
      </c>
      <c r="V318" s="7">
        <v>0</v>
      </c>
      <c r="W318" s="7">
        <v>0</v>
      </c>
      <c r="X318" s="7">
        <v>0</v>
      </c>
      <c r="Y318" s="7">
        <v>0</v>
      </c>
      <c r="Z318" s="7">
        <v>0</v>
      </c>
      <c r="AA318" s="1" t="s">
        <v>27</v>
      </c>
      <c r="AB318" s="1" t="str">
        <f t="shared" si="12"/>
        <v>Castilla y León</v>
      </c>
      <c r="AC318" s="1" t="str">
        <f t="shared" si="13"/>
        <v>Badajoz-Castilla y León-Palencia-R2</v>
      </c>
      <c r="AD318" s="1" t="str">
        <f t="shared" si="14"/>
        <v xml:space="preserve">CA,CB, DF - I. extractivas, coquerías, refino y combustibles nucleares </v>
      </c>
    </row>
    <row r="319" spans="1:30" ht="14.4">
      <c r="A319" s="7" t="s">
        <v>20</v>
      </c>
      <c r="B319" s="7" t="s">
        <v>78</v>
      </c>
      <c r="C319" s="7" t="s">
        <v>82</v>
      </c>
      <c r="D319" s="7" t="s">
        <v>29</v>
      </c>
      <c r="E319" s="7">
        <v>31.301633839439301</v>
      </c>
      <c r="F319" s="7">
        <v>0</v>
      </c>
      <c r="G319" s="7">
        <v>3.8832716776437901</v>
      </c>
      <c r="H319" s="7">
        <v>0</v>
      </c>
      <c r="I319" s="7">
        <v>110.858190869388</v>
      </c>
      <c r="J319" s="7">
        <v>19.3707002645511</v>
      </c>
      <c r="K319" s="7">
        <v>0</v>
      </c>
      <c r="L319" s="7">
        <v>0</v>
      </c>
      <c r="M319" s="7">
        <v>12.6651525335292</v>
      </c>
      <c r="N319" s="7">
        <v>0</v>
      </c>
      <c r="O319" s="7">
        <v>0</v>
      </c>
      <c r="P319" s="7">
        <v>31.725314999999998</v>
      </c>
      <c r="Q319" s="7">
        <v>0</v>
      </c>
      <c r="R319" s="7">
        <v>18.072313999999999</v>
      </c>
      <c r="S319" s="7">
        <v>0</v>
      </c>
      <c r="T319" s="7">
        <v>107.547048</v>
      </c>
      <c r="U319" s="7">
        <v>14.419608</v>
      </c>
      <c r="V319" s="7">
        <v>0</v>
      </c>
      <c r="W319" s="7">
        <v>0</v>
      </c>
      <c r="X319" s="7">
        <v>7.4359349999999997</v>
      </c>
      <c r="Y319" s="7">
        <v>0</v>
      </c>
      <c r="Z319" s="7">
        <v>0</v>
      </c>
      <c r="AA319" s="1" t="s">
        <v>30</v>
      </c>
      <c r="AB319" s="1" t="str">
        <f t="shared" si="12"/>
        <v>Castilla y León</v>
      </c>
      <c r="AC319" s="1" t="str">
        <f t="shared" si="13"/>
        <v>Badajoz-Castilla y León-Palencia-R3</v>
      </c>
      <c r="AD319" s="1" t="str">
        <f t="shared" si="14"/>
        <v xml:space="preserve">DA - Industria Agroalimentaria </v>
      </c>
    </row>
    <row r="320" spans="1:30" ht="14.4">
      <c r="A320" s="7" t="s">
        <v>20</v>
      </c>
      <c r="B320" s="7" t="s">
        <v>78</v>
      </c>
      <c r="C320" s="7" t="s">
        <v>82</v>
      </c>
      <c r="D320" s="7" t="s">
        <v>32</v>
      </c>
      <c r="E320" s="7">
        <v>1.2144648655334401E-5</v>
      </c>
      <c r="F320" s="7">
        <v>0</v>
      </c>
      <c r="G320" s="7">
        <v>0</v>
      </c>
      <c r="H320" s="7">
        <v>0</v>
      </c>
      <c r="I320" s="7">
        <v>0</v>
      </c>
      <c r="J320" s="7">
        <v>8.7081154315866494E-6</v>
      </c>
      <c r="K320" s="7">
        <v>0</v>
      </c>
      <c r="L320" s="7">
        <v>4.2803330638482101E-2</v>
      </c>
      <c r="M320" s="7">
        <v>0</v>
      </c>
      <c r="N320" s="7">
        <v>0</v>
      </c>
      <c r="O320" s="7">
        <v>1.5518243766405701E-5</v>
      </c>
      <c r="P320" s="7">
        <v>0</v>
      </c>
      <c r="Q320" s="7">
        <v>0</v>
      </c>
      <c r="R320" s="7">
        <v>0</v>
      </c>
      <c r="S320" s="7">
        <v>0</v>
      </c>
      <c r="T320" s="7">
        <v>0</v>
      </c>
      <c r="U320" s="7">
        <v>0</v>
      </c>
      <c r="V320" s="7">
        <v>0</v>
      </c>
      <c r="W320" s="7">
        <v>0</v>
      </c>
      <c r="X320" s="7">
        <v>0</v>
      </c>
      <c r="Y320" s="7">
        <v>0</v>
      </c>
      <c r="Z320" s="7">
        <v>0</v>
      </c>
      <c r="AA320" s="1" t="s">
        <v>33</v>
      </c>
      <c r="AB320" s="1" t="str">
        <f t="shared" si="12"/>
        <v>Castilla y León</v>
      </c>
      <c r="AC320" s="1" t="str">
        <f t="shared" si="13"/>
        <v>Badajoz-Castilla y León-Palencia-R4</v>
      </c>
      <c r="AD320" s="1" t="str">
        <f t="shared" si="14"/>
        <v xml:space="preserve">DB - Industria textil y de la confección </v>
      </c>
    </row>
    <row r="321" spans="1:30" ht="14.4">
      <c r="A321" s="7" t="s">
        <v>20</v>
      </c>
      <c r="B321" s="7" t="s">
        <v>78</v>
      </c>
      <c r="C321" s="7" t="s">
        <v>82</v>
      </c>
      <c r="D321" s="7" t="s">
        <v>35</v>
      </c>
      <c r="E321" s="7">
        <v>0</v>
      </c>
      <c r="F321" s="7">
        <v>0</v>
      </c>
      <c r="G321" s="7">
        <v>0</v>
      </c>
      <c r="H321" s="7">
        <v>0</v>
      </c>
      <c r="I321" s="7">
        <v>0</v>
      </c>
      <c r="J321" s="7">
        <v>0</v>
      </c>
      <c r="K321" s="7">
        <v>0</v>
      </c>
      <c r="L321" s="7">
        <v>0</v>
      </c>
      <c r="M321" s="7">
        <v>0</v>
      </c>
      <c r="N321" s="7">
        <v>0</v>
      </c>
      <c r="O321" s="7">
        <v>0</v>
      </c>
      <c r="P321" s="7">
        <v>0</v>
      </c>
      <c r="Q321" s="7">
        <v>0</v>
      </c>
      <c r="R321" s="7">
        <v>0</v>
      </c>
      <c r="S321" s="7">
        <v>0</v>
      </c>
      <c r="T321" s="7">
        <v>0</v>
      </c>
      <c r="U321" s="7">
        <v>0</v>
      </c>
      <c r="V321" s="7">
        <v>0</v>
      </c>
      <c r="W321" s="7">
        <v>0</v>
      </c>
      <c r="X321" s="7">
        <v>0</v>
      </c>
      <c r="Y321" s="7">
        <v>0</v>
      </c>
      <c r="Z321" s="7">
        <v>0</v>
      </c>
      <c r="AA321" s="1" t="s">
        <v>36</v>
      </c>
      <c r="AB321" s="1" t="str">
        <f t="shared" si="12"/>
        <v>Castilla y León</v>
      </c>
      <c r="AC321" s="1" t="str">
        <f t="shared" si="13"/>
        <v>Badajoz-Castilla y León-Palencia-R5</v>
      </c>
      <c r="AD321" s="1" t="str">
        <f t="shared" si="14"/>
        <v xml:space="preserve">DC - Industria del cuero y calzado </v>
      </c>
    </row>
    <row r="322" spans="1:30" ht="14.4">
      <c r="A322" s="7" t="s">
        <v>20</v>
      </c>
      <c r="B322" s="7" t="s">
        <v>78</v>
      </c>
      <c r="C322" s="7" t="s">
        <v>82</v>
      </c>
      <c r="D322" s="7" t="s">
        <v>37</v>
      </c>
      <c r="E322" s="7">
        <v>0</v>
      </c>
      <c r="F322" s="7">
        <v>0</v>
      </c>
      <c r="G322" s="7">
        <v>0</v>
      </c>
      <c r="H322" s="7">
        <v>0</v>
      </c>
      <c r="I322" s="7">
        <v>0</v>
      </c>
      <c r="J322" s="7">
        <v>0</v>
      </c>
      <c r="K322" s="7">
        <v>0</v>
      </c>
      <c r="L322" s="7">
        <v>0</v>
      </c>
      <c r="M322" s="7">
        <v>0</v>
      </c>
      <c r="N322" s="7">
        <v>0</v>
      </c>
      <c r="O322" s="7">
        <v>0</v>
      </c>
      <c r="P322" s="7">
        <v>0</v>
      </c>
      <c r="Q322" s="7">
        <v>0</v>
      </c>
      <c r="R322" s="7">
        <v>0</v>
      </c>
      <c r="S322" s="7">
        <v>0</v>
      </c>
      <c r="T322" s="7">
        <v>0</v>
      </c>
      <c r="U322" s="7">
        <v>0</v>
      </c>
      <c r="V322" s="7">
        <v>0</v>
      </c>
      <c r="W322" s="7">
        <v>0</v>
      </c>
      <c r="X322" s="7">
        <v>0</v>
      </c>
      <c r="Y322" s="7">
        <v>0</v>
      </c>
      <c r="Z322" s="7">
        <v>0</v>
      </c>
      <c r="AA322" s="1" t="s">
        <v>38</v>
      </c>
      <c r="AB322" s="1" t="str">
        <f t="shared" si="12"/>
        <v>Castilla y León</v>
      </c>
      <c r="AC322" s="1" t="str">
        <f t="shared" si="13"/>
        <v>Badajoz-Castilla y León-Palencia-R6</v>
      </c>
      <c r="AD322" s="1" t="str">
        <f t="shared" si="14"/>
        <v xml:space="preserve">DD - Industria de la madera y el corcho </v>
      </c>
    </row>
    <row r="323" spans="1:30" ht="14.4">
      <c r="A323" s="7" t="s">
        <v>20</v>
      </c>
      <c r="B323" s="7" t="s">
        <v>78</v>
      </c>
      <c r="C323" s="7" t="s">
        <v>82</v>
      </c>
      <c r="D323" s="7" t="s">
        <v>39</v>
      </c>
      <c r="E323" s="7">
        <v>0</v>
      </c>
      <c r="F323" s="7">
        <v>0</v>
      </c>
      <c r="G323" s="7">
        <v>0</v>
      </c>
      <c r="H323" s="7">
        <v>0</v>
      </c>
      <c r="I323" s="7">
        <v>0</v>
      </c>
      <c r="J323" s="7">
        <v>0</v>
      </c>
      <c r="K323" s="7">
        <v>0</v>
      </c>
      <c r="L323" s="7">
        <v>6.4743152703140598</v>
      </c>
      <c r="M323" s="7">
        <v>0</v>
      </c>
      <c r="N323" s="7">
        <v>0</v>
      </c>
      <c r="O323" s="7">
        <v>57.388933365362803</v>
      </c>
      <c r="P323" s="7">
        <v>0</v>
      </c>
      <c r="Q323" s="7">
        <v>0</v>
      </c>
      <c r="R323" s="7">
        <v>0</v>
      </c>
      <c r="S323" s="7">
        <v>0</v>
      </c>
      <c r="T323" s="7">
        <v>0</v>
      </c>
      <c r="U323" s="7">
        <v>0</v>
      </c>
      <c r="V323" s="7">
        <v>0</v>
      </c>
      <c r="W323" s="7">
        <v>14.372636999999999</v>
      </c>
      <c r="X323" s="7">
        <v>0</v>
      </c>
      <c r="Y323" s="7">
        <v>0</v>
      </c>
      <c r="Z323" s="7">
        <v>12.3978</v>
      </c>
      <c r="AA323" s="1" t="s">
        <v>40</v>
      </c>
      <c r="AB323" s="1" t="str">
        <f t="shared" si="12"/>
        <v>Castilla y León</v>
      </c>
      <c r="AC323" s="1" t="str">
        <f t="shared" si="13"/>
        <v>Badajoz-Castilla y León-Palencia-R7</v>
      </c>
      <c r="AD323" s="1" t="str">
        <f t="shared" si="14"/>
        <v xml:space="preserve">DE - Industria del papel, edición y artes gráficas </v>
      </c>
    </row>
    <row r="324" spans="1:30" ht="14.4">
      <c r="A324" s="7" t="s">
        <v>20</v>
      </c>
      <c r="B324" s="7" t="s">
        <v>78</v>
      </c>
      <c r="C324" s="7" t="s">
        <v>82</v>
      </c>
      <c r="D324" s="7" t="s">
        <v>41</v>
      </c>
      <c r="E324" s="7">
        <v>3.1969336267416999</v>
      </c>
      <c r="F324" s="7">
        <v>0</v>
      </c>
      <c r="G324" s="7">
        <v>0</v>
      </c>
      <c r="H324" s="7">
        <v>1.4516757588409299</v>
      </c>
      <c r="I324" s="7">
        <v>0</v>
      </c>
      <c r="J324" s="7">
        <v>0</v>
      </c>
      <c r="K324" s="7">
        <v>0</v>
      </c>
      <c r="L324" s="7">
        <v>0</v>
      </c>
      <c r="M324" s="7">
        <v>0</v>
      </c>
      <c r="N324" s="7">
        <v>0</v>
      </c>
      <c r="O324" s="7">
        <v>0</v>
      </c>
      <c r="P324" s="7">
        <v>2.2476400000000001</v>
      </c>
      <c r="Q324" s="7">
        <v>0</v>
      </c>
      <c r="R324" s="7">
        <v>0</v>
      </c>
      <c r="S324" s="7">
        <v>16.279221</v>
      </c>
      <c r="T324" s="7">
        <v>0</v>
      </c>
      <c r="U324" s="7">
        <v>0</v>
      </c>
      <c r="V324" s="7">
        <v>0</v>
      </c>
      <c r="W324" s="7">
        <v>0</v>
      </c>
      <c r="X324" s="7">
        <v>0</v>
      </c>
      <c r="Y324" s="7">
        <v>0</v>
      </c>
      <c r="Z324" s="7">
        <v>0</v>
      </c>
      <c r="AA324" s="1" t="s">
        <v>42</v>
      </c>
      <c r="AB324" s="1" t="str">
        <f t="shared" si="12"/>
        <v>Castilla y León</v>
      </c>
      <c r="AC324" s="1" t="str">
        <f t="shared" si="13"/>
        <v>Badajoz-Castilla y León-Palencia-R8</v>
      </c>
      <c r="AD324" s="1" t="str">
        <f t="shared" si="14"/>
        <v xml:space="preserve">DG - Industria Química </v>
      </c>
    </row>
    <row r="325" spans="1:30" ht="14.4">
      <c r="A325" s="7" t="s">
        <v>20</v>
      </c>
      <c r="B325" s="7" t="s">
        <v>78</v>
      </c>
      <c r="C325" s="7" t="s">
        <v>82</v>
      </c>
      <c r="D325" s="7" t="s">
        <v>43</v>
      </c>
      <c r="E325" s="7">
        <v>0</v>
      </c>
      <c r="F325" s="7">
        <v>0</v>
      </c>
      <c r="G325" s="7">
        <v>0</v>
      </c>
      <c r="H325" s="7">
        <v>0</v>
      </c>
      <c r="I325" s="7">
        <v>0</v>
      </c>
      <c r="J325" s="7">
        <v>0</v>
      </c>
      <c r="K325" s="7">
        <v>1.80246787730951</v>
      </c>
      <c r="L325" s="7">
        <v>0</v>
      </c>
      <c r="M325" s="7">
        <v>0</v>
      </c>
      <c r="N325" s="7">
        <v>0</v>
      </c>
      <c r="O325" s="7">
        <v>0</v>
      </c>
      <c r="P325" s="7">
        <v>0</v>
      </c>
      <c r="Q325" s="7">
        <v>0</v>
      </c>
      <c r="R325" s="7">
        <v>0</v>
      </c>
      <c r="S325" s="7">
        <v>0</v>
      </c>
      <c r="T325" s="7">
        <v>0</v>
      </c>
      <c r="U325" s="7">
        <v>0</v>
      </c>
      <c r="V325" s="7">
        <v>1.2227239999999999</v>
      </c>
      <c r="W325" s="7">
        <v>0</v>
      </c>
      <c r="X325" s="7">
        <v>0</v>
      </c>
      <c r="Y325" s="7">
        <v>0</v>
      </c>
      <c r="Z325" s="7">
        <v>0</v>
      </c>
      <c r="AA325" s="1" t="s">
        <v>44</v>
      </c>
      <c r="AB325" s="1" t="str">
        <f t="shared" si="12"/>
        <v>Castilla y León</v>
      </c>
      <c r="AC325" s="1" t="str">
        <f t="shared" si="13"/>
        <v>Badajoz-Castilla y León-Palencia-R9</v>
      </c>
      <c r="AD325" s="1" t="str">
        <f t="shared" si="14"/>
        <v xml:space="preserve">DH - Industria del caucho y materias plásticas </v>
      </c>
    </row>
    <row r="326" spans="1:30" ht="14.4">
      <c r="A326" s="7" t="s">
        <v>20</v>
      </c>
      <c r="B326" s="7" t="s">
        <v>78</v>
      </c>
      <c r="C326" s="7" t="s">
        <v>82</v>
      </c>
      <c r="D326" s="7" t="s">
        <v>45</v>
      </c>
      <c r="E326" s="7">
        <v>0</v>
      </c>
      <c r="F326" s="7">
        <v>0</v>
      </c>
      <c r="G326" s="7">
        <v>0</v>
      </c>
      <c r="H326" s="7">
        <v>0</v>
      </c>
      <c r="I326" s="7">
        <v>0</v>
      </c>
      <c r="J326" s="7">
        <v>0</v>
      </c>
      <c r="K326" s="7">
        <v>0</v>
      </c>
      <c r="L326" s="7">
        <v>0</v>
      </c>
      <c r="M326" s="7">
        <v>0</v>
      </c>
      <c r="N326" s="7">
        <v>0</v>
      </c>
      <c r="O326" s="7">
        <v>0</v>
      </c>
      <c r="P326" s="7">
        <v>0</v>
      </c>
      <c r="Q326" s="7">
        <v>0</v>
      </c>
      <c r="R326" s="7">
        <v>0</v>
      </c>
      <c r="S326" s="7">
        <v>0</v>
      </c>
      <c r="T326" s="7">
        <v>0</v>
      </c>
      <c r="U326" s="7">
        <v>0</v>
      </c>
      <c r="V326" s="7">
        <v>0</v>
      </c>
      <c r="W326" s="7">
        <v>0</v>
      </c>
      <c r="X326" s="7">
        <v>0</v>
      </c>
      <c r="Y326" s="7">
        <v>0</v>
      </c>
      <c r="Z326" s="7">
        <v>0</v>
      </c>
      <c r="AA326" s="1" t="s">
        <v>46</v>
      </c>
      <c r="AB326" s="1" t="str">
        <f t="shared" si="12"/>
        <v>Castilla y León</v>
      </c>
      <c r="AC326" s="1" t="str">
        <f t="shared" si="13"/>
        <v>Badajoz-Castilla y León-Palencia-R10</v>
      </c>
      <c r="AD326" s="1" t="str">
        <f t="shared" si="14"/>
        <v xml:space="preserve">DI - Industria de productos minerales no metálicos </v>
      </c>
    </row>
    <row r="327" spans="1:30" ht="14.4">
      <c r="A327" s="7" t="s">
        <v>20</v>
      </c>
      <c r="B327" s="7" t="s">
        <v>78</v>
      </c>
      <c r="C327" s="7" t="s">
        <v>82</v>
      </c>
      <c r="D327" s="7" t="s">
        <v>47</v>
      </c>
      <c r="E327" s="7">
        <v>2.9761293109926301</v>
      </c>
      <c r="F327" s="7">
        <v>0</v>
      </c>
      <c r="G327" s="7">
        <v>0</v>
      </c>
      <c r="H327" s="7">
        <v>0</v>
      </c>
      <c r="I327" s="7">
        <v>0</v>
      </c>
      <c r="J327" s="7">
        <v>0</v>
      </c>
      <c r="K327" s="7">
        <v>0</v>
      </c>
      <c r="L327" s="7">
        <v>0</v>
      </c>
      <c r="M327" s="7">
        <v>0</v>
      </c>
      <c r="N327" s="7">
        <v>0</v>
      </c>
      <c r="O327" s="7">
        <v>0</v>
      </c>
      <c r="P327" s="7">
        <v>17.979264000000001</v>
      </c>
      <c r="Q327" s="7">
        <v>0</v>
      </c>
      <c r="R327" s="7">
        <v>0</v>
      </c>
      <c r="S327" s="7">
        <v>0</v>
      </c>
      <c r="T327" s="7">
        <v>0</v>
      </c>
      <c r="U327" s="7">
        <v>0</v>
      </c>
      <c r="V327" s="7">
        <v>0</v>
      </c>
      <c r="W327" s="7">
        <v>0</v>
      </c>
      <c r="X327" s="7">
        <v>0</v>
      </c>
      <c r="Y327" s="7">
        <v>0</v>
      </c>
      <c r="Z327" s="7">
        <v>0</v>
      </c>
      <c r="AA327" s="1" t="s">
        <v>48</v>
      </c>
      <c r="AB327" s="1" t="str">
        <f t="shared" si="12"/>
        <v>Castilla y León</v>
      </c>
      <c r="AC327" s="1" t="str">
        <f t="shared" si="13"/>
        <v>Badajoz-Castilla y León-Palencia-R11</v>
      </c>
      <c r="AD327" s="1" t="str">
        <f t="shared" si="14"/>
        <v xml:space="preserve">DJ - Metalurgia y fabricación de productos metálicos </v>
      </c>
    </row>
    <row r="328" spans="1:30" ht="14.4">
      <c r="A328" s="7" t="s">
        <v>20</v>
      </c>
      <c r="B328" s="7" t="s">
        <v>78</v>
      </c>
      <c r="C328" s="7" t="s">
        <v>82</v>
      </c>
      <c r="D328" s="7" t="s">
        <v>49</v>
      </c>
      <c r="E328" s="7">
        <v>0</v>
      </c>
      <c r="F328" s="7">
        <v>0</v>
      </c>
      <c r="G328" s="7">
        <v>0</v>
      </c>
      <c r="H328" s="7">
        <v>0</v>
      </c>
      <c r="I328" s="7">
        <v>10.721367394979501</v>
      </c>
      <c r="J328" s="7">
        <v>0</v>
      </c>
      <c r="K328" s="7">
        <v>0</v>
      </c>
      <c r="L328" s="7">
        <v>0</v>
      </c>
      <c r="M328" s="7">
        <v>0</v>
      </c>
      <c r="N328" s="7">
        <v>0</v>
      </c>
      <c r="O328" s="7">
        <v>0</v>
      </c>
      <c r="P328" s="7">
        <v>0</v>
      </c>
      <c r="Q328" s="7">
        <v>0</v>
      </c>
      <c r="R328" s="7">
        <v>0</v>
      </c>
      <c r="S328" s="7">
        <v>0</v>
      </c>
      <c r="T328" s="7">
        <v>1.0543359999999999</v>
      </c>
      <c r="U328" s="7">
        <v>0</v>
      </c>
      <c r="V328" s="7">
        <v>0</v>
      </c>
      <c r="W328" s="7">
        <v>0</v>
      </c>
      <c r="X328" s="7">
        <v>0</v>
      </c>
      <c r="Y328" s="7">
        <v>0</v>
      </c>
      <c r="Z328" s="7">
        <v>0</v>
      </c>
      <c r="AA328" s="1" t="s">
        <v>50</v>
      </c>
      <c r="AB328" s="1" t="str">
        <f t="shared" si="12"/>
        <v>Castilla y León</v>
      </c>
      <c r="AC328" s="1" t="str">
        <f t="shared" si="13"/>
        <v>Badajoz-Castilla y León-Palencia-R12</v>
      </c>
      <c r="AD328" s="1" t="str">
        <f t="shared" si="14"/>
        <v xml:space="preserve">DK - Fabricación de maquinaria y equipo mecánico </v>
      </c>
    </row>
    <row r="329" spans="1:30" ht="14.4">
      <c r="A329" s="7" t="s">
        <v>20</v>
      </c>
      <c r="B329" s="7" t="s">
        <v>78</v>
      </c>
      <c r="C329" s="7" t="s">
        <v>82</v>
      </c>
      <c r="D329" s="7" t="s">
        <v>51</v>
      </c>
      <c r="E329" s="7">
        <v>0</v>
      </c>
      <c r="F329" s="7">
        <v>0</v>
      </c>
      <c r="G329" s="7">
        <v>0</v>
      </c>
      <c r="H329" s="7">
        <v>0</v>
      </c>
      <c r="I329" s="7">
        <v>0</v>
      </c>
      <c r="J329" s="7">
        <v>0</v>
      </c>
      <c r="K329" s="7">
        <v>0</v>
      </c>
      <c r="L329" s="7">
        <v>0</v>
      </c>
      <c r="M329" s="7">
        <v>0</v>
      </c>
      <c r="N329" s="7">
        <v>0</v>
      </c>
      <c r="O329" s="7">
        <v>0</v>
      </c>
      <c r="P329" s="7">
        <v>0</v>
      </c>
      <c r="Q329" s="7">
        <v>0</v>
      </c>
      <c r="R329" s="7">
        <v>0</v>
      </c>
      <c r="S329" s="7">
        <v>0</v>
      </c>
      <c r="T329" s="7">
        <v>0</v>
      </c>
      <c r="U329" s="7">
        <v>0</v>
      </c>
      <c r="V329" s="7">
        <v>0</v>
      </c>
      <c r="W329" s="7">
        <v>0</v>
      </c>
      <c r="X329" s="7">
        <v>0</v>
      </c>
      <c r="Y329" s="7">
        <v>0</v>
      </c>
      <c r="Z329" s="7">
        <v>0</v>
      </c>
      <c r="AA329" s="1" t="s">
        <v>52</v>
      </c>
      <c r="AB329" s="1" t="str">
        <f t="shared" si="12"/>
        <v>Castilla y León</v>
      </c>
      <c r="AC329" s="1" t="str">
        <f t="shared" si="13"/>
        <v>Badajoz-Castilla y León-Palencia-R13</v>
      </c>
      <c r="AD329" s="1" t="str">
        <f t="shared" si="14"/>
        <v xml:space="preserve">DL - Material y equipo eléctrico, electrónico y óptico </v>
      </c>
    </row>
    <row r="330" spans="1:30" ht="14.4">
      <c r="A330" s="7" t="s">
        <v>20</v>
      </c>
      <c r="B330" s="7" t="s">
        <v>78</v>
      </c>
      <c r="C330" s="7" t="s">
        <v>82</v>
      </c>
      <c r="D330" s="7" t="s">
        <v>53</v>
      </c>
      <c r="E330" s="7">
        <v>0</v>
      </c>
      <c r="F330" s="7">
        <v>0</v>
      </c>
      <c r="G330" s="7">
        <v>0</v>
      </c>
      <c r="H330" s="7">
        <v>6.3054077020957502</v>
      </c>
      <c r="I330" s="7">
        <v>0</v>
      </c>
      <c r="J330" s="7">
        <v>0</v>
      </c>
      <c r="K330" s="7">
        <v>0.92632739050481805</v>
      </c>
      <c r="L330" s="7">
        <v>0</v>
      </c>
      <c r="M330" s="7">
        <v>0</v>
      </c>
      <c r="N330" s="7">
        <v>0</v>
      </c>
      <c r="O330" s="7">
        <v>0</v>
      </c>
      <c r="P330" s="7">
        <v>0</v>
      </c>
      <c r="Q330" s="7">
        <v>0</v>
      </c>
      <c r="R330" s="7">
        <v>0</v>
      </c>
      <c r="S330" s="7">
        <v>6.7401600000000004</v>
      </c>
      <c r="T330" s="7">
        <v>0</v>
      </c>
      <c r="U330" s="7">
        <v>0</v>
      </c>
      <c r="V330" s="7">
        <v>4.8382079999999998</v>
      </c>
      <c r="W330" s="7">
        <v>0</v>
      </c>
      <c r="X330" s="7">
        <v>0</v>
      </c>
      <c r="Y330" s="7">
        <v>0</v>
      </c>
      <c r="Z330" s="7">
        <v>0</v>
      </c>
      <c r="AA330" s="1" t="s">
        <v>54</v>
      </c>
      <c r="AB330" s="1" t="str">
        <f t="shared" si="12"/>
        <v>Castilla y León</v>
      </c>
      <c r="AC330" s="1" t="str">
        <f t="shared" si="13"/>
        <v>Badajoz-Castilla y León-Palencia-R14</v>
      </c>
      <c r="AD330" s="1" t="str">
        <f t="shared" si="14"/>
        <v xml:space="preserve">DM - Fabricación de material de transporte </v>
      </c>
    </row>
    <row r="331" spans="1:30" ht="14.4">
      <c r="A331" s="7" t="s">
        <v>20</v>
      </c>
      <c r="B331" s="7" t="s">
        <v>78</v>
      </c>
      <c r="C331" s="7" t="s">
        <v>82</v>
      </c>
      <c r="D331" s="7" t="s">
        <v>55</v>
      </c>
      <c r="E331" s="7">
        <v>0</v>
      </c>
      <c r="F331" s="7">
        <v>0</v>
      </c>
      <c r="G331" s="7">
        <v>0</v>
      </c>
      <c r="H331" s="7">
        <v>0</v>
      </c>
      <c r="I331" s="7">
        <v>0</v>
      </c>
      <c r="J331" s="7">
        <v>0</v>
      </c>
      <c r="K331" s="7">
        <v>0</v>
      </c>
      <c r="L331" s="7">
        <v>0</v>
      </c>
      <c r="M331" s="7">
        <v>0</v>
      </c>
      <c r="N331" s="7">
        <v>0</v>
      </c>
      <c r="O331" s="7">
        <v>0</v>
      </c>
      <c r="P331" s="7">
        <v>0</v>
      </c>
      <c r="Q331" s="7">
        <v>0</v>
      </c>
      <c r="R331" s="7">
        <v>0</v>
      </c>
      <c r="S331" s="7">
        <v>0</v>
      </c>
      <c r="T331" s="7">
        <v>0</v>
      </c>
      <c r="U331" s="7">
        <v>0</v>
      </c>
      <c r="V331" s="7">
        <v>0</v>
      </c>
      <c r="W331" s="7">
        <v>0</v>
      </c>
      <c r="X331" s="7">
        <v>0</v>
      </c>
      <c r="Y331" s="7">
        <v>0</v>
      </c>
      <c r="Z331" s="7">
        <v>0</v>
      </c>
      <c r="AA331" s="1" t="s">
        <v>56</v>
      </c>
      <c r="AB331" s="1" t="str">
        <f t="shared" si="12"/>
        <v>Castilla y León</v>
      </c>
      <c r="AC331" s="1" t="str">
        <f t="shared" si="13"/>
        <v>Badajoz-Castilla y León-Palencia-R15</v>
      </c>
      <c r="AD331" s="1" t="str">
        <f t="shared" si="14"/>
        <v xml:space="preserve">DN - Industrias diversas </v>
      </c>
    </row>
    <row r="332" spans="1:30" ht="14.4">
      <c r="A332" s="7" t="s">
        <v>20</v>
      </c>
      <c r="B332" s="7" t="s">
        <v>78</v>
      </c>
      <c r="C332" s="7" t="s">
        <v>82</v>
      </c>
      <c r="D332" s="7" t="s">
        <v>57</v>
      </c>
      <c r="E332" s="7">
        <v>2.6712279330870001</v>
      </c>
      <c r="F332" s="7">
        <v>10.8148670746675</v>
      </c>
      <c r="G332" s="7">
        <v>4.0757992786513002</v>
      </c>
      <c r="H332" s="7">
        <v>2.3847668783077198</v>
      </c>
      <c r="I332" s="7">
        <v>71.1453278178017</v>
      </c>
      <c r="J332" s="7">
        <v>70.238924093744501</v>
      </c>
      <c r="K332" s="7">
        <v>64.622704076212898</v>
      </c>
      <c r="L332" s="7">
        <v>76.990121326533298</v>
      </c>
      <c r="M332" s="7">
        <v>31.738986582823799</v>
      </c>
      <c r="N332" s="7">
        <v>0.70500706195834195</v>
      </c>
      <c r="O332" s="7">
        <v>0.63476558062438804</v>
      </c>
      <c r="P332" s="7">
        <v>0</v>
      </c>
      <c r="Q332" s="7">
        <v>0</v>
      </c>
      <c r="R332" s="7">
        <v>0</v>
      </c>
      <c r="S332" s="7">
        <v>0</v>
      </c>
      <c r="T332" s="7">
        <v>0</v>
      </c>
      <c r="U332" s="7">
        <v>0</v>
      </c>
      <c r="V332" s="7">
        <v>0</v>
      </c>
      <c r="W332" s="7">
        <v>0</v>
      </c>
      <c r="X332" s="7">
        <v>0</v>
      </c>
      <c r="Y332" s="7">
        <v>0</v>
      </c>
      <c r="Z332" s="7">
        <v>0</v>
      </c>
      <c r="AA332" s="1" t="s">
        <v>58</v>
      </c>
      <c r="AB332" s="1" t="str">
        <f t="shared" si="12"/>
        <v>Castilla y León</v>
      </c>
      <c r="AC332" s="1" t="str">
        <f t="shared" si="13"/>
        <v>Badajoz-Castilla y León-Palencia-R16</v>
      </c>
      <c r="AD332" s="1" t="str">
        <f t="shared" si="14"/>
        <v xml:space="preserve">EE - Industria energética, distribución de energía, gas y agua </v>
      </c>
    </row>
    <row r="333" spans="1:30" ht="14.4">
      <c r="A333" s="7" t="s">
        <v>20</v>
      </c>
      <c r="B333" s="7" t="s">
        <v>78</v>
      </c>
      <c r="C333" s="7" t="s">
        <v>83</v>
      </c>
      <c r="D333" s="7" t="s">
        <v>23</v>
      </c>
      <c r="E333" s="7">
        <v>29.1242916583906</v>
      </c>
      <c r="F333" s="7">
        <v>14.7209410783236</v>
      </c>
      <c r="G333" s="7">
        <v>31.542097437874698</v>
      </c>
      <c r="H333" s="7">
        <v>21.791582461425701</v>
      </c>
      <c r="I333" s="7">
        <v>10.034594270593001</v>
      </c>
      <c r="J333" s="7">
        <v>8.5085256949756403</v>
      </c>
      <c r="K333" s="7">
        <v>8.0157253085556004</v>
      </c>
      <c r="L333" s="7">
        <v>7.53536220268664</v>
      </c>
      <c r="M333" s="7">
        <v>14.4674899424082</v>
      </c>
      <c r="N333" s="7">
        <v>6.3719095733278701</v>
      </c>
      <c r="O333" s="7">
        <v>6.4396242264888599</v>
      </c>
      <c r="P333" s="7">
        <v>42.178688000000001</v>
      </c>
      <c r="Q333" s="7">
        <v>97.757776000000007</v>
      </c>
      <c r="R333" s="7">
        <v>179.88141300000001</v>
      </c>
      <c r="S333" s="7">
        <v>216.626452</v>
      </c>
      <c r="T333" s="7">
        <v>66.061674999999994</v>
      </c>
      <c r="U333" s="7">
        <v>102.762783</v>
      </c>
      <c r="V333" s="7">
        <v>14.436469000000001</v>
      </c>
      <c r="W333" s="7">
        <v>69.657602999999995</v>
      </c>
      <c r="X333" s="7">
        <v>89.727132999999995</v>
      </c>
      <c r="Y333" s="7">
        <v>37.357889999999998</v>
      </c>
      <c r="Z333" s="7">
        <v>41.416210999999997</v>
      </c>
      <c r="AA333" s="1" t="s">
        <v>24</v>
      </c>
      <c r="AB333" s="1" t="str">
        <f t="shared" ref="AB333:AB396" si="15">IF(B333="Castilla-La Mancha","Castilla La Mancha",B333)</f>
        <v>Castilla y León</v>
      </c>
      <c r="AC333" s="1" t="str">
        <f t="shared" si="13"/>
        <v>Badajoz-Castilla y León-Salamanca-R1</v>
      </c>
      <c r="AD333" s="1" t="str">
        <f t="shared" si="14"/>
        <v xml:space="preserve">AA,BB - Agricultura, silvicultura y pesca </v>
      </c>
    </row>
    <row r="334" spans="1:30" ht="14.4">
      <c r="A334" s="7" t="s">
        <v>20</v>
      </c>
      <c r="B334" s="7" t="s">
        <v>78</v>
      </c>
      <c r="C334" s="7" t="s">
        <v>83</v>
      </c>
      <c r="D334" s="7" t="s">
        <v>26</v>
      </c>
      <c r="E334" s="7">
        <v>0</v>
      </c>
      <c r="F334" s="7">
        <v>103.40453239455501</v>
      </c>
      <c r="G334" s="7">
        <v>0</v>
      </c>
      <c r="H334" s="7">
        <v>424.39650961739</v>
      </c>
      <c r="I334" s="7">
        <v>0</v>
      </c>
      <c r="J334" s="7">
        <v>92.587146265726702</v>
      </c>
      <c r="K334" s="7">
        <v>12.2401866155853</v>
      </c>
      <c r="L334" s="7">
        <v>0</v>
      </c>
      <c r="M334" s="7">
        <v>0</v>
      </c>
      <c r="N334" s="7">
        <v>0</v>
      </c>
      <c r="O334" s="7">
        <v>0</v>
      </c>
      <c r="P334" s="7">
        <v>0</v>
      </c>
      <c r="Q334" s="7">
        <v>58.759244000000002</v>
      </c>
      <c r="R334" s="7">
        <v>0</v>
      </c>
      <c r="S334" s="7">
        <v>17.153500000000001</v>
      </c>
      <c r="T334" s="7">
        <v>0</v>
      </c>
      <c r="U334" s="7">
        <v>15.072288</v>
      </c>
      <c r="V334" s="7">
        <v>25.517712</v>
      </c>
      <c r="W334" s="7">
        <v>0</v>
      </c>
      <c r="X334" s="7">
        <v>0</v>
      </c>
      <c r="Y334" s="7">
        <v>0</v>
      </c>
      <c r="Z334" s="7">
        <v>0</v>
      </c>
      <c r="AA334" s="1" t="s">
        <v>27</v>
      </c>
      <c r="AB334" s="1" t="str">
        <f t="shared" si="15"/>
        <v>Castilla y León</v>
      </c>
      <c r="AC334" s="1" t="str">
        <f t="shared" ref="AC334:AC397" si="16">+A334&amp;"-"&amp;AB334&amp;"-"&amp;C334&amp;"-"&amp;AA334</f>
        <v>Badajoz-Castilla y León-Salamanca-R2</v>
      </c>
      <c r="AD334" s="1" t="str">
        <f t="shared" ref="AD334:AD397" si="17">+IF(D334=$D$13,$AI$1,IF(D334=$D$14,$AI$2,IF(D334=$D$15,$AI$3,IF(D334=$D$16,$AI$4,IF(D334=$D$17,$AI$5,IF(D334=$D$18,$AI$6,IF(D334=$D$19,$AI$7,IF(D334=$D$20,$AI$8,IF(D334=$D$21,$AI$9,IF(D334=$D$22,$AI$10,IF(D334=$D$23,$AI$11,IF(D334=$D$24,$AI$12,IF(D334=$D$25,$AI$13,IF(D334=$D$26,$AI$14,IF(D334=$D$27,$AI$15,$AI$16)))))))))))))))</f>
        <v xml:space="preserve">CA,CB, DF - I. extractivas, coquerías, refino y combustibles nucleares </v>
      </c>
    </row>
    <row r="335" spans="1:30" ht="14.4">
      <c r="A335" s="7" t="s">
        <v>20</v>
      </c>
      <c r="B335" s="7" t="s">
        <v>78</v>
      </c>
      <c r="C335" s="7" t="s">
        <v>83</v>
      </c>
      <c r="D335" s="7" t="s">
        <v>29</v>
      </c>
      <c r="E335" s="7">
        <v>84.872617625577405</v>
      </c>
      <c r="F335" s="7">
        <v>16.935937605337099</v>
      </c>
      <c r="G335" s="7">
        <v>18.290055590775001</v>
      </c>
      <c r="H335" s="7">
        <v>47.898869866578799</v>
      </c>
      <c r="I335" s="7">
        <v>22.636543253318901</v>
      </c>
      <c r="J335" s="7">
        <v>19.218410139966998</v>
      </c>
      <c r="K335" s="7">
        <v>24.9214399692708</v>
      </c>
      <c r="L335" s="7">
        <v>52.181684435586803</v>
      </c>
      <c r="M335" s="7">
        <v>16.6822068081932</v>
      </c>
      <c r="N335" s="7">
        <v>30.276811648312101</v>
      </c>
      <c r="O335" s="7">
        <v>1.2660728504161101</v>
      </c>
      <c r="P335" s="7">
        <v>114.571044</v>
      </c>
      <c r="Q335" s="7">
        <v>26.454097999999998</v>
      </c>
      <c r="R335" s="7">
        <v>34.269644999999997</v>
      </c>
      <c r="S335" s="7">
        <v>40.663083</v>
      </c>
      <c r="T335" s="7">
        <v>8.55518</v>
      </c>
      <c r="U335" s="7">
        <v>77.106527999999997</v>
      </c>
      <c r="V335" s="7">
        <v>19.132168</v>
      </c>
      <c r="W335" s="7">
        <v>54.376575000000003</v>
      </c>
      <c r="X335" s="7">
        <v>35.008626</v>
      </c>
      <c r="Y335" s="7">
        <v>16.541763</v>
      </c>
      <c r="Z335" s="7">
        <v>0.8952</v>
      </c>
      <c r="AA335" s="1" t="s">
        <v>30</v>
      </c>
      <c r="AB335" s="1" t="str">
        <f t="shared" si="15"/>
        <v>Castilla y León</v>
      </c>
      <c r="AC335" s="1" t="str">
        <f t="shared" si="16"/>
        <v>Badajoz-Castilla y León-Salamanca-R3</v>
      </c>
      <c r="AD335" s="1" t="str">
        <f t="shared" si="17"/>
        <v xml:space="preserve">DA - Industria Agroalimentaria </v>
      </c>
    </row>
    <row r="336" spans="1:30" ht="14.4">
      <c r="A336" s="7" t="s">
        <v>20</v>
      </c>
      <c r="B336" s="7" t="s">
        <v>78</v>
      </c>
      <c r="C336" s="7" t="s">
        <v>83</v>
      </c>
      <c r="D336" s="7" t="s">
        <v>32</v>
      </c>
      <c r="E336" s="7">
        <v>0</v>
      </c>
      <c r="F336" s="7">
        <v>0</v>
      </c>
      <c r="G336" s="7">
        <v>13.9785800421958</v>
      </c>
      <c r="H336" s="7">
        <v>0</v>
      </c>
      <c r="I336" s="7">
        <v>0</v>
      </c>
      <c r="J336" s="7">
        <v>0</v>
      </c>
      <c r="K336" s="7">
        <v>0</v>
      </c>
      <c r="L336" s="7">
        <v>0</v>
      </c>
      <c r="M336" s="7">
        <v>0</v>
      </c>
      <c r="N336" s="7">
        <v>0</v>
      </c>
      <c r="O336" s="7">
        <v>0</v>
      </c>
      <c r="P336" s="7">
        <v>0</v>
      </c>
      <c r="Q336" s="7">
        <v>0</v>
      </c>
      <c r="R336" s="7">
        <v>14.319732</v>
      </c>
      <c r="S336" s="7">
        <v>0</v>
      </c>
      <c r="T336" s="7">
        <v>0</v>
      </c>
      <c r="U336" s="7">
        <v>0</v>
      </c>
      <c r="V336" s="7">
        <v>0</v>
      </c>
      <c r="W336" s="7">
        <v>0</v>
      </c>
      <c r="X336" s="7">
        <v>0</v>
      </c>
      <c r="Y336" s="7">
        <v>0</v>
      </c>
      <c r="Z336" s="7">
        <v>0</v>
      </c>
      <c r="AA336" s="1" t="s">
        <v>33</v>
      </c>
      <c r="AB336" s="1" t="str">
        <f t="shared" si="15"/>
        <v>Castilla y León</v>
      </c>
      <c r="AC336" s="1" t="str">
        <f t="shared" si="16"/>
        <v>Badajoz-Castilla y León-Salamanca-R4</v>
      </c>
      <c r="AD336" s="1" t="str">
        <f t="shared" si="17"/>
        <v xml:space="preserve">DB - Industria textil y de la confección </v>
      </c>
    </row>
    <row r="337" spans="1:30" ht="14.4">
      <c r="A337" s="7" t="s">
        <v>20</v>
      </c>
      <c r="B337" s="7" t="s">
        <v>78</v>
      </c>
      <c r="C337" s="7" t="s">
        <v>83</v>
      </c>
      <c r="D337" s="7" t="s">
        <v>35</v>
      </c>
      <c r="E337" s="7">
        <v>0</v>
      </c>
      <c r="F337" s="7">
        <v>0</v>
      </c>
      <c r="G337" s="7">
        <v>0</v>
      </c>
      <c r="H337" s="7">
        <v>0</v>
      </c>
      <c r="I337" s="7">
        <v>0</v>
      </c>
      <c r="J337" s="7">
        <v>0</v>
      </c>
      <c r="K337" s="7">
        <v>0</v>
      </c>
      <c r="L337" s="7">
        <v>0</v>
      </c>
      <c r="M337" s="7">
        <v>0</v>
      </c>
      <c r="N337" s="7">
        <v>0</v>
      </c>
      <c r="O337" s="7">
        <v>0</v>
      </c>
      <c r="P337" s="7">
        <v>0</v>
      </c>
      <c r="Q337" s="7">
        <v>0</v>
      </c>
      <c r="R337" s="7">
        <v>0</v>
      </c>
      <c r="S337" s="7">
        <v>0</v>
      </c>
      <c r="T337" s="7">
        <v>0</v>
      </c>
      <c r="U337" s="7">
        <v>0</v>
      </c>
      <c r="V337" s="7">
        <v>0</v>
      </c>
      <c r="W337" s="7">
        <v>0</v>
      </c>
      <c r="X337" s="7">
        <v>0</v>
      </c>
      <c r="Y337" s="7">
        <v>0</v>
      </c>
      <c r="Z337" s="7">
        <v>0</v>
      </c>
      <c r="AA337" s="1" t="s">
        <v>36</v>
      </c>
      <c r="AB337" s="1" t="str">
        <f t="shared" si="15"/>
        <v>Castilla y León</v>
      </c>
      <c r="AC337" s="1" t="str">
        <f t="shared" si="16"/>
        <v>Badajoz-Castilla y León-Salamanca-R5</v>
      </c>
      <c r="AD337" s="1" t="str">
        <f t="shared" si="17"/>
        <v xml:space="preserve">DC - Industria del cuero y calzado </v>
      </c>
    </row>
    <row r="338" spans="1:30" ht="14.4">
      <c r="A338" s="7" t="s">
        <v>20</v>
      </c>
      <c r="B338" s="7" t="s">
        <v>78</v>
      </c>
      <c r="C338" s="7" t="s">
        <v>83</v>
      </c>
      <c r="D338" s="7" t="s">
        <v>37</v>
      </c>
      <c r="E338" s="7">
        <v>0</v>
      </c>
      <c r="F338" s="7">
        <v>5.1753224676656897</v>
      </c>
      <c r="G338" s="7">
        <v>0</v>
      </c>
      <c r="H338" s="7">
        <v>0</v>
      </c>
      <c r="I338" s="7">
        <v>0</v>
      </c>
      <c r="J338" s="7">
        <v>5.0773186872082201</v>
      </c>
      <c r="K338" s="7">
        <v>0</v>
      </c>
      <c r="L338" s="7">
        <v>0</v>
      </c>
      <c r="M338" s="7">
        <v>0</v>
      </c>
      <c r="N338" s="7">
        <v>0</v>
      </c>
      <c r="O338" s="7">
        <v>2.4366778006164198</v>
      </c>
      <c r="P338" s="7">
        <v>0</v>
      </c>
      <c r="Q338" s="7">
        <v>64.054389</v>
      </c>
      <c r="R338" s="7">
        <v>0</v>
      </c>
      <c r="S338" s="7">
        <v>0</v>
      </c>
      <c r="T338" s="7">
        <v>0</v>
      </c>
      <c r="U338" s="7">
        <v>48.069609999999997</v>
      </c>
      <c r="V338" s="7">
        <v>0</v>
      </c>
      <c r="W338" s="7">
        <v>0</v>
      </c>
      <c r="X338" s="7">
        <v>0</v>
      </c>
      <c r="Y338" s="7">
        <v>0</v>
      </c>
      <c r="Z338" s="7">
        <v>12.393651999999999</v>
      </c>
      <c r="AA338" s="1" t="s">
        <v>38</v>
      </c>
      <c r="AB338" s="1" t="str">
        <f t="shared" si="15"/>
        <v>Castilla y León</v>
      </c>
      <c r="AC338" s="1" t="str">
        <f t="shared" si="16"/>
        <v>Badajoz-Castilla y León-Salamanca-R6</v>
      </c>
      <c r="AD338" s="1" t="str">
        <f t="shared" si="17"/>
        <v xml:space="preserve">DD - Industria de la madera y el corcho </v>
      </c>
    </row>
    <row r="339" spans="1:30" ht="14.4">
      <c r="A339" s="7" t="s">
        <v>20</v>
      </c>
      <c r="B339" s="7" t="s">
        <v>78</v>
      </c>
      <c r="C339" s="7" t="s">
        <v>83</v>
      </c>
      <c r="D339" s="7" t="s">
        <v>39</v>
      </c>
      <c r="E339" s="7">
        <v>0</v>
      </c>
      <c r="F339" s="7">
        <v>4.5625949334841902</v>
      </c>
      <c r="G339" s="7">
        <v>0</v>
      </c>
      <c r="H339" s="7">
        <v>0</v>
      </c>
      <c r="I339" s="7">
        <v>0</v>
      </c>
      <c r="J339" s="7">
        <v>0</v>
      </c>
      <c r="K339" s="7">
        <v>6.3829557232398901</v>
      </c>
      <c r="L339" s="7">
        <v>2.60200199852452</v>
      </c>
      <c r="M339" s="7">
        <v>0</v>
      </c>
      <c r="N339" s="7">
        <v>0</v>
      </c>
      <c r="O339" s="7">
        <v>2.2344220578116998</v>
      </c>
      <c r="P339" s="7">
        <v>0</v>
      </c>
      <c r="Q339" s="7">
        <v>4.5569220000000001</v>
      </c>
      <c r="R339" s="7">
        <v>0</v>
      </c>
      <c r="S339" s="7">
        <v>0</v>
      </c>
      <c r="T339" s="7">
        <v>0</v>
      </c>
      <c r="U339" s="7">
        <v>0</v>
      </c>
      <c r="V339" s="7">
        <v>6.7343279999999996</v>
      </c>
      <c r="W339" s="7">
        <v>2.802915</v>
      </c>
      <c r="X339" s="7">
        <v>0</v>
      </c>
      <c r="Y339" s="7">
        <v>0</v>
      </c>
      <c r="Z339" s="7">
        <v>3.0119699999999998</v>
      </c>
      <c r="AA339" s="1" t="s">
        <v>40</v>
      </c>
      <c r="AB339" s="1" t="str">
        <f t="shared" si="15"/>
        <v>Castilla y León</v>
      </c>
      <c r="AC339" s="1" t="str">
        <f t="shared" si="16"/>
        <v>Badajoz-Castilla y León-Salamanca-R7</v>
      </c>
      <c r="AD339" s="1" t="str">
        <f t="shared" si="17"/>
        <v xml:space="preserve">DE - Industria del papel, edición y artes gráficas </v>
      </c>
    </row>
    <row r="340" spans="1:30" ht="14.4">
      <c r="A340" s="7" t="s">
        <v>20</v>
      </c>
      <c r="B340" s="7" t="s">
        <v>78</v>
      </c>
      <c r="C340" s="7" t="s">
        <v>83</v>
      </c>
      <c r="D340" s="7" t="s">
        <v>41</v>
      </c>
      <c r="E340" s="7">
        <v>0</v>
      </c>
      <c r="F340" s="7">
        <v>72.893232399489904</v>
      </c>
      <c r="G340" s="7">
        <v>0</v>
      </c>
      <c r="H340" s="7">
        <v>0</v>
      </c>
      <c r="I340" s="7">
        <v>0</v>
      </c>
      <c r="J340" s="7">
        <v>0</v>
      </c>
      <c r="K340" s="7">
        <v>0</v>
      </c>
      <c r="L340" s="7">
        <v>0</v>
      </c>
      <c r="M340" s="7">
        <v>0</v>
      </c>
      <c r="N340" s="7">
        <v>0</v>
      </c>
      <c r="O340" s="7">
        <v>5.8221140383158003</v>
      </c>
      <c r="P340" s="7">
        <v>0</v>
      </c>
      <c r="Q340" s="7">
        <v>29.84348</v>
      </c>
      <c r="R340" s="7">
        <v>0</v>
      </c>
      <c r="S340" s="7">
        <v>0</v>
      </c>
      <c r="T340" s="7">
        <v>0</v>
      </c>
      <c r="U340" s="7">
        <v>0</v>
      </c>
      <c r="V340" s="7">
        <v>0</v>
      </c>
      <c r="W340" s="7">
        <v>0</v>
      </c>
      <c r="X340" s="7">
        <v>0</v>
      </c>
      <c r="Y340" s="7">
        <v>0</v>
      </c>
      <c r="Z340" s="7">
        <v>1.9887710000000001</v>
      </c>
      <c r="AA340" s="1" t="s">
        <v>42</v>
      </c>
      <c r="AB340" s="1" t="str">
        <f t="shared" si="15"/>
        <v>Castilla y León</v>
      </c>
      <c r="AC340" s="1" t="str">
        <f t="shared" si="16"/>
        <v>Badajoz-Castilla y León-Salamanca-R8</v>
      </c>
      <c r="AD340" s="1" t="str">
        <f t="shared" si="17"/>
        <v xml:space="preserve">DG - Industria Química </v>
      </c>
    </row>
    <row r="341" spans="1:30" ht="14.4">
      <c r="A341" s="7" t="s">
        <v>20</v>
      </c>
      <c r="B341" s="7" t="s">
        <v>78</v>
      </c>
      <c r="C341" s="7" t="s">
        <v>83</v>
      </c>
      <c r="D341" s="7" t="s">
        <v>43</v>
      </c>
      <c r="E341" s="7">
        <v>0</v>
      </c>
      <c r="F341" s="7">
        <v>0</v>
      </c>
      <c r="G341" s="7">
        <v>0</v>
      </c>
      <c r="H341" s="7">
        <v>0</v>
      </c>
      <c r="I341" s="7">
        <v>0</v>
      </c>
      <c r="J341" s="7">
        <v>0</v>
      </c>
      <c r="K341" s="7">
        <v>0</v>
      </c>
      <c r="L341" s="7">
        <v>0</v>
      </c>
      <c r="M341" s="7">
        <v>0</v>
      </c>
      <c r="N341" s="7">
        <v>0</v>
      </c>
      <c r="O341" s="7">
        <v>0</v>
      </c>
      <c r="P341" s="7">
        <v>0</v>
      </c>
      <c r="Q341" s="7">
        <v>0</v>
      </c>
      <c r="R341" s="7">
        <v>0</v>
      </c>
      <c r="S341" s="7">
        <v>0</v>
      </c>
      <c r="T341" s="7">
        <v>0</v>
      </c>
      <c r="U341" s="7">
        <v>0</v>
      </c>
      <c r="V341" s="7">
        <v>0</v>
      </c>
      <c r="W341" s="7">
        <v>0</v>
      </c>
      <c r="X341" s="7">
        <v>0</v>
      </c>
      <c r="Y341" s="7">
        <v>0</v>
      </c>
      <c r="Z341" s="7">
        <v>0</v>
      </c>
      <c r="AA341" s="1" t="s">
        <v>44</v>
      </c>
      <c r="AB341" s="1" t="str">
        <f t="shared" si="15"/>
        <v>Castilla y León</v>
      </c>
      <c r="AC341" s="1" t="str">
        <f t="shared" si="16"/>
        <v>Badajoz-Castilla y León-Salamanca-R9</v>
      </c>
      <c r="AD341" s="1" t="str">
        <f t="shared" si="17"/>
        <v xml:space="preserve">DH - Industria del caucho y materias plásticas </v>
      </c>
    </row>
    <row r="342" spans="1:30" ht="14.4">
      <c r="A342" s="7" t="s">
        <v>20</v>
      </c>
      <c r="B342" s="7" t="s">
        <v>78</v>
      </c>
      <c r="C342" s="7" t="s">
        <v>83</v>
      </c>
      <c r="D342" s="7" t="s">
        <v>45</v>
      </c>
      <c r="E342" s="7">
        <v>0</v>
      </c>
      <c r="F342" s="7">
        <v>5.0727239476939996</v>
      </c>
      <c r="G342" s="7">
        <v>0</v>
      </c>
      <c r="H342" s="7">
        <v>0</v>
      </c>
      <c r="I342" s="7">
        <v>0</v>
      </c>
      <c r="J342" s="7">
        <v>0.15152762005759901</v>
      </c>
      <c r="K342" s="7">
        <v>0</v>
      </c>
      <c r="L342" s="7">
        <v>1.7822952268160901</v>
      </c>
      <c r="M342" s="7">
        <v>0</v>
      </c>
      <c r="N342" s="7">
        <v>0.99075149432469301</v>
      </c>
      <c r="O342" s="7">
        <v>0</v>
      </c>
      <c r="P342" s="7">
        <v>0</v>
      </c>
      <c r="Q342" s="7">
        <v>20.586798999999999</v>
      </c>
      <c r="R342" s="7">
        <v>0</v>
      </c>
      <c r="S342" s="7">
        <v>0</v>
      </c>
      <c r="T342" s="7">
        <v>0</v>
      </c>
      <c r="U342" s="7">
        <v>3.1508449999999999</v>
      </c>
      <c r="V342" s="7">
        <v>0</v>
      </c>
      <c r="W342" s="7">
        <v>13.452336000000001</v>
      </c>
      <c r="X342" s="7">
        <v>0</v>
      </c>
      <c r="Y342" s="7">
        <v>7.2159979999999999</v>
      </c>
      <c r="Z342" s="7">
        <v>0</v>
      </c>
      <c r="AA342" s="1" t="s">
        <v>46</v>
      </c>
      <c r="AB342" s="1" t="str">
        <f t="shared" si="15"/>
        <v>Castilla y León</v>
      </c>
      <c r="AC342" s="1" t="str">
        <f t="shared" si="16"/>
        <v>Badajoz-Castilla y León-Salamanca-R10</v>
      </c>
      <c r="AD342" s="1" t="str">
        <f t="shared" si="17"/>
        <v xml:space="preserve">DI - Industria de productos minerales no metálicos </v>
      </c>
    </row>
    <row r="343" spans="1:30" ht="14.4">
      <c r="A343" s="7" t="s">
        <v>20</v>
      </c>
      <c r="B343" s="7" t="s">
        <v>78</v>
      </c>
      <c r="C343" s="7" t="s">
        <v>83</v>
      </c>
      <c r="D343" s="7" t="s">
        <v>47</v>
      </c>
      <c r="E343" s="7">
        <v>0</v>
      </c>
      <c r="F343" s="7">
        <v>0</v>
      </c>
      <c r="G343" s="7">
        <v>0</v>
      </c>
      <c r="H343" s="7">
        <v>0</v>
      </c>
      <c r="I343" s="7">
        <v>0</v>
      </c>
      <c r="J343" s="7">
        <v>0</v>
      </c>
      <c r="K343" s="7">
        <v>0</v>
      </c>
      <c r="L343" s="7">
        <v>0</v>
      </c>
      <c r="M343" s="7">
        <v>0</v>
      </c>
      <c r="N343" s="7">
        <v>0</v>
      </c>
      <c r="O343" s="7">
        <v>0</v>
      </c>
      <c r="P343" s="7">
        <v>0</v>
      </c>
      <c r="Q343" s="7">
        <v>0</v>
      </c>
      <c r="R343" s="7">
        <v>0</v>
      </c>
      <c r="S343" s="7">
        <v>0</v>
      </c>
      <c r="T343" s="7">
        <v>0</v>
      </c>
      <c r="U343" s="7">
        <v>0</v>
      </c>
      <c r="V343" s="7">
        <v>0</v>
      </c>
      <c r="W343" s="7">
        <v>0</v>
      </c>
      <c r="X343" s="7">
        <v>0</v>
      </c>
      <c r="Y343" s="7">
        <v>0</v>
      </c>
      <c r="Z343" s="7">
        <v>0</v>
      </c>
      <c r="AA343" s="1" t="s">
        <v>48</v>
      </c>
      <c r="AB343" s="1" t="str">
        <f t="shared" si="15"/>
        <v>Castilla y León</v>
      </c>
      <c r="AC343" s="1" t="str">
        <f t="shared" si="16"/>
        <v>Badajoz-Castilla y León-Salamanca-R11</v>
      </c>
      <c r="AD343" s="1" t="str">
        <f t="shared" si="17"/>
        <v xml:space="preserve">DJ - Metalurgia y fabricación de productos metálicos </v>
      </c>
    </row>
    <row r="344" spans="1:30" ht="14.4">
      <c r="A344" s="7" t="s">
        <v>20</v>
      </c>
      <c r="B344" s="7" t="s">
        <v>78</v>
      </c>
      <c r="C344" s="7" t="s">
        <v>83</v>
      </c>
      <c r="D344" s="7" t="s">
        <v>49</v>
      </c>
      <c r="E344" s="7">
        <v>0</v>
      </c>
      <c r="F344" s="7">
        <v>0</v>
      </c>
      <c r="G344" s="7">
        <v>0</v>
      </c>
      <c r="H344" s="7">
        <v>0</v>
      </c>
      <c r="I344" s="7">
        <v>13.987713144281701</v>
      </c>
      <c r="J344" s="7">
        <v>0</v>
      </c>
      <c r="K344" s="7">
        <v>0</v>
      </c>
      <c r="L344" s="7">
        <v>0</v>
      </c>
      <c r="M344" s="7">
        <v>22.540471433993201</v>
      </c>
      <c r="N344" s="7">
        <v>11.688529986857199</v>
      </c>
      <c r="O344" s="7">
        <v>0</v>
      </c>
      <c r="P344" s="7">
        <v>0</v>
      </c>
      <c r="Q344" s="7">
        <v>0</v>
      </c>
      <c r="R344" s="7">
        <v>0</v>
      </c>
      <c r="S344" s="7">
        <v>0</v>
      </c>
      <c r="T344" s="7">
        <v>15.132018</v>
      </c>
      <c r="U344" s="7">
        <v>0</v>
      </c>
      <c r="V344" s="7">
        <v>0</v>
      </c>
      <c r="W344" s="7">
        <v>0</v>
      </c>
      <c r="X344" s="7">
        <v>1.843655</v>
      </c>
      <c r="Y344" s="7">
        <v>1.7054640000000001</v>
      </c>
      <c r="Z344" s="7">
        <v>0</v>
      </c>
      <c r="AA344" s="1" t="s">
        <v>50</v>
      </c>
      <c r="AB344" s="1" t="str">
        <f t="shared" si="15"/>
        <v>Castilla y León</v>
      </c>
      <c r="AC344" s="1" t="str">
        <f t="shared" si="16"/>
        <v>Badajoz-Castilla y León-Salamanca-R12</v>
      </c>
      <c r="AD344" s="1" t="str">
        <f t="shared" si="17"/>
        <v xml:space="preserve">DK - Fabricación de maquinaria y equipo mecánico </v>
      </c>
    </row>
    <row r="345" spans="1:30" ht="14.4">
      <c r="A345" s="7" t="s">
        <v>20</v>
      </c>
      <c r="B345" s="7" t="s">
        <v>78</v>
      </c>
      <c r="C345" s="7" t="s">
        <v>83</v>
      </c>
      <c r="D345" s="7" t="s">
        <v>51</v>
      </c>
      <c r="E345" s="7">
        <v>0</v>
      </c>
      <c r="F345" s="7">
        <v>0</v>
      </c>
      <c r="G345" s="7">
        <v>0</v>
      </c>
      <c r="H345" s="7">
        <v>0</v>
      </c>
      <c r="I345" s="7">
        <v>0</v>
      </c>
      <c r="J345" s="7">
        <v>0</v>
      </c>
      <c r="K345" s="7">
        <v>0</v>
      </c>
      <c r="L345" s="7">
        <v>0</v>
      </c>
      <c r="M345" s="7">
        <v>0</v>
      </c>
      <c r="N345" s="7">
        <v>0</v>
      </c>
      <c r="O345" s="7">
        <v>0</v>
      </c>
      <c r="P345" s="7">
        <v>0</v>
      </c>
      <c r="Q345" s="7">
        <v>0</v>
      </c>
      <c r="R345" s="7">
        <v>0</v>
      </c>
      <c r="S345" s="7">
        <v>0</v>
      </c>
      <c r="T345" s="7">
        <v>0</v>
      </c>
      <c r="U345" s="7">
        <v>0</v>
      </c>
      <c r="V345" s="7">
        <v>0</v>
      </c>
      <c r="W345" s="7">
        <v>0</v>
      </c>
      <c r="X345" s="7">
        <v>0</v>
      </c>
      <c r="Y345" s="7">
        <v>0</v>
      </c>
      <c r="Z345" s="7">
        <v>0</v>
      </c>
      <c r="AA345" s="1" t="s">
        <v>52</v>
      </c>
      <c r="AB345" s="1" t="str">
        <f t="shared" si="15"/>
        <v>Castilla y León</v>
      </c>
      <c r="AC345" s="1" t="str">
        <f t="shared" si="16"/>
        <v>Badajoz-Castilla y León-Salamanca-R13</v>
      </c>
      <c r="AD345" s="1" t="str">
        <f t="shared" si="17"/>
        <v xml:space="preserve">DL - Material y equipo eléctrico, electrónico y óptico </v>
      </c>
    </row>
    <row r="346" spans="1:30" ht="14.4">
      <c r="A346" s="7" t="s">
        <v>20</v>
      </c>
      <c r="B346" s="7" t="s">
        <v>78</v>
      </c>
      <c r="C346" s="7" t="s">
        <v>83</v>
      </c>
      <c r="D346" s="7" t="s">
        <v>53</v>
      </c>
      <c r="E346" s="7">
        <v>0</v>
      </c>
      <c r="F346" s="7">
        <v>3.3033702976575E-2</v>
      </c>
      <c r="G346" s="7">
        <v>0.141159372755851</v>
      </c>
      <c r="H346" s="7">
        <v>0</v>
      </c>
      <c r="I346" s="7">
        <v>0</v>
      </c>
      <c r="J346" s="7">
        <v>0.21267902426281601</v>
      </c>
      <c r="K346" s="7">
        <v>0</v>
      </c>
      <c r="L346" s="7">
        <v>0</v>
      </c>
      <c r="M346" s="7">
        <v>0.19132940495289999</v>
      </c>
      <c r="N346" s="7">
        <v>0</v>
      </c>
      <c r="O346" s="7">
        <v>0</v>
      </c>
      <c r="P346" s="7">
        <v>0</v>
      </c>
      <c r="Q346" s="7">
        <v>6.2437760000000004</v>
      </c>
      <c r="R346" s="7">
        <v>13.7807</v>
      </c>
      <c r="S346" s="7">
        <v>0</v>
      </c>
      <c r="T346" s="7">
        <v>0</v>
      </c>
      <c r="U346" s="7">
        <v>3.3184550000000002</v>
      </c>
      <c r="V346" s="7">
        <v>0</v>
      </c>
      <c r="W346" s="7">
        <v>0</v>
      </c>
      <c r="X346" s="7">
        <v>2.337818</v>
      </c>
      <c r="Y346" s="7">
        <v>0</v>
      </c>
      <c r="Z346" s="7">
        <v>0</v>
      </c>
      <c r="AA346" s="1" t="s">
        <v>54</v>
      </c>
      <c r="AB346" s="1" t="str">
        <f t="shared" si="15"/>
        <v>Castilla y León</v>
      </c>
      <c r="AC346" s="1" t="str">
        <f t="shared" si="16"/>
        <v>Badajoz-Castilla y León-Salamanca-R14</v>
      </c>
      <c r="AD346" s="1" t="str">
        <f t="shared" si="17"/>
        <v xml:space="preserve">DM - Fabricación de material de transporte </v>
      </c>
    </row>
    <row r="347" spans="1:30" ht="14.4">
      <c r="A347" s="7" t="s">
        <v>20</v>
      </c>
      <c r="B347" s="7" t="s">
        <v>78</v>
      </c>
      <c r="C347" s="7" t="s">
        <v>83</v>
      </c>
      <c r="D347" s="7" t="s">
        <v>55</v>
      </c>
      <c r="E347" s="7">
        <v>0</v>
      </c>
      <c r="F347" s="7">
        <v>0</v>
      </c>
      <c r="G347" s="7">
        <v>0</v>
      </c>
      <c r="H347" s="7">
        <v>0</v>
      </c>
      <c r="I347" s="7">
        <v>0</v>
      </c>
      <c r="J347" s="7">
        <v>0</v>
      </c>
      <c r="K347" s="7">
        <v>0</v>
      </c>
      <c r="L347" s="7">
        <v>0</v>
      </c>
      <c r="M347" s="7">
        <v>6.8237333274567504</v>
      </c>
      <c r="N347" s="7">
        <v>0</v>
      </c>
      <c r="O347" s="7">
        <v>0</v>
      </c>
      <c r="P347" s="7">
        <v>0</v>
      </c>
      <c r="Q347" s="7">
        <v>0</v>
      </c>
      <c r="R347" s="7">
        <v>0</v>
      </c>
      <c r="S347" s="7">
        <v>0</v>
      </c>
      <c r="T347" s="7">
        <v>0</v>
      </c>
      <c r="U347" s="7">
        <v>0</v>
      </c>
      <c r="V347" s="7">
        <v>0</v>
      </c>
      <c r="W347" s="7">
        <v>0</v>
      </c>
      <c r="X347" s="7">
        <v>4.9244599999999998</v>
      </c>
      <c r="Y347" s="7">
        <v>0</v>
      </c>
      <c r="Z347" s="7">
        <v>0</v>
      </c>
      <c r="AA347" s="1" t="s">
        <v>56</v>
      </c>
      <c r="AB347" s="1" t="str">
        <f t="shared" si="15"/>
        <v>Castilla y León</v>
      </c>
      <c r="AC347" s="1" t="str">
        <f t="shared" si="16"/>
        <v>Badajoz-Castilla y León-Salamanca-R15</v>
      </c>
      <c r="AD347" s="1" t="str">
        <f t="shared" si="17"/>
        <v xml:space="preserve">DN - Industrias diversas </v>
      </c>
    </row>
    <row r="348" spans="1:30" ht="14.4">
      <c r="A348" s="7" t="s">
        <v>20</v>
      </c>
      <c r="B348" s="7" t="s">
        <v>78</v>
      </c>
      <c r="C348" s="7" t="s">
        <v>83</v>
      </c>
      <c r="D348" s="7" t="s">
        <v>57</v>
      </c>
      <c r="E348" s="7">
        <v>9.9925461911193096</v>
      </c>
      <c r="F348" s="7">
        <v>7.8920290364199301</v>
      </c>
      <c r="G348" s="7">
        <v>4.9939365587322699</v>
      </c>
      <c r="H348" s="7">
        <v>9.3995085545427894</v>
      </c>
      <c r="I348" s="7">
        <v>29.247488938668901</v>
      </c>
      <c r="J348" s="7">
        <v>29.093663848427902</v>
      </c>
      <c r="K348" s="7">
        <v>23.939689271327101</v>
      </c>
      <c r="L348" s="7">
        <v>22.3919433487799</v>
      </c>
      <c r="M348" s="7">
        <v>93.440650063765304</v>
      </c>
      <c r="N348" s="7">
        <v>1.7250902693361001</v>
      </c>
      <c r="O348" s="7">
        <v>1.6578458034017101</v>
      </c>
      <c r="P348" s="7">
        <v>0</v>
      </c>
      <c r="Q348" s="7">
        <v>0</v>
      </c>
      <c r="R348" s="7">
        <v>0</v>
      </c>
      <c r="S348" s="7">
        <v>0</v>
      </c>
      <c r="T348" s="7">
        <v>0</v>
      </c>
      <c r="U348" s="7">
        <v>0</v>
      </c>
      <c r="V348" s="7">
        <v>0</v>
      </c>
      <c r="W348" s="7">
        <v>0</v>
      </c>
      <c r="X348" s="7">
        <v>0</v>
      </c>
      <c r="Y348" s="7">
        <v>0</v>
      </c>
      <c r="Z348" s="7">
        <v>0</v>
      </c>
      <c r="AA348" s="1" t="s">
        <v>58</v>
      </c>
      <c r="AB348" s="1" t="str">
        <f t="shared" si="15"/>
        <v>Castilla y León</v>
      </c>
      <c r="AC348" s="1" t="str">
        <f t="shared" si="16"/>
        <v>Badajoz-Castilla y León-Salamanca-R16</v>
      </c>
      <c r="AD348" s="1" t="str">
        <f t="shared" si="17"/>
        <v xml:space="preserve">EE - Industria energética, distribución de energía, gas y agua </v>
      </c>
    </row>
    <row r="349" spans="1:30" ht="14.4">
      <c r="A349" s="7" t="s">
        <v>20</v>
      </c>
      <c r="B349" s="7" t="s">
        <v>78</v>
      </c>
      <c r="C349" s="7" t="s">
        <v>84</v>
      </c>
      <c r="D349" s="7" t="s">
        <v>23</v>
      </c>
      <c r="E349" s="7">
        <v>20.8607356677661</v>
      </c>
      <c r="F349" s="7">
        <v>9.08452793762069</v>
      </c>
      <c r="G349" s="7">
        <v>6.4877230202625498</v>
      </c>
      <c r="H349" s="7">
        <v>1.38176679149093</v>
      </c>
      <c r="I349" s="7">
        <v>4.7773003571529999</v>
      </c>
      <c r="J349" s="7">
        <v>0</v>
      </c>
      <c r="K349" s="7">
        <v>0</v>
      </c>
      <c r="L349" s="7">
        <v>10.3248378014374</v>
      </c>
      <c r="M349" s="7">
        <v>9.1738804505754707</v>
      </c>
      <c r="N349" s="7">
        <v>0</v>
      </c>
      <c r="O349" s="7">
        <v>15.9225430547747</v>
      </c>
      <c r="P349" s="7">
        <v>22.268519000000001</v>
      </c>
      <c r="Q349" s="7">
        <v>41.012298000000001</v>
      </c>
      <c r="R349" s="7">
        <v>54.612870000000001</v>
      </c>
      <c r="S349" s="7">
        <v>17.560659999999999</v>
      </c>
      <c r="T349" s="7">
        <v>3.9266999999999999</v>
      </c>
      <c r="U349" s="7">
        <v>0</v>
      </c>
      <c r="V349" s="7">
        <v>0</v>
      </c>
      <c r="W349" s="7">
        <v>23.643785000000001</v>
      </c>
      <c r="X349" s="7">
        <v>12.085769000000001</v>
      </c>
      <c r="Y349" s="7">
        <v>0</v>
      </c>
      <c r="Z349" s="7">
        <v>35.629420000000003</v>
      </c>
      <c r="AA349" s="1" t="s">
        <v>24</v>
      </c>
      <c r="AB349" s="1" t="str">
        <f t="shared" si="15"/>
        <v>Castilla y León</v>
      </c>
      <c r="AC349" s="1" t="str">
        <f t="shared" si="16"/>
        <v>Badajoz-Castilla y León-Segovia-R1</v>
      </c>
      <c r="AD349" s="1" t="str">
        <f t="shared" si="17"/>
        <v xml:space="preserve">AA,BB - Agricultura, silvicultura y pesca </v>
      </c>
    </row>
    <row r="350" spans="1:30" ht="14.4">
      <c r="A350" s="7" t="s">
        <v>20</v>
      </c>
      <c r="B350" s="7" t="s">
        <v>78</v>
      </c>
      <c r="C350" s="7" t="s">
        <v>84</v>
      </c>
      <c r="D350" s="7" t="s">
        <v>26</v>
      </c>
      <c r="E350" s="7">
        <v>0</v>
      </c>
      <c r="F350" s="7">
        <v>0</v>
      </c>
      <c r="G350" s="7">
        <v>1.32594981390064</v>
      </c>
      <c r="H350" s="7">
        <v>0</v>
      </c>
      <c r="I350" s="7">
        <v>0</v>
      </c>
      <c r="J350" s="7">
        <v>0</v>
      </c>
      <c r="K350" s="7">
        <v>0</v>
      </c>
      <c r="L350" s="7">
        <v>0</v>
      </c>
      <c r="M350" s="7">
        <v>0</v>
      </c>
      <c r="N350" s="7">
        <v>0</v>
      </c>
      <c r="O350" s="7">
        <v>0.34063965202317598</v>
      </c>
      <c r="P350" s="7">
        <v>0</v>
      </c>
      <c r="Q350" s="7">
        <v>0</v>
      </c>
      <c r="R350" s="7">
        <v>16.537680000000002</v>
      </c>
      <c r="S350" s="7">
        <v>0</v>
      </c>
      <c r="T350" s="7">
        <v>0</v>
      </c>
      <c r="U350" s="7">
        <v>0</v>
      </c>
      <c r="V350" s="7">
        <v>0</v>
      </c>
      <c r="W350" s="7">
        <v>0</v>
      </c>
      <c r="X350" s="7">
        <v>0</v>
      </c>
      <c r="Y350" s="7">
        <v>0</v>
      </c>
      <c r="Z350" s="7">
        <v>12.330287999999999</v>
      </c>
      <c r="AA350" s="1" t="s">
        <v>27</v>
      </c>
      <c r="AB350" s="1" t="str">
        <f t="shared" si="15"/>
        <v>Castilla y León</v>
      </c>
      <c r="AC350" s="1" t="str">
        <f t="shared" si="16"/>
        <v>Badajoz-Castilla y León-Segovia-R2</v>
      </c>
      <c r="AD350" s="1" t="str">
        <f t="shared" si="17"/>
        <v xml:space="preserve">CA,CB, DF - I. extractivas, coquerías, refino y combustibles nucleares </v>
      </c>
    </row>
    <row r="351" spans="1:30" ht="14.4">
      <c r="A351" s="7" t="s">
        <v>20</v>
      </c>
      <c r="B351" s="7" t="s">
        <v>78</v>
      </c>
      <c r="C351" s="7" t="s">
        <v>84</v>
      </c>
      <c r="D351" s="7" t="s">
        <v>29</v>
      </c>
      <c r="E351" s="7">
        <v>0</v>
      </c>
      <c r="F351" s="7">
        <v>0</v>
      </c>
      <c r="G351" s="7">
        <v>3.5623824236531898</v>
      </c>
      <c r="H351" s="7">
        <v>13.765015056633599</v>
      </c>
      <c r="I351" s="7">
        <v>2.51327207122198</v>
      </c>
      <c r="J351" s="7">
        <v>0</v>
      </c>
      <c r="K351" s="7">
        <v>0</v>
      </c>
      <c r="L351" s="7">
        <v>0</v>
      </c>
      <c r="M351" s="7">
        <v>1.20160505175487</v>
      </c>
      <c r="N351" s="7">
        <v>0</v>
      </c>
      <c r="O351" s="7">
        <v>0</v>
      </c>
      <c r="P351" s="7">
        <v>0</v>
      </c>
      <c r="Q351" s="7">
        <v>0</v>
      </c>
      <c r="R351" s="7">
        <v>8.2122840000000004</v>
      </c>
      <c r="S351" s="7">
        <v>9.4422859999999993</v>
      </c>
      <c r="T351" s="7">
        <v>4.53376</v>
      </c>
      <c r="U351" s="7">
        <v>0</v>
      </c>
      <c r="V351" s="7">
        <v>0</v>
      </c>
      <c r="W351" s="7">
        <v>0</v>
      </c>
      <c r="X351" s="7">
        <v>12.021815999999999</v>
      </c>
      <c r="Y351" s="7">
        <v>0</v>
      </c>
      <c r="Z351" s="7">
        <v>0</v>
      </c>
      <c r="AA351" s="1" t="s">
        <v>30</v>
      </c>
      <c r="AB351" s="1" t="str">
        <f t="shared" si="15"/>
        <v>Castilla y León</v>
      </c>
      <c r="AC351" s="1" t="str">
        <f t="shared" si="16"/>
        <v>Badajoz-Castilla y León-Segovia-R3</v>
      </c>
      <c r="AD351" s="1" t="str">
        <f t="shared" si="17"/>
        <v xml:space="preserve">DA - Industria Agroalimentaria </v>
      </c>
    </row>
    <row r="352" spans="1:30" ht="14.4">
      <c r="A352" s="7" t="s">
        <v>20</v>
      </c>
      <c r="B352" s="7" t="s">
        <v>78</v>
      </c>
      <c r="C352" s="7" t="s">
        <v>84</v>
      </c>
      <c r="D352" s="7" t="s">
        <v>32</v>
      </c>
      <c r="E352" s="7">
        <v>0</v>
      </c>
      <c r="F352" s="7">
        <v>0</v>
      </c>
      <c r="G352" s="7">
        <v>0</v>
      </c>
      <c r="H352" s="7">
        <v>0</v>
      </c>
      <c r="I352" s="7">
        <v>0</v>
      </c>
      <c r="J352" s="7">
        <v>0</v>
      </c>
      <c r="K352" s="7">
        <v>0</v>
      </c>
      <c r="L352" s="7">
        <v>0</v>
      </c>
      <c r="M352" s="7">
        <v>0</v>
      </c>
      <c r="N352" s="7">
        <v>0</v>
      </c>
      <c r="O352" s="7">
        <v>0</v>
      </c>
      <c r="P352" s="7">
        <v>0</v>
      </c>
      <c r="Q352" s="7">
        <v>0</v>
      </c>
      <c r="R352" s="7">
        <v>0</v>
      </c>
      <c r="S352" s="7">
        <v>0</v>
      </c>
      <c r="T352" s="7">
        <v>0</v>
      </c>
      <c r="U352" s="7">
        <v>0</v>
      </c>
      <c r="V352" s="7">
        <v>0</v>
      </c>
      <c r="W352" s="7">
        <v>0</v>
      </c>
      <c r="X352" s="7">
        <v>0</v>
      </c>
      <c r="Y352" s="7">
        <v>0</v>
      </c>
      <c r="Z352" s="7">
        <v>0</v>
      </c>
      <c r="AA352" s="1" t="s">
        <v>33</v>
      </c>
      <c r="AB352" s="1" t="str">
        <f t="shared" si="15"/>
        <v>Castilla y León</v>
      </c>
      <c r="AC352" s="1" t="str">
        <f t="shared" si="16"/>
        <v>Badajoz-Castilla y León-Segovia-R4</v>
      </c>
      <c r="AD352" s="1" t="str">
        <f t="shared" si="17"/>
        <v xml:space="preserve">DB - Industria textil y de la confección </v>
      </c>
    </row>
    <row r="353" spans="1:30" ht="14.4">
      <c r="A353" s="7" t="s">
        <v>20</v>
      </c>
      <c r="B353" s="7" t="s">
        <v>78</v>
      </c>
      <c r="C353" s="7" t="s">
        <v>84</v>
      </c>
      <c r="D353" s="7" t="s">
        <v>35</v>
      </c>
      <c r="E353" s="7">
        <v>0</v>
      </c>
      <c r="F353" s="7">
        <v>0</v>
      </c>
      <c r="G353" s="7">
        <v>0</v>
      </c>
      <c r="H353" s="7">
        <v>0</v>
      </c>
      <c r="I353" s="7">
        <v>0</v>
      </c>
      <c r="J353" s="7">
        <v>0</v>
      </c>
      <c r="K353" s="7">
        <v>0</v>
      </c>
      <c r="L353" s="7">
        <v>0</v>
      </c>
      <c r="M353" s="7">
        <v>0</v>
      </c>
      <c r="N353" s="7">
        <v>0</v>
      </c>
      <c r="O353" s="7">
        <v>0</v>
      </c>
      <c r="P353" s="7">
        <v>0</v>
      </c>
      <c r="Q353" s="7">
        <v>0</v>
      </c>
      <c r="R353" s="7">
        <v>0</v>
      </c>
      <c r="S353" s="7">
        <v>0</v>
      </c>
      <c r="T353" s="7">
        <v>0</v>
      </c>
      <c r="U353" s="7">
        <v>0</v>
      </c>
      <c r="V353" s="7">
        <v>0</v>
      </c>
      <c r="W353" s="7">
        <v>0</v>
      </c>
      <c r="X353" s="7">
        <v>0</v>
      </c>
      <c r="Y353" s="7">
        <v>0</v>
      </c>
      <c r="Z353" s="7">
        <v>0</v>
      </c>
      <c r="AA353" s="1" t="s">
        <v>36</v>
      </c>
      <c r="AB353" s="1" t="str">
        <f t="shared" si="15"/>
        <v>Castilla y León</v>
      </c>
      <c r="AC353" s="1" t="str">
        <f t="shared" si="16"/>
        <v>Badajoz-Castilla y León-Segovia-R5</v>
      </c>
      <c r="AD353" s="1" t="str">
        <f t="shared" si="17"/>
        <v xml:space="preserve">DC - Industria del cuero y calzado </v>
      </c>
    </row>
    <row r="354" spans="1:30" ht="14.4">
      <c r="A354" s="7" t="s">
        <v>20</v>
      </c>
      <c r="B354" s="7" t="s">
        <v>78</v>
      </c>
      <c r="C354" s="7" t="s">
        <v>84</v>
      </c>
      <c r="D354" s="7" t="s">
        <v>37</v>
      </c>
      <c r="E354" s="7">
        <v>0</v>
      </c>
      <c r="F354" s="7">
        <v>0</v>
      </c>
      <c r="G354" s="7">
        <v>0</v>
      </c>
      <c r="H354" s="7">
        <v>0</v>
      </c>
      <c r="I354" s="7">
        <v>0</v>
      </c>
      <c r="J354" s="7">
        <v>0</v>
      </c>
      <c r="K354" s="7">
        <v>0</v>
      </c>
      <c r="L354" s="7">
        <v>0</v>
      </c>
      <c r="M354" s="7">
        <v>0</v>
      </c>
      <c r="N354" s="7">
        <v>0</v>
      </c>
      <c r="O354" s="7">
        <v>0</v>
      </c>
      <c r="P354" s="7">
        <v>0</v>
      </c>
      <c r="Q354" s="7">
        <v>0</v>
      </c>
      <c r="R354" s="7">
        <v>0</v>
      </c>
      <c r="S354" s="7">
        <v>0</v>
      </c>
      <c r="T354" s="7">
        <v>0</v>
      </c>
      <c r="U354" s="7">
        <v>0</v>
      </c>
      <c r="V354" s="7">
        <v>0</v>
      </c>
      <c r="W354" s="7">
        <v>0</v>
      </c>
      <c r="X354" s="7">
        <v>0</v>
      </c>
      <c r="Y354" s="7">
        <v>0</v>
      </c>
      <c r="Z354" s="7">
        <v>0</v>
      </c>
      <c r="AA354" s="1" t="s">
        <v>38</v>
      </c>
      <c r="AB354" s="1" t="str">
        <f t="shared" si="15"/>
        <v>Castilla y León</v>
      </c>
      <c r="AC354" s="1" t="str">
        <f t="shared" si="16"/>
        <v>Badajoz-Castilla y León-Segovia-R6</v>
      </c>
      <c r="AD354" s="1" t="str">
        <f t="shared" si="17"/>
        <v xml:space="preserve">DD - Industria de la madera y el corcho </v>
      </c>
    </row>
    <row r="355" spans="1:30" ht="14.4">
      <c r="A355" s="7" t="s">
        <v>20</v>
      </c>
      <c r="B355" s="7" t="s">
        <v>78</v>
      </c>
      <c r="C355" s="7" t="s">
        <v>84</v>
      </c>
      <c r="D355" s="7" t="s">
        <v>39</v>
      </c>
      <c r="E355" s="7">
        <v>0</v>
      </c>
      <c r="F355" s="7">
        <v>0</v>
      </c>
      <c r="G355" s="7">
        <v>0</v>
      </c>
      <c r="H355" s="7">
        <v>0</v>
      </c>
      <c r="I355" s="7">
        <v>19.897558767821302</v>
      </c>
      <c r="J355" s="7">
        <v>0</v>
      </c>
      <c r="K355" s="7">
        <v>0</v>
      </c>
      <c r="L355" s="7">
        <v>0</v>
      </c>
      <c r="M355" s="7">
        <v>0</v>
      </c>
      <c r="N355" s="7">
        <v>0</v>
      </c>
      <c r="O355" s="7">
        <v>0</v>
      </c>
      <c r="P355" s="7">
        <v>0</v>
      </c>
      <c r="Q355" s="7">
        <v>0</v>
      </c>
      <c r="R355" s="7">
        <v>0</v>
      </c>
      <c r="S355" s="7">
        <v>0</v>
      </c>
      <c r="T355" s="7">
        <v>9.5057550000000006</v>
      </c>
      <c r="U355" s="7">
        <v>0</v>
      </c>
      <c r="V355" s="7">
        <v>0</v>
      </c>
      <c r="W355" s="7">
        <v>0</v>
      </c>
      <c r="X355" s="7">
        <v>0</v>
      </c>
      <c r="Y355" s="7">
        <v>0</v>
      </c>
      <c r="Z355" s="7">
        <v>0</v>
      </c>
      <c r="AA355" s="1" t="s">
        <v>40</v>
      </c>
      <c r="AB355" s="1" t="str">
        <f t="shared" si="15"/>
        <v>Castilla y León</v>
      </c>
      <c r="AC355" s="1" t="str">
        <f t="shared" si="16"/>
        <v>Badajoz-Castilla y León-Segovia-R7</v>
      </c>
      <c r="AD355" s="1" t="str">
        <f t="shared" si="17"/>
        <v xml:space="preserve">DE - Industria del papel, edición y artes gráficas </v>
      </c>
    </row>
    <row r="356" spans="1:30" ht="14.4">
      <c r="A356" s="7" t="s">
        <v>20</v>
      </c>
      <c r="B356" s="7" t="s">
        <v>78</v>
      </c>
      <c r="C356" s="7" t="s">
        <v>84</v>
      </c>
      <c r="D356" s="7" t="s">
        <v>41</v>
      </c>
      <c r="E356" s="7">
        <v>0</v>
      </c>
      <c r="F356" s="7">
        <v>0</v>
      </c>
      <c r="G356" s="7">
        <v>0</v>
      </c>
      <c r="H356" s="7">
        <v>0</v>
      </c>
      <c r="I356" s="7">
        <v>0</v>
      </c>
      <c r="J356" s="7">
        <v>0</v>
      </c>
      <c r="K356" s="7">
        <v>0</v>
      </c>
      <c r="L356" s="7">
        <v>0</v>
      </c>
      <c r="M356" s="7">
        <v>0</v>
      </c>
      <c r="N356" s="7">
        <v>0</v>
      </c>
      <c r="O356" s="7">
        <v>0</v>
      </c>
      <c r="P356" s="7">
        <v>0</v>
      </c>
      <c r="Q356" s="7">
        <v>0</v>
      </c>
      <c r="R356" s="7">
        <v>0</v>
      </c>
      <c r="S356" s="7">
        <v>0</v>
      </c>
      <c r="T356" s="7">
        <v>0</v>
      </c>
      <c r="U356" s="7">
        <v>0</v>
      </c>
      <c r="V356" s="7">
        <v>0</v>
      </c>
      <c r="W356" s="7">
        <v>0</v>
      </c>
      <c r="X356" s="7">
        <v>0</v>
      </c>
      <c r="Y356" s="7">
        <v>0</v>
      </c>
      <c r="Z356" s="7">
        <v>0</v>
      </c>
      <c r="AA356" s="1" t="s">
        <v>42</v>
      </c>
      <c r="AB356" s="1" t="str">
        <f t="shared" si="15"/>
        <v>Castilla y León</v>
      </c>
      <c r="AC356" s="1" t="str">
        <f t="shared" si="16"/>
        <v>Badajoz-Castilla y León-Segovia-R8</v>
      </c>
      <c r="AD356" s="1" t="str">
        <f t="shared" si="17"/>
        <v xml:space="preserve">DG - Industria Química </v>
      </c>
    </row>
    <row r="357" spans="1:30" ht="14.4">
      <c r="A357" s="7" t="s">
        <v>20</v>
      </c>
      <c r="B357" s="7" t="s">
        <v>78</v>
      </c>
      <c r="C357" s="7" t="s">
        <v>84</v>
      </c>
      <c r="D357" s="7" t="s">
        <v>43</v>
      </c>
      <c r="E357" s="7">
        <v>0</v>
      </c>
      <c r="F357" s="7">
        <v>0</v>
      </c>
      <c r="G357" s="7">
        <v>0</v>
      </c>
      <c r="H357" s="7">
        <v>0</v>
      </c>
      <c r="I357" s="7">
        <v>0</v>
      </c>
      <c r="J357" s="7">
        <v>0</v>
      </c>
      <c r="K357" s="7">
        <v>0</v>
      </c>
      <c r="L357" s="7">
        <v>0</v>
      </c>
      <c r="M357" s="7">
        <v>0</v>
      </c>
      <c r="N357" s="7">
        <v>0</v>
      </c>
      <c r="O357" s="7">
        <v>0</v>
      </c>
      <c r="P357" s="7">
        <v>0</v>
      </c>
      <c r="Q357" s="7">
        <v>0</v>
      </c>
      <c r="R357" s="7">
        <v>0</v>
      </c>
      <c r="S357" s="7">
        <v>0</v>
      </c>
      <c r="T357" s="7">
        <v>0</v>
      </c>
      <c r="U357" s="7">
        <v>0</v>
      </c>
      <c r="V357" s="7">
        <v>0</v>
      </c>
      <c r="W357" s="7">
        <v>0</v>
      </c>
      <c r="X357" s="7">
        <v>0</v>
      </c>
      <c r="Y357" s="7">
        <v>0</v>
      </c>
      <c r="Z357" s="7">
        <v>0</v>
      </c>
      <c r="AA357" s="1" t="s">
        <v>44</v>
      </c>
      <c r="AB357" s="1" t="str">
        <f t="shared" si="15"/>
        <v>Castilla y León</v>
      </c>
      <c r="AC357" s="1" t="str">
        <f t="shared" si="16"/>
        <v>Badajoz-Castilla y León-Segovia-R9</v>
      </c>
      <c r="AD357" s="1" t="str">
        <f t="shared" si="17"/>
        <v xml:space="preserve">DH - Industria del caucho y materias plásticas </v>
      </c>
    </row>
    <row r="358" spans="1:30" ht="14.4">
      <c r="A358" s="7" t="s">
        <v>20</v>
      </c>
      <c r="B358" s="7" t="s">
        <v>78</v>
      </c>
      <c r="C358" s="7" t="s">
        <v>84</v>
      </c>
      <c r="D358" s="7" t="s">
        <v>45</v>
      </c>
      <c r="E358" s="7">
        <v>0</v>
      </c>
      <c r="F358" s="7">
        <v>0.80143172916369299</v>
      </c>
      <c r="G358" s="7">
        <v>0</v>
      </c>
      <c r="H358" s="7">
        <v>3.8476957783772501</v>
      </c>
      <c r="I358" s="7">
        <v>0</v>
      </c>
      <c r="J358" s="7">
        <v>0</v>
      </c>
      <c r="K358" s="7">
        <v>0</v>
      </c>
      <c r="L358" s="7">
        <v>0</v>
      </c>
      <c r="M358" s="7">
        <v>0</v>
      </c>
      <c r="N358" s="7">
        <v>0</v>
      </c>
      <c r="O358" s="7">
        <v>0</v>
      </c>
      <c r="P358" s="7">
        <v>0</v>
      </c>
      <c r="Q358" s="7">
        <v>18.072431999999999</v>
      </c>
      <c r="R358" s="7">
        <v>0</v>
      </c>
      <c r="S358" s="7">
        <v>16.794408000000001</v>
      </c>
      <c r="T358" s="7">
        <v>0</v>
      </c>
      <c r="U358" s="7">
        <v>0</v>
      </c>
      <c r="V358" s="7">
        <v>0</v>
      </c>
      <c r="W358" s="7">
        <v>0</v>
      </c>
      <c r="X358" s="7">
        <v>0</v>
      </c>
      <c r="Y358" s="7">
        <v>0</v>
      </c>
      <c r="Z358" s="7">
        <v>0</v>
      </c>
      <c r="AA358" s="1" t="s">
        <v>46</v>
      </c>
      <c r="AB358" s="1" t="str">
        <f t="shared" si="15"/>
        <v>Castilla y León</v>
      </c>
      <c r="AC358" s="1" t="str">
        <f t="shared" si="16"/>
        <v>Badajoz-Castilla y León-Segovia-R10</v>
      </c>
      <c r="AD358" s="1" t="str">
        <f t="shared" si="17"/>
        <v xml:space="preserve">DI - Industria de productos minerales no metálicos </v>
      </c>
    </row>
    <row r="359" spans="1:30" ht="14.4">
      <c r="A359" s="7" t="s">
        <v>20</v>
      </c>
      <c r="B359" s="7" t="s">
        <v>78</v>
      </c>
      <c r="C359" s="7" t="s">
        <v>84</v>
      </c>
      <c r="D359" s="7" t="s">
        <v>47</v>
      </c>
      <c r="E359" s="7">
        <v>0</v>
      </c>
      <c r="F359" s="7">
        <v>0</v>
      </c>
      <c r="G359" s="7">
        <v>0</v>
      </c>
      <c r="H359" s="7">
        <v>0</v>
      </c>
      <c r="I359" s="7">
        <v>0</v>
      </c>
      <c r="J359" s="7">
        <v>0</v>
      </c>
      <c r="K359" s="7">
        <v>0</v>
      </c>
      <c r="L359" s="7">
        <v>1.42010255641091</v>
      </c>
      <c r="M359" s="7">
        <v>12.0262251056997</v>
      </c>
      <c r="N359" s="7">
        <v>0</v>
      </c>
      <c r="O359" s="7">
        <v>0</v>
      </c>
      <c r="P359" s="7">
        <v>0</v>
      </c>
      <c r="Q359" s="7">
        <v>0</v>
      </c>
      <c r="R359" s="7">
        <v>0</v>
      </c>
      <c r="S359" s="7">
        <v>0</v>
      </c>
      <c r="T359" s="7">
        <v>0</v>
      </c>
      <c r="U359" s="7">
        <v>0</v>
      </c>
      <c r="V359" s="7">
        <v>0</v>
      </c>
      <c r="W359" s="7">
        <v>13.742760000000001</v>
      </c>
      <c r="X359" s="7">
        <v>13.081334</v>
      </c>
      <c r="Y359" s="7">
        <v>0</v>
      </c>
      <c r="Z359" s="7">
        <v>0</v>
      </c>
      <c r="AA359" s="1" t="s">
        <v>48</v>
      </c>
      <c r="AB359" s="1" t="str">
        <f t="shared" si="15"/>
        <v>Castilla y León</v>
      </c>
      <c r="AC359" s="1" t="str">
        <f t="shared" si="16"/>
        <v>Badajoz-Castilla y León-Segovia-R11</v>
      </c>
      <c r="AD359" s="1" t="str">
        <f t="shared" si="17"/>
        <v xml:space="preserve">DJ - Metalurgia y fabricación de productos metálicos </v>
      </c>
    </row>
    <row r="360" spans="1:30" ht="14.4">
      <c r="A360" s="7" t="s">
        <v>20</v>
      </c>
      <c r="B360" s="7" t="s">
        <v>78</v>
      </c>
      <c r="C360" s="7" t="s">
        <v>84</v>
      </c>
      <c r="D360" s="7" t="s">
        <v>49</v>
      </c>
      <c r="E360" s="7">
        <v>0</v>
      </c>
      <c r="F360" s="7">
        <v>0</v>
      </c>
      <c r="G360" s="7">
        <v>3.1646162919756802</v>
      </c>
      <c r="H360" s="7">
        <v>0</v>
      </c>
      <c r="I360" s="7">
        <v>3.43310138929963</v>
      </c>
      <c r="J360" s="7">
        <v>0</v>
      </c>
      <c r="K360" s="7">
        <v>0</v>
      </c>
      <c r="L360" s="7">
        <v>0</v>
      </c>
      <c r="M360" s="7">
        <v>0</v>
      </c>
      <c r="N360" s="7">
        <v>0</v>
      </c>
      <c r="O360" s="7">
        <v>0</v>
      </c>
      <c r="P360" s="7">
        <v>0</v>
      </c>
      <c r="Q360" s="7">
        <v>0</v>
      </c>
      <c r="R360" s="7">
        <v>8.5332840000000001</v>
      </c>
      <c r="S360" s="7">
        <v>0</v>
      </c>
      <c r="T360" s="7">
        <v>2.5287199999999999</v>
      </c>
      <c r="U360" s="7">
        <v>0</v>
      </c>
      <c r="V360" s="7">
        <v>0</v>
      </c>
      <c r="W360" s="7">
        <v>0</v>
      </c>
      <c r="X360" s="7">
        <v>0</v>
      </c>
      <c r="Y360" s="7">
        <v>0</v>
      </c>
      <c r="Z360" s="7">
        <v>0</v>
      </c>
      <c r="AA360" s="1" t="s">
        <v>50</v>
      </c>
      <c r="AB360" s="1" t="str">
        <f t="shared" si="15"/>
        <v>Castilla y León</v>
      </c>
      <c r="AC360" s="1" t="str">
        <f t="shared" si="16"/>
        <v>Badajoz-Castilla y León-Segovia-R12</v>
      </c>
      <c r="AD360" s="1" t="str">
        <f t="shared" si="17"/>
        <v xml:space="preserve">DK - Fabricación de maquinaria y equipo mecánico </v>
      </c>
    </row>
    <row r="361" spans="1:30" ht="14.4">
      <c r="A361" s="7" t="s">
        <v>20</v>
      </c>
      <c r="B361" s="7" t="s">
        <v>78</v>
      </c>
      <c r="C361" s="7" t="s">
        <v>84</v>
      </c>
      <c r="D361" s="7" t="s">
        <v>51</v>
      </c>
      <c r="E361" s="7">
        <v>0</v>
      </c>
      <c r="F361" s="7">
        <v>0</v>
      </c>
      <c r="G361" s="7">
        <v>0</v>
      </c>
      <c r="H361" s="7">
        <v>0</v>
      </c>
      <c r="I361" s="7">
        <v>0</v>
      </c>
      <c r="J361" s="7">
        <v>0</v>
      </c>
      <c r="K361" s="7">
        <v>0</v>
      </c>
      <c r="L361" s="7">
        <v>0</v>
      </c>
      <c r="M361" s="7">
        <v>0</v>
      </c>
      <c r="N361" s="7">
        <v>0</v>
      </c>
      <c r="O361" s="7">
        <v>0</v>
      </c>
      <c r="P361" s="7">
        <v>0</v>
      </c>
      <c r="Q361" s="7">
        <v>0</v>
      </c>
      <c r="R361" s="7">
        <v>0</v>
      </c>
      <c r="S361" s="7">
        <v>0</v>
      </c>
      <c r="T361" s="7">
        <v>0</v>
      </c>
      <c r="U361" s="7">
        <v>0</v>
      </c>
      <c r="V361" s="7">
        <v>0</v>
      </c>
      <c r="W361" s="7">
        <v>0</v>
      </c>
      <c r="X361" s="7">
        <v>0</v>
      </c>
      <c r="Y361" s="7">
        <v>0</v>
      </c>
      <c r="Z361" s="7">
        <v>0</v>
      </c>
      <c r="AA361" s="1" t="s">
        <v>52</v>
      </c>
      <c r="AB361" s="1" t="str">
        <f t="shared" si="15"/>
        <v>Castilla y León</v>
      </c>
      <c r="AC361" s="1" t="str">
        <f t="shared" si="16"/>
        <v>Badajoz-Castilla y León-Segovia-R13</v>
      </c>
      <c r="AD361" s="1" t="str">
        <f t="shared" si="17"/>
        <v xml:space="preserve">DL - Material y equipo eléctrico, electrónico y óptico </v>
      </c>
    </row>
    <row r="362" spans="1:30" ht="14.4">
      <c r="A362" s="7" t="s">
        <v>20</v>
      </c>
      <c r="B362" s="7" t="s">
        <v>78</v>
      </c>
      <c r="C362" s="7" t="s">
        <v>84</v>
      </c>
      <c r="D362" s="7" t="s">
        <v>53</v>
      </c>
      <c r="E362" s="7">
        <v>0</v>
      </c>
      <c r="F362" s="7">
        <v>0</v>
      </c>
      <c r="G362" s="7">
        <v>0</v>
      </c>
      <c r="H362" s="7">
        <v>0</v>
      </c>
      <c r="I362" s="7">
        <v>0</v>
      </c>
      <c r="J362" s="7">
        <v>0</v>
      </c>
      <c r="K362" s="7">
        <v>0</v>
      </c>
      <c r="L362" s="7">
        <v>0</v>
      </c>
      <c r="M362" s="7">
        <v>0</v>
      </c>
      <c r="N362" s="7">
        <v>0</v>
      </c>
      <c r="O362" s="7">
        <v>0</v>
      </c>
      <c r="P362" s="7">
        <v>0</v>
      </c>
      <c r="Q362" s="7">
        <v>0</v>
      </c>
      <c r="R362" s="7">
        <v>0</v>
      </c>
      <c r="S362" s="7">
        <v>0</v>
      </c>
      <c r="T362" s="7">
        <v>0</v>
      </c>
      <c r="U362" s="7">
        <v>0</v>
      </c>
      <c r="V362" s="7">
        <v>0</v>
      </c>
      <c r="W362" s="7">
        <v>0</v>
      </c>
      <c r="X362" s="7">
        <v>0</v>
      </c>
      <c r="Y362" s="7">
        <v>0</v>
      </c>
      <c r="Z362" s="7">
        <v>0</v>
      </c>
      <c r="AA362" s="1" t="s">
        <v>54</v>
      </c>
      <c r="AB362" s="1" t="str">
        <f t="shared" si="15"/>
        <v>Castilla y León</v>
      </c>
      <c r="AC362" s="1" t="str">
        <f t="shared" si="16"/>
        <v>Badajoz-Castilla y León-Segovia-R14</v>
      </c>
      <c r="AD362" s="1" t="str">
        <f t="shared" si="17"/>
        <v xml:space="preserve">DM - Fabricación de material de transporte </v>
      </c>
    </row>
    <row r="363" spans="1:30" ht="14.4">
      <c r="A363" s="7" t="s">
        <v>20</v>
      </c>
      <c r="B363" s="7" t="s">
        <v>78</v>
      </c>
      <c r="C363" s="7" t="s">
        <v>84</v>
      </c>
      <c r="D363" s="7" t="s">
        <v>55</v>
      </c>
      <c r="E363" s="7">
        <v>0</v>
      </c>
      <c r="F363" s="7">
        <v>0</v>
      </c>
      <c r="G363" s="7">
        <v>0</v>
      </c>
      <c r="H363" s="7">
        <v>0</v>
      </c>
      <c r="I363" s="7">
        <v>0</v>
      </c>
      <c r="J363" s="7">
        <v>0</v>
      </c>
      <c r="K363" s="7">
        <v>0</v>
      </c>
      <c r="L363" s="7">
        <v>0</v>
      </c>
      <c r="M363" s="7">
        <v>0</v>
      </c>
      <c r="N363" s="7">
        <v>0</v>
      </c>
      <c r="O363" s="7">
        <v>0</v>
      </c>
      <c r="P363" s="7">
        <v>0</v>
      </c>
      <c r="Q363" s="7">
        <v>0</v>
      </c>
      <c r="R363" s="7">
        <v>0</v>
      </c>
      <c r="S363" s="7">
        <v>0</v>
      </c>
      <c r="T363" s="7">
        <v>0</v>
      </c>
      <c r="U363" s="7">
        <v>0</v>
      </c>
      <c r="V363" s="7">
        <v>0</v>
      </c>
      <c r="W363" s="7">
        <v>0</v>
      </c>
      <c r="X363" s="7">
        <v>0</v>
      </c>
      <c r="Y363" s="7">
        <v>0</v>
      </c>
      <c r="Z363" s="7">
        <v>0</v>
      </c>
      <c r="AA363" s="1" t="s">
        <v>56</v>
      </c>
      <c r="AB363" s="1" t="str">
        <f t="shared" si="15"/>
        <v>Castilla y León</v>
      </c>
      <c r="AC363" s="1" t="str">
        <f t="shared" si="16"/>
        <v>Badajoz-Castilla y León-Segovia-R15</v>
      </c>
      <c r="AD363" s="1" t="str">
        <f t="shared" si="17"/>
        <v xml:space="preserve">DN - Industrias diversas </v>
      </c>
    </row>
    <row r="364" spans="1:30" ht="14.4">
      <c r="A364" s="7" t="s">
        <v>20</v>
      </c>
      <c r="B364" s="7" t="s">
        <v>78</v>
      </c>
      <c r="C364" s="7" t="s">
        <v>84</v>
      </c>
      <c r="D364" s="7" t="s">
        <v>57</v>
      </c>
      <c r="E364" s="7">
        <v>23.025011789434998</v>
      </c>
      <c r="F364" s="7">
        <v>23.195158769281001</v>
      </c>
      <c r="G364" s="7">
        <v>11.371929343796401</v>
      </c>
      <c r="H364" s="7">
        <v>18.133586259548199</v>
      </c>
      <c r="I364" s="7">
        <v>0</v>
      </c>
      <c r="J364" s="7">
        <v>0</v>
      </c>
      <c r="K364" s="7">
        <v>0</v>
      </c>
      <c r="L364" s="7">
        <v>0</v>
      </c>
      <c r="M364" s="7">
        <v>0</v>
      </c>
      <c r="N364" s="7">
        <v>0</v>
      </c>
      <c r="O364" s="7">
        <v>0</v>
      </c>
      <c r="P364" s="7">
        <v>0</v>
      </c>
      <c r="Q364" s="7">
        <v>0</v>
      </c>
      <c r="R364" s="7">
        <v>0</v>
      </c>
      <c r="S364" s="7">
        <v>0</v>
      </c>
      <c r="T364" s="7">
        <v>0</v>
      </c>
      <c r="U364" s="7">
        <v>0</v>
      </c>
      <c r="V364" s="7">
        <v>0</v>
      </c>
      <c r="W364" s="7">
        <v>0</v>
      </c>
      <c r="X364" s="7">
        <v>0</v>
      </c>
      <c r="Y364" s="7">
        <v>0</v>
      </c>
      <c r="Z364" s="7">
        <v>0</v>
      </c>
      <c r="AA364" s="1" t="s">
        <v>58</v>
      </c>
      <c r="AB364" s="1" t="str">
        <f t="shared" si="15"/>
        <v>Castilla y León</v>
      </c>
      <c r="AC364" s="1" t="str">
        <f t="shared" si="16"/>
        <v>Badajoz-Castilla y León-Segovia-R16</v>
      </c>
      <c r="AD364" s="1" t="str">
        <f t="shared" si="17"/>
        <v xml:space="preserve">EE - Industria energética, distribución de energía, gas y agua </v>
      </c>
    </row>
    <row r="365" spans="1:30" ht="14.4">
      <c r="A365" s="7" t="s">
        <v>20</v>
      </c>
      <c r="B365" s="7" t="s">
        <v>78</v>
      </c>
      <c r="C365" s="7" t="s">
        <v>85</v>
      </c>
      <c r="D365" s="7" t="s">
        <v>23</v>
      </c>
      <c r="E365" s="7">
        <v>1.83837425070338</v>
      </c>
      <c r="F365" s="7">
        <v>0</v>
      </c>
      <c r="G365" s="7">
        <v>0</v>
      </c>
      <c r="H365" s="7">
        <v>0</v>
      </c>
      <c r="I365" s="7">
        <v>0</v>
      </c>
      <c r="J365" s="7">
        <v>0</v>
      </c>
      <c r="K365" s="7">
        <v>0</v>
      </c>
      <c r="L365" s="7">
        <v>0</v>
      </c>
      <c r="M365" s="7">
        <v>0.99288242519745595</v>
      </c>
      <c r="N365" s="7">
        <v>2.8184570866312701</v>
      </c>
      <c r="O365" s="7">
        <v>0</v>
      </c>
      <c r="P365" s="7">
        <v>18.876431</v>
      </c>
      <c r="Q365" s="7">
        <v>0</v>
      </c>
      <c r="R365" s="7">
        <v>0</v>
      </c>
      <c r="S365" s="7">
        <v>0</v>
      </c>
      <c r="T365" s="7">
        <v>0</v>
      </c>
      <c r="U365" s="7">
        <v>0</v>
      </c>
      <c r="V365" s="7">
        <v>0</v>
      </c>
      <c r="W365" s="7">
        <v>0</v>
      </c>
      <c r="X365" s="7">
        <v>13.062348</v>
      </c>
      <c r="Y365" s="7">
        <v>7.6637849999999998</v>
      </c>
      <c r="Z365" s="7">
        <v>0</v>
      </c>
      <c r="AA365" s="1" t="s">
        <v>24</v>
      </c>
      <c r="AB365" s="1" t="str">
        <f t="shared" si="15"/>
        <v>Castilla y León</v>
      </c>
      <c r="AC365" s="1" t="str">
        <f t="shared" si="16"/>
        <v>Badajoz-Castilla y León-Soria-R1</v>
      </c>
      <c r="AD365" s="1" t="str">
        <f t="shared" si="17"/>
        <v xml:space="preserve">AA,BB - Agricultura, silvicultura y pesca </v>
      </c>
    </row>
    <row r="366" spans="1:30" ht="14.4">
      <c r="A366" s="7" t="s">
        <v>20</v>
      </c>
      <c r="B366" s="7" t="s">
        <v>78</v>
      </c>
      <c r="C366" s="7" t="s">
        <v>85</v>
      </c>
      <c r="D366" s="7" t="s">
        <v>26</v>
      </c>
      <c r="E366" s="7">
        <v>0</v>
      </c>
      <c r="F366" s="7">
        <v>0</v>
      </c>
      <c r="G366" s="7">
        <v>0</v>
      </c>
      <c r="H366" s="7">
        <v>0</v>
      </c>
      <c r="I366" s="7">
        <v>0</v>
      </c>
      <c r="J366" s="7">
        <v>0</v>
      </c>
      <c r="K366" s="7">
        <v>0</v>
      </c>
      <c r="L366" s="7">
        <v>0</v>
      </c>
      <c r="M366" s="7">
        <v>0</v>
      </c>
      <c r="N366" s="7">
        <v>0</v>
      </c>
      <c r="O366" s="7">
        <v>0</v>
      </c>
      <c r="P366" s="7">
        <v>0</v>
      </c>
      <c r="Q366" s="7">
        <v>0</v>
      </c>
      <c r="R366" s="7">
        <v>0</v>
      </c>
      <c r="S366" s="7">
        <v>0</v>
      </c>
      <c r="T366" s="7">
        <v>0</v>
      </c>
      <c r="U366" s="7">
        <v>0</v>
      </c>
      <c r="V366" s="7">
        <v>0</v>
      </c>
      <c r="W366" s="7">
        <v>0</v>
      </c>
      <c r="X366" s="7">
        <v>0</v>
      </c>
      <c r="Y366" s="7">
        <v>0</v>
      </c>
      <c r="Z366" s="7">
        <v>0</v>
      </c>
      <c r="AA366" s="1" t="s">
        <v>27</v>
      </c>
      <c r="AB366" s="1" t="str">
        <f t="shared" si="15"/>
        <v>Castilla y León</v>
      </c>
      <c r="AC366" s="1" t="str">
        <f t="shared" si="16"/>
        <v>Badajoz-Castilla y León-Soria-R2</v>
      </c>
      <c r="AD366" s="1" t="str">
        <f t="shared" si="17"/>
        <v xml:space="preserve">CA,CB, DF - I. extractivas, coquerías, refino y combustibles nucleares </v>
      </c>
    </row>
    <row r="367" spans="1:30" ht="14.4">
      <c r="A367" s="7" t="s">
        <v>20</v>
      </c>
      <c r="B367" s="7" t="s">
        <v>78</v>
      </c>
      <c r="C367" s="7" t="s">
        <v>85</v>
      </c>
      <c r="D367" s="7" t="s">
        <v>29</v>
      </c>
      <c r="E367" s="7">
        <v>11.9995037494675</v>
      </c>
      <c r="F367" s="7">
        <v>0</v>
      </c>
      <c r="G367" s="7">
        <v>0</v>
      </c>
      <c r="H367" s="7">
        <v>0</v>
      </c>
      <c r="I367" s="7">
        <v>0</v>
      </c>
      <c r="J367" s="7">
        <v>0</v>
      </c>
      <c r="K367" s="7">
        <v>0</v>
      </c>
      <c r="L367" s="7">
        <v>0</v>
      </c>
      <c r="M367" s="7">
        <v>0</v>
      </c>
      <c r="N367" s="7">
        <v>0</v>
      </c>
      <c r="O367" s="7">
        <v>0</v>
      </c>
      <c r="P367" s="7">
        <v>17.160392000000002</v>
      </c>
      <c r="Q367" s="7">
        <v>0</v>
      </c>
      <c r="R367" s="7">
        <v>0</v>
      </c>
      <c r="S367" s="7">
        <v>0</v>
      </c>
      <c r="T367" s="7">
        <v>0</v>
      </c>
      <c r="U367" s="7">
        <v>0</v>
      </c>
      <c r="V367" s="7">
        <v>0</v>
      </c>
      <c r="W367" s="7">
        <v>0</v>
      </c>
      <c r="X367" s="7">
        <v>0</v>
      </c>
      <c r="Y367" s="7">
        <v>0</v>
      </c>
      <c r="Z367" s="7">
        <v>0</v>
      </c>
      <c r="AA367" s="1" t="s">
        <v>30</v>
      </c>
      <c r="AB367" s="1" t="str">
        <f t="shared" si="15"/>
        <v>Castilla y León</v>
      </c>
      <c r="AC367" s="1" t="str">
        <f t="shared" si="16"/>
        <v>Badajoz-Castilla y León-Soria-R3</v>
      </c>
      <c r="AD367" s="1" t="str">
        <f t="shared" si="17"/>
        <v xml:space="preserve">DA - Industria Agroalimentaria </v>
      </c>
    </row>
    <row r="368" spans="1:30" ht="14.4">
      <c r="A368" s="7" t="s">
        <v>20</v>
      </c>
      <c r="B368" s="7" t="s">
        <v>78</v>
      </c>
      <c r="C368" s="7" t="s">
        <v>85</v>
      </c>
      <c r="D368" s="7" t="s">
        <v>32</v>
      </c>
      <c r="E368" s="7">
        <v>6.1192808791166595E-7</v>
      </c>
      <c r="F368" s="7">
        <v>0</v>
      </c>
      <c r="G368" s="7">
        <v>0</v>
      </c>
      <c r="H368" s="7">
        <v>0</v>
      </c>
      <c r="I368" s="7">
        <v>0</v>
      </c>
      <c r="J368" s="7">
        <v>0</v>
      </c>
      <c r="K368" s="7">
        <v>0</v>
      </c>
      <c r="L368" s="7">
        <v>0</v>
      </c>
      <c r="M368" s="7">
        <v>8.0403976956750106E-8</v>
      </c>
      <c r="N368" s="7">
        <v>9.5370353276303308E-7</v>
      </c>
      <c r="O368" s="7">
        <v>0</v>
      </c>
      <c r="P368" s="7">
        <v>0</v>
      </c>
      <c r="Q368" s="7">
        <v>0</v>
      </c>
      <c r="R368" s="7">
        <v>0</v>
      </c>
      <c r="S368" s="7">
        <v>0</v>
      </c>
      <c r="T368" s="7">
        <v>0</v>
      </c>
      <c r="U368" s="7">
        <v>0</v>
      </c>
      <c r="V368" s="7">
        <v>0</v>
      </c>
      <c r="W368" s="7">
        <v>0</v>
      </c>
      <c r="X368" s="7">
        <v>0</v>
      </c>
      <c r="Y368" s="7">
        <v>0</v>
      </c>
      <c r="Z368" s="7">
        <v>0</v>
      </c>
      <c r="AA368" s="1" t="s">
        <v>33</v>
      </c>
      <c r="AB368" s="1" t="str">
        <f t="shared" si="15"/>
        <v>Castilla y León</v>
      </c>
      <c r="AC368" s="1" t="str">
        <f t="shared" si="16"/>
        <v>Badajoz-Castilla y León-Soria-R4</v>
      </c>
      <c r="AD368" s="1" t="str">
        <f t="shared" si="17"/>
        <v xml:space="preserve">DB - Industria textil y de la confección </v>
      </c>
    </row>
    <row r="369" spans="1:30" ht="14.4">
      <c r="A369" s="7" t="s">
        <v>20</v>
      </c>
      <c r="B369" s="7" t="s">
        <v>78</v>
      </c>
      <c r="C369" s="7" t="s">
        <v>85</v>
      </c>
      <c r="D369" s="7" t="s">
        <v>35</v>
      </c>
      <c r="E369" s="7">
        <v>0</v>
      </c>
      <c r="F369" s="7">
        <v>0</v>
      </c>
      <c r="G369" s="7">
        <v>0</v>
      </c>
      <c r="H369" s="7">
        <v>0</v>
      </c>
      <c r="I369" s="7">
        <v>0</v>
      </c>
      <c r="J369" s="7">
        <v>0</v>
      </c>
      <c r="K369" s="7">
        <v>0</v>
      </c>
      <c r="L369" s="7">
        <v>0</v>
      </c>
      <c r="M369" s="7">
        <v>0</v>
      </c>
      <c r="N369" s="7">
        <v>0</v>
      </c>
      <c r="O369" s="7">
        <v>0</v>
      </c>
      <c r="P369" s="7">
        <v>0</v>
      </c>
      <c r="Q369" s="7">
        <v>0</v>
      </c>
      <c r="R369" s="7">
        <v>0</v>
      </c>
      <c r="S369" s="7">
        <v>0</v>
      </c>
      <c r="T369" s="7">
        <v>0</v>
      </c>
      <c r="U369" s="7">
        <v>0</v>
      </c>
      <c r="V369" s="7">
        <v>0</v>
      </c>
      <c r="W369" s="7">
        <v>0</v>
      </c>
      <c r="X369" s="7">
        <v>0</v>
      </c>
      <c r="Y369" s="7">
        <v>0</v>
      </c>
      <c r="Z369" s="7">
        <v>0</v>
      </c>
      <c r="AA369" s="1" t="s">
        <v>36</v>
      </c>
      <c r="AB369" s="1" t="str">
        <f t="shared" si="15"/>
        <v>Castilla y León</v>
      </c>
      <c r="AC369" s="1" t="str">
        <f t="shared" si="16"/>
        <v>Badajoz-Castilla y León-Soria-R5</v>
      </c>
      <c r="AD369" s="1" t="str">
        <f t="shared" si="17"/>
        <v xml:space="preserve">DC - Industria del cuero y calzado </v>
      </c>
    </row>
    <row r="370" spans="1:30" ht="14.4">
      <c r="A370" s="7" t="s">
        <v>20</v>
      </c>
      <c r="B370" s="7" t="s">
        <v>78</v>
      </c>
      <c r="C370" s="7" t="s">
        <v>85</v>
      </c>
      <c r="D370" s="7" t="s">
        <v>37</v>
      </c>
      <c r="E370" s="7">
        <v>0</v>
      </c>
      <c r="F370" s="7">
        <v>0</v>
      </c>
      <c r="G370" s="7">
        <v>0</v>
      </c>
      <c r="H370" s="7">
        <v>0</v>
      </c>
      <c r="I370" s="7">
        <v>0</v>
      </c>
      <c r="J370" s="7">
        <v>0</v>
      </c>
      <c r="K370" s="7">
        <v>0</v>
      </c>
      <c r="L370" s="7">
        <v>0</v>
      </c>
      <c r="M370" s="7">
        <v>0</v>
      </c>
      <c r="N370" s="7">
        <v>0</v>
      </c>
      <c r="O370" s="7">
        <v>0</v>
      </c>
      <c r="P370" s="7">
        <v>0</v>
      </c>
      <c r="Q370" s="7">
        <v>0</v>
      </c>
      <c r="R370" s="7">
        <v>0</v>
      </c>
      <c r="S370" s="7">
        <v>0</v>
      </c>
      <c r="T370" s="7">
        <v>0</v>
      </c>
      <c r="U370" s="7">
        <v>0</v>
      </c>
      <c r="V370" s="7">
        <v>0</v>
      </c>
      <c r="W370" s="7">
        <v>0</v>
      </c>
      <c r="X370" s="7">
        <v>0</v>
      </c>
      <c r="Y370" s="7">
        <v>0</v>
      </c>
      <c r="Z370" s="7">
        <v>0</v>
      </c>
      <c r="AA370" s="1" t="s">
        <v>38</v>
      </c>
      <c r="AB370" s="1" t="str">
        <f t="shared" si="15"/>
        <v>Castilla y León</v>
      </c>
      <c r="AC370" s="1" t="str">
        <f t="shared" si="16"/>
        <v>Badajoz-Castilla y León-Soria-R6</v>
      </c>
      <c r="AD370" s="1" t="str">
        <f t="shared" si="17"/>
        <v xml:space="preserve">DD - Industria de la madera y el corcho </v>
      </c>
    </row>
    <row r="371" spans="1:30" ht="14.4">
      <c r="A371" s="7" t="s">
        <v>20</v>
      </c>
      <c r="B371" s="7" t="s">
        <v>78</v>
      </c>
      <c r="C371" s="7" t="s">
        <v>85</v>
      </c>
      <c r="D371" s="7" t="s">
        <v>39</v>
      </c>
      <c r="E371" s="7">
        <v>0</v>
      </c>
      <c r="F371" s="7">
        <v>0</v>
      </c>
      <c r="G371" s="7">
        <v>0</v>
      </c>
      <c r="H371" s="7">
        <v>0</v>
      </c>
      <c r="I371" s="7">
        <v>0</v>
      </c>
      <c r="J371" s="7">
        <v>0</v>
      </c>
      <c r="K371" s="7">
        <v>0</v>
      </c>
      <c r="L371" s="7">
        <v>0</v>
      </c>
      <c r="M371" s="7">
        <v>0</v>
      </c>
      <c r="N371" s="7">
        <v>0</v>
      </c>
      <c r="O371" s="7">
        <v>0</v>
      </c>
      <c r="P371" s="7">
        <v>0</v>
      </c>
      <c r="Q371" s="7">
        <v>0</v>
      </c>
      <c r="R371" s="7">
        <v>0</v>
      </c>
      <c r="S371" s="7">
        <v>0</v>
      </c>
      <c r="T371" s="7">
        <v>0</v>
      </c>
      <c r="U371" s="7">
        <v>0</v>
      </c>
      <c r="V371" s="7">
        <v>0</v>
      </c>
      <c r="W371" s="7">
        <v>0</v>
      </c>
      <c r="X371" s="7">
        <v>0</v>
      </c>
      <c r="Y371" s="7">
        <v>0</v>
      </c>
      <c r="Z371" s="7">
        <v>0</v>
      </c>
      <c r="AA371" s="1" t="s">
        <v>40</v>
      </c>
      <c r="AB371" s="1" t="str">
        <f t="shared" si="15"/>
        <v>Castilla y León</v>
      </c>
      <c r="AC371" s="1" t="str">
        <f t="shared" si="16"/>
        <v>Badajoz-Castilla y León-Soria-R7</v>
      </c>
      <c r="AD371" s="1" t="str">
        <f t="shared" si="17"/>
        <v xml:space="preserve">DE - Industria del papel, edición y artes gráficas </v>
      </c>
    </row>
    <row r="372" spans="1:30" ht="14.4">
      <c r="A372" s="7" t="s">
        <v>20</v>
      </c>
      <c r="B372" s="7" t="s">
        <v>78</v>
      </c>
      <c r="C372" s="7" t="s">
        <v>85</v>
      </c>
      <c r="D372" s="7" t="s">
        <v>41</v>
      </c>
      <c r="E372" s="7">
        <v>0</v>
      </c>
      <c r="F372" s="7">
        <v>0</v>
      </c>
      <c r="G372" s="7">
        <v>0</v>
      </c>
      <c r="H372" s="7">
        <v>0</v>
      </c>
      <c r="I372" s="7">
        <v>0</v>
      </c>
      <c r="J372" s="7">
        <v>0</v>
      </c>
      <c r="K372" s="7">
        <v>0</v>
      </c>
      <c r="L372" s="7">
        <v>0</v>
      </c>
      <c r="M372" s="7">
        <v>0</v>
      </c>
      <c r="N372" s="7">
        <v>0</v>
      </c>
      <c r="O372" s="7">
        <v>0</v>
      </c>
      <c r="P372" s="7">
        <v>0</v>
      </c>
      <c r="Q372" s="7">
        <v>0</v>
      </c>
      <c r="R372" s="7">
        <v>0</v>
      </c>
      <c r="S372" s="7">
        <v>0</v>
      </c>
      <c r="T372" s="7">
        <v>0</v>
      </c>
      <c r="U372" s="7">
        <v>0</v>
      </c>
      <c r="V372" s="7">
        <v>0</v>
      </c>
      <c r="W372" s="7">
        <v>0</v>
      </c>
      <c r="X372" s="7">
        <v>0</v>
      </c>
      <c r="Y372" s="7">
        <v>0</v>
      </c>
      <c r="Z372" s="7">
        <v>0</v>
      </c>
      <c r="AA372" s="1" t="s">
        <v>42</v>
      </c>
      <c r="AB372" s="1" t="str">
        <f t="shared" si="15"/>
        <v>Castilla y León</v>
      </c>
      <c r="AC372" s="1" t="str">
        <f t="shared" si="16"/>
        <v>Badajoz-Castilla y León-Soria-R8</v>
      </c>
      <c r="AD372" s="1" t="str">
        <f t="shared" si="17"/>
        <v xml:space="preserve">DG - Industria Química </v>
      </c>
    </row>
    <row r="373" spans="1:30" ht="14.4">
      <c r="A373" s="7" t="s">
        <v>20</v>
      </c>
      <c r="B373" s="7" t="s">
        <v>78</v>
      </c>
      <c r="C373" s="7" t="s">
        <v>85</v>
      </c>
      <c r="D373" s="7" t="s">
        <v>43</v>
      </c>
      <c r="E373" s="7">
        <v>0</v>
      </c>
      <c r="F373" s="7">
        <v>0</v>
      </c>
      <c r="G373" s="7">
        <v>0</v>
      </c>
      <c r="H373" s="7">
        <v>0</v>
      </c>
      <c r="I373" s="7">
        <v>0</v>
      </c>
      <c r="J373" s="7">
        <v>0</v>
      </c>
      <c r="K373" s="7">
        <v>0</v>
      </c>
      <c r="L373" s="7">
        <v>0</v>
      </c>
      <c r="M373" s="7">
        <v>0</v>
      </c>
      <c r="N373" s="7">
        <v>0</v>
      </c>
      <c r="O373" s="7">
        <v>0</v>
      </c>
      <c r="P373" s="7">
        <v>0</v>
      </c>
      <c r="Q373" s="7">
        <v>0</v>
      </c>
      <c r="R373" s="7">
        <v>0</v>
      </c>
      <c r="S373" s="7">
        <v>0</v>
      </c>
      <c r="T373" s="7">
        <v>0</v>
      </c>
      <c r="U373" s="7">
        <v>0</v>
      </c>
      <c r="V373" s="7">
        <v>0</v>
      </c>
      <c r="W373" s="7">
        <v>0</v>
      </c>
      <c r="X373" s="7">
        <v>0</v>
      </c>
      <c r="Y373" s="7">
        <v>0</v>
      </c>
      <c r="Z373" s="7">
        <v>0</v>
      </c>
      <c r="AA373" s="1" t="s">
        <v>44</v>
      </c>
      <c r="AB373" s="1" t="str">
        <f t="shared" si="15"/>
        <v>Castilla y León</v>
      </c>
      <c r="AC373" s="1" t="str">
        <f t="shared" si="16"/>
        <v>Badajoz-Castilla y León-Soria-R9</v>
      </c>
      <c r="AD373" s="1" t="str">
        <f t="shared" si="17"/>
        <v xml:space="preserve">DH - Industria del caucho y materias plásticas </v>
      </c>
    </row>
    <row r="374" spans="1:30" ht="14.4">
      <c r="A374" s="7" t="s">
        <v>20</v>
      </c>
      <c r="B374" s="7" t="s">
        <v>78</v>
      </c>
      <c r="C374" s="7" t="s">
        <v>85</v>
      </c>
      <c r="D374" s="7" t="s">
        <v>45</v>
      </c>
      <c r="E374" s="7">
        <v>0</v>
      </c>
      <c r="F374" s="7">
        <v>0</v>
      </c>
      <c r="G374" s="7">
        <v>0</v>
      </c>
      <c r="H374" s="7">
        <v>0</v>
      </c>
      <c r="I374" s="7">
        <v>0</v>
      </c>
      <c r="J374" s="7">
        <v>0</v>
      </c>
      <c r="K374" s="7">
        <v>5.0515679891155498</v>
      </c>
      <c r="L374" s="7">
        <v>0</v>
      </c>
      <c r="M374" s="7">
        <v>0</v>
      </c>
      <c r="N374" s="7">
        <v>0</v>
      </c>
      <c r="O374" s="7">
        <v>0</v>
      </c>
      <c r="P374" s="7">
        <v>0</v>
      </c>
      <c r="Q374" s="7">
        <v>0</v>
      </c>
      <c r="R374" s="7">
        <v>0</v>
      </c>
      <c r="S374" s="7">
        <v>0</v>
      </c>
      <c r="T374" s="7">
        <v>0</v>
      </c>
      <c r="U374" s="7">
        <v>0</v>
      </c>
      <c r="V374" s="7">
        <v>1.8488119999999999</v>
      </c>
      <c r="W374" s="7">
        <v>0</v>
      </c>
      <c r="X374" s="7">
        <v>0</v>
      </c>
      <c r="Y374" s="7">
        <v>0</v>
      </c>
      <c r="Z374" s="7">
        <v>0</v>
      </c>
      <c r="AA374" s="1" t="s">
        <v>46</v>
      </c>
      <c r="AB374" s="1" t="str">
        <f t="shared" si="15"/>
        <v>Castilla y León</v>
      </c>
      <c r="AC374" s="1" t="str">
        <f t="shared" si="16"/>
        <v>Badajoz-Castilla y León-Soria-R10</v>
      </c>
      <c r="AD374" s="1" t="str">
        <f t="shared" si="17"/>
        <v xml:space="preserve">DI - Industria de productos minerales no metálicos </v>
      </c>
    </row>
    <row r="375" spans="1:30" ht="14.4">
      <c r="A375" s="7" t="s">
        <v>20</v>
      </c>
      <c r="B375" s="7" t="s">
        <v>78</v>
      </c>
      <c r="C375" s="7" t="s">
        <v>85</v>
      </c>
      <c r="D375" s="7" t="s">
        <v>47</v>
      </c>
      <c r="E375" s="7">
        <v>0</v>
      </c>
      <c r="F375" s="7">
        <v>0</v>
      </c>
      <c r="G375" s="7">
        <v>0</v>
      </c>
      <c r="H375" s="7">
        <v>0</v>
      </c>
      <c r="I375" s="7">
        <v>0</v>
      </c>
      <c r="J375" s="7">
        <v>0</v>
      </c>
      <c r="K375" s="7">
        <v>0</v>
      </c>
      <c r="L375" s="7">
        <v>0</v>
      </c>
      <c r="M375" s="7">
        <v>0</v>
      </c>
      <c r="N375" s="7">
        <v>0.57159186962426001</v>
      </c>
      <c r="O375" s="7">
        <v>0</v>
      </c>
      <c r="P375" s="7">
        <v>0</v>
      </c>
      <c r="Q375" s="7">
        <v>0</v>
      </c>
      <c r="R375" s="7">
        <v>0</v>
      </c>
      <c r="S375" s="7">
        <v>0</v>
      </c>
      <c r="T375" s="7">
        <v>0</v>
      </c>
      <c r="U375" s="7">
        <v>0</v>
      </c>
      <c r="V375" s="7">
        <v>0</v>
      </c>
      <c r="W375" s="7">
        <v>0</v>
      </c>
      <c r="X375" s="7">
        <v>0</v>
      </c>
      <c r="Y375" s="7">
        <v>1.7128000000000001</v>
      </c>
      <c r="Z375" s="7">
        <v>0</v>
      </c>
      <c r="AA375" s="1" t="s">
        <v>48</v>
      </c>
      <c r="AB375" s="1" t="str">
        <f t="shared" si="15"/>
        <v>Castilla y León</v>
      </c>
      <c r="AC375" s="1" t="str">
        <f t="shared" si="16"/>
        <v>Badajoz-Castilla y León-Soria-R11</v>
      </c>
      <c r="AD375" s="1" t="str">
        <f t="shared" si="17"/>
        <v xml:space="preserve">DJ - Metalurgia y fabricación de productos metálicos </v>
      </c>
    </row>
    <row r="376" spans="1:30" ht="14.4">
      <c r="A376" s="7" t="s">
        <v>20</v>
      </c>
      <c r="B376" s="7" t="s">
        <v>78</v>
      </c>
      <c r="C376" s="7" t="s">
        <v>85</v>
      </c>
      <c r="D376" s="7" t="s">
        <v>49</v>
      </c>
      <c r="E376" s="7">
        <v>0</v>
      </c>
      <c r="F376" s="7">
        <v>0</v>
      </c>
      <c r="G376" s="7">
        <v>0</v>
      </c>
      <c r="H376" s="7">
        <v>0</v>
      </c>
      <c r="I376" s="7">
        <v>0</v>
      </c>
      <c r="J376" s="7">
        <v>0</v>
      </c>
      <c r="K376" s="7">
        <v>0</v>
      </c>
      <c r="L376" s="7">
        <v>0</v>
      </c>
      <c r="M376" s="7">
        <v>0</v>
      </c>
      <c r="N376" s="7">
        <v>0</v>
      </c>
      <c r="O376" s="7">
        <v>0</v>
      </c>
      <c r="P376" s="7">
        <v>0</v>
      </c>
      <c r="Q376" s="7">
        <v>0</v>
      </c>
      <c r="R376" s="7">
        <v>0</v>
      </c>
      <c r="S376" s="7">
        <v>0</v>
      </c>
      <c r="T376" s="7">
        <v>0</v>
      </c>
      <c r="U376" s="7">
        <v>0</v>
      </c>
      <c r="V376" s="7">
        <v>0</v>
      </c>
      <c r="W376" s="7">
        <v>0</v>
      </c>
      <c r="X376" s="7">
        <v>0</v>
      </c>
      <c r="Y376" s="7">
        <v>0</v>
      </c>
      <c r="Z376" s="7">
        <v>0</v>
      </c>
      <c r="AA376" s="1" t="s">
        <v>50</v>
      </c>
      <c r="AB376" s="1" t="str">
        <f t="shared" si="15"/>
        <v>Castilla y León</v>
      </c>
      <c r="AC376" s="1" t="str">
        <f t="shared" si="16"/>
        <v>Badajoz-Castilla y León-Soria-R12</v>
      </c>
      <c r="AD376" s="1" t="str">
        <f t="shared" si="17"/>
        <v xml:space="preserve">DK - Fabricación de maquinaria y equipo mecánico </v>
      </c>
    </row>
    <row r="377" spans="1:30" ht="14.4">
      <c r="A377" s="7" t="s">
        <v>20</v>
      </c>
      <c r="B377" s="7" t="s">
        <v>78</v>
      </c>
      <c r="C377" s="7" t="s">
        <v>85</v>
      </c>
      <c r="D377" s="7" t="s">
        <v>51</v>
      </c>
      <c r="E377" s="7">
        <v>0</v>
      </c>
      <c r="F377" s="7">
        <v>0</v>
      </c>
      <c r="G377" s="7">
        <v>0</v>
      </c>
      <c r="H377" s="7">
        <v>0</v>
      </c>
      <c r="I377" s="7">
        <v>0</v>
      </c>
      <c r="J377" s="7">
        <v>0</v>
      </c>
      <c r="K377" s="7">
        <v>0</v>
      </c>
      <c r="L377" s="7">
        <v>0</v>
      </c>
      <c r="M377" s="7">
        <v>0</v>
      </c>
      <c r="N377" s="7">
        <v>0</v>
      </c>
      <c r="O377" s="7">
        <v>0</v>
      </c>
      <c r="P377" s="7">
        <v>0</v>
      </c>
      <c r="Q377" s="7">
        <v>0</v>
      </c>
      <c r="R377" s="7">
        <v>0</v>
      </c>
      <c r="S377" s="7">
        <v>0</v>
      </c>
      <c r="T377" s="7">
        <v>0</v>
      </c>
      <c r="U377" s="7">
        <v>0</v>
      </c>
      <c r="V377" s="7">
        <v>0</v>
      </c>
      <c r="W377" s="7">
        <v>0</v>
      </c>
      <c r="X377" s="7">
        <v>0</v>
      </c>
      <c r="Y377" s="7">
        <v>0</v>
      </c>
      <c r="Z377" s="7">
        <v>0</v>
      </c>
      <c r="AA377" s="1" t="s">
        <v>52</v>
      </c>
      <c r="AB377" s="1" t="str">
        <f t="shared" si="15"/>
        <v>Castilla y León</v>
      </c>
      <c r="AC377" s="1" t="str">
        <f t="shared" si="16"/>
        <v>Badajoz-Castilla y León-Soria-R13</v>
      </c>
      <c r="AD377" s="1" t="str">
        <f t="shared" si="17"/>
        <v xml:space="preserve">DL - Material y equipo eléctrico, electrónico y óptico </v>
      </c>
    </row>
    <row r="378" spans="1:30" ht="14.4">
      <c r="A378" s="7" t="s">
        <v>20</v>
      </c>
      <c r="B378" s="7" t="s">
        <v>78</v>
      </c>
      <c r="C378" s="7" t="s">
        <v>85</v>
      </c>
      <c r="D378" s="7" t="s">
        <v>53</v>
      </c>
      <c r="E378" s="7">
        <v>0</v>
      </c>
      <c r="F378" s="7">
        <v>0</v>
      </c>
      <c r="G378" s="7">
        <v>0</v>
      </c>
      <c r="H378" s="7">
        <v>0</v>
      </c>
      <c r="I378" s="7">
        <v>0</v>
      </c>
      <c r="J378" s="7">
        <v>0</v>
      </c>
      <c r="K378" s="7">
        <v>0</v>
      </c>
      <c r="L378" s="7">
        <v>0</v>
      </c>
      <c r="M378" s="7">
        <v>0</v>
      </c>
      <c r="N378" s="7">
        <v>0</v>
      </c>
      <c r="O378" s="7">
        <v>0</v>
      </c>
      <c r="P378" s="7">
        <v>0</v>
      </c>
      <c r="Q378" s="7">
        <v>0</v>
      </c>
      <c r="R378" s="7">
        <v>0</v>
      </c>
      <c r="S378" s="7">
        <v>0</v>
      </c>
      <c r="T378" s="7">
        <v>0</v>
      </c>
      <c r="U378" s="7">
        <v>0</v>
      </c>
      <c r="V378" s="7">
        <v>0</v>
      </c>
      <c r="W378" s="7">
        <v>0</v>
      </c>
      <c r="X378" s="7">
        <v>0</v>
      </c>
      <c r="Y378" s="7">
        <v>0</v>
      </c>
      <c r="Z378" s="7">
        <v>0</v>
      </c>
      <c r="AA378" s="1" t="s">
        <v>54</v>
      </c>
      <c r="AB378" s="1" t="str">
        <f t="shared" si="15"/>
        <v>Castilla y León</v>
      </c>
      <c r="AC378" s="1" t="str">
        <f t="shared" si="16"/>
        <v>Badajoz-Castilla y León-Soria-R14</v>
      </c>
      <c r="AD378" s="1" t="str">
        <f t="shared" si="17"/>
        <v xml:space="preserve">DM - Fabricación de material de transporte </v>
      </c>
    </row>
    <row r="379" spans="1:30" ht="14.4">
      <c r="A379" s="7" t="s">
        <v>20</v>
      </c>
      <c r="B379" s="7" t="s">
        <v>78</v>
      </c>
      <c r="C379" s="7" t="s">
        <v>85</v>
      </c>
      <c r="D379" s="7" t="s">
        <v>55</v>
      </c>
      <c r="E379" s="7">
        <v>0</v>
      </c>
      <c r="F379" s="7">
        <v>0</v>
      </c>
      <c r="G379" s="7">
        <v>0</v>
      </c>
      <c r="H379" s="7">
        <v>0</v>
      </c>
      <c r="I379" s="7">
        <v>0</v>
      </c>
      <c r="J379" s="7">
        <v>0</v>
      </c>
      <c r="K379" s="7">
        <v>0</v>
      </c>
      <c r="L379" s="7">
        <v>0</v>
      </c>
      <c r="M379" s="7">
        <v>0</v>
      </c>
      <c r="N379" s="7">
        <v>0</v>
      </c>
      <c r="O379" s="7">
        <v>0</v>
      </c>
      <c r="P379" s="7">
        <v>0</v>
      </c>
      <c r="Q379" s="7">
        <v>0</v>
      </c>
      <c r="R379" s="7">
        <v>0</v>
      </c>
      <c r="S379" s="7">
        <v>0</v>
      </c>
      <c r="T379" s="7">
        <v>0</v>
      </c>
      <c r="U379" s="7">
        <v>0</v>
      </c>
      <c r="V379" s="7">
        <v>0</v>
      </c>
      <c r="W379" s="7">
        <v>0</v>
      </c>
      <c r="X379" s="7">
        <v>0</v>
      </c>
      <c r="Y379" s="7">
        <v>0</v>
      </c>
      <c r="Z379" s="7">
        <v>0</v>
      </c>
      <c r="AA379" s="1" t="s">
        <v>56</v>
      </c>
      <c r="AB379" s="1" t="str">
        <f t="shared" si="15"/>
        <v>Castilla y León</v>
      </c>
      <c r="AC379" s="1" t="str">
        <f t="shared" si="16"/>
        <v>Badajoz-Castilla y León-Soria-R15</v>
      </c>
      <c r="AD379" s="1" t="str">
        <f t="shared" si="17"/>
        <v xml:space="preserve">DN - Industrias diversas </v>
      </c>
    </row>
    <row r="380" spans="1:30" ht="14.4">
      <c r="A380" s="7" t="s">
        <v>20</v>
      </c>
      <c r="B380" s="7" t="s">
        <v>78</v>
      </c>
      <c r="C380" s="7" t="s">
        <v>85</v>
      </c>
      <c r="D380" s="7" t="s">
        <v>57</v>
      </c>
      <c r="E380" s="7">
        <v>4.5927984377872004</v>
      </c>
      <c r="F380" s="7">
        <v>9.5910480349118306</v>
      </c>
      <c r="G380" s="7">
        <v>5.5495667862918596</v>
      </c>
      <c r="H380" s="7">
        <v>4.4558670166397398</v>
      </c>
      <c r="I380" s="7">
        <v>17.674982585593899</v>
      </c>
      <c r="J380" s="7">
        <v>8.0946495466456305</v>
      </c>
      <c r="K380" s="7">
        <v>3.1120467170702599</v>
      </c>
      <c r="L380" s="7">
        <v>2.4748158787038901</v>
      </c>
      <c r="M380" s="7">
        <v>10.060879675064299</v>
      </c>
      <c r="N380" s="7">
        <v>1.3662736742499899</v>
      </c>
      <c r="O380" s="7">
        <v>1.1832341607216299</v>
      </c>
      <c r="P380" s="7">
        <v>0</v>
      </c>
      <c r="Q380" s="7">
        <v>0</v>
      </c>
      <c r="R380" s="7">
        <v>0</v>
      </c>
      <c r="S380" s="7">
        <v>0</v>
      </c>
      <c r="T380" s="7">
        <v>0</v>
      </c>
      <c r="U380" s="7">
        <v>0</v>
      </c>
      <c r="V380" s="7">
        <v>0</v>
      </c>
      <c r="W380" s="7">
        <v>0</v>
      </c>
      <c r="X380" s="7">
        <v>0</v>
      </c>
      <c r="Y380" s="7">
        <v>0</v>
      </c>
      <c r="Z380" s="7">
        <v>0</v>
      </c>
      <c r="AA380" s="1" t="s">
        <v>58</v>
      </c>
      <c r="AB380" s="1" t="str">
        <f t="shared" si="15"/>
        <v>Castilla y León</v>
      </c>
      <c r="AC380" s="1" t="str">
        <f t="shared" si="16"/>
        <v>Badajoz-Castilla y León-Soria-R16</v>
      </c>
      <c r="AD380" s="1" t="str">
        <f t="shared" si="17"/>
        <v xml:space="preserve">EE - Industria energética, distribución de energía, gas y agua </v>
      </c>
    </row>
    <row r="381" spans="1:30" ht="14.4">
      <c r="A381" s="7" t="s">
        <v>20</v>
      </c>
      <c r="B381" s="7" t="s">
        <v>78</v>
      </c>
      <c r="C381" s="7" t="s">
        <v>86</v>
      </c>
      <c r="D381" s="7" t="s">
        <v>23</v>
      </c>
      <c r="E381" s="7">
        <v>48.442343773484502</v>
      </c>
      <c r="F381" s="7">
        <v>9.0462866228510901</v>
      </c>
      <c r="G381" s="7">
        <v>11.231195015199001</v>
      </c>
      <c r="H381" s="7">
        <v>43.339527434353201</v>
      </c>
      <c r="I381" s="7">
        <v>4.8818577954795401</v>
      </c>
      <c r="J381" s="7">
        <v>19.296949237725102</v>
      </c>
      <c r="K381" s="7">
        <v>29.587130987211399</v>
      </c>
      <c r="L381" s="7">
        <v>8.7184623257312204</v>
      </c>
      <c r="M381" s="7">
        <v>31.7438152669278</v>
      </c>
      <c r="N381" s="7">
        <v>19.110283653908901</v>
      </c>
      <c r="O381" s="7">
        <v>14.119557039452699</v>
      </c>
      <c r="P381" s="7">
        <v>48.743845999999998</v>
      </c>
      <c r="Q381" s="7">
        <v>90.345895999999996</v>
      </c>
      <c r="R381" s="7">
        <v>107.84703</v>
      </c>
      <c r="S381" s="7">
        <v>138.10571200000001</v>
      </c>
      <c r="T381" s="7">
        <v>47.480372000000003</v>
      </c>
      <c r="U381" s="7">
        <v>95.696060000000003</v>
      </c>
      <c r="V381" s="7">
        <v>169.39144300000001</v>
      </c>
      <c r="W381" s="7">
        <v>98.595056</v>
      </c>
      <c r="X381" s="7">
        <v>158.335082</v>
      </c>
      <c r="Y381" s="7">
        <v>120.2171</v>
      </c>
      <c r="Z381" s="7">
        <v>37.799968999999997</v>
      </c>
      <c r="AA381" s="1" t="s">
        <v>24</v>
      </c>
      <c r="AB381" s="1" t="str">
        <f t="shared" si="15"/>
        <v>Castilla y León</v>
      </c>
      <c r="AC381" s="1" t="str">
        <f t="shared" si="16"/>
        <v>Badajoz-Castilla y León-Valladolid-R1</v>
      </c>
      <c r="AD381" s="1" t="str">
        <f t="shared" si="17"/>
        <v xml:space="preserve">AA,BB - Agricultura, silvicultura y pesca </v>
      </c>
    </row>
    <row r="382" spans="1:30" ht="14.4">
      <c r="A382" s="7" t="s">
        <v>20</v>
      </c>
      <c r="B382" s="7" t="s">
        <v>78</v>
      </c>
      <c r="C382" s="7" t="s">
        <v>86</v>
      </c>
      <c r="D382" s="7" t="s">
        <v>26</v>
      </c>
      <c r="E382" s="7">
        <v>0</v>
      </c>
      <c r="F382" s="7">
        <v>0</v>
      </c>
      <c r="G382" s="7">
        <v>0</v>
      </c>
      <c r="H382" s="7">
        <v>0</v>
      </c>
      <c r="I382" s="7">
        <v>0</v>
      </c>
      <c r="J382" s="7">
        <v>0</v>
      </c>
      <c r="K382" s="7">
        <v>0</v>
      </c>
      <c r="L382" s="7">
        <v>0</v>
      </c>
      <c r="M382" s="7">
        <v>0</v>
      </c>
      <c r="N382" s="7">
        <v>0</v>
      </c>
      <c r="O382" s="7">
        <v>0</v>
      </c>
      <c r="P382" s="7">
        <v>0</v>
      </c>
      <c r="Q382" s="7">
        <v>0</v>
      </c>
      <c r="R382" s="7">
        <v>0</v>
      </c>
      <c r="S382" s="7">
        <v>0</v>
      </c>
      <c r="T382" s="7">
        <v>0</v>
      </c>
      <c r="U382" s="7">
        <v>0</v>
      </c>
      <c r="V382" s="7">
        <v>0</v>
      </c>
      <c r="W382" s="7">
        <v>0</v>
      </c>
      <c r="X382" s="7">
        <v>0</v>
      </c>
      <c r="Y382" s="7">
        <v>0</v>
      </c>
      <c r="Z382" s="7">
        <v>0</v>
      </c>
      <c r="AA382" s="1" t="s">
        <v>27</v>
      </c>
      <c r="AB382" s="1" t="str">
        <f t="shared" si="15"/>
        <v>Castilla y León</v>
      </c>
      <c r="AC382" s="1" t="str">
        <f t="shared" si="16"/>
        <v>Badajoz-Castilla y León-Valladolid-R2</v>
      </c>
      <c r="AD382" s="1" t="str">
        <f t="shared" si="17"/>
        <v xml:space="preserve">CA,CB, DF - I. extractivas, coquerías, refino y combustibles nucleares </v>
      </c>
    </row>
    <row r="383" spans="1:30" ht="14.4">
      <c r="A383" s="7" t="s">
        <v>20</v>
      </c>
      <c r="B383" s="7" t="s">
        <v>78</v>
      </c>
      <c r="C383" s="7" t="s">
        <v>86</v>
      </c>
      <c r="D383" s="7" t="s">
        <v>29</v>
      </c>
      <c r="E383" s="7">
        <v>17.253220702370498</v>
      </c>
      <c r="F383" s="7">
        <v>0</v>
      </c>
      <c r="G383" s="7">
        <v>0</v>
      </c>
      <c r="H383" s="7">
        <v>4.8592359125157696</v>
      </c>
      <c r="I383" s="7">
        <v>0</v>
      </c>
      <c r="J383" s="7">
        <v>2.9157540033979599</v>
      </c>
      <c r="K383" s="7">
        <v>4.27185407573704</v>
      </c>
      <c r="L383" s="7">
        <v>3.07668318348684</v>
      </c>
      <c r="M383" s="7">
        <v>38.115435446936601</v>
      </c>
      <c r="N383" s="7">
        <v>0</v>
      </c>
      <c r="O383" s="7">
        <v>24.474195340187201</v>
      </c>
      <c r="P383" s="7">
        <v>19.286165</v>
      </c>
      <c r="Q383" s="7">
        <v>0</v>
      </c>
      <c r="R383" s="7">
        <v>0</v>
      </c>
      <c r="S383" s="7">
        <v>17.671009000000002</v>
      </c>
      <c r="T383" s="7">
        <v>0</v>
      </c>
      <c r="U383" s="7">
        <v>3.3659080000000001</v>
      </c>
      <c r="V383" s="7">
        <v>15.199704000000001</v>
      </c>
      <c r="W383" s="7">
        <v>5.1412620000000002</v>
      </c>
      <c r="X383" s="7">
        <v>24.440930000000002</v>
      </c>
      <c r="Y383" s="7">
        <v>0</v>
      </c>
      <c r="Z383" s="7">
        <v>50.690295999999996</v>
      </c>
      <c r="AA383" s="1" t="s">
        <v>30</v>
      </c>
      <c r="AB383" s="1" t="str">
        <f t="shared" si="15"/>
        <v>Castilla y León</v>
      </c>
      <c r="AC383" s="1" t="str">
        <f t="shared" si="16"/>
        <v>Badajoz-Castilla y León-Valladolid-R3</v>
      </c>
      <c r="AD383" s="1" t="str">
        <f t="shared" si="17"/>
        <v xml:space="preserve">DA - Industria Agroalimentaria </v>
      </c>
    </row>
    <row r="384" spans="1:30" ht="14.4">
      <c r="A384" s="7" t="s">
        <v>20</v>
      </c>
      <c r="B384" s="7" t="s">
        <v>78</v>
      </c>
      <c r="C384" s="7" t="s">
        <v>86</v>
      </c>
      <c r="D384" s="7" t="s">
        <v>32</v>
      </c>
      <c r="E384" s="7">
        <v>0</v>
      </c>
      <c r="F384" s="7">
        <v>0</v>
      </c>
      <c r="G384" s="7">
        <v>0</v>
      </c>
      <c r="H384" s="7">
        <v>0</v>
      </c>
      <c r="I384" s="7">
        <v>0</v>
      </c>
      <c r="J384" s="7">
        <v>0</v>
      </c>
      <c r="K384" s="7">
        <v>0</v>
      </c>
      <c r="L384" s="7">
        <v>0</v>
      </c>
      <c r="M384" s="7">
        <v>0</v>
      </c>
      <c r="N384" s="7">
        <v>0</v>
      </c>
      <c r="O384" s="7">
        <v>0</v>
      </c>
      <c r="P384" s="7">
        <v>0</v>
      </c>
      <c r="Q384" s="7">
        <v>0</v>
      </c>
      <c r="R384" s="7">
        <v>0</v>
      </c>
      <c r="S384" s="7">
        <v>0</v>
      </c>
      <c r="T384" s="7">
        <v>0</v>
      </c>
      <c r="U384" s="7">
        <v>0</v>
      </c>
      <c r="V384" s="7">
        <v>0</v>
      </c>
      <c r="W384" s="7">
        <v>0</v>
      </c>
      <c r="X384" s="7">
        <v>0</v>
      </c>
      <c r="Y384" s="7">
        <v>0</v>
      </c>
      <c r="Z384" s="7">
        <v>0</v>
      </c>
      <c r="AA384" s="1" t="s">
        <v>33</v>
      </c>
      <c r="AB384" s="1" t="str">
        <f t="shared" si="15"/>
        <v>Castilla y León</v>
      </c>
      <c r="AC384" s="1" t="str">
        <f t="shared" si="16"/>
        <v>Badajoz-Castilla y León-Valladolid-R4</v>
      </c>
      <c r="AD384" s="1" t="str">
        <f t="shared" si="17"/>
        <v xml:space="preserve">DB - Industria textil y de la confección </v>
      </c>
    </row>
    <row r="385" spans="1:30" ht="14.4">
      <c r="A385" s="7" t="s">
        <v>20</v>
      </c>
      <c r="B385" s="7" t="s">
        <v>78</v>
      </c>
      <c r="C385" s="7" t="s">
        <v>86</v>
      </c>
      <c r="D385" s="7" t="s">
        <v>35</v>
      </c>
      <c r="E385" s="7">
        <v>0</v>
      </c>
      <c r="F385" s="7">
        <v>0</v>
      </c>
      <c r="G385" s="7">
        <v>0</v>
      </c>
      <c r="H385" s="7">
        <v>0</v>
      </c>
      <c r="I385" s="7">
        <v>0</v>
      </c>
      <c r="J385" s="7">
        <v>0</v>
      </c>
      <c r="K385" s="7">
        <v>0</v>
      </c>
      <c r="L385" s="7">
        <v>0</v>
      </c>
      <c r="M385" s="7">
        <v>0</v>
      </c>
      <c r="N385" s="7">
        <v>0</v>
      </c>
      <c r="O385" s="7">
        <v>0</v>
      </c>
      <c r="P385" s="7">
        <v>0</v>
      </c>
      <c r="Q385" s="7">
        <v>0</v>
      </c>
      <c r="R385" s="7">
        <v>0</v>
      </c>
      <c r="S385" s="7">
        <v>0</v>
      </c>
      <c r="T385" s="7">
        <v>0</v>
      </c>
      <c r="U385" s="7">
        <v>0</v>
      </c>
      <c r="V385" s="7">
        <v>0</v>
      </c>
      <c r="W385" s="7">
        <v>0</v>
      </c>
      <c r="X385" s="7">
        <v>0</v>
      </c>
      <c r="Y385" s="7">
        <v>0</v>
      </c>
      <c r="Z385" s="7">
        <v>0</v>
      </c>
      <c r="AA385" s="1" t="s">
        <v>36</v>
      </c>
      <c r="AB385" s="1" t="str">
        <f t="shared" si="15"/>
        <v>Castilla y León</v>
      </c>
      <c r="AC385" s="1" t="str">
        <f t="shared" si="16"/>
        <v>Badajoz-Castilla y León-Valladolid-R5</v>
      </c>
      <c r="AD385" s="1" t="str">
        <f t="shared" si="17"/>
        <v xml:space="preserve">DC - Industria del cuero y calzado </v>
      </c>
    </row>
    <row r="386" spans="1:30" ht="14.4">
      <c r="A386" s="7" t="s">
        <v>20</v>
      </c>
      <c r="B386" s="7" t="s">
        <v>78</v>
      </c>
      <c r="C386" s="7" t="s">
        <v>86</v>
      </c>
      <c r="D386" s="7" t="s">
        <v>37</v>
      </c>
      <c r="E386" s="7">
        <v>0</v>
      </c>
      <c r="F386" s="7">
        <v>12.725952513386799</v>
      </c>
      <c r="G386" s="7">
        <v>0</v>
      </c>
      <c r="H386" s="7">
        <v>0</v>
      </c>
      <c r="I386" s="7">
        <v>0</v>
      </c>
      <c r="J386" s="7">
        <v>0</v>
      </c>
      <c r="K386" s="7">
        <v>0</v>
      </c>
      <c r="L386" s="7">
        <v>5.88208842281235</v>
      </c>
      <c r="M386" s="7">
        <v>0</v>
      </c>
      <c r="N386" s="7">
        <v>0</v>
      </c>
      <c r="O386" s="7">
        <v>0</v>
      </c>
      <c r="P386" s="7">
        <v>0</v>
      </c>
      <c r="Q386" s="7">
        <v>17.566032</v>
      </c>
      <c r="R386" s="7">
        <v>0</v>
      </c>
      <c r="S386" s="7">
        <v>0</v>
      </c>
      <c r="T386" s="7">
        <v>0</v>
      </c>
      <c r="U386" s="7">
        <v>0</v>
      </c>
      <c r="V386" s="7">
        <v>0</v>
      </c>
      <c r="W386" s="7">
        <v>4.4880959999999996</v>
      </c>
      <c r="X386" s="7">
        <v>0</v>
      </c>
      <c r="Y386" s="7">
        <v>0</v>
      </c>
      <c r="Z386" s="7">
        <v>0</v>
      </c>
      <c r="AA386" s="1" t="s">
        <v>38</v>
      </c>
      <c r="AB386" s="1" t="str">
        <f t="shared" si="15"/>
        <v>Castilla y León</v>
      </c>
      <c r="AC386" s="1" t="str">
        <f t="shared" si="16"/>
        <v>Badajoz-Castilla y León-Valladolid-R6</v>
      </c>
      <c r="AD386" s="1" t="str">
        <f t="shared" si="17"/>
        <v xml:space="preserve">DD - Industria de la madera y el corcho </v>
      </c>
    </row>
    <row r="387" spans="1:30" ht="14.4">
      <c r="A387" s="7" t="s">
        <v>20</v>
      </c>
      <c r="B387" s="7" t="s">
        <v>78</v>
      </c>
      <c r="C387" s="7" t="s">
        <v>86</v>
      </c>
      <c r="D387" s="7" t="s">
        <v>39</v>
      </c>
      <c r="E387" s="7">
        <v>0</v>
      </c>
      <c r="F387" s="7">
        <v>0</v>
      </c>
      <c r="G387" s="7">
        <v>0</v>
      </c>
      <c r="H387" s="7">
        <v>0</v>
      </c>
      <c r="I387" s="7">
        <v>0</v>
      </c>
      <c r="J387" s="7">
        <v>0</v>
      </c>
      <c r="K387" s="7">
        <v>0</v>
      </c>
      <c r="L387" s="7">
        <v>0</v>
      </c>
      <c r="M387" s="7">
        <v>0</v>
      </c>
      <c r="N387" s="7">
        <v>0</v>
      </c>
      <c r="O387" s="7">
        <v>0</v>
      </c>
      <c r="P387" s="7">
        <v>0</v>
      </c>
      <c r="Q387" s="7">
        <v>0</v>
      </c>
      <c r="R387" s="7">
        <v>0</v>
      </c>
      <c r="S387" s="7">
        <v>0</v>
      </c>
      <c r="T387" s="7">
        <v>0</v>
      </c>
      <c r="U387" s="7">
        <v>0</v>
      </c>
      <c r="V387" s="7">
        <v>0</v>
      </c>
      <c r="W387" s="7">
        <v>0</v>
      </c>
      <c r="X387" s="7">
        <v>0</v>
      </c>
      <c r="Y387" s="7">
        <v>0</v>
      </c>
      <c r="Z387" s="7">
        <v>0</v>
      </c>
      <c r="AA387" s="1" t="s">
        <v>40</v>
      </c>
      <c r="AB387" s="1" t="str">
        <f t="shared" si="15"/>
        <v>Castilla y León</v>
      </c>
      <c r="AC387" s="1" t="str">
        <f t="shared" si="16"/>
        <v>Badajoz-Castilla y León-Valladolid-R7</v>
      </c>
      <c r="AD387" s="1" t="str">
        <f t="shared" si="17"/>
        <v xml:space="preserve">DE - Industria del papel, edición y artes gráficas </v>
      </c>
    </row>
    <row r="388" spans="1:30" ht="14.4">
      <c r="A388" s="7" t="s">
        <v>20</v>
      </c>
      <c r="B388" s="7" t="s">
        <v>78</v>
      </c>
      <c r="C388" s="7" t="s">
        <v>86</v>
      </c>
      <c r="D388" s="7" t="s">
        <v>41</v>
      </c>
      <c r="E388" s="7">
        <v>0</v>
      </c>
      <c r="F388" s="7">
        <v>0</v>
      </c>
      <c r="G388" s="7">
        <v>0</v>
      </c>
      <c r="H388" s="7">
        <v>0</v>
      </c>
      <c r="I388" s="7">
        <v>0</v>
      </c>
      <c r="J388" s="7">
        <v>0.962364794427779</v>
      </c>
      <c r="K388" s="7">
        <v>0.77693886840302595</v>
      </c>
      <c r="L388" s="7">
        <v>1.0289632620040601</v>
      </c>
      <c r="M388" s="7">
        <v>0</v>
      </c>
      <c r="N388" s="7">
        <v>0</v>
      </c>
      <c r="O388" s="7">
        <v>0</v>
      </c>
      <c r="P388" s="7">
        <v>0</v>
      </c>
      <c r="Q388" s="7">
        <v>0</v>
      </c>
      <c r="R388" s="7">
        <v>0</v>
      </c>
      <c r="S388" s="7">
        <v>0</v>
      </c>
      <c r="T388" s="7">
        <v>0</v>
      </c>
      <c r="U388" s="7">
        <v>15.659825</v>
      </c>
      <c r="V388" s="7">
        <v>8.8706999999999994</v>
      </c>
      <c r="W388" s="7">
        <v>14.4933</v>
      </c>
      <c r="X388" s="7">
        <v>0</v>
      </c>
      <c r="Y388" s="7">
        <v>0</v>
      </c>
      <c r="Z388" s="7">
        <v>0</v>
      </c>
      <c r="AA388" s="1" t="s">
        <v>42</v>
      </c>
      <c r="AB388" s="1" t="str">
        <f t="shared" si="15"/>
        <v>Castilla y León</v>
      </c>
      <c r="AC388" s="1" t="str">
        <f t="shared" si="16"/>
        <v>Badajoz-Castilla y León-Valladolid-R8</v>
      </c>
      <c r="AD388" s="1" t="str">
        <f t="shared" si="17"/>
        <v xml:space="preserve">DG - Industria Química </v>
      </c>
    </row>
    <row r="389" spans="1:30" ht="14.4">
      <c r="A389" s="7" t="s">
        <v>20</v>
      </c>
      <c r="B389" s="7" t="s">
        <v>78</v>
      </c>
      <c r="C389" s="7" t="s">
        <v>86</v>
      </c>
      <c r="D389" s="7" t="s">
        <v>43</v>
      </c>
      <c r="E389" s="7">
        <v>0</v>
      </c>
      <c r="F389" s="7">
        <v>0</v>
      </c>
      <c r="G389" s="7">
        <v>0</v>
      </c>
      <c r="H389" s="7">
        <v>0</v>
      </c>
      <c r="I389" s="7">
        <v>0</v>
      </c>
      <c r="J389" s="7">
        <v>0</v>
      </c>
      <c r="K389" s="7">
        <v>0</v>
      </c>
      <c r="L389" s="7">
        <v>0</v>
      </c>
      <c r="M389" s="7">
        <v>0</v>
      </c>
      <c r="N389" s="7">
        <v>0</v>
      </c>
      <c r="O389" s="7">
        <v>0</v>
      </c>
      <c r="P389" s="7">
        <v>0</v>
      </c>
      <c r="Q389" s="7">
        <v>0</v>
      </c>
      <c r="R389" s="7">
        <v>0</v>
      </c>
      <c r="S389" s="7">
        <v>0</v>
      </c>
      <c r="T389" s="7">
        <v>0</v>
      </c>
      <c r="U389" s="7">
        <v>0</v>
      </c>
      <c r="V389" s="7">
        <v>0</v>
      </c>
      <c r="W389" s="7">
        <v>0</v>
      </c>
      <c r="X389" s="7">
        <v>0</v>
      </c>
      <c r="Y389" s="7">
        <v>0</v>
      </c>
      <c r="Z389" s="7">
        <v>0</v>
      </c>
      <c r="AA389" s="1" t="s">
        <v>44</v>
      </c>
      <c r="AB389" s="1" t="str">
        <f t="shared" si="15"/>
        <v>Castilla y León</v>
      </c>
      <c r="AC389" s="1" t="str">
        <f t="shared" si="16"/>
        <v>Badajoz-Castilla y León-Valladolid-R9</v>
      </c>
      <c r="AD389" s="1" t="str">
        <f t="shared" si="17"/>
        <v xml:space="preserve">DH - Industria del caucho y materias plásticas </v>
      </c>
    </row>
    <row r="390" spans="1:30" ht="14.4">
      <c r="A390" s="7" t="s">
        <v>20</v>
      </c>
      <c r="B390" s="7" t="s">
        <v>78</v>
      </c>
      <c r="C390" s="7" t="s">
        <v>86</v>
      </c>
      <c r="D390" s="7" t="s">
        <v>45</v>
      </c>
      <c r="E390" s="7">
        <v>0</v>
      </c>
      <c r="F390" s="7">
        <v>0</v>
      </c>
      <c r="G390" s="7">
        <v>0</v>
      </c>
      <c r="H390" s="7">
        <v>0</v>
      </c>
      <c r="I390" s="7">
        <v>0</v>
      </c>
      <c r="J390" s="7">
        <v>0</v>
      </c>
      <c r="K390" s="7">
        <v>0</v>
      </c>
      <c r="L390" s="7">
        <v>0</v>
      </c>
      <c r="M390" s="7">
        <v>0</v>
      </c>
      <c r="N390" s="7">
        <v>2.01339852931142</v>
      </c>
      <c r="O390" s="7">
        <v>0</v>
      </c>
      <c r="P390" s="7">
        <v>0</v>
      </c>
      <c r="Q390" s="7">
        <v>0</v>
      </c>
      <c r="R390" s="7">
        <v>0</v>
      </c>
      <c r="S390" s="7">
        <v>0</v>
      </c>
      <c r="T390" s="7">
        <v>0</v>
      </c>
      <c r="U390" s="7">
        <v>0</v>
      </c>
      <c r="V390" s="7">
        <v>0</v>
      </c>
      <c r="W390" s="7">
        <v>0</v>
      </c>
      <c r="X390" s="7">
        <v>0</v>
      </c>
      <c r="Y390" s="7">
        <v>12.7285</v>
      </c>
      <c r="Z390" s="7">
        <v>0</v>
      </c>
      <c r="AA390" s="1" t="s">
        <v>46</v>
      </c>
      <c r="AB390" s="1" t="str">
        <f t="shared" si="15"/>
        <v>Castilla y León</v>
      </c>
      <c r="AC390" s="1" t="str">
        <f t="shared" si="16"/>
        <v>Badajoz-Castilla y León-Valladolid-R10</v>
      </c>
      <c r="AD390" s="1" t="str">
        <f t="shared" si="17"/>
        <v xml:space="preserve">DI - Industria de productos minerales no metálicos </v>
      </c>
    </row>
    <row r="391" spans="1:30" ht="14.4">
      <c r="A391" s="7" t="s">
        <v>20</v>
      </c>
      <c r="B391" s="7" t="s">
        <v>78</v>
      </c>
      <c r="C391" s="7" t="s">
        <v>86</v>
      </c>
      <c r="D391" s="7" t="s">
        <v>47</v>
      </c>
      <c r="E391" s="7">
        <v>4.7342286508967204</v>
      </c>
      <c r="F391" s="7">
        <v>0.59240398049766096</v>
      </c>
      <c r="G391" s="7">
        <v>2.6906112421836301</v>
      </c>
      <c r="H391" s="7">
        <v>1.0490109889364101</v>
      </c>
      <c r="I391" s="7">
        <v>3.6415645838197701</v>
      </c>
      <c r="J391" s="7">
        <v>0.41487715680242399</v>
      </c>
      <c r="K391" s="7">
        <v>1.1486850809567899</v>
      </c>
      <c r="L391" s="7">
        <v>0</v>
      </c>
      <c r="M391" s="7">
        <v>0</v>
      </c>
      <c r="N391" s="7">
        <v>0</v>
      </c>
      <c r="O391" s="7">
        <v>18.1838180061279</v>
      </c>
      <c r="P391" s="7">
        <v>6.5969879999999996</v>
      </c>
      <c r="Q391" s="7">
        <v>2.3809520000000002</v>
      </c>
      <c r="R391" s="7">
        <v>24.259381000000001</v>
      </c>
      <c r="S391" s="7">
        <v>2.8392770000000001</v>
      </c>
      <c r="T391" s="7">
        <v>20.283213</v>
      </c>
      <c r="U391" s="7">
        <v>1.53532189814703</v>
      </c>
      <c r="V391" s="7">
        <v>4.5984870000000004</v>
      </c>
      <c r="W391" s="7">
        <v>0</v>
      </c>
      <c r="X391" s="7">
        <v>0</v>
      </c>
      <c r="Y391" s="7">
        <v>0</v>
      </c>
      <c r="Z391" s="7">
        <v>4.106916</v>
      </c>
      <c r="AA391" s="1" t="s">
        <v>48</v>
      </c>
      <c r="AB391" s="1" t="str">
        <f t="shared" si="15"/>
        <v>Castilla y León</v>
      </c>
      <c r="AC391" s="1" t="str">
        <f t="shared" si="16"/>
        <v>Badajoz-Castilla y León-Valladolid-R11</v>
      </c>
      <c r="AD391" s="1" t="str">
        <f t="shared" si="17"/>
        <v xml:space="preserve">DJ - Metalurgia y fabricación de productos metálicos </v>
      </c>
    </row>
    <row r="392" spans="1:30" ht="14.4">
      <c r="A392" s="7" t="s">
        <v>20</v>
      </c>
      <c r="B392" s="7" t="s">
        <v>78</v>
      </c>
      <c r="C392" s="7" t="s">
        <v>86</v>
      </c>
      <c r="D392" s="7" t="s">
        <v>49</v>
      </c>
      <c r="E392" s="7">
        <v>67.793604574125396</v>
      </c>
      <c r="F392" s="7">
        <v>0</v>
      </c>
      <c r="G392" s="7">
        <v>0</v>
      </c>
      <c r="H392" s="7">
        <v>0</v>
      </c>
      <c r="I392" s="7">
        <v>0</v>
      </c>
      <c r="J392" s="7">
        <v>0</v>
      </c>
      <c r="K392" s="7">
        <v>0</v>
      </c>
      <c r="L392" s="7">
        <v>0</v>
      </c>
      <c r="M392" s="7">
        <v>0</v>
      </c>
      <c r="N392" s="7">
        <v>0</v>
      </c>
      <c r="O392" s="7">
        <v>0</v>
      </c>
      <c r="P392" s="7">
        <v>14.421474</v>
      </c>
      <c r="Q392" s="7">
        <v>0</v>
      </c>
      <c r="R392" s="7">
        <v>0</v>
      </c>
      <c r="S392" s="7">
        <v>0</v>
      </c>
      <c r="T392" s="7">
        <v>0</v>
      </c>
      <c r="U392" s="7">
        <v>0</v>
      </c>
      <c r="V392" s="7">
        <v>0</v>
      </c>
      <c r="W392" s="7">
        <v>0</v>
      </c>
      <c r="X392" s="7">
        <v>0</v>
      </c>
      <c r="Y392" s="7">
        <v>0</v>
      </c>
      <c r="Z392" s="7">
        <v>0</v>
      </c>
      <c r="AA392" s="1" t="s">
        <v>50</v>
      </c>
      <c r="AB392" s="1" t="str">
        <f t="shared" si="15"/>
        <v>Castilla y León</v>
      </c>
      <c r="AC392" s="1" t="str">
        <f t="shared" si="16"/>
        <v>Badajoz-Castilla y León-Valladolid-R12</v>
      </c>
      <c r="AD392" s="1" t="str">
        <f t="shared" si="17"/>
        <v xml:space="preserve">DK - Fabricación de maquinaria y equipo mecánico </v>
      </c>
    </row>
    <row r="393" spans="1:30" ht="14.4">
      <c r="A393" s="7" t="s">
        <v>20</v>
      </c>
      <c r="B393" s="7" t="s">
        <v>78</v>
      </c>
      <c r="C393" s="7" t="s">
        <v>86</v>
      </c>
      <c r="D393" s="7" t="s">
        <v>51</v>
      </c>
      <c r="E393" s="7">
        <v>0</v>
      </c>
      <c r="F393" s="7">
        <v>0</v>
      </c>
      <c r="G393" s="7">
        <v>0</v>
      </c>
      <c r="H393" s="7">
        <v>0</v>
      </c>
      <c r="I393" s="7">
        <v>0</v>
      </c>
      <c r="J393" s="7">
        <v>0</v>
      </c>
      <c r="K393" s="7">
        <v>0</v>
      </c>
      <c r="L393" s="7">
        <v>1.81476876906789</v>
      </c>
      <c r="M393" s="7">
        <v>0</v>
      </c>
      <c r="N393" s="7">
        <v>0</v>
      </c>
      <c r="O393" s="7">
        <v>0</v>
      </c>
      <c r="P393" s="7">
        <v>0</v>
      </c>
      <c r="Q393" s="7">
        <v>0</v>
      </c>
      <c r="R393" s="7">
        <v>0</v>
      </c>
      <c r="S393" s="7">
        <v>0</v>
      </c>
      <c r="T393" s="7">
        <v>0</v>
      </c>
      <c r="U393" s="7">
        <v>0</v>
      </c>
      <c r="V393" s="7">
        <v>0</v>
      </c>
      <c r="W393" s="7">
        <v>2.2184400000000002</v>
      </c>
      <c r="X393" s="7">
        <v>0</v>
      </c>
      <c r="Y393" s="7">
        <v>0</v>
      </c>
      <c r="Z393" s="7">
        <v>0</v>
      </c>
      <c r="AA393" s="1" t="s">
        <v>52</v>
      </c>
      <c r="AB393" s="1" t="str">
        <f t="shared" si="15"/>
        <v>Castilla y León</v>
      </c>
      <c r="AC393" s="1" t="str">
        <f t="shared" si="16"/>
        <v>Badajoz-Castilla y León-Valladolid-R13</v>
      </c>
      <c r="AD393" s="1" t="str">
        <f t="shared" si="17"/>
        <v xml:space="preserve">DL - Material y equipo eléctrico, electrónico y óptico </v>
      </c>
    </row>
    <row r="394" spans="1:30" ht="14.4">
      <c r="A394" s="7" t="s">
        <v>20</v>
      </c>
      <c r="B394" s="7" t="s">
        <v>78</v>
      </c>
      <c r="C394" s="7" t="s">
        <v>86</v>
      </c>
      <c r="D394" s="7" t="s">
        <v>53</v>
      </c>
      <c r="E394" s="7">
        <v>0</v>
      </c>
      <c r="F394" s="7">
        <v>0</v>
      </c>
      <c r="G394" s="7">
        <v>0</v>
      </c>
      <c r="H394" s="7">
        <v>7.7293393687129202</v>
      </c>
      <c r="I394" s="7">
        <v>0</v>
      </c>
      <c r="J394" s="7">
        <v>0</v>
      </c>
      <c r="K394" s="7">
        <v>0</v>
      </c>
      <c r="L394" s="7">
        <v>8.6270840659884893</v>
      </c>
      <c r="M394" s="7">
        <v>19.428338134003599</v>
      </c>
      <c r="N394" s="7">
        <v>0</v>
      </c>
      <c r="O394" s="7">
        <v>0</v>
      </c>
      <c r="P394" s="7">
        <v>0</v>
      </c>
      <c r="Q394" s="7">
        <v>0</v>
      </c>
      <c r="R394" s="7">
        <v>0</v>
      </c>
      <c r="S394" s="7">
        <v>4.6512060000000002</v>
      </c>
      <c r="T394" s="7">
        <v>0</v>
      </c>
      <c r="U394" s="7">
        <v>0</v>
      </c>
      <c r="V394" s="7">
        <v>0</v>
      </c>
      <c r="W394" s="7">
        <v>2.8918979999999999</v>
      </c>
      <c r="X394" s="7">
        <v>7.8037150000000004</v>
      </c>
      <c r="Y394" s="7">
        <v>0</v>
      </c>
      <c r="Z394" s="7">
        <v>0</v>
      </c>
      <c r="AA394" s="1" t="s">
        <v>54</v>
      </c>
      <c r="AB394" s="1" t="str">
        <f t="shared" si="15"/>
        <v>Castilla y León</v>
      </c>
      <c r="AC394" s="1" t="str">
        <f t="shared" si="16"/>
        <v>Badajoz-Castilla y León-Valladolid-R14</v>
      </c>
      <c r="AD394" s="1" t="str">
        <f t="shared" si="17"/>
        <v xml:space="preserve">DM - Fabricación de material de transporte </v>
      </c>
    </row>
    <row r="395" spans="1:30" ht="14.4">
      <c r="A395" s="7" t="s">
        <v>20</v>
      </c>
      <c r="B395" s="7" t="s">
        <v>78</v>
      </c>
      <c r="C395" s="7" t="s">
        <v>86</v>
      </c>
      <c r="D395" s="7" t="s">
        <v>55</v>
      </c>
      <c r="E395" s="7">
        <v>0</v>
      </c>
      <c r="F395" s="7">
        <v>0</v>
      </c>
      <c r="G395" s="7">
        <v>0</v>
      </c>
      <c r="H395" s="7">
        <v>0</v>
      </c>
      <c r="I395" s="7">
        <v>6.7898649630723504</v>
      </c>
      <c r="J395" s="7">
        <v>0</v>
      </c>
      <c r="K395" s="7">
        <v>0</v>
      </c>
      <c r="L395" s="7">
        <v>0</v>
      </c>
      <c r="M395" s="7">
        <v>0</v>
      </c>
      <c r="N395" s="7">
        <v>0</v>
      </c>
      <c r="O395" s="7">
        <v>0</v>
      </c>
      <c r="P395" s="7">
        <v>0</v>
      </c>
      <c r="Q395" s="7">
        <v>0</v>
      </c>
      <c r="R395" s="7">
        <v>0</v>
      </c>
      <c r="S395" s="7">
        <v>0</v>
      </c>
      <c r="T395" s="7">
        <v>2.949354</v>
      </c>
      <c r="U395" s="7">
        <v>0</v>
      </c>
      <c r="V395" s="7">
        <v>0</v>
      </c>
      <c r="W395" s="7">
        <v>0</v>
      </c>
      <c r="X395" s="7">
        <v>0</v>
      </c>
      <c r="Y395" s="7">
        <v>0</v>
      </c>
      <c r="Z395" s="7">
        <v>0</v>
      </c>
      <c r="AA395" s="1" t="s">
        <v>56</v>
      </c>
      <c r="AB395" s="1" t="str">
        <f t="shared" si="15"/>
        <v>Castilla y León</v>
      </c>
      <c r="AC395" s="1" t="str">
        <f t="shared" si="16"/>
        <v>Badajoz-Castilla y León-Valladolid-R15</v>
      </c>
      <c r="AD395" s="1" t="str">
        <f t="shared" si="17"/>
        <v xml:space="preserve">DN - Industrias diversas </v>
      </c>
    </row>
    <row r="396" spans="1:30" ht="14.4">
      <c r="A396" s="7" t="s">
        <v>20</v>
      </c>
      <c r="B396" s="7" t="s">
        <v>78</v>
      </c>
      <c r="C396" s="7" t="s">
        <v>86</v>
      </c>
      <c r="D396" s="7" t="s">
        <v>57</v>
      </c>
      <c r="E396" s="7">
        <v>64.272758862830401</v>
      </c>
      <c r="F396" s="7">
        <v>58.984918450342199</v>
      </c>
      <c r="G396" s="7">
        <v>31.294022474927299</v>
      </c>
      <c r="H396" s="7">
        <v>46.072798520194503</v>
      </c>
      <c r="I396" s="7">
        <v>0</v>
      </c>
      <c r="J396" s="7">
        <v>0</v>
      </c>
      <c r="K396" s="7">
        <v>0</v>
      </c>
      <c r="L396" s="7">
        <v>0</v>
      </c>
      <c r="M396" s="7">
        <v>0</v>
      </c>
      <c r="N396" s="7">
        <v>0</v>
      </c>
      <c r="O396" s="7">
        <v>0</v>
      </c>
      <c r="P396" s="7">
        <v>0</v>
      </c>
      <c r="Q396" s="7">
        <v>0</v>
      </c>
      <c r="R396" s="7">
        <v>0</v>
      </c>
      <c r="S396" s="7">
        <v>0</v>
      </c>
      <c r="T396" s="7">
        <v>0</v>
      </c>
      <c r="U396" s="7">
        <v>0</v>
      </c>
      <c r="V396" s="7">
        <v>0</v>
      </c>
      <c r="W396" s="7">
        <v>0</v>
      </c>
      <c r="X396" s="7">
        <v>0</v>
      </c>
      <c r="Y396" s="7">
        <v>0</v>
      </c>
      <c r="Z396" s="7">
        <v>0</v>
      </c>
      <c r="AA396" s="1" t="s">
        <v>58</v>
      </c>
      <c r="AB396" s="1" t="str">
        <f t="shared" si="15"/>
        <v>Castilla y León</v>
      </c>
      <c r="AC396" s="1" t="str">
        <f t="shared" si="16"/>
        <v>Badajoz-Castilla y León-Valladolid-R16</v>
      </c>
      <c r="AD396" s="1" t="str">
        <f t="shared" si="17"/>
        <v xml:space="preserve">EE - Industria energética, distribución de energía, gas y agua </v>
      </c>
    </row>
    <row r="397" spans="1:30" ht="14.4">
      <c r="A397" s="7" t="s">
        <v>20</v>
      </c>
      <c r="B397" s="7" t="s">
        <v>78</v>
      </c>
      <c r="C397" s="7" t="s">
        <v>87</v>
      </c>
      <c r="D397" s="7" t="s">
        <v>23</v>
      </c>
      <c r="E397" s="7">
        <v>13.4965140240619</v>
      </c>
      <c r="F397" s="7">
        <v>0</v>
      </c>
      <c r="G397" s="7">
        <v>0</v>
      </c>
      <c r="H397" s="7">
        <v>10.2564109404126</v>
      </c>
      <c r="I397" s="7">
        <v>16.509075193007199</v>
      </c>
      <c r="J397" s="7">
        <v>7.7499528665319204</v>
      </c>
      <c r="K397" s="7">
        <v>0</v>
      </c>
      <c r="L397" s="7">
        <v>1.67123210233982</v>
      </c>
      <c r="M397" s="7">
        <v>0</v>
      </c>
      <c r="N397" s="7">
        <v>1.72231043175719</v>
      </c>
      <c r="O397" s="7">
        <v>0</v>
      </c>
      <c r="P397" s="7">
        <v>7.2511049999999999</v>
      </c>
      <c r="Q397" s="7">
        <v>0</v>
      </c>
      <c r="R397" s="7">
        <v>0</v>
      </c>
      <c r="S397" s="7">
        <v>36.928899999999999</v>
      </c>
      <c r="T397" s="7">
        <v>48.380046999999998</v>
      </c>
      <c r="U397" s="7">
        <v>15.960801999999999</v>
      </c>
      <c r="V397" s="7">
        <v>0</v>
      </c>
      <c r="W397" s="7">
        <v>14.28275</v>
      </c>
      <c r="X397" s="7">
        <v>0</v>
      </c>
      <c r="Y397" s="7">
        <v>12.021815999999999</v>
      </c>
      <c r="Z397" s="7">
        <v>0</v>
      </c>
      <c r="AA397" s="1" t="s">
        <v>24</v>
      </c>
      <c r="AB397" s="1" t="str">
        <f t="shared" ref="AB397:AB412" si="18">IF(B397="Castilla-La Mancha","Castilla La Mancha",B397)</f>
        <v>Castilla y León</v>
      </c>
      <c r="AC397" s="1" t="str">
        <f t="shared" si="16"/>
        <v>Badajoz-Castilla y León-Zamora-R1</v>
      </c>
      <c r="AD397" s="1" t="str">
        <f t="shared" si="17"/>
        <v xml:space="preserve">AA,BB - Agricultura, silvicultura y pesca </v>
      </c>
    </row>
    <row r="398" spans="1:30" ht="14.4">
      <c r="A398" s="7" t="s">
        <v>20</v>
      </c>
      <c r="B398" s="7" t="s">
        <v>78</v>
      </c>
      <c r="C398" s="7" t="s">
        <v>87</v>
      </c>
      <c r="D398" s="7" t="s">
        <v>26</v>
      </c>
      <c r="E398" s="7">
        <v>0</v>
      </c>
      <c r="F398" s="7">
        <v>0</v>
      </c>
      <c r="G398" s="7">
        <v>0</v>
      </c>
      <c r="H398" s="7">
        <v>0</v>
      </c>
      <c r="I398" s="7">
        <v>0</v>
      </c>
      <c r="J398" s="7">
        <v>0</v>
      </c>
      <c r="K398" s="7">
        <v>0</v>
      </c>
      <c r="L398" s="7">
        <v>0</v>
      </c>
      <c r="M398" s="7">
        <v>0</v>
      </c>
      <c r="N398" s="7">
        <v>0</v>
      </c>
      <c r="O398" s="7">
        <v>0</v>
      </c>
      <c r="P398" s="7">
        <v>0</v>
      </c>
      <c r="Q398" s="7">
        <v>0</v>
      </c>
      <c r="R398" s="7">
        <v>0</v>
      </c>
      <c r="S398" s="7">
        <v>0</v>
      </c>
      <c r="T398" s="7">
        <v>0</v>
      </c>
      <c r="U398" s="7">
        <v>0</v>
      </c>
      <c r="V398" s="7">
        <v>0</v>
      </c>
      <c r="W398" s="7">
        <v>0</v>
      </c>
      <c r="X398" s="7">
        <v>0</v>
      </c>
      <c r="Y398" s="7">
        <v>0</v>
      </c>
      <c r="Z398" s="7">
        <v>0</v>
      </c>
      <c r="AA398" s="1" t="s">
        <v>27</v>
      </c>
      <c r="AB398" s="1" t="str">
        <f t="shared" si="18"/>
        <v>Castilla y León</v>
      </c>
      <c r="AC398" s="1" t="str">
        <f t="shared" ref="AC398:AC461" si="19">+A398&amp;"-"&amp;AB398&amp;"-"&amp;C398&amp;"-"&amp;AA398</f>
        <v>Badajoz-Castilla y León-Zamora-R2</v>
      </c>
      <c r="AD398" s="1" t="str">
        <f t="shared" ref="AD398:AD461" si="20">+IF(D398=$D$13,$AI$1,IF(D398=$D$14,$AI$2,IF(D398=$D$15,$AI$3,IF(D398=$D$16,$AI$4,IF(D398=$D$17,$AI$5,IF(D398=$D$18,$AI$6,IF(D398=$D$19,$AI$7,IF(D398=$D$20,$AI$8,IF(D398=$D$21,$AI$9,IF(D398=$D$22,$AI$10,IF(D398=$D$23,$AI$11,IF(D398=$D$24,$AI$12,IF(D398=$D$25,$AI$13,IF(D398=$D$26,$AI$14,IF(D398=$D$27,$AI$15,$AI$16)))))))))))))))</f>
        <v xml:space="preserve">CA,CB, DF - I. extractivas, coquerías, refino y combustibles nucleares </v>
      </c>
    </row>
    <row r="399" spans="1:30" ht="14.4">
      <c r="A399" s="7" t="s">
        <v>20</v>
      </c>
      <c r="B399" s="7" t="s">
        <v>78</v>
      </c>
      <c r="C399" s="7" t="s">
        <v>87</v>
      </c>
      <c r="D399" s="7" t="s">
        <v>29</v>
      </c>
      <c r="E399" s="7">
        <v>8.4413362867410999</v>
      </c>
      <c r="F399" s="7">
        <v>12.0880718146378</v>
      </c>
      <c r="G399" s="7">
        <v>14.610705861917401</v>
      </c>
      <c r="H399" s="7">
        <v>4.4974694080623401</v>
      </c>
      <c r="I399" s="7">
        <v>8.13327719589957</v>
      </c>
      <c r="J399" s="7">
        <v>5.10385015482714</v>
      </c>
      <c r="K399" s="7">
        <v>12.756289331579699</v>
      </c>
      <c r="L399" s="7">
        <v>1.84710028311788</v>
      </c>
      <c r="M399" s="7">
        <v>1.5832129263875601</v>
      </c>
      <c r="N399" s="7">
        <v>14.6677247042691</v>
      </c>
      <c r="O399" s="7">
        <v>0.71334345233003105</v>
      </c>
      <c r="P399" s="7">
        <v>32.334839000000002</v>
      </c>
      <c r="Q399" s="7">
        <v>43.151003000000003</v>
      </c>
      <c r="R399" s="7">
        <v>60.371442999999999</v>
      </c>
      <c r="S399" s="7">
        <v>24.159358999999998</v>
      </c>
      <c r="T399" s="7">
        <v>24.623418999999998</v>
      </c>
      <c r="U399" s="7">
        <v>32.011302000000001</v>
      </c>
      <c r="V399" s="7">
        <v>26.192807999999999</v>
      </c>
      <c r="W399" s="7">
        <v>13.453992</v>
      </c>
      <c r="X399" s="7">
        <v>4.7929919999999999</v>
      </c>
      <c r="Y399" s="7">
        <v>5.0090899999999996</v>
      </c>
      <c r="Z399" s="7">
        <v>0.35963299999999998</v>
      </c>
      <c r="AA399" s="1" t="s">
        <v>30</v>
      </c>
      <c r="AB399" s="1" t="str">
        <f t="shared" si="18"/>
        <v>Castilla y León</v>
      </c>
      <c r="AC399" s="1" t="str">
        <f t="shared" si="19"/>
        <v>Badajoz-Castilla y León-Zamora-R3</v>
      </c>
      <c r="AD399" s="1" t="str">
        <f t="shared" si="20"/>
        <v xml:space="preserve">DA - Industria Agroalimentaria </v>
      </c>
    </row>
    <row r="400" spans="1:30" ht="14.4">
      <c r="A400" s="7" t="s">
        <v>20</v>
      </c>
      <c r="B400" s="7" t="s">
        <v>78</v>
      </c>
      <c r="C400" s="7" t="s">
        <v>87</v>
      </c>
      <c r="D400" s="7" t="s">
        <v>32</v>
      </c>
      <c r="E400" s="7">
        <v>5.1128360470524905E-4</v>
      </c>
      <c r="F400" s="7">
        <v>0</v>
      </c>
      <c r="G400" s="7">
        <v>0</v>
      </c>
      <c r="H400" s="7">
        <v>2.1660855468155701E-3</v>
      </c>
      <c r="I400" s="7">
        <v>5.9258559580873298E-3</v>
      </c>
      <c r="J400" s="7">
        <v>3.3652706730976603E-2</v>
      </c>
      <c r="K400" s="7">
        <v>0</v>
      </c>
      <c r="L400" s="7">
        <v>0</v>
      </c>
      <c r="M400" s="7">
        <v>9.9344465581286806E-7</v>
      </c>
      <c r="N400" s="7">
        <v>4.8994802375153202E-5</v>
      </c>
      <c r="O400" s="7">
        <v>1.5714761078808201E-7</v>
      </c>
      <c r="P400" s="7">
        <v>0</v>
      </c>
      <c r="Q400" s="7">
        <v>0</v>
      </c>
      <c r="R400" s="7">
        <v>0</v>
      </c>
      <c r="S400" s="7">
        <v>0</v>
      </c>
      <c r="T400" s="7">
        <v>0</v>
      </c>
      <c r="U400" s="7">
        <v>0</v>
      </c>
      <c r="V400" s="7">
        <v>0</v>
      </c>
      <c r="W400" s="7">
        <v>0</v>
      </c>
      <c r="X400" s="7">
        <v>0</v>
      </c>
      <c r="Y400" s="7">
        <v>0</v>
      </c>
      <c r="Z400" s="7">
        <v>0</v>
      </c>
      <c r="AA400" s="1" t="s">
        <v>33</v>
      </c>
      <c r="AB400" s="1" t="str">
        <f t="shared" si="18"/>
        <v>Castilla y León</v>
      </c>
      <c r="AC400" s="1" t="str">
        <f t="shared" si="19"/>
        <v>Badajoz-Castilla y León-Zamora-R4</v>
      </c>
      <c r="AD400" s="1" t="str">
        <f t="shared" si="20"/>
        <v xml:space="preserve">DB - Industria textil y de la confección </v>
      </c>
    </row>
    <row r="401" spans="1:30" ht="14.4">
      <c r="A401" s="7" t="s">
        <v>20</v>
      </c>
      <c r="B401" s="7" t="s">
        <v>78</v>
      </c>
      <c r="C401" s="7" t="s">
        <v>87</v>
      </c>
      <c r="D401" s="7" t="s">
        <v>35</v>
      </c>
      <c r="E401" s="7">
        <v>0</v>
      </c>
      <c r="F401" s="7">
        <v>0</v>
      </c>
      <c r="G401" s="7">
        <v>0</v>
      </c>
      <c r="H401" s="7">
        <v>0</v>
      </c>
      <c r="I401" s="7">
        <v>0</v>
      </c>
      <c r="J401" s="7">
        <v>0</v>
      </c>
      <c r="K401" s="7">
        <v>0</v>
      </c>
      <c r="L401" s="7">
        <v>0</v>
      </c>
      <c r="M401" s="7">
        <v>0</v>
      </c>
      <c r="N401" s="7">
        <v>0</v>
      </c>
      <c r="O401" s="7">
        <v>0</v>
      </c>
      <c r="P401" s="7">
        <v>0</v>
      </c>
      <c r="Q401" s="7">
        <v>0</v>
      </c>
      <c r="R401" s="7">
        <v>0</v>
      </c>
      <c r="S401" s="7">
        <v>0</v>
      </c>
      <c r="T401" s="7">
        <v>0</v>
      </c>
      <c r="U401" s="7">
        <v>0</v>
      </c>
      <c r="V401" s="7">
        <v>0</v>
      </c>
      <c r="W401" s="7">
        <v>0</v>
      </c>
      <c r="X401" s="7">
        <v>0</v>
      </c>
      <c r="Y401" s="7">
        <v>0</v>
      </c>
      <c r="Z401" s="7">
        <v>0</v>
      </c>
      <c r="AA401" s="1" t="s">
        <v>36</v>
      </c>
      <c r="AB401" s="1" t="str">
        <f t="shared" si="18"/>
        <v>Castilla y León</v>
      </c>
      <c r="AC401" s="1" t="str">
        <f t="shared" si="19"/>
        <v>Badajoz-Castilla y León-Zamora-R5</v>
      </c>
      <c r="AD401" s="1" t="str">
        <f t="shared" si="20"/>
        <v xml:space="preserve">DC - Industria del cuero y calzado </v>
      </c>
    </row>
    <row r="402" spans="1:30" ht="14.4">
      <c r="A402" s="7" t="s">
        <v>20</v>
      </c>
      <c r="B402" s="7" t="s">
        <v>78</v>
      </c>
      <c r="C402" s="7" t="s">
        <v>87</v>
      </c>
      <c r="D402" s="7" t="s">
        <v>37</v>
      </c>
      <c r="E402" s="7">
        <v>0</v>
      </c>
      <c r="F402" s="7">
        <v>0</v>
      </c>
      <c r="G402" s="7">
        <v>0</v>
      </c>
      <c r="H402" s="7">
        <v>0</v>
      </c>
      <c r="I402" s="7">
        <v>0</v>
      </c>
      <c r="J402" s="7">
        <v>0</v>
      </c>
      <c r="K402" s="7">
        <v>0</v>
      </c>
      <c r="L402" s="7">
        <v>0</v>
      </c>
      <c r="M402" s="7">
        <v>0</v>
      </c>
      <c r="N402" s="7">
        <v>0</v>
      </c>
      <c r="O402" s="7">
        <v>0</v>
      </c>
      <c r="P402" s="7">
        <v>0</v>
      </c>
      <c r="Q402" s="7">
        <v>0</v>
      </c>
      <c r="R402" s="7">
        <v>0</v>
      </c>
      <c r="S402" s="7">
        <v>0</v>
      </c>
      <c r="T402" s="7">
        <v>0</v>
      </c>
      <c r="U402" s="7">
        <v>0</v>
      </c>
      <c r="V402" s="7">
        <v>0</v>
      </c>
      <c r="W402" s="7">
        <v>0</v>
      </c>
      <c r="X402" s="7">
        <v>0</v>
      </c>
      <c r="Y402" s="7">
        <v>0</v>
      </c>
      <c r="Z402" s="7">
        <v>0</v>
      </c>
      <c r="AA402" s="1" t="s">
        <v>38</v>
      </c>
      <c r="AB402" s="1" t="str">
        <f t="shared" si="18"/>
        <v>Castilla y León</v>
      </c>
      <c r="AC402" s="1" t="str">
        <f t="shared" si="19"/>
        <v>Badajoz-Castilla y León-Zamora-R6</v>
      </c>
      <c r="AD402" s="1" t="str">
        <f t="shared" si="20"/>
        <v xml:space="preserve">DD - Industria de la madera y el corcho </v>
      </c>
    </row>
    <row r="403" spans="1:30" ht="14.4">
      <c r="A403" s="7" t="s">
        <v>20</v>
      </c>
      <c r="B403" s="7" t="s">
        <v>78</v>
      </c>
      <c r="C403" s="7" t="s">
        <v>87</v>
      </c>
      <c r="D403" s="7" t="s">
        <v>39</v>
      </c>
      <c r="E403" s="7">
        <v>0</v>
      </c>
      <c r="F403" s="7">
        <v>0</v>
      </c>
      <c r="G403" s="7">
        <v>0</v>
      </c>
      <c r="H403" s="7">
        <v>0</v>
      </c>
      <c r="I403" s="7">
        <v>0</v>
      </c>
      <c r="J403" s="7">
        <v>0</v>
      </c>
      <c r="K403" s="7">
        <v>0</v>
      </c>
      <c r="L403" s="7">
        <v>0</v>
      </c>
      <c r="M403" s="7">
        <v>0</v>
      </c>
      <c r="N403" s="7">
        <v>0</v>
      </c>
      <c r="O403" s="7">
        <v>0</v>
      </c>
      <c r="P403" s="7">
        <v>0</v>
      </c>
      <c r="Q403" s="7">
        <v>0</v>
      </c>
      <c r="R403" s="7">
        <v>0</v>
      </c>
      <c r="S403" s="7">
        <v>0</v>
      </c>
      <c r="T403" s="7">
        <v>0</v>
      </c>
      <c r="U403" s="7">
        <v>0</v>
      </c>
      <c r="V403" s="7">
        <v>0</v>
      </c>
      <c r="W403" s="7">
        <v>0</v>
      </c>
      <c r="X403" s="7">
        <v>0</v>
      </c>
      <c r="Y403" s="7">
        <v>0</v>
      </c>
      <c r="Z403" s="7">
        <v>0</v>
      </c>
      <c r="AA403" s="1" t="s">
        <v>40</v>
      </c>
      <c r="AB403" s="1" t="str">
        <f t="shared" si="18"/>
        <v>Castilla y León</v>
      </c>
      <c r="AC403" s="1" t="str">
        <f t="shared" si="19"/>
        <v>Badajoz-Castilla y León-Zamora-R7</v>
      </c>
      <c r="AD403" s="1" t="str">
        <f t="shared" si="20"/>
        <v xml:space="preserve">DE - Industria del papel, edición y artes gráficas </v>
      </c>
    </row>
    <row r="404" spans="1:30" ht="14.4">
      <c r="A404" s="7" t="s">
        <v>20</v>
      </c>
      <c r="B404" s="7" t="s">
        <v>78</v>
      </c>
      <c r="C404" s="7" t="s">
        <v>87</v>
      </c>
      <c r="D404" s="7" t="s">
        <v>41</v>
      </c>
      <c r="E404" s="7">
        <v>0.63863078724589994</v>
      </c>
      <c r="F404" s="7">
        <v>0</v>
      </c>
      <c r="G404" s="7">
        <v>0</v>
      </c>
      <c r="H404" s="7">
        <v>0</v>
      </c>
      <c r="I404" s="7">
        <v>0</v>
      </c>
      <c r="J404" s="7">
        <v>0</v>
      </c>
      <c r="K404" s="7">
        <v>0</v>
      </c>
      <c r="L404" s="7">
        <v>0</v>
      </c>
      <c r="M404" s="7">
        <v>0</v>
      </c>
      <c r="N404" s="7">
        <v>4.0456275466566098E-2</v>
      </c>
      <c r="O404" s="7">
        <v>0</v>
      </c>
      <c r="P404" s="7">
        <v>17.979264000000001</v>
      </c>
      <c r="Q404" s="7">
        <v>0</v>
      </c>
      <c r="R404" s="7">
        <v>0</v>
      </c>
      <c r="S404" s="7">
        <v>0</v>
      </c>
      <c r="T404" s="7">
        <v>0</v>
      </c>
      <c r="U404" s="7">
        <v>0</v>
      </c>
      <c r="V404" s="7">
        <v>0</v>
      </c>
      <c r="W404" s="7">
        <v>0</v>
      </c>
      <c r="X404" s="7">
        <v>0</v>
      </c>
      <c r="Y404" s="7">
        <v>13.447996</v>
      </c>
      <c r="Z404" s="7">
        <v>0</v>
      </c>
      <c r="AA404" s="1" t="s">
        <v>42</v>
      </c>
      <c r="AB404" s="1" t="str">
        <f t="shared" si="18"/>
        <v>Castilla y León</v>
      </c>
      <c r="AC404" s="1" t="str">
        <f t="shared" si="19"/>
        <v>Badajoz-Castilla y León-Zamora-R8</v>
      </c>
      <c r="AD404" s="1" t="str">
        <f t="shared" si="20"/>
        <v xml:space="preserve">DG - Industria Química </v>
      </c>
    </row>
    <row r="405" spans="1:30" ht="14.4">
      <c r="A405" s="7" t="s">
        <v>20</v>
      </c>
      <c r="B405" s="7" t="s">
        <v>78</v>
      </c>
      <c r="C405" s="7" t="s">
        <v>87</v>
      </c>
      <c r="D405" s="7" t="s">
        <v>43</v>
      </c>
      <c r="E405" s="7">
        <v>0</v>
      </c>
      <c r="F405" s="7">
        <v>0</v>
      </c>
      <c r="G405" s="7">
        <v>0</v>
      </c>
      <c r="H405" s="7">
        <v>0</v>
      </c>
      <c r="I405" s="7">
        <v>0</v>
      </c>
      <c r="J405" s="7">
        <v>0</v>
      </c>
      <c r="K405" s="7">
        <v>0</v>
      </c>
      <c r="L405" s="7">
        <v>0</v>
      </c>
      <c r="M405" s="7">
        <v>0</v>
      </c>
      <c r="N405" s="7">
        <v>0</v>
      </c>
      <c r="O405" s="7">
        <v>0</v>
      </c>
      <c r="P405" s="7">
        <v>0</v>
      </c>
      <c r="Q405" s="7">
        <v>0</v>
      </c>
      <c r="R405" s="7">
        <v>0</v>
      </c>
      <c r="S405" s="7">
        <v>0</v>
      </c>
      <c r="T405" s="7">
        <v>0</v>
      </c>
      <c r="U405" s="7">
        <v>0</v>
      </c>
      <c r="V405" s="7">
        <v>0</v>
      </c>
      <c r="W405" s="7">
        <v>0</v>
      </c>
      <c r="X405" s="7">
        <v>0</v>
      </c>
      <c r="Y405" s="7">
        <v>0</v>
      </c>
      <c r="Z405" s="7">
        <v>0</v>
      </c>
      <c r="AA405" s="1" t="s">
        <v>44</v>
      </c>
      <c r="AB405" s="1" t="str">
        <f t="shared" si="18"/>
        <v>Castilla y León</v>
      </c>
      <c r="AC405" s="1" t="str">
        <f t="shared" si="19"/>
        <v>Badajoz-Castilla y León-Zamora-R9</v>
      </c>
      <c r="AD405" s="1" t="str">
        <f t="shared" si="20"/>
        <v xml:space="preserve">DH - Industria del caucho y materias plásticas </v>
      </c>
    </row>
    <row r="406" spans="1:30" ht="14.4">
      <c r="A406" s="7" t="s">
        <v>20</v>
      </c>
      <c r="B406" s="7" t="s">
        <v>78</v>
      </c>
      <c r="C406" s="7" t="s">
        <v>87</v>
      </c>
      <c r="D406" s="7" t="s">
        <v>45</v>
      </c>
      <c r="E406" s="7">
        <v>9.7850499042528796</v>
      </c>
      <c r="F406" s="7">
        <v>2.7477257587674999</v>
      </c>
      <c r="G406" s="7">
        <v>0</v>
      </c>
      <c r="H406" s="7">
        <v>0</v>
      </c>
      <c r="I406" s="7">
        <v>0</v>
      </c>
      <c r="J406" s="7">
        <v>0</v>
      </c>
      <c r="K406" s="7">
        <v>0</v>
      </c>
      <c r="L406" s="7">
        <v>0</v>
      </c>
      <c r="M406" s="7">
        <v>0</v>
      </c>
      <c r="N406" s="7">
        <v>0</v>
      </c>
      <c r="O406" s="7">
        <v>0</v>
      </c>
      <c r="P406" s="7">
        <v>19.881499999999999</v>
      </c>
      <c r="Q406" s="7">
        <v>18.130175000000001</v>
      </c>
      <c r="R406" s="7">
        <v>0</v>
      </c>
      <c r="S406" s="7">
        <v>0</v>
      </c>
      <c r="T406" s="7">
        <v>0</v>
      </c>
      <c r="U406" s="7">
        <v>0</v>
      </c>
      <c r="V406" s="7">
        <v>0</v>
      </c>
      <c r="W406" s="7">
        <v>0</v>
      </c>
      <c r="X406" s="7">
        <v>0</v>
      </c>
      <c r="Y406" s="7">
        <v>0</v>
      </c>
      <c r="Z406" s="7">
        <v>0</v>
      </c>
      <c r="AA406" s="1" t="s">
        <v>46</v>
      </c>
      <c r="AB406" s="1" t="str">
        <f t="shared" si="18"/>
        <v>Castilla y León</v>
      </c>
      <c r="AC406" s="1" t="str">
        <f t="shared" si="19"/>
        <v>Badajoz-Castilla y León-Zamora-R10</v>
      </c>
      <c r="AD406" s="1" t="str">
        <f t="shared" si="20"/>
        <v xml:space="preserve">DI - Industria de productos minerales no metálicos </v>
      </c>
    </row>
    <row r="407" spans="1:30" ht="14.4">
      <c r="A407" s="7" t="s">
        <v>20</v>
      </c>
      <c r="B407" s="7" t="s">
        <v>78</v>
      </c>
      <c r="C407" s="7" t="s">
        <v>87</v>
      </c>
      <c r="D407" s="7" t="s">
        <v>47</v>
      </c>
      <c r="E407" s="7">
        <v>0</v>
      </c>
      <c r="F407" s="7">
        <v>0</v>
      </c>
      <c r="G407" s="7">
        <v>0</v>
      </c>
      <c r="H407" s="7">
        <v>0</v>
      </c>
      <c r="I407" s="7">
        <v>0</v>
      </c>
      <c r="J407" s="7">
        <v>0</v>
      </c>
      <c r="K407" s="7">
        <v>0</v>
      </c>
      <c r="L407" s="7">
        <v>0</v>
      </c>
      <c r="M407" s="7">
        <v>0</v>
      </c>
      <c r="N407" s="7">
        <v>0</v>
      </c>
      <c r="O407" s="7">
        <v>0</v>
      </c>
      <c r="P407" s="7">
        <v>0</v>
      </c>
      <c r="Q407" s="7">
        <v>0</v>
      </c>
      <c r="R407" s="7">
        <v>0</v>
      </c>
      <c r="S407" s="7">
        <v>0</v>
      </c>
      <c r="T407" s="7">
        <v>0</v>
      </c>
      <c r="U407" s="7">
        <v>0</v>
      </c>
      <c r="V407" s="7">
        <v>0</v>
      </c>
      <c r="W407" s="7">
        <v>0</v>
      </c>
      <c r="X407" s="7">
        <v>0</v>
      </c>
      <c r="Y407" s="7">
        <v>0</v>
      </c>
      <c r="Z407" s="7">
        <v>0</v>
      </c>
      <c r="AA407" s="1" t="s">
        <v>48</v>
      </c>
      <c r="AB407" s="1" t="str">
        <f t="shared" si="18"/>
        <v>Castilla y León</v>
      </c>
      <c r="AC407" s="1" t="str">
        <f t="shared" si="19"/>
        <v>Badajoz-Castilla y León-Zamora-R11</v>
      </c>
      <c r="AD407" s="1" t="str">
        <f t="shared" si="20"/>
        <v xml:space="preserve">DJ - Metalurgia y fabricación de productos metálicos </v>
      </c>
    </row>
    <row r="408" spans="1:30" ht="14.4">
      <c r="A408" s="7" t="s">
        <v>20</v>
      </c>
      <c r="B408" s="7" t="s">
        <v>78</v>
      </c>
      <c r="C408" s="7" t="s">
        <v>87</v>
      </c>
      <c r="D408" s="7" t="s">
        <v>49</v>
      </c>
      <c r="E408" s="7">
        <v>0</v>
      </c>
      <c r="F408" s="7">
        <v>0</v>
      </c>
      <c r="G408" s="7">
        <v>0</v>
      </c>
      <c r="H408" s="7">
        <v>0</v>
      </c>
      <c r="I408" s="7">
        <v>0</v>
      </c>
      <c r="J408" s="7">
        <v>0</v>
      </c>
      <c r="K408" s="7">
        <v>0</v>
      </c>
      <c r="L408" s="7">
        <v>0</v>
      </c>
      <c r="M408" s="7">
        <v>0</v>
      </c>
      <c r="N408" s="7">
        <v>0</v>
      </c>
      <c r="O408" s="7">
        <v>0</v>
      </c>
      <c r="P408" s="7">
        <v>0</v>
      </c>
      <c r="Q408" s="7">
        <v>0</v>
      </c>
      <c r="R408" s="7">
        <v>0</v>
      </c>
      <c r="S408" s="7">
        <v>0</v>
      </c>
      <c r="T408" s="7">
        <v>0</v>
      </c>
      <c r="U408" s="7">
        <v>0</v>
      </c>
      <c r="V408" s="7">
        <v>0</v>
      </c>
      <c r="W408" s="7">
        <v>0</v>
      </c>
      <c r="X408" s="7">
        <v>0</v>
      </c>
      <c r="Y408" s="7">
        <v>0</v>
      </c>
      <c r="Z408" s="7">
        <v>0</v>
      </c>
      <c r="AA408" s="1" t="s">
        <v>50</v>
      </c>
      <c r="AB408" s="1" t="str">
        <f t="shared" si="18"/>
        <v>Castilla y León</v>
      </c>
      <c r="AC408" s="1" t="str">
        <f t="shared" si="19"/>
        <v>Badajoz-Castilla y León-Zamora-R12</v>
      </c>
      <c r="AD408" s="1" t="str">
        <f t="shared" si="20"/>
        <v xml:space="preserve">DK - Fabricación de maquinaria y equipo mecánico </v>
      </c>
    </row>
    <row r="409" spans="1:30" ht="14.4">
      <c r="A409" s="7" t="s">
        <v>20</v>
      </c>
      <c r="B409" s="7" t="s">
        <v>78</v>
      </c>
      <c r="C409" s="7" t="s">
        <v>87</v>
      </c>
      <c r="D409" s="7" t="s">
        <v>51</v>
      </c>
      <c r="E409" s="7">
        <v>0</v>
      </c>
      <c r="F409" s="7">
        <v>0</v>
      </c>
      <c r="G409" s="7">
        <v>0</v>
      </c>
      <c r="H409" s="7">
        <v>0</v>
      </c>
      <c r="I409" s="7">
        <v>0</v>
      </c>
      <c r="J409" s="7">
        <v>0</v>
      </c>
      <c r="K409" s="7">
        <v>0</v>
      </c>
      <c r="L409" s="7">
        <v>0</v>
      </c>
      <c r="M409" s="7">
        <v>0</v>
      </c>
      <c r="N409" s="7">
        <v>0</v>
      </c>
      <c r="O409" s="7">
        <v>0</v>
      </c>
      <c r="P409" s="7">
        <v>0</v>
      </c>
      <c r="Q409" s="7">
        <v>0</v>
      </c>
      <c r="R409" s="7">
        <v>0</v>
      </c>
      <c r="S409" s="7">
        <v>0</v>
      </c>
      <c r="T409" s="7">
        <v>0</v>
      </c>
      <c r="U409" s="7">
        <v>0</v>
      </c>
      <c r="V409" s="7">
        <v>0</v>
      </c>
      <c r="W409" s="7">
        <v>0</v>
      </c>
      <c r="X409" s="7">
        <v>0</v>
      </c>
      <c r="Y409" s="7">
        <v>0</v>
      </c>
      <c r="Z409" s="7">
        <v>0</v>
      </c>
      <c r="AA409" s="1" t="s">
        <v>52</v>
      </c>
      <c r="AB409" s="1" t="str">
        <f t="shared" si="18"/>
        <v>Castilla y León</v>
      </c>
      <c r="AC409" s="1" t="str">
        <f t="shared" si="19"/>
        <v>Badajoz-Castilla y León-Zamora-R13</v>
      </c>
      <c r="AD409" s="1" t="str">
        <f t="shared" si="20"/>
        <v xml:space="preserve">DL - Material y equipo eléctrico, electrónico y óptico </v>
      </c>
    </row>
    <row r="410" spans="1:30" ht="14.4">
      <c r="A410" s="7" t="s">
        <v>20</v>
      </c>
      <c r="B410" s="7" t="s">
        <v>78</v>
      </c>
      <c r="C410" s="7" t="s">
        <v>87</v>
      </c>
      <c r="D410" s="7" t="s">
        <v>53</v>
      </c>
      <c r="E410" s="7">
        <v>0</v>
      </c>
      <c r="F410" s="7">
        <v>0</v>
      </c>
      <c r="G410" s="7">
        <v>0</v>
      </c>
      <c r="H410" s="7">
        <v>0</v>
      </c>
      <c r="I410" s="7">
        <v>0</v>
      </c>
      <c r="J410" s="7">
        <v>0</v>
      </c>
      <c r="K410" s="7">
        <v>0</v>
      </c>
      <c r="L410" s="7">
        <v>0</v>
      </c>
      <c r="M410" s="7">
        <v>0</v>
      </c>
      <c r="N410" s="7">
        <v>0</v>
      </c>
      <c r="O410" s="7">
        <v>0</v>
      </c>
      <c r="P410" s="7">
        <v>0</v>
      </c>
      <c r="Q410" s="7">
        <v>0</v>
      </c>
      <c r="R410" s="7">
        <v>0</v>
      </c>
      <c r="S410" s="7">
        <v>0</v>
      </c>
      <c r="T410" s="7">
        <v>0</v>
      </c>
      <c r="U410" s="7">
        <v>0</v>
      </c>
      <c r="V410" s="7">
        <v>0</v>
      </c>
      <c r="W410" s="7">
        <v>0</v>
      </c>
      <c r="X410" s="7">
        <v>0</v>
      </c>
      <c r="Y410" s="7">
        <v>0</v>
      </c>
      <c r="Z410" s="7">
        <v>0</v>
      </c>
      <c r="AA410" s="1" t="s">
        <v>54</v>
      </c>
      <c r="AB410" s="1" t="str">
        <f t="shared" si="18"/>
        <v>Castilla y León</v>
      </c>
      <c r="AC410" s="1" t="str">
        <f t="shared" si="19"/>
        <v>Badajoz-Castilla y León-Zamora-R14</v>
      </c>
      <c r="AD410" s="1" t="str">
        <f t="shared" si="20"/>
        <v xml:space="preserve">DM - Fabricación de material de transporte </v>
      </c>
    </row>
    <row r="411" spans="1:30" ht="14.4">
      <c r="A411" s="7" t="s">
        <v>20</v>
      </c>
      <c r="B411" s="7" t="s">
        <v>78</v>
      </c>
      <c r="C411" s="7" t="s">
        <v>87</v>
      </c>
      <c r="D411" s="7" t="s">
        <v>55</v>
      </c>
      <c r="E411" s="7">
        <v>0</v>
      </c>
      <c r="F411" s="7">
        <v>0</v>
      </c>
      <c r="G411" s="7">
        <v>0</v>
      </c>
      <c r="H411" s="7">
        <v>0</v>
      </c>
      <c r="I411" s="7">
        <v>0</v>
      </c>
      <c r="J411" s="7">
        <v>0</v>
      </c>
      <c r="K411" s="7">
        <v>0</v>
      </c>
      <c r="L411" s="7">
        <v>0.22644732497204301</v>
      </c>
      <c r="M411" s="7">
        <v>0</v>
      </c>
      <c r="N411" s="7">
        <v>0</v>
      </c>
      <c r="O411" s="7">
        <v>0</v>
      </c>
      <c r="P411" s="7">
        <v>0</v>
      </c>
      <c r="Q411" s="7">
        <v>0</v>
      </c>
      <c r="R411" s="7">
        <v>0</v>
      </c>
      <c r="S411" s="7">
        <v>0</v>
      </c>
      <c r="T411" s="7">
        <v>0</v>
      </c>
      <c r="U411" s="7">
        <v>0</v>
      </c>
      <c r="V411" s="7">
        <v>0</v>
      </c>
      <c r="W411" s="7">
        <v>1.0802879999999999</v>
      </c>
      <c r="X411" s="7">
        <v>0</v>
      </c>
      <c r="Y411" s="7">
        <v>0</v>
      </c>
      <c r="Z411" s="7">
        <v>0</v>
      </c>
      <c r="AA411" s="1" t="s">
        <v>56</v>
      </c>
      <c r="AB411" s="1" t="str">
        <f t="shared" si="18"/>
        <v>Castilla y León</v>
      </c>
      <c r="AC411" s="1" t="str">
        <f t="shared" si="19"/>
        <v>Badajoz-Castilla y León-Zamora-R15</v>
      </c>
      <c r="AD411" s="1" t="str">
        <f t="shared" si="20"/>
        <v xml:space="preserve">DN - Industrias diversas </v>
      </c>
    </row>
    <row r="412" spans="1:30" ht="14.4">
      <c r="A412" s="7" t="s">
        <v>20</v>
      </c>
      <c r="B412" s="7" t="s">
        <v>78</v>
      </c>
      <c r="C412" s="7" t="s">
        <v>87</v>
      </c>
      <c r="D412" s="7" t="s">
        <v>57</v>
      </c>
      <c r="E412" s="7">
        <v>80.118146598239605</v>
      </c>
      <c r="F412" s="7">
        <v>40.081558545154301</v>
      </c>
      <c r="G412" s="7">
        <v>54.277756542901699</v>
      </c>
      <c r="H412" s="7">
        <v>4.3912023865873904</v>
      </c>
      <c r="I412" s="7">
        <v>22.416123838491401</v>
      </c>
      <c r="J412" s="7">
        <v>17.496690047195099</v>
      </c>
      <c r="K412" s="7">
        <v>13.561834134130001</v>
      </c>
      <c r="L412" s="7">
        <v>9.3918482821711802</v>
      </c>
      <c r="M412" s="7">
        <v>2.5908985884407301</v>
      </c>
      <c r="N412" s="7">
        <v>3.2040627825822301</v>
      </c>
      <c r="O412" s="7">
        <v>3.4755586616659002</v>
      </c>
      <c r="P412" s="7">
        <v>0</v>
      </c>
      <c r="Q412" s="7">
        <v>0</v>
      </c>
      <c r="R412" s="7">
        <v>0</v>
      </c>
      <c r="S412" s="7">
        <v>0</v>
      </c>
      <c r="T412" s="7">
        <v>0</v>
      </c>
      <c r="U412" s="7">
        <v>0</v>
      </c>
      <c r="V412" s="7">
        <v>0</v>
      </c>
      <c r="W412" s="7">
        <v>0</v>
      </c>
      <c r="X412" s="7">
        <v>0</v>
      </c>
      <c r="Y412" s="7">
        <v>0</v>
      </c>
      <c r="Z412" s="7">
        <v>0</v>
      </c>
      <c r="AA412" s="1" t="s">
        <v>58</v>
      </c>
      <c r="AB412" s="1" t="str">
        <f t="shared" si="18"/>
        <v>Castilla y León</v>
      </c>
      <c r="AC412" s="1" t="str">
        <f t="shared" si="19"/>
        <v>Badajoz-Castilla y León-Zamora-R16</v>
      </c>
      <c r="AD412" s="1" t="str">
        <f t="shared" si="20"/>
        <v xml:space="preserve">EE - Industria energética, distribución de energía, gas y agua </v>
      </c>
    </row>
    <row r="413" spans="1:30" ht="14.4">
      <c r="A413" s="7" t="s">
        <v>20</v>
      </c>
      <c r="B413" s="7" t="s">
        <v>88</v>
      </c>
      <c r="C413" s="7" t="s">
        <v>89</v>
      </c>
      <c r="D413" s="7" t="s">
        <v>23</v>
      </c>
      <c r="E413" s="7">
        <v>1.1511193705518901</v>
      </c>
      <c r="F413" s="7">
        <v>0</v>
      </c>
      <c r="G413" s="7">
        <v>0</v>
      </c>
      <c r="H413" s="7">
        <v>6.30703944440718</v>
      </c>
      <c r="I413" s="7">
        <v>3.9170936142405401</v>
      </c>
      <c r="J413" s="7">
        <v>0</v>
      </c>
      <c r="K413" s="7">
        <v>14.084840793840501</v>
      </c>
      <c r="L413" s="7">
        <v>4.4482424714104498</v>
      </c>
      <c r="M413" s="7">
        <v>0.94369204413413699</v>
      </c>
      <c r="N413" s="7">
        <v>0</v>
      </c>
      <c r="O413" s="7">
        <v>0</v>
      </c>
      <c r="P413" s="7">
        <v>23.839704000000001</v>
      </c>
      <c r="Q413" s="7">
        <v>0</v>
      </c>
      <c r="R413" s="7">
        <v>0</v>
      </c>
      <c r="S413" s="7">
        <v>35.118811000000001</v>
      </c>
      <c r="T413" s="7">
        <v>51.420924999999997</v>
      </c>
      <c r="U413" s="7">
        <v>0</v>
      </c>
      <c r="V413" s="7">
        <v>85.460375999999997</v>
      </c>
      <c r="W413" s="7">
        <v>59.692335999999997</v>
      </c>
      <c r="X413" s="7">
        <v>12.4152</v>
      </c>
      <c r="Y413" s="7">
        <v>0</v>
      </c>
      <c r="Z413" s="7">
        <v>0</v>
      </c>
      <c r="AA413" s="1" t="s">
        <v>24</v>
      </c>
      <c r="AB413" s="1" t="str">
        <f>IF(B413="Castilla-La Mancha","Castilla La Mancha",B413)</f>
        <v>Castilla La Mancha</v>
      </c>
      <c r="AC413" s="1" t="str">
        <f t="shared" si="19"/>
        <v>Badajoz-Castilla La Mancha-Albacete-R1</v>
      </c>
      <c r="AD413" s="1" t="str">
        <f t="shared" si="20"/>
        <v xml:space="preserve">AA,BB - Agricultura, silvicultura y pesca </v>
      </c>
    </row>
    <row r="414" spans="1:30" ht="14.4">
      <c r="A414" s="7" t="s">
        <v>20</v>
      </c>
      <c r="B414" s="7" t="s">
        <v>88</v>
      </c>
      <c r="C414" s="7" t="s">
        <v>89</v>
      </c>
      <c r="D414" s="7" t="s">
        <v>26</v>
      </c>
      <c r="E414" s="7">
        <v>0</v>
      </c>
      <c r="F414" s="7">
        <v>0</v>
      </c>
      <c r="G414" s="7">
        <v>9.9486782008538097E-2</v>
      </c>
      <c r="H414" s="7">
        <v>0</v>
      </c>
      <c r="I414" s="7">
        <v>0</v>
      </c>
      <c r="J414" s="7">
        <v>0</v>
      </c>
      <c r="K414" s="7">
        <v>0</v>
      </c>
      <c r="L414" s="7">
        <v>0</v>
      </c>
      <c r="M414" s="7">
        <v>0</v>
      </c>
      <c r="N414" s="7">
        <v>0</v>
      </c>
      <c r="O414" s="7">
        <v>0</v>
      </c>
      <c r="P414" s="7">
        <v>0</v>
      </c>
      <c r="Q414" s="7">
        <v>0</v>
      </c>
      <c r="R414" s="7">
        <v>17.502378</v>
      </c>
      <c r="S414" s="7">
        <v>0</v>
      </c>
      <c r="T414" s="7">
        <v>0</v>
      </c>
      <c r="U414" s="7">
        <v>0</v>
      </c>
      <c r="V414" s="7">
        <v>0</v>
      </c>
      <c r="W414" s="7">
        <v>0</v>
      </c>
      <c r="X414" s="7">
        <v>0</v>
      </c>
      <c r="Y414" s="7">
        <v>0</v>
      </c>
      <c r="Z414" s="7">
        <v>0</v>
      </c>
      <c r="AA414" s="1" t="s">
        <v>27</v>
      </c>
      <c r="AB414" s="1" t="str">
        <f t="shared" ref="AB414:AB477" si="21">IF(B414="Castilla-La Mancha","Castilla La Mancha",B414)</f>
        <v>Castilla La Mancha</v>
      </c>
      <c r="AC414" s="1" t="str">
        <f t="shared" si="19"/>
        <v>Badajoz-Castilla La Mancha-Albacete-R2</v>
      </c>
      <c r="AD414" s="1" t="str">
        <f t="shared" si="20"/>
        <v xml:space="preserve">CA,CB, DF - I. extractivas, coquerías, refino y combustibles nucleares </v>
      </c>
    </row>
    <row r="415" spans="1:30" ht="14.4">
      <c r="A415" s="7" t="s">
        <v>20</v>
      </c>
      <c r="B415" s="7" t="s">
        <v>88</v>
      </c>
      <c r="C415" s="7" t="s">
        <v>89</v>
      </c>
      <c r="D415" s="7" t="s">
        <v>29</v>
      </c>
      <c r="E415" s="7">
        <v>0</v>
      </c>
      <c r="F415" s="7">
        <v>1.53248845415963</v>
      </c>
      <c r="G415" s="7">
        <v>2.6233407002915201</v>
      </c>
      <c r="H415" s="7">
        <v>0</v>
      </c>
      <c r="I415" s="7">
        <v>2.7248394627321599</v>
      </c>
      <c r="J415" s="7">
        <v>3.2472329709963299</v>
      </c>
      <c r="K415" s="7">
        <v>0</v>
      </c>
      <c r="L415" s="7">
        <v>0</v>
      </c>
      <c r="M415" s="7">
        <v>2.7610064373076399</v>
      </c>
      <c r="N415" s="7">
        <v>0</v>
      </c>
      <c r="O415" s="7">
        <v>0</v>
      </c>
      <c r="P415" s="7">
        <v>0</v>
      </c>
      <c r="Q415" s="7">
        <v>20.040937</v>
      </c>
      <c r="R415" s="7">
        <v>17.778006000000001</v>
      </c>
      <c r="S415" s="7">
        <v>0</v>
      </c>
      <c r="T415" s="7">
        <v>16.937176999999998</v>
      </c>
      <c r="U415" s="7">
        <v>15.188784</v>
      </c>
      <c r="V415" s="7">
        <v>0</v>
      </c>
      <c r="W415" s="7">
        <v>0</v>
      </c>
      <c r="X415" s="7">
        <v>12.814368</v>
      </c>
      <c r="Y415" s="7">
        <v>0</v>
      </c>
      <c r="Z415" s="7">
        <v>0</v>
      </c>
      <c r="AA415" s="1" t="s">
        <v>30</v>
      </c>
      <c r="AB415" s="1" t="str">
        <f t="shared" si="21"/>
        <v>Castilla La Mancha</v>
      </c>
      <c r="AC415" s="1" t="str">
        <f t="shared" si="19"/>
        <v>Badajoz-Castilla La Mancha-Albacete-R3</v>
      </c>
      <c r="AD415" s="1" t="str">
        <f t="shared" si="20"/>
        <v xml:space="preserve">DA - Industria Agroalimentaria </v>
      </c>
    </row>
    <row r="416" spans="1:30" ht="14.4">
      <c r="A416" s="7" t="s">
        <v>20</v>
      </c>
      <c r="B416" s="7" t="s">
        <v>88</v>
      </c>
      <c r="C416" s="7" t="s">
        <v>89</v>
      </c>
      <c r="D416" s="7" t="s">
        <v>32</v>
      </c>
      <c r="E416" s="7">
        <v>0</v>
      </c>
      <c r="F416" s="7">
        <v>0</v>
      </c>
      <c r="G416" s="7">
        <v>0</v>
      </c>
      <c r="H416" s="7">
        <v>0</v>
      </c>
      <c r="I416" s="7">
        <v>0</v>
      </c>
      <c r="J416" s="7">
        <v>0</v>
      </c>
      <c r="K416" s="7">
        <v>0</v>
      </c>
      <c r="L416" s="7">
        <v>0</v>
      </c>
      <c r="M416" s="7">
        <v>0</v>
      </c>
      <c r="N416" s="7">
        <v>0</v>
      </c>
      <c r="O416" s="7">
        <v>0</v>
      </c>
      <c r="P416" s="7">
        <v>0</v>
      </c>
      <c r="Q416" s="7">
        <v>0</v>
      </c>
      <c r="R416" s="7">
        <v>0</v>
      </c>
      <c r="S416" s="7">
        <v>0</v>
      </c>
      <c r="T416" s="7">
        <v>0</v>
      </c>
      <c r="U416" s="7">
        <v>0</v>
      </c>
      <c r="V416" s="7">
        <v>0</v>
      </c>
      <c r="W416" s="7">
        <v>0</v>
      </c>
      <c r="X416" s="7">
        <v>0</v>
      </c>
      <c r="Y416" s="7">
        <v>0</v>
      </c>
      <c r="Z416" s="7">
        <v>0</v>
      </c>
      <c r="AA416" s="1" t="s">
        <v>33</v>
      </c>
      <c r="AB416" s="1" t="str">
        <f t="shared" si="21"/>
        <v>Castilla La Mancha</v>
      </c>
      <c r="AC416" s="1" t="str">
        <f t="shared" si="19"/>
        <v>Badajoz-Castilla La Mancha-Albacete-R4</v>
      </c>
      <c r="AD416" s="1" t="str">
        <f t="shared" si="20"/>
        <v xml:space="preserve">DB - Industria textil y de la confección </v>
      </c>
    </row>
    <row r="417" spans="1:30" ht="14.4">
      <c r="A417" s="7" t="s">
        <v>20</v>
      </c>
      <c r="B417" s="7" t="s">
        <v>88</v>
      </c>
      <c r="C417" s="7" t="s">
        <v>89</v>
      </c>
      <c r="D417" s="7" t="s">
        <v>35</v>
      </c>
      <c r="E417" s="7">
        <v>0</v>
      </c>
      <c r="F417" s="7">
        <v>0</v>
      </c>
      <c r="G417" s="7">
        <v>0</v>
      </c>
      <c r="H417" s="7">
        <v>0</v>
      </c>
      <c r="I417" s="7">
        <v>0</v>
      </c>
      <c r="J417" s="7">
        <v>0</v>
      </c>
      <c r="K417" s="7">
        <v>0</v>
      </c>
      <c r="L417" s="7">
        <v>0</v>
      </c>
      <c r="M417" s="7">
        <v>0</v>
      </c>
      <c r="N417" s="7">
        <v>0</v>
      </c>
      <c r="O417" s="7">
        <v>0</v>
      </c>
      <c r="P417" s="7">
        <v>0</v>
      </c>
      <c r="Q417" s="7">
        <v>0</v>
      </c>
      <c r="R417" s="7">
        <v>0</v>
      </c>
      <c r="S417" s="7">
        <v>0</v>
      </c>
      <c r="T417" s="7">
        <v>0</v>
      </c>
      <c r="U417" s="7">
        <v>0</v>
      </c>
      <c r="V417" s="7">
        <v>0</v>
      </c>
      <c r="W417" s="7">
        <v>0</v>
      </c>
      <c r="X417" s="7">
        <v>0</v>
      </c>
      <c r="Y417" s="7">
        <v>0</v>
      </c>
      <c r="Z417" s="7">
        <v>0</v>
      </c>
      <c r="AA417" s="1" t="s">
        <v>36</v>
      </c>
      <c r="AB417" s="1" t="str">
        <f t="shared" si="21"/>
        <v>Castilla La Mancha</v>
      </c>
      <c r="AC417" s="1" t="str">
        <f t="shared" si="19"/>
        <v>Badajoz-Castilla La Mancha-Albacete-R5</v>
      </c>
      <c r="AD417" s="1" t="str">
        <f t="shared" si="20"/>
        <v xml:space="preserve">DC - Industria del cuero y calzado </v>
      </c>
    </row>
    <row r="418" spans="1:30" ht="14.4">
      <c r="A418" s="7" t="s">
        <v>20</v>
      </c>
      <c r="B418" s="7" t="s">
        <v>88</v>
      </c>
      <c r="C418" s="7" t="s">
        <v>89</v>
      </c>
      <c r="D418" s="7" t="s">
        <v>37</v>
      </c>
      <c r="E418" s="7">
        <v>0</v>
      </c>
      <c r="F418" s="7">
        <v>0</v>
      </c>
      <c r="G418" s="7">
        <v>0</v>
      </c>
      <c r="H418" s="7">
        <v>0</v>
      </c>
      <c r="I418" s="7">
        <v>0</v>
      </c>
      <c r="J418" s="7">
        <v>0</v>
      </c>
      <c r="K418" s="7">
        <v>0</v>
      </c>
      <c r="L418" s="7">
        <v>0</v>
      </c>
      <c r="M418" s="7">
        <v>4.4093412934482802E-2</v>
      </c>
      <c r="N418" s="7">
        <v>0</v>
      </c>
      <c r="O418" s="7">
        <v>0</v>
      </c>
      <c r="P418" s="7">
        <v>0</v>
      </c>
      <c r="Q418" s="7">
        <v>0</v>
      </c>
      <c r="R418" s="7">
        <v>0</v>
      </c>
      <c r="S418" s="7">
        <v>0</v>
      </c>
      <c r="T418" s="7">
        <v>0</v>
      </c>
      <c r="U418" s="7">
        <v>0</v>
      </c>
      <c r="V418" s="7">
        <v>0</v>
      </c>
      <c r="W418" s="7">
        <v>0</v>
      </c>
      <c r="X418" s="7">
        <v>0.185923</v>
      </c>
      <c r="Y418" s="7">
        <v>0</v>
      </c>
      <c r="Z418" s="7">
        <v>0</v>
      </c>
      <c r="AA418" s="1" t="s">
        <v>38</v>
      </c>
      <c r="AB418" s="1" t="str">
        <f t="shared" si="21"/>
        <v>Castilla La Mancha</v>
      </c>
      <c r="AC418" s="1" t="str">
        <f t="shared" si="19"/>
        <v>Badajoz-Castilla La Mancha-Albacete-R6</v>
      </c>
      <c r="AD418" s="1" t="str">
        <f t="shared" si="20"/>
        <v xml:space="preserve">DD - Industria de la madera y el corcho </v>
      </c>
    </row>
    <row r="419" spans="1:30" ht="14.4">
      <c r="A419" s="7" t="s">
        <v>20</v>
      </c>
      <c r="B419" s="7" t="s">
        <v>88</v>
      </c>
      <c r="C419" s="7" t="s">
        <v>89</v>
      </c>
      <c r="D419" s="7" t="s">
        <v>39</v>
      </c>
      <c r="E419" s="7">
        <v>0</v>
      </c>
      <c r="F419" s="7">
        <v>0</v>
      </c>
      <c r="G419" s="7">
        <v>0</v>
      </c>
      <c r="H419" s="7">
        <v>0</v>
      </c>
      <c r="I419" s="7">
        <v>0</v>
      </c>
      <c r="J419" s="7">
        <v>0</v>
      </c>
      <c r="K419" s="7">
        <v>0</v>
      </c>
      <c r="L419" s="7">
        <v>33.196167175663099</v>
      </c>
      <c r="M419" s="7">
        <v>0</v>
      </c>
      <c r="N419" s="7">
        <v>0</v>
      </c>
      <c r="O419" s="7">
        <v>0</v>
      </c>
      <c r="P419" s="7">
        <v>0</v>
      </c>
      <c r="Q419" s="7">
        <v>0</v>
      </c>
      <c r="R419" s="7">
        <v>0</v>
      </c>
      <c r="S419" s="7">
        <v>0</v>
      </c>
      <c r="T419" s="7">
        <v>0</v>
      </c>
      <c r="U419" s="7">
        <v>0</v>
      </c>
      <c r="V419" s="7">
        <v>0</v>
      </c>
      <c r="W419" s="7">
        <v>5.3536799999999998</v>
      </c>
      <c r="X419" s="7">
        <v>0</v>
      </c>
      <c r="Y419" s="7">
        <v>0</v>
      </c>
      <c r="Z419" s="7">
        <v>0</v>
      </c>
      <c r="AA419" s="1" t="s">
        <v>40</v>
      </c>
      <c r="AB419" s="1" t="str">
        <f t="shared" si="21"/>
        <v>Castilla La Mancha</v>
      </c>
      <c r="AC419" s="1" t="str">
        <f t="shared" si="19"/>
        <v>Badajoz-Castilla La Mancha-Albacete-R7</v>
      </c>
      <c r="AD419" s="1" t="str">
        <f t="shared" si="20"/>
        <v xml:space="preserve">DE - Industria del papel, edición y artes gráficas </v>
      </c>
    </row>
    <row r="420" spans="1:30" ht="14.4">
      <c r="A420" s="7" t="s">
        <v>20</v>
      </c>
      <c r="B420" s="7" t="s">
        <v>88</v>
      </c>
      <c r="C420" s="7" t="s">
        <v>89</v>
      </c>
      <c r="D420" s="7" t="s">
        <v>41</v>
      </c>
      <c r="E420" s="7">
        <v>0</v>
      </c>
      <c r="F420" s="7">
        <v>5.7655452126861197</v>
      </c>
      <c r="G420" s="7">
        <v>0</v>
      </c>
      <c r="H420" s="7">
        <v>0</v>
      </c>
      <c r="I420" s="7">
        <v>4.5780502768001101</v>
      </c>
      <c r="J420" s="7">
        <v>0</v>
      </c>
      <c r="K420" s="7">
        <v>0</v>
      </c>
      <c r="L420" s="7">
        <v>1.0932619995081601</v>
      </c>
      <c r="M420" s="7">
        <v>1.30896192434241</v>
      </c>
      <c r="N420" s="7">
        <v>1.9462170005755099</v>
      </c>
      <c r="O420" s="7">
        <v>0</v>
      </c>
      <c r="P420" s="7">
        <v>0</v>
      </c>
      <c r="Q420" s="7">
        <v>12.505671</v>
      </c>
      <c r="R420" s="7">
        <v>0</v>
      </c>
      <c r="S420" s="7">
        <v>0</v>
      </c>
      <c r="T420" s="7">
        <v>5.0106359999999999</v>
      </c>
      <c r="U420" s="7">
        <v>0</v>
      </c>
      <c r="V420" s="7">
        <v>0</v>
      </c>
      <c r="W420" s="7">
        <v>1.723144</v>
      </c>
      <c r="X420" s="7">
        <v>2.2735439999999998</v>
      </c>
      <c r="Y420" s="7">
        <v>3.4750619999999999</v>
      </c>
      <c r="Z420" s="7">
        <v>0</v>
      </c>
      <c r="AA420" s="1" t="s">
        <v>42</v>
      </c>
      <c r="AB420" s="1" t="str">
        <f t="shared" si="21"/>
        <v>Castilla La Mancha</v>
      </c>
      <c r="AC420" s="1" t="str">
        <f t="shared" si="19"/>
        <v>Badajoz-Castilla La Mancha-Albacete-R8</v>
      </c>
      <c r="AD420" s="1" t="str">
        <f t="shared" si="20"/>
        <v xml:space="preserve">DG - Industria Química </v>
      </c>
    </row>
    <row r="421" spans="1:30" ht="14.4">
      <c r="A421" s="7" t="s">
        <v>20</v>
      </c>
      <c r="B421" s="7" t="s">
        <v>88</v>
      </c>
      <c r="C421" s="7" t="s">
        <v>89</v>
      </c>
      <c r="D421" s="7" t="s">
        <v>43</v>
      </c>
      <c r="E421" s="7">
        <v>0</v>
      </c>
      <c r="F421" s="7">
        <v>0</v>
      </c>
      <c r="G421" s="7">
        <v>0</v>
      </c>
      <c r="H421" s="7">
        <v>0</v>
      </c>
      <c r="I421" s="7">
        <v>0</v>
      </c>
      <c r="J421" s="7">
        <v>0</v>
      </c>
      <c r="K421" s="7">
        <v>0</v>
      </c>
      <c r="L421" s="7">
        <v>0</v>
      </c>
      <c r="M421" s="7">
        <v>0</v>
      </c>
      <c r="N421" s="7">
        <v>0</v>
      </c>
      <c r="O421" s="7">
        <v>0</v>
      </c>
      <c r="P421" s="7">
        <v>0</v>
      </c>
      <c r="Q421" s="7">
        <v>0</v>
      </c>
      <c r="R421" s="7">
        <v>0</v>
      </c>
      <c r="S421" s="7">
        <v>0</v>
      </c>
      <c r="T421" s="7">
        <v>0</v>
      </c>
      <c r="U421" s="7">
        <v>0</v>
      </c>
      <c r="V421" s="7">
        <v>0</v>
      </c>
      <c r="W421" s="7">
        <v>0</v>
      </c>
      <c r="X421" s="7">
        <v>0</v>
      </c>
      <c r="Y421" s="7">
        <v>0</v>
      </c>
      <c r="Z421" s="7">
        <v>0</v>
      </c>
      <c r="AA421" s="1" t="s">
        <v>44</v>
      </c>
      <c r="AB421" s="1" t="str">
        <f t="shared" si="21"/>
        <v>Castilla La Mancha</v>
      </c>
      <c r="AC421" s="1" t="str">
        <f t="shared" si="19"/>
        <v>Badajoz-Castilla La Mancha-Albacete-R9</v>
      </c>
      <c r="AD421" s="1" t="str">
        <f t="shared" si="20"/>
        <v xml:space="preserve">DH - Industria del caucho y materias plásticas </v>
      </c>
    </row>
    <row r="422" spans="1:30" ht="14.4">
      <c r="A422" s="7" t="s">
        <v>20</v>
      </c>
      <c r="B422" s="7" t="s">
        <v>88</v>
      </c>
      <c r="C422" s="7" t="s">
        <v>89</v>
      </c>
      <c r="D422" s="7" t="s">
        <v>45</v>
      </c>
      <c r="E422" s="7">
        <v>7.9034230144231996</v>
      </c>
      <c r="F422" s="7">
        <v>0</v>
      </c>
      <c r="G422" s="7">
        <v>0</v>
      </c>
      <c r="H422" s="7">
        <v>0</v>
      </c>
      <c r="I422" s="7">
        <v>0</v>
      </c>
      <c r="J422" s="7">
        <v>0</v>
      </c>
      <c r="K422" s="7">
        <v>0</v>
      </c>
      <c r="L422" s="7">
        <v>0.96867848991130301</v>
      </c>
      <c r="M422" s="7">
        <v>0.84314342522813701</v>
      </c>
      <c r="N422" s="7">
        <v>0</v>
      </c>
      <c r="O422" s="7">
        <v>0</v>
      </c>
      <c r="P422" s="7">
        <v>32.685606</v>
      </c>
      <c r="Q422" s="7">
        <v>0</v>
      </c>
      <c r="R422" s="7">
        <v>0</v>
      </c>
      <c r="S422" s="7">
        <v>0</v>
      </c>
      <c r="T422" s="7">
        <v>0</v>
      </c>
      <c r="U422" s="7">
        <v>0</v>
      </c>
      <c r="V422" s="7">
        <v>0</v>
      </c>
      <c r="W422" s="7">
        <v>13.742760000000001</v>
      </c>
      <c r="X422" s="7">
        <v>19.94811</v>
      </c>
      <c r="Y422" s="7">
        <v>0</v>
      </c>
      <c r="Z422" s="7">
        <v>0</v>
      </c>
      <c r="AA422" s="1" t="s">
        <v>46</v>
      </c>
      <c r="AB422" s="1" t="str">
        <f t="shared" si="21"/>
        <v>Castilla La Mancha</v>
      </c>
      <c r="AC422" s="1" t="str">
        <f t="shared" si="19"/>
        <v>Badajoz-Castilla La Mancha-Albacete-R10</v>
      </c>
      <c r="AD422" s="1" t="str">
        <f t="shared" si="20"/>
        <v xml:space="preserve">DI - Industria de productos minerales no metálicos </v>
      </c>
    </row>
    <row r="423" spans="1:30" ht="14.4">
      <c r="A423" s="7" t="s">
        <v>20</v>
      </c>
      <c r="B423" s="7" t="s">
        <v>88</v>
      </c>
      <c r="C423" s="7" t="s">
        <v>89</v>
      </c>
      <c r="D423" s="7" t="s">
        <v>47</v>
      </c>
      <c r="E423" s="7">
        <v>0</v>
      </c>
      <c r="F423" s="7">
        <v>0</v>
      </c>
      <c r="G423" s="7">
        <v>0</v>
      </c>
      <c r="H423" s="7">
        <v>0</v>
      </c>
      <c r="I423" s="7">
        <v>6.4159469962431404</v>
      </c>
      <c r="J423" s="7">
        <v>0</v>
      </c>
      <c r="K423" s="7">
        <v>0</v>
      </c>
      <c r="L423" s="7">
        <v>0</v>
      </c>
      <c r="M423" s="7">
        <v>0</v>
      </c>
      <c r="N423" s="7">
        <v>0</v>
      </c>
      <c r="O423" s="7">
        <v>2.4124963498501</v>
      </c>
      <c r="P423" s="7">
        <v>0</v>
      </c>
      <c r="Q423" s="7">
        <v>0</v>
      </c>
      <c r="R423" s="7">
        <v>0</v>
      </c>
      <c r="S423" s="7">
        <v>0</v>
      </c>
      <c r="T423" s="7">
        <v>15.804500000000001</v>
      </c>
      <c r="U423" s="7">
        <v>0</v>
      </c>
      <c r="V423" s="7">
        <v>0</v>
      </c>
      <c r="W423" s="7">
        <v>0</v>
      </c>
      <c r="X423" s="7">
        <v>0</v>
      </c>
      <c r="Y423" s="7">
        <v>0</v>
      </c>
      <c r="Z423" s="7">
        <v>4.4524369999999998</v>
      </c>
      <c r="AA423" s="1" t="s">
        <v>48</v>
      </c>
      <c r="AB423" s="1" t="str">
        <f t="shared" si="21"/>
        <v>Castilla La Mancha</v>
      </c>
      <c r="AC423" s="1" t="str">
        <f t="shared" si="19"/>
        <v>Badajoz-Castilla La Mancha-Albacete-R11</v>
      </c>
      <c r="AD423" s="1" t="str">
        <f t="shared" si="20"/>
        <v xml:space="preserve">DJ - Metalurgia y fabricación de productos metálicos </v>
      </c>
    </row>
    <row r="424" spans="1:30" ht="14.4">
      <c r="A424" s="7" t="s">
        <v>20</v>
      </c>
      <c r="B424" s="7" t="s">
        <v>88</v>
      </c>
      <c r="C424" s="7" t="s">
        <v>89</v>
      </c>
      <c r="D424" s="7" t="s">
        <v>49</v>
      </c>
      <c r="E424" s="7">
        <v>0.23917906634958699</v>
      </c>
      <c r="F424" s="7">
        <v>0</v>
      </c>
      <c r="G424" s="7">
        <v>0</v>
      </c>
      <c r="H424" s="7">
        <v>0</v>
      </c>
      <c r="I424" s="7">
        <v>0</v>
      </c>
      <c r="J424" s="7">
        <v>1.7852631005725901</v>
      </c>
      <c r="K424" s="7">
        <v>0</v>
      </c>
      <c r="L424" s="7">
        <v>2.3232497848262099</v>
      </c>
      <c r="M424" s="7">
        <v>0</v>
      </c>
      <c r="N424" s="7">
        <v>3.7283901511608999</v>
      </c>
      <c r="O424" s="7">
        <v>3.57114280991579</v>
      </c>
      <c r="P424" s="7">
        <v>2.1924199999999998</v>
      </c>
      <c r="Q424" s="7">
        <v>0</v>
      </c>
      <c r="R424" s="7">
        <v>0</v>
      </c>
      <c r="S424" s="7">
        <v>0</v>
      </c>
      <c r="T424" s="7">
        <v>0</v>
      </c>
      <c r="U424" s="7">
        <v>13.320936</v>
      </c>
      <c r="V424" s="7">
        <v>0</v>
      </c>
      <c r="W424" s="7">
        <v>5.4803850000000001</v>
      </c>
      <c r="X424" s="7">
        <v>0</v>
      </c>
      <c r="Y424" s="7">
        <v>5.0237100000000003</v>
      </c>
      <c r="Z424" s="7">
        <v>5.2443439999999999</v>
      </c>
      <c r="AA424" s="1" t="s">
        <v>50</v>
      </c>
      <c r="AB424" s="1" t="str">
        <f t="shared" si="21"/>
        <v>Castilla La Mancha</v>
      </c>
      <c r="AC424" s="1" t="str">
        <f t="shared" si="19"/>
        <v>Badajoz-Castilla La Mancha-Albacete-R12</v>
      </c>
      <c r="AD424" s="1" t="str">
        <f t="shared" si="20"/>
        <v xml:space="preserve">DK - Fabricación de maquinaria y equipo mecánico </v>
      </c>
    </row>
    <row r="425" spans="1:30" ht="14.4">
      <c r="A425" s="7" t="s">
        <v>20</v>
      </c>
      <c r="B425" s="7" t="s">
        <v>88</v>
      </c>
      <c r="C425" s="7" t="s">
        <v>89</v>
      </c>
      <c r="D425" s="7" t="s">
        <v>51</v>
      </c>
      <c r="E425" s="7">
        <v>0</v>
      </c>
      <c r="F425" s="7">
        <v>0</v>
      </c>
      <c r="G425" s="7">
        <v>0</v>
      </c>
      <c r="H425" s="7">
        <v>0</v>
      </c>
      <c r="I425" s="7">
        <v>0</v>
      </c>
      <c r="J425" s="7">
        <v>0</v>
      </c>
      <c r="K425" s="7">
        <v>0</v>
      </c>
      <c r="L425" s="7">
        <v>0</v>
      </c>
      <c r="M425" s="7">
        <v>0</v>
      </c>
      <c r="N425" s="7">
        <v>0</v>
      </c>
      <c r="O425" s="7">
        <v>0</v>
      </c>
      <c r="P425" s="7">
        <v>0</v>
      </c>
      <c r="Q425" s="7">
        <v>0</v>
      </c>
      <c r="R425" s="7">
        <v>0</v>
      </c>
      <c r="S425" s="7">
        <v>0</v>
      </c>
      <c r="T425" s="7">
        <v>0</v>
      </c>
      <c r="U425" s="7">
        <v>0</v>
      </c>
      <c r="V425" s="7">
        <v>0</v>
      </c>
      <c r="W425" s="7">
        <v>0</v>
      </c>
      <c r="X425" s="7">
        <v>0</v>
      </c>
      <c r="Y425" s="7">
        <v>0</v>
      </c>
      <c r="Z425" s="7">
        <v>0</v>
      </c>
      <c r="AA425" s="1" t="s">
        <v>52</v>
      </c>
      <c r="AB425" s="1" t="str">
        <f t="shared" si="21"/>
        <v>Castilla La Mancha</v>
      </c>
      <c r="AC425" s="1" t="str">
        <f t="shared" si="19"/>
        <v>Badajoz-Castilla La Mancha-Albacete-R13</v>
      </c>
      <c r="AD425" s="1" t="str">
        <f t="shared" si="20"/>
        <v xml:space="preserve">DL - Material y equipo eléctrico, electrónico y óptico </v>
      </c>
    </row>
    <row r="426" spans="1:30" ht="14.4">
      <c r="A426" s="7" t="s">
        <v>20</v>
      </c>
      <c r="B426" s="7" t="s">
        <v>88</v>
      </c>
      <c r="C426" s="7" t="s">
        <v>89</v>
      </c>
      <c r="D426" s="7" t="s">
        <v>53</v>
      </c>
      <c r="E426" s="7">
        <v>0</v>
      </c>
      <c r="F426" s="7">
        <v>0</v>
      </c>
      <c r="G426" s="7">
        <v>18.1623457248722</v>
      </c>
      <c r="H426" s="7">
        <v>22.282737999297201</v>
      </c>
      <c r="I426" s="7">
        <v>0</v>
      </c>
      <c r="J426" s="7">
        <v>0</v>
      </c>
      <c r="K426" s="7">
        <v>13.566659322015401</v>
      </c>
      <c r="L426" s="7">
        <v>0</v>
      </c>
      <c r="M426" s="7">
        <v>0</v>
      </c>
      <c r="N426" s="7">
        <v>0</v>
      </c>
      <c r="O426" s="7">
        <v>0</v>
      </c>
      <c r="P426" s="7">
        <v>0</v>
      </c>
      <c r="Q426" s="7">
        <v>0</v>
      </c>
      <c r="R426" s="7">
        <v>4.396344</v>
      </c>
      <c r="S426" s="7">
        <v>7.4023209999999997</v>
      </c>
      <c r="T426" s="7">
        <v>0</v>
      </c>
      <c r="U426" s="7">
        <v>0</v>
      </c>
      <c r="V426" s="7">
        <v>5.0930970000000002</v>
      </c>
      <c r="W426" s="7">
        <v>0</v>
      </c>
      <c r="X426" s="7">
        <v>0</v>
      </c>
      <c r="Y426" s="7">
        <v>0</v>
      </c>
      <c r="Z426" s="7">
        <v>0</v>
      </c>
      <c r="AA426" s="1" t="s">
        <v>54</v>
      </c>
      <c r="AB426" s="1" t="str">
        <f t="shared" si="21"/>
        <v>Castilla La Mancha</v>
      </c>
      <c r="AC426" s="1" t="str">
        <f t="shared" si="19"/>
        <v>Badajoz-Castilla La Mancha-Albacete-R14</v>
      </c>
      <c r="AD426" s="1" t="str">
        <f t="shared" si="20"/>
        <v xml:space="preserve">DM - Fabricación de material de transporte </v>
      </c>
    </row>
    <row r="427" spans="1:30" ht="14.4">
      <c r="A427" s="7" t="s">
        <v>20</v>
      </c>
      <c r="B427" s="7" t="s">
        <v>88</v>
      </c>
      <c r="C427" s="7" t="s">
        <v>89</v>
      </c>
      <c r="D427" s="7" t="s">
        <v>55</v>
      </c>
      <c r="E427" s="7">
        <v>0</v>
      </c>
      <c r="F427" s="7">
        <v>0</v>
      </c>
      <c r="G427" s="7">
        <v>0</v>
      </c>
      <c r="H427" s="7">
        <v>0</v>
      </c>
      <c r="I427" s="7">
        <v>0</v>
      </c>
      <c r="J427" s="7">
        <v>0</v>
      </c>
      <c r="K427" s="7">
        <v>0</v>
      </c>
      <c r="L427" s="7">
        <v>0</v>
      </c>
      <c r="M427" s="7">
        <v>0</v>
      </c>
      <c r="N427" s="7">
        <v>0</v>
      </c>
      <c r="O427" s="7">
        <v>0</v>
      </c>
      <c r="P427" s="7">
        <v>0</v>
      </c>
      <c r="Q427" s="7">
        <v>0</v>
      </c>
      <c r="R427" s="7">
        <v>0</v>
      </c>
      <c r="S427" s="7">
        <v>0</v>
      </c>
      <c r="T427" s="7">
        <v>0</v>
      </c>
      <c r="U427" s="7">
        <v>0</v>
      </c>
      <c r="V427" s="7">
        <v>0</v>
      </c>
      <c r="W427" s="7">
        <v>0</v>
      </c>
      <c r="X427" s="7">
        <v>0</v>
      </c>
      <c r="Y427" s="7">
        <v>0</v>
      </c>
      <c r="Z427" s="7">
        <v>0</v>
      </c>
      <c r="AA427" s="1" t="s">
        <v>56</v>
      </c>
      <c r="AB427" s="1" t="str">
        <f t="shared" si="21"/>
        <v>Castilla La Mancha</v>
      </c>
      <c r="AC427" s="1" t="str">
        <f t="shared" si="19"/>
        <v>Badajoz-Castilla La Mancha-Albacete-R15</v>
      </c>
      <c r="AD427" s="1" t="str">
        <f t="shared" si="20"/>
        <v xml:space="preserve">DN - Industrias diversas </v>
      </c>
    </row>
    <row r="428" spans="1:30" ht="14.4">
      <c r="A428" s="7" t="s">
        <v>20</v>
      </c>
      <c r="B428" s="7" t="s">
        <v>88</v>
      </c>
      <c r="C428" s="7" t="s">
        <v>89</v>
      </c>
      <c r="D428" s="7" t="s">
        <v>57</v>
      </c>
      <c r="E428" s="7">
        <v>0</v>
      </c>
      <c r="F428" s="7">
        <v>0</v>
      </c>
      <c r="G428" s="7">
        <v>0</v>
      </c>
      <c r="H428" s="7">
        <v>0</v>
      </c>
      <c r="I428" s="7">
        <v>0</v>
      </c>
      <c r="J428" s="7">
        <v>0</v>
      </c>
      <c r="K428" s="7">
        <v>0</v>
      </c>
      <c r="L428" s="7">
        <v>0</v>
      </c>
      <c r="M428" s="7">
        <v>0</v>
      </c>
      <c r="N428" s="7">
        <v>0</v>
      </c>
      <c r="O428" s="7">
        <v>0</v>
      </c>
      <c r="P428" s="7">
        <v>0</v>
      </c>
      <c r="Q428" s="7">
        <v>0</v>
      </c>
      <c r="R428" s="7">
        <v>0</v>
      </c>
      <c r="S428" s="7">
        <v>0</v>
      </c>
      <c r="T428" s="7">
        <v>0</v>
      </c>
      <c r="U428" s="7">
        <v>0</v>
      </c>
      <c r="V428" s="7">
        <v>0</v>
      </c>
      <c r="W428" s="7">
        <v>0</v>
      </c>
      <c r="X428" s="7">
        <v>0</v>
      </c>
      <c r="Y428" s="7">
        <v>0</v>
      </c>
      <c r="Z428" s="7">
        <v>0</v>
      </c>
      <c r="AA428" s="1" t="s">
        <v>58</v>
      </c>
      <c r="AB428" s="1" t="str">
        <f t="shared" si="21"/>
        <v>Castilla La Mancha</v>
      </c>
      <c r="AC428" s="1" t="str">
        <f t="shared" si="19"/>
        <v>Badajoz-Castilla La Mancha-Albacete-R16</v>
      </c>
      <c r="AD428" s="1" t="str">
        <f t="shared" si="20"/>
        <v xml:space="preserve">EE - Industria energética, distribución de energía, gas y agua </v>
      </c>
    </row>
    <row r="429" spans="1:30" ht="14.4">
      <c r="A429" s="7" t="s">
        <v>20</v>
      </c>
      <c r="B429" s="7" t="s">
        <v>88</v>
      </c>
      <c r="C429" s="7" t="s">
        <v>90</v>
      </c>
      <c r="D429" s="7" t="s">
        <v>23</v>
      </c>
      <c r="E429" s="7">
        <v>44.602751020984698</v>
      </c>
      <c r="F429" s="7">
        <v>60.019901892563801</v>
      </c>
      <c r="G429" s="7">
        <v>15.5270696295915</v>
      </c>
      <c r="H429" s="7">
        <v>19.756979209579601</v>
      </c>
      <c r="I429" s="7">
        <v>60.504787662927498</v>
      </c>
      <c r="J429" s="7">
        <v>40.541571825761899</v>
      </c>
      <c r="K429" s="7">
        <v>2.91236240668777</v>
      </c>
      <c r="L429" s="7">
        <v>59.424346789521003</v>
      </c>
      <c r="M429" s="7">
        <v>33.620187263131299</v>
      </c>
      <c r="N429" s="7">
        <v>8.0672985427117894</v>
      </c>
      <c r="O429" s="7">
        <v>5.6317298704099201</v>
      </c>
      <c r="P429" s="7">
        <v>134.3364</v>
      </c>
      <c r="Q429" s="7">
        <v>264.605953</v>
      </c>
      <c r="R429" s="7">
        <v>97.999257</v>
      </c>
      <c r="S429" s="7">
        <v>141.42512400000001</v>
      </c>
      <c r="T429" s="7">
        <v>176.58577</v>
      </c>
      <c r="U429" s="7">
        <v>150.91333399999999</v>
      </c>
      <c r="V429" s="7">
        <v>32.746037000000001</v>
      </c>
      <c r="W429" s="7">
        <v>214.01327499999999</v>
      </c>
      <c r="X429" s="7">
        <v>136.02889999999999</v>
      </c>
      <c r="Y429" s="7">
        <v>49.67662</v>
      </c>
      <c r="Z429" s="7">
        <v>64.493690000000001</v>
      </c>
      <c r="AA429" s="1" t="s">
        <v>24</v>
      </c>
      <c r="AB429" s="1" t="str">
        <f t="shared" si="21"/>
        <v>Castilla La Mancha</v>
      </c>
      <c r="AC429" s="1" t="str">
        <f t="shared" si="19"/>
        <v>Badajoz-Castilla La Mancha-Ciudad Real-R1</v>
      </c>
      <c r="AD429" s="1" t="str">
        <f t="shared" si="20"/>
        <v xml:space="preserve">AA,BB - Agricultura, silvicultura y pesca </v>
      </c>
    </row>
    <row r="430" spans="1:30" ht="14.4">
      <c r="A430" s="7" t="s">
        <v>20</v>
      </c>
      <c r="B430" s="7" t="s">
        <v>88</v>
      </c>
      <c r="C430" s="7" t="s">
        <v>90</v>
      </c>
      <c r="D430" s="7" t="s">
        <v>26</v>
      </c>
      <c r="E430" s="7">
        <v>579.54815595327898</v>
      </c>
      <c r="F430" s="7">
        <v>716.57301161185796</v>
      </c>
      <c r="G430" s="7">
        <v>430.16867921498402</v>
      </c>
      <c r="H430" s="7">
        <v>461.84070951910098</v>
      </c>
      <c r="I430" s="7">
        <v>364.65880923352597</v>
      </c>
      <c r="J430" s="7">
        <v>455.25070796762702</v>
      </c>
      <c r="K430" s="7">
        <v>336.10376325340599</v>
      </c>
      <c r="L430" s="7">
        <v>261.862610230239</v>
      </c>
      <c r="M430" s="7">
        <v>319.64967772460398</v>
      </c>
      <c r="N430" s="7">
        <v>446.30320526490402</v>
      </c>
      <c r="O430" s="7">
        <v>505.76665588191401</v>
      </c>
      <c r="P430" s="7">
        <v>57.329901</v>
      </c>
      <c r="Q430" s="7">
        <v>57.653185000000001</v>
      </c>
      <c r="R430" s="7">
        <v>43.157845999999999</v>
      </c>
      <c r="S430" s="7">
        <v>70.198779999999999</v>
      </c>
      <c r="T430" s="7">
        <v>35.819000000000003</v>
      </c>
      <c r="U430" s="7">
        <v>104.318210401133</v>
      </c>
      <c r="V430" s="7">
        <v>75.087805000000003</v>
      </c>
      <c r="W430" s="7">
        <v>50.334983999999999</v>
      </c>
      <c r="X430" s="7">
        <v>109.964212</v>
      </c>
      <c r="Y430" s="7">
        <v>73.119696000000005</v>
      </c>
      <c r="Z430" s="7">
        <v>51.106910999999997</v>
      </c>
      <c r="AA430" s="1" t="s">
        <v>27</v>
      </c>
      <c r="AB430" s="1" t="str">
        <f t="shared" si="21"/>
        <v>Castilla La Mancha</v>
      </c>
      <c r="AC430" s="1" t="str">
        <f t="shared" si="19"/>
        <v>Badajoz-Castilla La Mancha-Ciudad Real-R2</v>
      </c>
      <c r="AD430" s="1" t="str">
        <f t="shared" si="20"/>
        <v xml:space="preserve">CA,CB, DF - I. extractivas, coquerías, refino y combustibles nucleares </v>
      </c>
    </row>
    <row r="431" spans="1:30" ht="14.4">
      <c r="A431" s="7" t="s">
        <v>20</v>
      </c>
      <c r="B431" s="7" t="s">
        <v>88</v>
      </c>
      <c r="C431" s="7" t="s">
        <v>90</v>
      </c>
      <c r="D431" s="7" t="s">
        <v>29</v>
      </c>
      <c r="E431" s="7">
        <v>35.206018458477899</v>
      </c>
      <c r="F431" s="7">
        <v>23.905702564662501</v>
      </c>
      <c r="G431" s="7">
        <v>8.0970758896777806</v>
      </c>
      <c r="H431" s="7">
        <v>10.7300696860581</v>
      </c>
      <c r="I431" s="7">
        <v>28.642394623186402</v>
      </c>
      <c r="J431" s="7">
        <v>3.0937861294839202</v>
      </c>
      <c r="K431" s="7">
        <v>11.1261298876175</v>
      </c>
      <c r="L431" s="7">
        <v>14.792431051060101</v>
      </c>
      <c r="M431" s="7">
        <v>24.653116093593301</v>
      </c>
      <c r="N431" s="7">
        <v>36.5375541868097</v>
      </c>
      <c r="O431" s="7">
        <v>28.283128340450901</v>
      </c>
      <c r="P431" s="7">
        <v>61.379966000000003</v>
      </c>
      <c r="Q431" s="7">
        <v>88.743942000000004</v>
      </c>
      <c r="R431" s="7">
        <v>23.42896</v>
      </c>
      <c r="S431" s="7">
        <v>44.958910000000003</v>
      </c>
      <c r="T431" s="7">
        <v>79.208781000000002</v>
      </c>
      <c r="U431" s="7">
        <v>16.424230000000001</v>
      </c>
      <c r="V431" s="7">
        <v>51.308647999999998</v>
      </c>
      <c r="W431" s="7">
        <v>97.946605000000005</v>
      </c>
      <c r="X431" s="7">
        <v>63.096108999999998</v>
      </c>
      <c r="Y431" s="7">
        <v>115.068354</v>
      </c>
      <c r="Z431" s="7">
        <v>93.293374</v>
      </c>
      <c r="AA431" s="1" t="s">
        <v>30</v>
      </c>
      <c r="AB431" s="1" t="str">
        <f t="shared" si="21"/>
        <v>Castilla La Mancha</v>
      </c>
      <c r="AC431" s="1" t="str">
        <f t="shared" si="19"/>
        <v>Badajoz-Castilla La Mancha-Ciudad Real-R3</v>
      </c>
      <c r="AD431" s="1" t="str">
        <f t="shared" si="20"/>
        <v xml:space="preserve">DA - Industria Agroalimentaria </v>
      </c>
    </row>
    <row r="432" spans="1:30" ht="14.4">
      <c r="A432" s="7" t="s">
        <v>20</v>
      </c>
      <c r="B432" s="7" t="s">
        <v>88</v>
      </c>
      <c r="C432" s="7" t="s">
        <v>90</v>
      </c>
      <c r="D432" s="7" t="s">
        <v>32</v>
      </c>
      <c r="E432" s="7">
        <v>0</v>
      </c>
      <c r="F432" s="7">
        <v>0</v>
      </c>
      <c r="G432" s="7">
        <v>0</v>
      </c>
      <c r="H432" s="7">
        <v>0</v>
      </c>
      <c r="I432" s="7">
        <v>0</v>
      </c>
      <c r="J432" s="7">
        <v>0</v>
      </c>
      <c r="K432" s="7">
        <v>0</v>
      </c>
      <c r="L432" s="7">
        <v>0</v>
      </c>
      <c r="M432" s="7">
        <v>0</v>
      </c>
      <c r="N432" s="7">
        <v>0</v>
      </c>
      <c r="O432" s="7">
        <v>0</v>
      </c>
      <c r="P432" s="7">
        <v>0</v>
      </c>
      <c r="Q432" s="7">
        <v>0</v>
      </c>
      <c r="R432" s="7">
        <v>0</v>
      </c>
      <c r="S432" s="7">
        <v>0</v>
      </c>
      <c r="T432" s="7">
        <v>0</v>
      </c>
      <c r="U432" s="7">
        <v>0</v>
      </c>
      <c r="V432" s="7">
        <v>0</v>
      </c>
      <c r="W432" s="7">
        <v>0</v>
      </c>
      <c r="X432" s="7">
        <v>0</v>
      </c>
      <c r="Y432" s="7">
        <v>0</v>
      </c>
      <c r="Z432" s="7">
        <v>0</v>
      </c>
      <c r="AA432" s="1" t="s">
        <v>33</v>
      </c>
      <c r="AB432" s="1" t="str">
        <f t="shared" si="21"/>
        <v>Castilla La Mancha</v>
      </c>
      <c r="AC432" s="1" t="str">
        <f t="shared" si="19"/>
        <v>Badajoz-Castilla La Mancha-Ciudad Real-R4</v>
      </c>
      <c r="AD432" s="1" t="str">
        <f t="shared" si="20"/>
        <v xml:space="preserve">DB - Industria textil y de la confección </v>
      </c>
    </row>
    <row r="433" spans="1:30" ht="14.4">
      <c r="A433" s="7" t="s">
        <v>20</v>
      </c>
      <c r="B433" s="7" t="s">
        <v>88</v>
      </c>
      <c r="C433" s="7" t="s">
        <v>90</v>
      </c>
      <c r="D433" s="7" t="s">
        <v>35</v>
      </c>
      <c r="E433" s="7">
        <v>0</v>
      </c>
      <c r="F433" s="7">
        <v>0</v>
      </c>
      <c r="G433" s="7">
        <v>0</v>
      </c>
      <c r="H433" s="7">
        <v>0</v>
      </c>
      <c r="I433" s="7">
        <v>0</v>
      </c>
      <c r="J433" s="7">
        <v>0</v>
      </c>
      <c r="K433" s="7">
        <v>0</v>
      </c>
      <c r="L433" s="7">
        <v>0</v>
      </c>
      <c r="M433" s="7">
        <v>0</v>
      </c>
      <c r="N433" s="7">
        <v>0</v>
      </c>
      <c r="O433" s="7">
        <v>0</v>
      </c>
      <c r="P433" s="7">
        <v>0</v>
      </c>
      <c r="Q433" s="7">
        <v>0</v>
      </c>
      <c r="R433" s="7">
        <v>0</v>
      </c>
      <c r="S433" s="7">
        <v>0</v>
      </c>
      <c r="T433" s="7">
        <v>0</v>
      </c>
      <c r="U433" s="7">
        <v>0</v>
      </c>
      <c r="V433" s="7">
        <v>0</v>
      </c>
      <c r="W433" s="7">
        <v>0</v>
      </c>
      <c r="X433" s="7">
        <v>0</v>
      </c>
      <c r="Y433" s="7">
        <v>0</v>
      </c>
      <c r="Z433" s="7">
        <v>0</v>
      </c>
      <c r="AA433" s="1" t="s">
        <v>36</v>
      </c>
      <c r="AB433" s="1" t="str">
        <f t="shared" si="21"/>
        <v>Castilla La Mancha</v>
      </c>
      <c r="AC433" s="1" t="str">
        <f t="shared" si="19"/>
        <v>Badajoz-Castilla La Mancha-Ciudad Real-R5</v>
      </c>
      <c r="AD433" s="1" t="str">
        <f t="shared" si="20"/>
        <v xml:space="preserve">DC - Industria del cuero y calzado </v>
      </c>
    </row>
    <row r="434" spans="1:30" ht="14.4">
      <c r="A434" s="7" t="s">
        <v>20</v>
      </c>
      <c r="B434" s="7" t="s">
        <v>88</v>
      </c>
      <c r="C434" s="7" t="s">
        <v>90</v>
      </c>
      <c r="D434" s="7" t="s">
        <v>37</v>
      </c>
      <c r="E434" s="7">
        <v>0</v>
      </c>
      <c r="F434" s="7">
        <v>0</v>
      </c>
      <c r="G434" s="7">
        <v>0</v>
      </c>
      <c r="H434" s="7">
        <v>0</v>
      </c>
      <c r="I434" s="7">
        <v>0</v>
      </c>
      <c r="J434" s="7">
        <v>0</v>
      </c>
      <c r="K434" s="7">
        <v>1.5190900389261099</v>
      </c>
      <c r="L434" s="7">
        <v>1.18932749897785</v>
      </c>
      <c r="M434" s="7">
        <v>0</v>
      </c>
      <c r="N434" s="7">
        <v>0</v>
      </c>
      <c r="O434" s="7">
        <v>0</v>
      </c>
      <c r="P434" s="7">
        <v>0</v>
      </c>
      <c r="Q434" s="7">
        <v>0</v>
      </c>
      <c r="R434" s="7">
        <v>0</v>
      </c>
      <c r="S434" s="7">
        <v>0</v>
      </c>
      <c r="T434" s="7">
        <v>0</v>
      </c>
      <c r="U434" s="7">
        <v>0</v>
      </c>
      <c r="V434" s="7">
        <v>14.02985</v>
      </c>
      <c r="W434" s="7">
        <v>32.117153000000002</v>
      </c>
      <c r="X434" s="7">
        <v>0</v>
      </c>
      <c r="Y434" s="7">
        <v>0</v>
      </c>
      <c r="Z434" s="7">
        <v>0</v>
      </c>
      <c r="AA434" s="1" t="s">
        <v>38</v>
      </c>
      <c r="AB434" s="1" t="str">
        <f t="shared" si="21"/>
        <v>Castilla La Mancha</v>
      </c>
      <c r="AC434" s="1" t="str">
        <f t="shared" si="19"/>
        <v>Badajoz-Castilla La Mancha-Ciudad Real-R6</v>
      </c>
      <c r="AD434" s="1" t="str">
        <f t="shared" si="20"/>
        <v xml:space="preserve">DD - Industria de la madera y el corcho </v>
      </c>
    </row>
    <row r="435" spans="1:30" ht="14.4">
      <c r="A435" s="7" t="s">
        <v>20</v>
      </c>
      <c r="B435" s="7" t="s">
        <v>88</v>
      </c>
      <c r="C435" s="7" t="s">
        <v>90</v>
      </c>
      <c r="D435" s="7" t="s">
        <v>39</v>
      </c>
      <c r="E435" s="7">
        <v>0</v>
      </c>
      <c r="F435" s="7">
        <v>0</v>
      </c>
      <c r="G435" s="7">
        <v>0</v>
      </c>
      <c r="H435" s="7">
        <v>0</v>
      </c>
      <c r="I435" s="7">
        <v>0</v>
      </c>
      <c r="J435" s="7">
        <v>0</v>
      </c>
      <c r="K435" s="7">
        <v>0</v>
      </c>
      <c r="L435" s="7">
        <v>0</v>
      </c>
      <c r="M435" s="7">
        <v>0</v>
      </c>
      <c r="N435" s="7">
        <v>0</v>
      </c>
      <c r="O435" s="7">
        <v>0</v>
      </c>
      <c r="P435" s="7">
        <v>0</v>
      </c>
      <c r="Q435" s="7">
        <v>0</v>
      </c>
      <c r="R435" s="7">
        <v>0</v>
      </c>
      <c r="S435" s="7">
        <v>0</v>
      </c>
      <c r="T435" s="7">
        <v>0</v>
      </c>
      <c r="U435" s="7">
        <v>0</v>
      </c>
      <c r="V435" s="7">
        <v>0</v>
      </c>
      <c r="W435" s="7">
        <v>0</v>
      </c>
      <c r="X435" s="7">
        <v>0</v>
      </c>
      <c r="Y435" s="7">
        <v>0</v>
      </c>
      <c r="Z435" s="7">
        <v>0</v>
      </c>
      <c r="AA435" s="1" t="s">
        <v>40</v>
      </c>
      <c r="AB435" s="1" t="str">
        <f t="shared" si="21"/>
        <v>Castilla La Mancha</v>
      </c>
      <c r="AC435" s="1" t="str">
        <f t="shared" si="19"/>
        <v>Badajoz-Castilla La Mancha-Ciudad Real-R7</v>
      </c>
      <c r="AD435" s="1" t="str">
        <f t="shared" si="20"/>
        <v xml:space="preserve">DE - Industria del papel, edición y artes gráficas </v>
      </c>
    </row>
    <row r="436" spans="1:30" ht="14.4">
      <c r="A436" s="7" t="s">
        <v>20</v>
      </c>
      <c r="B436" s="7" t="s">
        <v>88</v>
      </c>
      <c r="C436" s="7" t="s">
        <v>90</v>
      </c>
      <c r="D436" s="7" t="s">
        <v>41</v>
      </c>
      <c r="E436" s="7">
        <v>0</v>
      </c>
      <c r="F436" s="7">
        <v>103.572977302217</v>
      </c>
      <c r="G436" s="7">
        <v>15.8171196101075</v>
      </c>
      <c r="H436" s="7">
        <v>23.697698056274</v>
      </c>
      <c r="I436" s="7">
        <v>6.5106883305299297</v>
      </c>
      <c r="J436" s="7">
        <v>0</v>
      </c>
      <c r="K436" s="7">
        <v>12.509903693321199</v>
      </c>
      <c r="L436" s="7">
        <v>6.0155993047112801</v>
      </c>
      <c r="M436" s="7">
        <v>11.735189630160599</v>
      </c>
      <c r="N436" s="7">
        <v>9.3194063993577707</v>
      </c>
      <c r="O436" s="7">
        <v>44.586676839431902</v>
      </c>
      <c r="P436" s="7">
        <v>0</v>
      </c>
      <c r="Q436" s="7">
        <v>95.034487999999996</v>
      </c>
      <c r="R436" s="7">
        <v>50.368675000000003</v>
      </c>
      <c r="S436" s="7">
        <v>37.957689999999999</v>
      </c>
      <c r="T436" s="7">
        <v>6.4476500000000003</v>
      </c>
      <c r="U436" s="7">
        <v>0</v>
      </c>
      <c r="V436" s="7">
        <v>30.667456000000001</v>
      </c>
      <c r="W436" s="7">
        <v>15.136854</v>
      </c>
      <c r="X436" s="7">
        <v>27.346820000000001</v>
      </c>
      <c r="Y436" s="7">
        <v>14.125071999999999</v>
      </c>
      <c r="Z436" s="7">
        <v>75.231594000000001</v>
      </c>
      <c r="AA436" s="1" t="s">
        <v>42</v>
      </c>
      <c r="AB436" s="1" t="str">
        <f t="shared" si="21"/>
        <v>Castilla La Mancha</v>
      </c>
      <c r="AC436" s="1" t="str">
        <f t="shared" si="19"/>
        <v>Badajoz-Castilla La Mancha-Ciudad Real-R8</v>
      </c>
      <c r="AD436" s="1" t="str">
        <f t="shared" si="20"/>
        <v xml:space="preserve">DG - Industria Química </v>
      </c>
    </row>
    <row r="437" spans="1:30" ht="14.4">
      <c r="A437" s="7" t="s">
        <v>20</v>
      </c>
      <c r="B437" s="7" t="s">
        <v>88</v>
      </c>
      <c r="C437" s="7" t="s">
        <v>90</v>
      </c>
      <c r="D437" s="7" t="s">
        <v>43</v>
      </c>
      <c r="E437" s="7">
        <v>0</v>
      </c>
      <c r="F437" s="7">
        <v>0</v>
      </c>
      <c r="G437" s="7">
        <v>1.3596398704589501</v>
      </c>
      <c r="H437" s="7">
        <v>0</v>
      </c>
      <c r="I437" s="7">
        <v>0</v>
      </c>
      <c r="J437" s="7">
        <v>0</v>
      </c>
      <c r="K437" s="7">
        <v>0</v>
      </c>
      <c r="L437" s="7">
        <v>1.7889680207922301</v>
      </c>
      <c r="M437" s="7">
        <v>0.63857793222308701</v>
      </c>
      <c r="N437" s="7">
        <v>0</v>
      </c>
      <c r="O437" s="7">
        <v>0</v>
      </c>
      <c r="P437" s="7">
        <v>0</v>
      </c>
      <c r="Q437" s="7">
        <v>0</v>
      </c>
      <c r="R437" s="7">
        <v>3.512222</v>
      </c>
      <c r="S437" s="7">
        <v>0</v>
      </c>
      <c r="T437" s="7">
        <v>0</v>
      </c>
      <c r="U437" s="7">
        <v>0</v>
      </c>
      <c r="V437" s="7">
        <v>0</v>
      </c>
      <c r="W437" s="7">
        <v>12.891821999999999</v>
      </c>
      <c r="X437" s="7">
        <v>4.4940239999999996</v>
      </c>
      <c r="Y437" s="7">
        <v>0</v>
      </c>
      <c r="Z437" s="7">
        <v>0</v>
      </c>
      <c r="AA437" s="1" t="s">
        <v>44</v>
      </c>
      <c r="AB437" s="1" t="str">
        <f t="shared" si="21"/>
        <v>Castilla La Mancha</v>
      </c>
      <c r="AC437" s="1" t="str">
        <f t="shared" si="19"/>
        <v>Badajoz-Castilla La Mancha-Ciudad Real-R9</v>
      </c>
      <c r="AD437" s="1" t="str">
        <f t="shared" si="20"/>
        <v xml:space="preserve">DH - Industria del caucho y materias plásticas </v>
      </c>
    </row>
    <row r="438" spans="1:30" ht="14.4">
      <c r="A438" s="7" t="s">
        <v>20</v>
      </c>
      <c r="B438" s="7" t="s">
        <v>88</v>
      </c>
      <c r="C438" s="7" t="s">
        <v>90</v>
      </c>
      <c r="D438" s="7" t="s">
        <v>45</v>
      </c>
      <c r="E438" s="7">
        <v>0</v>
      </c>
      <c r="F438" s="7">
        <v>2.52693255125584</v>
      </c>
      <c r="G438" s="7">
        <v>0</v>
      </c>
      <c r="H438" s="7">
        <v>2.0778103859288999</v>
      </c>
      <c r="I438" s="7">
        <v>2.7257114865964001</v>
      </c>
      <c r="J438" s="7">
        <v>0</v>
      </c>
      <c r="K438" s="7">
        <v>0.86524777862206204</v>
      </c>
      <c r="L438" s="7">
        <v>0</v>
      </c>
      <c r="M438" s="7">
        <v>0.69312272373567996</v>
      </c>
      <c r="N438" s="7">
        <v>53.149667047526997</v>
      </c>
      <c r="O438" s="7">
        <v>1.5112366823607299</v>
      </c>
      <c r="P438" s="7">
        <v>0</v>
      </c>
      <c r="Q438" s="7">
        <v>6.1195550000000001</v>
      </c>
      <c r="R438" s="7">
        <v>0</v>
      </c>
      <c r="S438" s="7">
        <v>33.233271000000002</v>
      </c>
      <c r="T438" s="7">
        <v>29.687087999999999</v>
      </c>
      <c r="U438" s="7">
        <v>0</v>
      </c>
      <c r="V438" s="7">
        <v>25.143370999999998</v>
      </c>
      <c r="W438" s="7">
        <v>0</v>
      </c>
      <c r="X438" s="7">
        <v>13.065696000000001</v>
      </c>
      <c r="Y438" s="7">
        <v>35.899740000000001</v>
      </c>
      <c r="Z438" s="7">
        <v>12.3978</v>
      </c>
      <c r="AA438" s="1" t="s">
        <v>46</v>
      </c>
      <c r="AB438" s="1" t="str">
        <f t="shared" si="21"/>
        <v>Castilla La Mancha</v>
      </c>
      <c r="AC438" s="1" t="str">
        <f t="shared" si="19"/>
        <v>Badajoz-Castilla La Mancha-Ciudad Real-R10</v>
      </c>
      <c r="AD438" s="1" t="str">
        <f t="shared" si="20"/>
        <v xml:space="preserve">DI - Industria de productos minerales no metálicos </v>
      </c>
    </row>
    <row r="439" spans="1:30" ht="14.4">
      <c r="A439" s="7" t="s">
        <v>20</v>
      </c>
      <c r="B439" s="7" t="s">
        <v>88</v>
      </c>
      <c r="C439" s="7" t="s">
        <v>90</v>
      </c>
      <c r="D439" s="7" t="s">
        <v>47</v>
      </c>
      <c r="E439" s="7">
        <v>0</v>
      </c>
      <c r="F439" s="7">
        <v>4.5819919570202998</v>
      </c>
      <c r="G439" s="7">
        <v>0</v>
      </c>
      <c r="H439" s="7">
        <v>4.4892531590368296</v>
      </c>
      <c r="I439" s="7">
        <v>0</v>
      </c>
      <c r="J439" s="7">
        <v>5.1870731031850097</v>
      </c>
      <c r="K439" s="7">
        <v>23.856661721047299</v>
      </c>
      <c r="L439" s="7">
        <v>0</v>
      </c>
      <c r="M439" s="7">
        <v>0</v>
      </c>
      <c r="N439" s="7">
        <v>0</v>
      </c>
      <c r="O439" s="7">
        <v>1.4524510799277699</v>
      </c>
      <c r="P439" s="7">
        <v>0</v>
      </c>
      <c r="Q439" s="7">
        <v>6.6599320000000004</v>
      </c>
      <c r="R439" s="7">
        <v>0</v>
      </c>
      <c r="S439" s="7">
        <v>5.2758880000000001</v>
      </c>
      <c r="T439" s="7">
        <v>0</v>
      </c>
      <c r="U439" s="7">
        <v>20.388207000000001</v>
      </c>
      <c r="V439" s="7">
        <v>41.795161999999998</v>
      </c>
      <c r="W439" s="7">
        <v>0</v>
      </c>
      <c r="X439" s="7">
        <v>0</v>
      </c>
      <c r="Y439" s="7">
        <v>0</v>
      </c>
      <c r="Z439" s="7">
        <v>12.43304</v>
      </c>
      <c r="AA439" s="1" t="s">
        <v>48</v>
      </c>
      <c r="AB439" s="1" t="str">
        <f t="shared" si="21"/>
        <v>Castilla La Mancha</v>
      </c>
      <c r="AC439" s="1" t="str">
        <f t="shared" si="19"/>
        <v>Badajoz-Castilla La Mancha-Ciudad Real-R11</v>
      </c>
      <c r="AD439" s="1" t="str">
        <f t="shared" si="20"/>
        <v xml:space="preserve">DJ - Metalurgia y fabricación de productos metálicos </v>
      </c>
    </row>
    <row r="440" spans="1:30" ht="14.4">
      <c r="A440" s="7" t="s">
        <v>20</v>
      </c>
      <c r="B440" s="7" t="s">
        <v>88</v>
      </c>
      <c r="C440" s="7" t="s">
        <v>90</v>
      </c>
      <c r="D440" s="7" t="s">
        <v>49</v>
      </c>
      <c r="E440" s="7">
        <v>0</v>
      </c>
      <c r="F440" s="7">
        <v>0</v>
      </c>
      <c r="G440" s="7">
        <v>0</v>
      </c>
      <c r="H440" s="7">
        <v>0</v>
      </c>
      <c r="I440" s="7">
        <v>0</v>
      </c>
      <c r="J440" s="7">
        <v>0</v>
      </c>
      <c r="K440" s="7">
        <v>5.9390276681728897</v>
      </c>
      <c r="L440" s="7">
        <v>0</v>
      </c>
      <c r="M440" s="7">
        <v>0</v>
      </c>
      <c r="N440" s="7">
        <v>9.8035938400627405</v>
      </c>
      <c r="O440" s="7">
        <v>0</v>
      </c>
      <c r="P440" s="7">
        <v>0</v>
      </c>
      <c r="Q440" s="7">
        <v>0</v>
      </c>
      <c r="R440" s="7">
        <v>0</v>
      </c>
      <c r="S440" s="7">
        <v>0</v>
      </c>
      <c r="T440" s="7">
        <v>0</v>
      </c>
      <c r="U440" s="7">
        <v>0</v>
      </c>
      <c r="V440" s="7">
        <v>5.0365120000000001</v>
      </c>
      <c r="W440" s="7">
        <v>0</v>
      </c>
      <c r="X440" s="7">
        <v>0</v>
      </c>
      <c r="Y440" s="7">
        <v>2.13381</v>
      </c>
      <c r="Z440" s="7">
        <v>0</v>
      </c>
      <c r="AA440" s="1" t="s">
        <v>50</v>
      </c>
      <c r="AB440" s="1" t="str">
        <f t="shared" si="21"/>
        <v>Castilla La Mancha</v>
      </c>
      <c r="AC440" s="1" t="str">
        <f t="shared" si="19"/>
        <v>Badajoz-Castilla La Mancha-Ciudad Real-R12</v>
      </c>
      <c r="AD440" s="1" t="str">
        <f t="shared" si="20"/>
        <v xml:space="preserve">DK - Fabricación de maquinaria y equipo mecánico </v>
      </c>
    </row>
    <row r="441" spans="1:30" ht="14.4">
      <c r="A441" s="7" t="s">
        <v>20</v>
      </c>
      <c r="B441" s="7" t="s">
        <v>88</v>
      </c>
      <c r="C441" s="7" t="s">
        <v>90</v>
      </c>
      <c r="D441" s="7" t="s">
        <v>51</v>
      </c>
      <c r="E441" s="7">
        <v>141.661594614715</v>
      </c>
      <c r="F441" s="7">
        <v>0</v>
      </c>
      <c r="G441" s="7">
        <v>0</v>
      </c>
      <c r="H441" s="7">
        <v>27.685396020944999</v>
      </c>
      <c r="I441" s="7">
        <v>0</v>
      </c>
      <c r="J441" s="7">
        <v>0</v>
      </c>
      <c r="K441" s="7">
        <v>0</v>
      </c>
      <c r="L441" s="7">
        <v>0</v>
      </c>
      <c r="M441" s="7">
        <v>0</v>
      </c>
      <c r="N441" s="7">
        <v>0</v>
      </c>
      <c r="O441" s="7">
        <v>0</v>
      </c>
      <c r="P441" s="7">
        <v>15.905200000000001</v>
      </c>
      <c r="Q441" s="7">
        <v>0</v>
      </c>
      <c r="R441" s="7">
        <v>0</v>
      </c>
      <c r="S441" s="7">
        <v>3.7298909999999998</v>
      </c>
      <c r="T441" s="7">
        <v>0</v>
      </c>
      <c r="U441" s="7">
        <v>0</v>
      </c>
      <c r="V441" s="7">
        <v>0</v>
      </c>
      <c r="W441" s="7">
        <v>0</v>
      </c>
      <c r="X441" s="7">
        <v>0</v>
      </c>
      <c r="Y441" s="7">
        <v>0</v>
      </c>
      <c r="Z441" s="7">
        <v>0</v>
      </c>
      <c r="AA441" s="1" t="s">
        <v>52</v>
      </c>
      <c r="AB441" s="1" t="str">
        <f t="shared" si="21"/>
        <v>Castilla La Mancha</v>
      </c>
      <c r="AC441" s="1" t="str">
        <f t="shared" si="19"/>
        <v>Badajoz-Castilla La Mancha-Ciudad Real-R13</v>
      </c>
      <c r="AD441" s="1" t="str">
        <f t="shared" si="20"/>
        <v xml:space="preserve">DL - Material y equipo eléctrico, electrónico y óptico </v>
      </c>
    </row>
    <row r="442" spans="1:30" ht="14.4">
      <c r="A442" s="7" t="s">
        <v>20</v>
      </c>
      <c r="B442" s="7" t="s">
        <v>88</v>
      </c>
      <c r="C442" s="7" t="s">
        <v>90</v>
      </c>
      <c r="D442" s="7" t="s">
        <v>53</v>
      </c>
      <c r="E442" s="7">
        <v>0</v>
      </c>
      <c r="F442" s="7">
        <v>0</v>
      </c>
      <c r="G442" s="7">
        <v>0</v>
      </c>
      <c r="H442" s="7">
        <v>0</v>
      </c>
      <c r="I442" s="7">
        <v>0</v>
      </c>
      <c r="J442" s="7">
        <v>0</v>
      </c>
      <c r="K442" s="7">
        <v>0</v>
      </c>
      <c r="L442" s="7">
        <v>4.2047120655721999</v>
      </c>
      <c r="M442" s="7">
        <v>0</v>
      </c>
      <c r="N442" s="7">
        <v>0</v>
      </c>
      <c r="O442" s="7">
        <v>0</v>
      </c>
      <c r="P442" s="7">
        <v>0</v>
      </c>
      <c r="Q442" s="7">
        <v>0</v>
      </c>
      <c r="R442" s="7">
        <v>0</v>
      </c>
      <c r="S442" s="7">
        <v>0</v>
      </c>
      <c r="T442" s="7">
        <v>0</v>
      </c>
      <c r="U442" s="7">
        <v>0</v>
      </c>
      <c r="V442" s="7">
        <v>0</v>
      </c>
      <c r="W442" s="7">
        <v>8.01661</v>
      </c>
      <c r="X442" s="7">
        <v>0</v>
      </c>
      <c r="Y442" s="7">
        <v>0</v>
      </c>
      <c r="Z442" s="7">
        <v>0</v>
      </c>
      <c r="AA442" s="1" t="s">
        <v>54</v>
      </c>
      <c r="AB442" s="1" t="str">
        <f t="shared" si="21"/>
        <v>Castilla La Mancha</v>
      </c>
      <c r="AC442" s="1" t="str">
        <f t="shared" si="19"/>
        <v>Badajoz-Castilla La Mancha-Ciudad Real-R14</v>
      </c>
      <c r="AD442" s="1" t="str">
        <f t="shared" si="20"/>
        <v xml:space="preserve">DM - Fabricación de material de transporte </v>
      </c>
    </row>
    <row r="443" spans="1:30" ht="14.4">
      <c r="A443" s="7" t="s">
        <v>20</v>
      </c>
      <c r="B443" s="7" t="s">
        <v>88</v>
      </c>
      <c r="C443" s="7" t="s">
        <v>90</v>
      </c>
      <c r="D443" s="7" t="s">
        <v>55</v>
      </c>
      <c r="E443" s="7">
        <v>2.1229474354553801</v>
      </c>
      <c r="F443" s="7">
        <v>0</v>
      </c>
      <c r="G443" s="7">
        <v>3.65941856098814</v>
      </c>
      <c r="H443" s="7">
        <v>0</v>
      </c>
      <c r="I443" s="7">
        <v>0</v>
      </c>
      <c r="J443" s="7">
        <v>0</v>
      </c>
      <c r="K443" s="7">
        <v>0</v>
      </c>
      <c r="L443" s="7">
        <v>9.78732038180625</v>
      </c>
      <c r="M443" s="7">
        <v>0</v>
      </c>
      <c r="N443" s="7">
        <v>12.2625274603944</v>
      </c>
      <c r="O443" s="7">
        <v>0</v>
      </c>
      <c r="P443" s="7">
        <v>2.0359400000000001</v>
      </c>
      <c r="Q443" s="7">
        <v>0</v>
      </c>
      <c r="R443" s="7">
        <v>2.59491</v>
      </c>
      <c r="S443" s="7">
        <v>0</v>
      </c>
      <c r="T443" s="7">
        <v>0</v>
      </c>
      <c r="U443" s="7">
        <v>0</v>
      </c>
      <c r="V443" s="7">
        <v>0</v>
      </c>
      <c r="W443" s="7">
        <v>3.417246</v>
      </c>
      <c r="X443" s="7">
        <v>0</v>
      </c>
      <c r="Y443" s="7">
        <v>2.9965579999999998</v>
      </c>
      <c r="Z443" s="7">
        <v>0</v>
      </c>
      <c r="AA443" s="1" t="s">
        <v>56</v>
      </c>
      <c r="AB443" s="1" t="str">
        <f t="shared" si="21"/>
        <v>Castilla La Mancha</v>
      </c>
      <c r="AC443" s="1" t="str">
        <f t="shared" si="19"/>
        <v>Badajoz-Castilla La Mancha-Ciudad Real-R15</v>
      </c>
      <c r="AD443" s="1" t="str">
        <f t="shared" si="20"/>
        <v xml:space="preserve">DN - Industrias diversas </v>
      </c>
    </row>
    <row r="444" spans="1:30" ht="14.4">
      <c r="A444" s="7" t="s">
        <v>20</v>
      </c>
      <c r="B444" s="7" t="s">
        <v>88</v>
      </c>
      <c r="C444" s="7" t="s">
        <v>90</v>
      </c>
      <c r="D444" s="7" t="s">
        <v>57</v>
      </c>
      <c r="E444" s="7">
        <v>0</v>
      </c>
      <c r="F444" s="7">
        <v>0</v>
      </c>
      <c r="G444" s="7">
        <v>0</v>
      </c>
      <c r="H444" s="7">
        <v>0</v>
      </c>
      <c r="I444" s="7">
        <v>0</v>
      </c>
      <c r="J444" s="7">
        <v>0</v>
      </c>
      <c r="K444" s="7">
        <v>0</v>
      </c>
      <c r="L444" s="7">
        <v>0</v>
      </c>
      <c r="M444" s="7">
        <v>0</v>
      </c>
      <c r="N444" s="7">
        <v>0</v>
      </c>
      <c r="O444" s="7">
        <v>0</v>
      </c>
      <c r="P444" s="7">
        <v>0</v>
      </c>
      <c r="Q444" s="7">
        <v>0</v>
      </c>
      <c r="R444" s="7">
        <v>0</v>
      </c>
      <c r="S444" s="7">
        <v>0</v>
      </c>
      <c r="T444" s="7">
        <v>0</v>
      </c>
      <c r="U444" s="7">
        <v>0</v>
      </c>
      <c r="V444" s="7">
        <v>0</v>
      </c>
      <c r="W444" s="7">
        <v>0</v>
      </c>
      <c r="X444" s="7">
        <v>0</v>
      </c>
      <c r="Y444" s="7">
        <v>0</v>
      </c>
      <c r="Z444" s="7">
        <v>0</v>
      </c>
      <c r="AA444" s="1" t="s">
        <v>58</v>
      </c>
      <c r="AB444" s="1" t="str">
        <f t="shared" si="21"/>
        <v>Castilla La Mancha</v>
      </c>
      <c r="AC444" s="1" t="str">
        <f t="shared" si="19"/>
        <v>Badajoz-Castilla La Mancha-Ciudad Real-R16</v>
      </c>
      <c r="AD444" s="1" t="str">
        <f t="shared" si="20"/>
        <v xml:space="preserve">EE - Industria energética, distribución de energía, gas y agua </v>
      </c>
    </row>
    <row r="445" spans="1:30" ht="14.4">
      <c r="A445" s="7" t="s">
        <v>20</v>
      </c>
      <c r="B445" s="7" t="s">
        <v>88</v>
      </c>
      <c r="C445" s="7" t="s">
        <v>91</v>
      </c>
      <c r="D445" s="7" t="s">
        <v>23</v>
      </c>
      <c r="E445" s="7">
        <v>7.0517282182799299</v>
      </c>
      <c r="F445" s="7">
        <v>2.56889795817616</v>
      </c>
      <c r="G445" s="7">
        <v>1.6884554844930599</v>
      </c>
      <c r="H445" s="7">
        <v>2.8094698007528902</v>
      </c>
      <c r="I445" s="7">
        <v>7.3674953822803602</v>
      </c>
      <c r="J445" s="7">
        <v>10.2368799564293</v>
      </c>
      <c r="K445" s="7">
        <v>1.27539251058546</v>
      </c>
      <c r="L445" s="7">
        <v>21.812099263686999</v>
      </c>
      <c r="M445" s="7">
        <v>19.6747085715559</v>
      </c>
      <c r="N445" s="7">
        <v>2.11845944945946</v>
      </c>
      <c r="O445" s="7">
        <v>13.487443088793</v>
      </c>
      <c r="P445" s="7">
        <v>24.618535000000001</v>
      </c>
      <c r="Q445" s="7">
        <v>18.227688000000001</v>
      </c>
      <c r="R445" s="7">
        <v>19.138026</v>
      </c>
      <c r="S445" s="7">
        <v>36.055458999999999</v>
      </c>
      <c r="T445" s="7">
        <v>31.902566</v>
      </c>
      <c r="U445" s="7">
        <v>61.844960999999998</v>
      </c>
      <c r="V445" s="7">
        <v>16.443781999999999</v>
      </c>
      <c r="W445" s="7">
        <v>44.098168000000001</v>
      </c>
      <c r="X445" s="7">
        <v>47.391368999999997</v>
      </c>
      <c r="Y445" s="7">
        <v>27.259183</v>
      </c>
      <c r="Z445" s="7">
        <v>28.560452999999999</v>
      </c>
      <c r="AA445" s="1" t="s">
        <v>24</v>
      </c>
      <c r="AB445" s="1" t="str">
        <f t="shared" si="21"/>
        <v>Castilla La Mancha</v>
      </c>
      <c r="AC445" s="1" t="str">
        <f t="shared" si="19"/>
        <v>Badajoz-Castilla La Mancha-Cuenca-R1</v>
      </c>
      <c r="AD445" s="1" t="str">
        <f t="shared" si="20"/>
        <v xml:space="preserve">AA,BB - Agricultura, silvicultura y pesca </v>
      </c>
    </row>
    <row r="446" spans="1:30" ht="14.4">
      <c r="A446" s="7" t="s">
        <v>20</v>
      </c>
      <c r="B446" s="7" t="s">
        <v>88</v>
      </c>
      <c r="C446" s="7" t="s">
        <v>91</v>
      </c>
      <c r="D446" s="7" t="s">
        <v>26</v>
      </c>
      <c r="E446" s="7">
        <v>0</v>
      </c>
      <c r="F446" s="7">
        <v>0</v>
      </c>
      <c r="G446" s="7">
        <v>0</v>
      </c>
      <c r="H446" s="7">
        <v>0</v>
      </c>
      <c r="I446" s="7">
        <v>0</v>
      </c>
      <c r="J446" s="7">
        <v>0</v>
      </c>
      <c r="K446" s="7">
        <v>0</v>
      </c>
      <c r="L446" s="7">
        <v>0</v>
      </c>
      <c r="M446" s="7">
        <v>0</v>
      </c>
      <c r="N446" s="7">
        <v>0</v>
      </c>
      <c r="O446" s="7">
        <v>0</v>
      </c>
      <c r="P446" s="7">
        <v>0</v>
      </c>
      <c r="Q446" s="7">
        <v>0</v>
      </c>
      <c r="R446" s="7">
        <v>0</v>
      </c>
      <c r="S446" s="7">
        <v>0</v>
      </c>
      <c r="T446" s="7">
        <v>0</v>
      </c>
      <c r="U446" s="7">
        <v>0</v>
      </c>
      <c r="V446" s="7">
        <v>0</v>
      </c>
      <c r="W446" s="7">
        <v>0</v>
      </c>
      <c r="X446" s="7">
        <v>0</v>
      </c>
      <c r="Y446" s="7">
        <v>0</v>
      </c>
      <c r="Z446" s="7">
        <v>0</v>
      </c>
      <c r="AA446" s="1" t="s">
        <v>27</v>
      </c>
      <c r="AB446" s="1" t="str">
        <f t="shared" si="21"/>
        <v>Castilla La Mancha</v>
      </c>
      <c r="AC446" s="1" t="str">
        <f t="shared" si="19"/>
        <v>Badajoz-Castilla La Mancha-Cuenca-R2</v>
      </c>
      <c r="AD446" s="1" t="str">
        <f t="shared" si="20"/>
        <v xml:space="preserve">CA,CB, DF - I. extractivas, coquerías, refino y combustibles nucleares </v>
      </c>
    </row>
    <row r="447" spans="1:30" ht="14.4">
      <c r="A447" s="7" t="s">
        <v>20</v>
      </c>
      <c r="B447" s="7" t="s">
        <v>88</v>
      </c>
      <c r="C447" s="7" t="s">
        <v>91</v>
      </c>
      <c r="D447" s="7" t="s">
        <v>29</v>
      </c>
      <c r="E447" s="7">
        <v>28.558590640078801</v>
      </c>
      <c r="F447" s="7">
        <v>0</v>
      </c>
      <c r="G447" s="7">
        <v>15.5212127146185</v>
      </c>
      <c r="H447" s="7">
        <v>0</v>
      </c>
      <c r="I447" s="7">
        <v>9.1569885138651408</v>
      </c>
      <c r="J447" s="7">
        <v>0</v>
      </c>
      <c r="K447" s="7">
        <v>0</v>
      </c>
      <c r="L447" s="7">
        <v>0</v>
      </c>
      <c r="M447" s="7">
        <v>13.492033012188999</v>
      </c>
      <c r="N447" s="7">
        <v>0</v>
      </c>
      <c r="O447" s="7">
        <v>0</v>
      </c>
      <c r="P447" s="7">
        <v>36.531647999999997</v>
      </c>
      <c r="Q447" s="7">
        <v>0</v>
      </c>
      <c r="R447" s="7">
        <v>12.90204</v>
      </c>
      <c r="S447" s="7">
        <v>0</v>
      </c>
      <c r="T447" s="7">
        <v>15.819837</v>
      </c>
      <c r="U447" s="7">
        <v>0</v>
      </c>
      <c r="V447" s="7">
        <v>0</v>
      </c>
      <c r="W447" s="7">
        <v>0</v>
      </c>
      <c r="X447" s="7">
        <v>28.642527000000001</v>
      </c>
      <c r="Y447" s="7">
        <v>0</v>
      </c>
      <c r="Z447" s="7">
        <v>0</v>
      </c>
      <c r="AA447" s="1" t="s">
        <v>30</v>
      </c>
      <c r="AB447" s="1" t="str">
        <f t="shared" si="21"/>
        <v>Castilla La Mancha</v>
      </c>
      <c r="AC447" s="1" t="str">
        <f t="shared" si="19"/>
        <v>Badajoz-Castilla La Mancha-Cuenca-R3</v>
      </c>
      <c r="AD447" s="1" t="str">
        <f t="shared" si="20"/>
        <v xml:space="preserve">DA - Industria Agroalimentaria </v>
      </c>
    </row>
    <row r="448" spans="1:30" ht="14.4">
      <c r="A448" s="7" t="s">
        <v>20</v>
      </c>
      <c r="B448" s="7" t="s">
        <v>88</v>
      </c>
      <c r="C448" s="7" t="s">
        <v>91</v>
      </c>
      <c r="D448" s="7" t="s">
        <v>32</v>
      </c>
      <c r="E448" s="7">
        <v>0</v>
      </c>
      <c r="F448" s="7">
        <v>6.2037227706885599E-3</v>
      </c>
      <c r="G448" s="7">
        <v>0</v>
      </c>
      <c r="H448" s="7">
        <v>0</v>
      </c>
      <c r="I448" s="7">
        <v>0</v>
      </c>
      <c r="J448" s="7">
        <v>0</v>
      </c>
      <c r="K448" s="7">
        <v>0</v>
      </c>
      <c r="L448" s="7">
        <v>0</v>
      </c>
      <c r="M448" s="7">
        <v>0</v>
      </c>
      <c r="N448" s="7">
        <v>3.6464029130981798E-7</v>
      </c>
      <c r="O448" s="7">
        <v>0</v>
      </c>
      <c r="P448" s="7">
        <v>0</v>
      </c>
      <c r="Q448" s="7">
        <v>0</v>
      </c>
      <c r="R448" s="7">
        <v>0</v>
      </c>
      <c r="S448" s="7">
        <v>0</v>
      </c>
      <c r="T448" s="7">
        <v>0</v>
      </c>
      <c r="U448" s="7">
        <v>0</v>
      </c>
      <c r="V448" s="7">
        <v>0</v>
      </c>
      <c r="W448" s="7">
        <v>0</v>
      </c>
      <c r="X448" s="7">
        <v>0</v>
      </c>
      <c r="Y448" s="7">
        <v>0</v>
      </c>
      <c r="Z448" s="7">
        <v>0</v>
      </c>
      <c r="AA448" s="1" t="s">
        <v>33</v>
      </c>
      <c r="AB448" s="1" t="str">
        <f t="shared" si="21"/>
        <v>Castilla La Mancha</v>
      </c>
      <c r="AC448" s="1" t="str">
        <f t="shared" si="19"/>
        <v>Badajoz-Castilla La Mancha-Cuenca-R4</v>
      </c>
      <c r="AD448" s="1" t="str">
        <f t="shared" si="20"/>
        <v xml:space="preserve">DB - Industria textil y de la confección </v>
      </c>
    </row>
    <row r="449" spans="1:30" ht="14.4">
      <c r="A449" s="7" t="s">
        <v>20</v>
      </c>
      <c r="B449" s="7" t="s">
        <v>88</v>
      </c>
      <c r="C449" s="7" t="s">
        <v>91</v>
      </c>
      <c r="D449" s="7" t="s">
        <v>35</v>
      </c>
      <c r="E449" s="7">
        <v>0</v>
      </c>
      <c r="F449" s="7">
        <v>0</v>
      </c>
      <c r="G449" s="7">
        <v>0</v>
      </c>
      <c r="H449" s="7">
        <v>0</v>
      </c>
      <c r="I449" s="7">
        <v>0</v>
      </c>
      <c r="J449" s="7">
        <v>0</v>
      </c>
      <c r="K449" s="7">
        <v>0</v>
      </c>
      <c r="L449" s="7">
        <v>0</v>
      </c>
      <c r="M449" s="7">
        <v>0</v>
      </c>
      <c r="N449" s="7">
        <v>0</v>
      </c>
      <c r="O449" s="7">
        <v>0</v>
      </c>
      <c r="P449" s="7">
        <v>0</v>
      </c>
      <c r="Q449" s="7">
        <v>0</v>
      </c>
      <c r="R449" s="7">
        <v>0</v>
      </c>
      <c r="S449" s="7">
        <v>0</v>
      </c>
      <c r="T449" s="7">
        <v>0</v>
      </c>
      <c r="U449" s="7">
        <v>0</v>
      </c>
      <c r="V449" s="7">
        <v>0</v>
      </c>
      <c r="W449" s="7">
        <v>0</v>
      </c>
      <c r="X449" s="7">
        <v>0</v>
      </c>
      <c r="Y449" s="7">
        <v>0</v>
      </c>
      <c r="Z449" s="7">
        <v>0</v>
      </c>
      <c r="AA449" s="1" t="s">
        <v>36</v>
      </c>
      <c r="AB449" s="1" t="str">
        <f t="shared" si="21"/>
        <v>Castilla La Mancha</v>
      </c>
      <c r="AC449" s="1" t="str">
        <f t="shared" si="19"/>
        <v>Badajoz-Castilla La Mancha-Cuenca-R5</v>
      </c>
      <c r="AD449" s="1" t="str">
        <f t="shared" si="20"/>
        <v xml:space="preserve">DC - Industria del cuero y calzado </v>
      </c>
    </row>
    <row r="450" spans="1:30" ht="14.4">
      <c r="A450" s="7" t="s">
        <v>20</v>
      </c>
      <c r="B450" s="7" t="s">
        <v>88</v>
      </c>
      <c r="C450" s="7" t="s">
        <v>91</v>
      </c>
      <c r="D450" s="7" t="s">
        <v>37</v>
      </c>
      <c r="E450" s="7">
        <v>0</v>
      </c>
      <c r="F450" s="7">
        <v>0</v>
      </c>
      <c r="G450" s="7">
        <v>0</v>
      </c>
      <c r="H450" s="7">
        <v>0</v>
      </c>
      <c r="I450" s="7">
        <v>0</v>
      </c>
      <c r="J450" s="7">
        <v>0</v>
      </c>
      <c r="K450" s="7">
        <v>0</v>
      </c>
      <c r="L450" s="7">
        <v>0</v>
      </c>
      <c r="M450" s="7">
        <v>0</v>
      </c>
      <c r="N450" s="7">
        <v>0</v>
      </c>
      <c r="O450" s="7">
        <v>0</v>
      </c>
      <c r="P450" s="7">
        <v>0</v>
      </c>
      <c r="Q450" s="7">
        <v>0</v>
      </c>
      <c r="R450" s="7">
        <v>0</v>
      </c>
      <c r="S450" s="7">
        <v>0</v>
      </c>
      <c r="T450" s="7">
        <v>0</v>
      </c>
      <c r="U450" s="7">
        <v>0</v>
      </c>
      <c r="V450" s="7">
        <v>0</v>
      </c>
      <c r="W450" s="7">
        <v>0</v>
      </c>
      <c r="X450" s="7">
        <v>0</v>
      </c>
      <c r="Y450" s="7">
        <v>0</v>
      </c>
      <c r="Z450" s="7">
        <v>0</v>
      </c>
      <c r="AA450" s="1" t="s">
        <v>38</v>
      </c>
      <c r="AB450" s="1" t="str">
        <f t="shared" si="21"/>
        <v>Castilla La Mancha</v>
      </c>
      <c r="AC450" s="1" t="str">
        <f t="shared" si="19"/>
        <v>Badajoz-Castilla La Mancha-Cuenca-R6</v>
      </c>
      <c r="AD450" s="1" t="str">
        <f t="shared" si="20"/>
        <v xml:space="preserve">DD - Industria de la madera y el corcho </v>
      </c>
    </row>
    <row r="451" spans="1:30" ht="14.4">
      <c r="A451" s="7" t="s">
        <v>20</v>
      </c>
      <c r="B451" s="7" t="s">
        <v>88</v>
      </c>
      <c r="C451" s="7" t="s">
        <v>91</v>
      </c>
      <c r="D451" s="7" t="s">
        <v>39</v>
      </c>
      <c r="E451" s="7">
        <v>0</v>
      </c>
      <c r="F451" s="7">
        <v>0</v>
      </c>
      <c r="G451" s="7">
        <v>0</v>
      </c>
      <c r="H451" s="7">
        <v>0</v>
      </c>
      <c r="I451" s="7">
        <v>0</v>
      </c>
      <c r="J451" s="7">
        <v>0</v>
      </c>
      <c r="K451" s="7">
        <v>0</v>
      </c>
      <c r="L451" s="7">
        <v>0</v>
      </c>
      <c r="M451" s="7">
        <v>0</v>
      </c>
      <c r="N451" s="7">
        <v>0</v>
      </c>
      <c r="O451" s="7">
        <v>0</v>
      </c>
      <c r="P451" s="7">
        <v>0</v>
      </c>
      <c r="Q451" s="7">
        <v>0</v>
      </c>
      <c r="R451" s="7">
        <v>0</v>
      </c>
      <c r="S451" s="7">
        <v>0</v>
      </c>
      <c r="T451" s="7">
        <v>0</v>
      </c>
      <c r="U451" s="7">
        <v>0</v>
      </c>
      <c r="V451" s="7">
        <v>0</v>
      </c>
      <c r="W451" s="7">
        <v>0</v>
      </c>
      <c r="X451" s="7">
        <v>0</v>
      </c>
      <c r="Y451" s="7">
        <v>0</v>
      </c>
      <c r="Z451" s="7">
        <v>0</v>
      </c>
      <c r="AA451" s="1" t="s">
        <v>40</v>
      </c>
      <c r="AB451" s="1" t="str">
        <f t="shared" si="21"/>
        <v>Castilla La Mancha</v>
      </c>
      <c r="AC451" s="1" t="str">
        <f t="shared" si="19"/>
        <v>Badajoz-Castilla La Mancha-Cuenca-R7</v>
      </c>
      <c r="AD451" s="1" t="str">
        <f t="shared" si="20"/>
        <v xml:space="preserve">DE - Industria del papel, edición y artes gráficas </v>
      </c>
    </row>
    <row r="452" spans="1:30" ht="14.4">
      <c r="A452" s="7" t="s">
        <v>20</v>
      </c>
      <c r="B452" s="7" t="s">
        <v>88</v>
      </c>
      <c r="C452" s="7" t="s">
        <v>91</v>
      </c>
      <c r="D452" s="7" t="s">
        <v>41</v>
      </c>
      <c r="E452" s="7">
        <v>0</v>
      </c>
      <c r="F452" s="7">
        <v>0</v>
      </c>
      <c r="G452" s="7">
        <v>0</v>
      </c>
      <c r="H452" s="7">
        <v>0</v>
      </c>
      <c r="I452" s="7">
        <v>0</v>
      </c>
      <c r="J452" s="7">
        <v>0</v>
      </c>
      <c r="K452" s="7">
        <v>0</v>
      </c>
      <c r="L452" s="7">
        <v>0</v>
      </c>
      <c r="M452" s="7">
        <v>0</v>
      </c>
      <c r="N452" s="7">
        <v>0</v>
      </c>
      <c r="O452" s="7">
        <v>0</v>
      </c>
      <c r="P452" s="7">
        <v>0</v>
      </c>
      <c r="Q452" s="7">
        <v>0</v>
      </c>
      <c r="R452" s="7">
        <v>0</v>
      </c>
      <c r="S452" s="7">
        <v>0</v>
      </c>
      <c r="T452" s="7">
        <v>0</v>
      </c>
      <c r="U452" s="7">
        <v>0</v>
      </c>
      <c r="V452" s="7">
        <v>0</v>
      </c>
      <c r="W452" s="7">
        <v>0</v>
      </c>
      <c r="X452" s="7">
        <v>0</v>
      </c>
      <c r="Y452" s="7">
        <v>0</v>
      </c>
      <c r="Z452" s="7">
        <v>0</v>
      </c>
      <c r="AA452" s="1" t="s">
        <v>42</v>
      </c>
      <c r="AB452" s="1" t="str">
        <f t="shared" si="21"/>
        <v>Castilla La Mancha</v>
      </c>
      <c r="AC452" s="1" t="str">
        <f t="shared" si="19"/>
        <v>Badajoz-Castilla La Mancha-Cuenca-R8</v>
      </c>
      <c r="AD452" s="1" t="str">
        <f t="shared" si="20"/>
        <v xml:space="preserve">DG - Industria Química </v>
      </c>
    </row>
    <row r="453" spans="1:30" ht="14.4">
      <c r="A453" s="7" t="s">
        <v>20</v>
      </c>
      <c r="B453" s="7" t="s">
        <v>88</v>
      </c>
      <c r="C453" s="7" t="s">
        <v>91</v>
      </c>
      <c r="D453" s="7" t="s">
        <v>43</v>
      </c>
      <c r="E453" s="7">
        <v>0</v>
      </c>
      <c r="F453" s="7">
        <v>0</v>
      </c>
      <c r="G453" s="7">
        <v>0</v>
      </c>
      <c r="H453" s="7">
        <v>0</v>
      </c>
      <c r="I453" s="7">
        <v>0</v>
      </c>
      <c r="J453" s="7">
        <v>0</v>
      </c>
      <c r="K453" s="7">
        <v>0</v>
      </c>
      <c r="L453" s="7">
        <v>0</v>
      </c>
      <c r="M453" s="7">
        <v>0</v>
      </c>
      <c r="N453" s="7">
        <v>0</v>
      </c>
      <c r="O453" s="7">
        <v>0</v>
      </c>
      <c r="P453" s="7">
        <v>0</v>
      </c>
      <c r="Q453" s="7">
        <v>0</v>
      </c>
      <c r="R453" s="7">
        <v>0</v>
      </c>
      <c r="S453" s="7">
        <v>0</v>
      </c>
      <c r="T453" s="7">
        <v>0</v>
      </c>
      <c r="U453" s="7">
        <v>0</v>
      </c>
      <c r="V453" s="7">
        <v>0</v>
      </c>
      <c r="W453" s="7">
        <v>0</v>
      </c>
      <c r="X453" s="7">
        <v>0</v>
      </c>
      <c r="Y453" s="7">
        <v>0</v>
      </c>
      <c r="Z453" s="7">
        <v>0</v>
      </c>
      <c r="AA453" s="1" t="s">
        <v>44</v>
      </c>
      <c r="AB453" s="1" t="str">
        <f t="shared" si="21"/>
        <v>Castilla La Mancha</v>
      </c>
      <c r="AC453" s="1" t="str">
        <f t="shared" si="19"/>
        <v>Badajoz-Castilla La Mancha-Cuenca-R9</v>
      </c>
      <c r="AD453" s="1" t="str">
        <f t="shared" si="20"/>
        <v xml:space="preserve">DH - Industria del caucho y materias plásticas </v>
      </c>
    </row>
    <row r="454" spans="1:30" ht="14.4">
      <c r="A454" s="7" t="s">
        <v>20</v>
      </c>
      <c r="B454" s="7" t="s">
        <v>88</v>
      </c>
      <c r="C454" s="7" t="s">
        <v>91</v>
      </c>
      <c r="D454" s="7" t="s">
        <v>45</v>
      </c>
      <c r="E454" s="7">
        <v>0</v>
      </c>
      <c r="F454" s="7">
        <v>0</v>
      </c>
      <c r="G454" s="7">
        <v>0</v>
      </c>
      <c r="H454" s="7">
        <v>0</v>
      </c>
      <c r="I454" s="7">
        <v>0</v>
      </c>
      <c r="J454" s="7">
        <v>0</v>
      </c>
      <c r="K454" s="7">
        <v>0</v>
      </c>
      <c r="L454" s="7">
        <v>0</v>
      </c>
      <c r="M454" s="7">
        <v>0</v>
      </c>
      <c r="N454" s="7">
        <v>0</v>
      </c>
      <c r="O454" s="7">
        <v>0</v>
      </c>
      <c r="P454" s="7">
        <v>0</v>
      </c>
      <c r="Q454" s="7">
        <v>0</v>
      </c>
      <c r="R454" s="7">
        <v>0</v>
      </c>
      <c r="S454" s="7">
        <v>0</v>
      </c>
      <c r="T454" s="7">
        <v>0</v>
      </c>
      <c r="U454" s="7">
        <v>0</v>
      </c>
      <c r="V454" s="7">
        <v>0</v>
      </c>
      <c r="W454" s="7">
        <v>0</v>
      </c>
      <c r="X454" s="7">
        <v>0</v>
      </c>
      <c r="Y454" s="7">
        <v>0</v>
      </c>
      <c r="Z454" s="7">
        <v>0</v>
      </c>
      <c r="AA454" s="1" t="s">
        <v>46</v>
      </c>
      <c r="AB454" s="1" t="str">
        <f t="shared" si="21"/>
        <v>Castilla La Mancha</v>
      </c>
      <c r="AC454" s="1" t="str">
        <f t="shared" si="19"/>
        <v>Badajoz-Castilla La Mancha-Cuenca-R10</v>
      </c>
      <c r="AD454" s="1" t="str">
        <f t="shared" si="20"/>
        <v xml:space="preserve">DI - Industria de productos minerales no metálicos </v>
      </c>
    </row>
    <row r="455" spans="1:30" ht="14.4">
      <c r="A455" s="7" t="s">
        <v>20</v>
      </c>
      <c r="B455" s="7" t="s">
        <v>88</v>
      </c>
      <c r="C455" s="7" t="s">
        <v>91</v>
      </c>
      <c r="D455" s="7" t="s">
        <v>47</v>
      </c>
      <c r="E455" s="7">
        <v>0</v>
      </c>
      <c r="F455" s="7">
        <v>0</v>
      </c>
      <c r="G455" s="7">
        <v>0</v>
      </c>
      <c r="H455" s="7">
        <v>0</v>
      </c>
      <c r="I455" s="7">
        <v>0</v>
      </c>
      <c r="J455" s="7">
        <v>2.5061464047435602</v>
      </c>
      <c r="K455" s="7">
        <v>0</v>
      </c>
      <c r="L455" s="7">
        <v>0</v>
      </c>
      <c r="M455" s="7">
        <v>0</v>
      </c>
      <c r="N455" s="7">
        <v>0</v>
      </c>
      <c r="O455" s="7">
        <v>0</v>
      </c>
      <c r="P455" s="7">
        <v>0</v>
      </c>
      <c r="Q455" s="7">
        <v>0</v>
      </c>
      <c r="R455" s="7">
        <v>0</v>
      </c>
      <c r="S455" s="7">
        <v>0</v>
      </c>
      <c r="T455" s="7">
        <v>0</v>
      </c>
      <c r="U455" s="7">
        <v>28.839216</v>
      </c>
      <c r="V455" s="7">
        <v>0</v>
      </c>
      <c r="W455" s="7">
        <v>0</v>
      </c>
      <c r="X455" s="7">
        <v>0</v>
      </c>
      <c r="Y455" s="7">
        <v>0</v>
      </c>
      <c r="Z455" s="7">
        <v>0</v>
      </c>
      <c r="AA455" s="1" t="s">
        <v>48</v>
      </c>
      <c r="AB455" s="1" t="str">
        <f t="shared" si="21"/>
        <v>Castilla La Mancha</v>
      </c>
      <c r="AC455" s="1" t="str">
        <f t="shared" si="19"/>
        <v>Badajoz-Castilla La Mancha-Cuenca-R11</v>
      </c>
      <c r="AD455" s="1" t="str">
        <f t="shared" si="20"/>
        <v xml:space="preserve">DJ - Metalurgia y fabricación de productos metálicos </v>
      </c>
    </row>
    <row r="456" spans="1:30" ht="14.4">
      <c r="A456" s="7" t="s">
        <v>20</v>
      </c>
      <c r="B456" s="7" t="s">
        <v>88</v>
      </c>
      <c r="C456" s="7" t="s">
        <v>91</v>
      </c>
      <c r="D456" s="7" t="s">
        <v>49</v>
      </c>
      <c r="E456" s="7">
        <v>0</v>
      </c>
      <c r="F456" s="7">
        <v>0</v>
      </c>
      <c r="G456" s="7">
        <v>0</v>
      </c>
      <c r="H456" s="7">
        <v>0</v>
      </c>
      <c r="I456" s="7">
        <v>0</v>
      </c>
      <c r="J456" s="7">
        <v>0</v>
      </c>
      <c r="K456" s="7">
        <v>0</v>
      </c>
      <c r="L456" s="7">
        <v>0</v>
      </c>
      <c r="M456" s="7">
        <v>0</v>
      </c>
      <c r="N456" s="7">
        <v>0</v>
      </c>
      <c r="O456" s="7">
        <v>0</v>
      </c>
      <c r="P456" s="7">
        <v>0</v>
      </c>
      <c r="Q456" s="7">
        <v>0</v>
      </c>
      <c r="R456" s="7">
        <v>0</v>
      </c>
      <c r="S456" s="7">
        <v>0</v>
      </c>
      <c r="T456" s="7">
        <v>0</v>
      </c>
      <c r="U456" s="7">
        <v>0</v>
      </c>
      <c r="V456" s="7">
        <v>0</v>
      </c>
      <c r="W456" s="7">
        <v>0</v>
      </c>
      <c r="X456" s="7">
        <v>0</v>
      </c>
      <c r="Y456" s="7">
        <v>0</v>
      </c>
      <c r="Z456" s="7">
        <v>0</v>
      </c>
      <c r="AA456" s="1" t="s">
        <v>50</v>
      </c>
      <c r="AB456" s="1" t="str">
        <f t="shared" si="21"/>
        <v>Castilla La Mancha</v>
      </c>
      <c r="AC456" s="1" t="str">
        <f t="shared" si="19"/>
        <v>Badajoz-Castilla La Mancha-Cuenca-R12</v>
      </c>
      <c r="AD456" s="1" t="str">
        <f t="shared" si="20"/>
        <v xml:space="preserve">DK - Fabricación de maquinaria y equipo mecánico </v>
      </c>
    </row>
    <row r="457" spans="1:30" ht="14.4">
      <c r="A457" s="7" t="s">
        <v>20</v>
      </c>
      <c r="B457" s="7" t="s">
        <v>88</v>
      </c>
      <c r="C457" s="7" t="s">
        <v>91</v>
      </c>
      <c r="D457" s="7" t="s">
        <v>51</v>
      </c>
      <c r="E457" s="7">
        <v>0</v>
      </c>
      <c r="F457" s="7">
        <v>0</v>
      </c>
      <c r="G457" s="7">
        <v>0</v>
      </c>
      <c r="H457" s="7">
        <v>0</v>
      </c>
      <c r="I457" s="7">
        <v>0</v>
      </c>
      <c r="J457" s="7">
        <v>0</v>
      </c>
      <c r="K457" s="7">
        <v>0</v>
      </c>
      <c r="L457" s="7">
        <v>0</v>
      </c>
      <c r="M457" s="7">
        <v>0</v>
      </c>
      <c r="N457" s="7">
        <v>0</v>
      </c>
      <c r="O457" s="7">
        <v>0</v>
      </c>
      <c r="P457" s="7">
        <v>0</v>
      </c>
      <c r="Q457" s="7">
        <v>0</v>
      </c>
      <c r="R457" s="7">
        <v>0</v>
      </c>
      <c r="S457" s="7">
        <v>0</v>
      </c>
      <c r="T457" s="7">
        <v>0</v>
      </c>
      <c r="U457" s="7">
        <v>0</v>
      </c>
      <c r="V457" s="7">
        <v>0</v>
      </c>
      <c r="W457" s="7">
        <v>0</v>
      </c>
      <c r="X457" s="7">
        <v>0</v>
      </c>
      <c r="Y457" s="7">
        <v>0</v>
      </c>
      <c r="Z457" s="7">
        <v>0</v>
      </c>
      <c r="AA457" s="1" t="s">
        <v>52</v>
      </c>
      <c r="AB457" s="1" t="str">
        <f t="shared" si="21"/>
        <v>Castilla La Mancha</v>
      </c>
      <c r="AC457" s="1" t="str">
        <f t="shared" si="19"/>
        <v>Badajoz-Castilla La Mancha-Cuenca-R13</v>
      </c>
      <c r="AD457" s="1" t="str">
        <f t="shared" si="20"/>
        <v xml:space="preserve">DL - Material y equipo eléctrico, electrónico y óptico </v>
      </c>
    </row>
    <row r="458" spans="1:30" ht="14.4">
      <c r="A458" s="7" t="s">
        <v>20</v>
      </c>
      <c r="B458" s="7" t="s">
        <v>88</v>
      </c>
      <c r="C458" s="7" t="s">
        <v>91</v>
      </c>
      <c r="D458" s="7" t="s">
        <v>53</v>
      </c>
      <c r="E458" s="7">
        <v>0</v>
      </c>
      <c r="F458" s="7">
        <v>0</v>
      </c>
      <c r="G458" s="7">
        <v>0</v>
      </c>
      <c r="H458" s="7">
        <v>0</v>
      </c>
      <c r="I458" s="7">
        <v>0</v>
      </c>
      <c r="J458" s="7">
        <v>0</v>
      </c>
      <c r="K458" s="7">
        <v>0</v>
      </c>
      <c r="L458" s="7">
        <v>0</v>
      </c>
      <c r="M458" s="7">
        <v>0</v>
      </c>
      <c r="N458" s="7">
        <v>0</v>
      </c>
      <c r="O458" s="7">
        <v>0</v>
      </c>
      <c r="P458" s="7">
        <v>0</v>
      </c>
      <c r="Q458" s="7">
        <v>0</v>
      </c>
      <c r="R458" s="7">
        <v>0</v>
      </c>
      <c r="S458" s="7">
        <v>0</v>
      </c>
      <c r="T458" s="7">
        <v>0</v>
      </c>
      <c r="U458" s="7">
        <v>0</v>
      </c>
      <c r="V458" s="7">
        <v>0</v>
      </c>
      <c r="W458" s="7">
        <v>0</v>
      </c>
      <c r="X458" s="7">
        <v>0</v>
      </c>
      <c r="Y458" s="7">
        <v>0</v>
      </c>
      <c r="Z458" s="7">
        <v>0</v>
      </c>
      <c r="AA458" s="1" t="s">
        <v>54</v>
      </c>
      <c r="AB458" s="1" t="str">
        <f t="shared" si="21"/>
        <v>Castilla La Mancha</v>
      </c>
      <c r="AC458" s="1" t="str">
        <f t="shared" si="19"/>
        <v>Badajoz-Castilla La Mancha-Cuenca-R14</v>
      </c>
      <c r="AD458" s="1" t="str">
        <f t="shared" si="20"/>
        <v xml:space="preserve">DM - Fabricación de material de transporte </v>
      </c>
    </row>
    <row r="459" spans="1:30" ht="14.4">
      <c r="A459" s="7" t="s">
        <v>20</v>
      </c>
      <c r="B459" s="7" t="s">
        <v>88</v>
      </c>
      <c r="C459" s="7" t="s">
        <v>91</v>
      </c>
      <c r="D459" s="7" t="s">
        <v>55</v>
      </c>
      <c r="E459" s="7">
        <v>0</v>
      </c>
      <c r="F459" s="7">
        <v>0</v>
      </c>
      <c r="G459" s="7">
        <v>0</v>
      </c>
      <c r="H459" s="7">
        <v>0</v>
      </c>
      <c r="I459" s="7">
        <v>0</v>
      </c>
      <c r="J459" s="7">
        <v>0</v>
      </c>
      <c r="K459" s="7">
        <v>0</v>
      </c>
      <c r="L459" s="7">
        <v>0</v>
      </c>
      <c r="M459" s="7">
        <v>0</v>
      </c>
      <c r="N459" s="7">
        <v>0</v>
      </c>
      <c r="O459" s="7">
        <v>0</v>
      </c>
      <c r="P459" s="7">
        <v>0</v>
      </c>
      <c r="Q459" s="7">
        <v>0</v>
      </c>
      <c r="R459" s="7">
        <v>0</v>
      </c>
      <c r="S459" s="7">
        <v>0</v>
      </c>
      <c r="T459" s="7">
        <v>0</v>
      </c>
      <c r="U459" s="7">
        <v>0</v>
      </c>
      <c r="V459" s="7">
        <v>0</v>
      </c>
      <c r="W459" s="7">
        <v>0</v>
      </c>
      <c r="X459" s="7">
        <v>0</v>
      </c>
      <c r="Y459" s="7">
        <v>0</v>
      </c>
      <c r="Z459" s="7">
        <v>0</v>
      </c>
      <c r="AA459" s="1" t="s">
        <v>56</v>
      </c>
      <c r="AB459" s="1" t="str">
        <f t="shared" si="21"/>
        <v>Castilla La Mancha</v>
      </c>
      <c r="AC459" s="1" t="str">
        <f t="shared" si="19"/>
        <v>Badajoz-Castilla La Mancha-Cuenca-R15</v>
      </c>
      <c r="AD459" s="1" t="str">
        <f t="shared" si="20"/>
        <v xml:space="preserve">DN - Industrias diversas </v>
      </c>
    </row>
    <row r="460" spans="1:30" ht="14.4">
      <c r="A460" s="7" t="s">
        <v>20</v>
      </c>
      <c r="B460" s="7" t="s">
        <v>88</v>
      </c>
      <c r="C460" s="7" t="s">
        <v>91</v>
      </c>
      <c r="D460" s="7" t="s">
        <v>57</v>
      </c>
      <c r="E460" s="7">
        <v>0</v>
      </c>
      <c r="F460" s="7">
        <v>0</v>
      </c>
      <c r="G460" s="7">
        <v>0</v>
      </c>
      <c r="H460" s="7">
        <v>0</v>
      </c>
      <c r="I460" s="7">
        <v>0</v>
      </c>
      <c r="J460" s="7">
        <v>0</v>
      </c>
      <c r="K460" s="7">
        <v>0</v>
      </c>
      <c r="L460" s="7">
        <v>0</v>
      </c>
      <c r="M460" s="7">
        <v>0</v>
      </c>
      <c r="N460" s="7">
        <v>0</v>
      </c>
      <c r="O460" s="7">
        <v>0</v>
      </c>
      <c r="P460" s="7">
        <v>0</v>
      </c>
      <c r="Q460" s="7">
        <v>0</v>
      </c>
      <c r="R460" s="7">
        <v>0</v>
      </c>
      <c r="S460" s="7">
        <v>0</v>
      </c>
      <c r="T460" s="7">
        <v>0</v>
      </c>
      <c r="U460" s="7">
        <v>0</v>
      </c>
      <c r="V460" s="7">
        <v>0</v>
      </c>
      <c r="W460" s="7">
        <v>0</v>
      </c>
      <c r="X460" s="7">
        <v>0</v>
      </c>
      <c r="Y460" s="7">
        <v>0</v>
      </c>
      <c r="Z460" s="7">
        <v>0</v>
      </c>
      <c r="AA460" s="1" t="s">
        <v>58</v>
      </c>
      <c r="AB460" s="1" t="str">
        <f t="shared" si="21"/>
        <v>Castilla La Mancha</v>
      </c>
      <c r="AC460" s="1" t="str">
        <f t="shared" si="19"/>
        <v>Badajoz-Castilla La Mancha-Cuenca-R16</v>
      </c>
      <c r="AD460" s="1" t="str">
        <f t="shared" si="20"/>
        <v xml:space="preserve">EE - Industria energética, distribución de energía, gas y agua </v>
      </c>
    </row>
    <row r="461" spans="1:30" ht="14.4">
      <c r="A461" s="7" t="s">
        <v>20</v>
      </c>
      <c r="B461" s="7" t="s">
        <v>88</v>
      </c>
      <c r="C461" s="7" t="s">
        <v>92</v>
      </c>
      <c r="D461" s="7" t="s">
        <v>23</v>
      </c>
      <c r="E461" s="7">
        <v>42.408865795196199</v>
      </c>
      <c r="F461" s="7">
        <v>0</v>
      </c>
      <c r="G461" s="7">
        <v>0</v>
      </c>
      <c r="H461" s="7">
        <v>1.3765353955677599</v>
      </c>
      <c r="I461" s="7">
        <v>0</v>
      </c>
      <c r="J461" s="7">
        <v>0</v>
      </c>
      <c r="K461" s="7">
        <v>4.4848620626688103</v>
      </c>
      <c r="L461" s="7">
        <v>2.22527251092367</v>
      </c>
      <c r="M461" s="7">
        <v>0</v>
      </c>
      <c r="N461" s="7">
        <v>0</v>
      </c>
      <c r="O461" s="7">
        <v>0</v>
      </c>
      <c r="P461" s="7">
        <v>51.308464000000001</v>
      </c>
      <c r="Q461" s="7">
        <v>0</v>
      </c>
      <c r="R461" s="7">
        <v>0</v>
      </c>
      <c r="S461" s="7">
        <v>17.494174999999998</v>
      </c>
      <c r="T461" s="7">
        <v>0</v>
      </c>
      <c r="U461" s="7">
        <v>0</v>
      </c>
      <c r="V461" s="7">
        <v>3.6952319999999999</v>
      </c>
      <c r="W461" s="7">
        <v>28.744976000000001</v>
      </c>
      <c r="X461" s="7">
        <v>0</v>
      </c>
      <c r="Y461" s="7">
        <v>0</v>
      </c>
      <c r="Z461" s="7">
        <v>0</v>
      </c>
      <c r="AA461" s="1" t="s">
        <v>24</v>
      </c>
      <c r="AB461" s="1" t="str">
        <f t="shared" si="21"/>
        <v>Castilla La Mancha</v>
      </c>
      <c r="AC461" s="1" t="str">
        <f t="shared" si="19"/>
        <v>Badajoz-Castilla La Mancha-Guadalajara-R1</v>
      </c>
      <c r="AD461" s="1" t="str">
        <f t="shared" si="20"/>
        <v xml:space="preserve">AA,BB - Agricultura, silvicultura y pesca </v>
      </c>
    </row>
    <row r="462" spans="1:30" ht="14.4">
      <c r="A462" s="7" t="s">
        <v>20</v>
      </c>
      <c r="B462" s="7" t="s">
        <v>88</v>
      </c>
      <c r="C462" s="7" t="s">
        <v>92</v>
      </c>
      <c r="D462" s="7" t="s">
        <v>26</v>
      </c>
      <c r="E462" s="7">
        <v>0</v>
      </c>
      <c r="F462" s="7">
        <v>0.16693993046882399</v>
      </c>
      <c r="G462" s="7">
        <v>0.154568031968672</v>
      </c>
      <c r="H462" s="7">
        <v>0</v>
      </c>
      <c r="I462" s="7">
        <v>0</v>
      </c>
      <c r="J462" s="7">
        <v>0</v>
      </c>
      <c r="K462" s="7">
        <v>0</v>
      </c>
      <c r="L462" s="7">
        <v>0</v>
      </c>
      <c r="M462" s="7">
        <v>0</v>
      </c>
      <c r="N462" s="7">
        <v>0.17838944918160199</v>
      </c>
      <c r="O462" s="7">
        <v>0</v>
      </c>
      <c r="P462" s="7">
        <v>0</v>
      </c>
      <c r="Q462" s="7">
        <v>18.855381999999999</v>
      </c>
      <c r="R462" s="7">
        <v>18.974312000000001</v>
      </c>
      <c r="S462" s="7">
        <v>0</v>
      </c>
      <c r="T462" s="7">
        <v>0</v>
      </c>
      <c r="U462" s="7">
        <v>0</v>
      </c>
      <c r="V462" s="7">
        <v>0</v>
      </c>
      <c r="W462" s="7">
        <v>0</v>
      </c>
      <c r="X462" s="7">
        <v>0</v>
      </c>
      <c r="Y462" s="7">
        <v>6.6872780000000001</v>
      </c>
      <c r="Z462" s="7">
        <v>0</v>
      </c>
      <c r="AA462" s="1" t="s">
        <v>27</v>
      </c>
      <c r="AB462" s="1" t="str">
        <f t="shared" si="21"/>
        <v>Castilla La Mancha</v>
      </c>
      <c r="AC462" s="1" t="str">
        <f t="shared" ref="AC462:AC525" si="22">+A462&amp;"-"&amp;AB462&amp;"-"&amp;C462&amp;"-"&amp;AA462</f>
        <v>Badajoz-Castilla La Mancha-Guadalajara-R2</v>
      </c>
      <c r="AD462" s="1" t="str">
        <f t="shared" ref="AD462:AD525" si="23">+IF(D462=$D$13,$AI$1,IF(D462=$D$14,$AI$2,IF(D462=$D$15,$AI$3,IF(D462=$D$16,$AI$4,IF(D462=$D$17,$AI$5,IF(D462=$D$18,$AI$6,IF(D462=$D$19,$AI$7,IF(D462=$D$20,$AI$8,IF(D462=$D$21,$AI$9,IF(D462=$D$22,$AI$10,IF(D462=$D$23,$AI$11,IF(D462=$D$24,$AI$12,IF(D462=$D$25,$AI$13,IF(D462=$D$26,$AI$14,IF(D462=$D$27,$AI$15,$AI$16)))))))))))))))</f>
        <v xml:space="preserve">CA,CB, DF - I. extractivas, coquerías, refino y combustibles nucleares </v>
      </c>
    </row>
    <row r="463" spans="1:30" ht="14.4">
      <c r="A463" s="7" t="s">
        <v>20</v>
      </c>
      <c r="B463" s="7" t="s">
        <v>88</v>
      </c>
      <c r="C463" s="7" t="s">
        <v>92</v>
      </c>
      <c r="D463" s="7" t="s">
        <v>29</v>
      </c>
      <c r="E463" s="7">
        <v>17.685035732247201</v>
      </c>
      <c r="F463" s="7">
        <v>0.59262376122409699</v>
      </c>
      <c r="G463" s="7">
        <v>0.61760526573763697</v>
      </c>
      <c r="H463" s="7">
        <v>5.7029811676945901</v>
      </c>
      <c r="I463" s="7">
        <v>10.9113241580087</v>
      </c>
      <c r="J463" s="7">
        <v>3.46713597363807</v>
      </c>
      <c r="K463" s="7">
        <v>2.3926893264308098</v>
      </c>
      <c r="L463" s="7">
        <v>5.1383220491874701E-2</v>
      </c>
      <c r="M463" s="7">
        <v>5.6596056937744104</v>
      </c>
      <c r="N463" s="7">
        <v>2.0440201796973998</v>
      </c>
      <c r="O463" s="7">
        <v>1.41063770977701</v>
      </c>
      <c r="P463" s="7">
        <v>45.372492999999999</v>
      </c>
      <c r="Q463" s="7">
        <v>6.9444900000000001</v>
      </c>
      <c r="R463" s="7">
        <v>7.4415779999999998</v>
      </c>
      <c r="S463" s="7">
        <v>59.844813000000002</v>
      </c>
      <c r="T463" s="7">
        <v>74.058415999999994</v>
      </c>
      <c r="U463" s="7">
        <v>22.243236</v>
      </c>
      <c r="V463" s="7">
        <v>34.120412000000002</v>
      </c>
      <c r="W463" s="7">
        <v>12.893409</v>
      </c>
      <c r="X463" s="7">
        <v>32.657992</v>
      </c>
      <c r="Y463" s="7">
        <v>17.683959999999999</v>
      </c>
      <c r="Z463" s="7">
        <v>4.7057149999999996</v>
      </c>
      <c r="AA463" s="1" t="s">
        <v>30</v>
      </c>
      <c r="AB463" s="1" t="str">
        <f t="shared" si="21"/>
        <v>Castilla La Mancha</v>
      </c>
      <c r="AC463" s="1" t="str">
        <f t="shared" si="22"/>
        <v>Badajoz-Castilla La Mancha-Guadalajara-R3</v>
      </c>
      <c r="AD463" s="1" t="str">
        <f t="shared" si="23"/>
        <v xml:space="preserve">DA - Industria Agroalimentaria </v>
      </c>
    </row>
    <row r="464" spans="1:30" ht="14.4">
      <c r="A464" s="7" t="s">
        <v>20</v>
      </c>
      <c r="B464" s="7" t="s">
        <v>88</v>
      </c>
      <c r="C464" s="7" t="s">
        <v>92</v>
      </c>
      <c r="D464" s="7" t="s">
        <v>32</v>
      </c>
      <c r="E464" s="7">
        <v>0</v>
      </c>
      <c r="F464" s="7">
        <v>0</v>
      </c>
      <c r="G464" s="7">
        <v>0</v>
      </c>
      <c r="H464" s="7">
        <v>4.3756991669191602E-3</v>
      </c>
      <c r="I464" s="7">
        <v>0</v>
      </c>
      <c r="J464" s="7">
        <v>0</v>
      </c>
      <c r="K464" s="7">
        <v>0</v>
      </c>
      <c r="L464" s="7">
        <v>0</v>
      </c>
      <c r="M464" s="7">
        <v>0</v>
      </c>
      <c r="N464" s="7">
        <v>1.4623033019278901E-3</v>
      </c>
      <c r="O464" s="7">
        <v>0</v>
      </c>
      <c r="P464" s="7">
        <v>0</v>
      </c>
      <c r="Q464" s="7">
        <v>0</v>
      </c>
      <c r="R464" s="7">
        <v>0</v>
      </c>
      <c r="S464" s="7">
        <v>0</v>
      </c>
      <c r="T464" s="7">
        <v>0</v>
      </c>
      <c r="U464" s="7">
        <v>0</v>
      </c>
      <c r="V464" s="7">
        <v>0</v>
      </c>
      <c r="W464" s="7">
        <v>0</v>
      </c>
      <c r="X464" s="7">
        <v>0</v>
      </c>
      <c r="Y464" s="7">
        <v>0</v>
      </c>
      <c r="Z464" s="7">
        <v>0</v>
      </c>
      <c r="AA464" s="1" t="s">
        <v>33</v>
      </c>
      <c r="AB464" s="1" t="str">
        <f t="shared" si="21"/>
        <v>Castilla La Mancha</v>
      </c>
      <c r="AC464" s="1" t="str">
        <f t="shared" si="22"/>
        <v>Badajoz-Castilla La Mancha-Guadalajara-R4</v>
      </c>
      <c r="AD464" s="1" t="str">
        <f t="shared" si="23"/>
        <v xml:space="preserve">DB - Industria textil y de la confección </v>
      </c>
    </row>
    <row r="465" spans="1:30" ht="14.4">
      <c r="A465" s="7" t="s">
        <v>20</v>
      </c>
      <c r="B465" s="7" t="s">
        <v>88</v>
      </c>
      <c r="C465" s="7" t="s">
        <v>92</v>
      </c>
      <c r="D465" s="7" t="s">
        <v>35</v>
      </c>
      <c r="E465" s="7">
        <v>0</v>
      </c>
      <c r="F465" s="7">
        <v>0</v>
      </c>
      <c r="G465" s="7">
        <v>0</v>
      </c>
      <c r="H465" s="7">
        <v>0</v>
      </c>
      <c r="I465" s="7">
        <v>0</v>
      </c>
      <c r="J465" s="7">
        <v>0</v>
      </c>
      <c r="K465" s="7">
        <v>0.54022698730709995</v>
      </c>
      <c r="L465" s="7">
        <v>0</v>
      </c>
      <c r="M465" s="7">
        <v>0</v>
      </c>
      <c r="N465" s="7">
        <v>0.39495949972768601</v>
      </c>
      <c r="O465" s="7">
        <v>3.9821143837814502E-2</v>
      </c>
      <c r="P465" s="7">
        <v>0</v>
      </c>
      <c r="Q465" s="7">
        <v>0</v>
      </c>
      <c r="R465" s="7">
        <v>0</v>
      </c>
      <c r="S465" s="7">
        <v>0</v>
      </c>
      <c r="T465" s="7">
        <v>0</v>
      </c>
      <c r="U465" s="7">
        <v>0</v>
      </c>
      <c r="V465" s="7">
        <v>11.89297</v>
      </c>
      <c r="W465" s="7">
        <v>0</v>
      </c>
      <c r="X465" s="7">
        <v>0</v>
      </c>
      <c r="Y465" s="7">
        <v>11.987715</v>
      </c>
      <c r="Z465" s="7">
        <v>1.510251</v>
      </c>
      <c r="AA465" s="1" t="s">
        <v>36</v>
      </c>
      <c r="AB465" s="1" t="str">
        <f t="shared" si="21"/>
        <v>Castilla La Mancha</v>
      </c>
      <c r="AC465" s="1" t="str">
        <f t="shared" si="22"/>
        <v>Badajoz-Castilla La Mancha-Guadalajara-R5</v>
      </c>
      <c r="AD465" s="1" t="str">
        <f t="shared" si="23"/>
        <v xml:space="preserve">DC - Industria del cuero y calzado </v>
      </c>
    </row>
    <row r="466" spans="1:30" ht="14.4">
      <c r="A466" s="7" t="s">
        <v>20</v>
      </c>
      <c r="B466" s="7" t="s">
        <v>88</v>
      </c>
      <c r="C466" s="7" t="s">
        <v>92</v>
      </c>
      <c r="D466" s="7" t="s">
        <v>37</v>
      </c>
      <c r="E466" s="7">
        <v>0</v>
      </c>
      <c r="F466" s="7">
        <v>0</v>
      </c>
      <c r="G466" s="7">
        <v>0</v>
      </c>
      <c r="H466" s="7">
        <v>0</v>
      </c>
      <c r="I466" s="7">
        <v>0</v>
      </c>
      <c r="J466" s="7">
        <v>0</v>
      </c>
      <c r="K466" s="7">
        <v>0</v>
      </c>
      <c r="L466" s="7">
        <v>0</v>
      </c>
      <c r="M466" s="7">
        <v>0</v>
      </c>
      <c r="N466" s="7">
        <v>0</v>
      </c>
      <c r="O466" s="7">
        <v>0</v>
      </c>
      <c r="P466" s="7">
        <v>0</v>
      </c>
      <c r="Q466" s="7">
        <v>0</v>
      </c>
      <c r="R466" s="7">
        <v>0</v>
      </c>
      <c r="S466" s="7">
        <v>0</v>
      </c>
      <c r="T466" s="7">
        <v>0</v>
      </c>
      <c r="U466" s="7">
        <v>0</v>
      </c>
      <c r="V466" s="7">
        <v>0</v>
      </c>
      <c r="W466" s="7">
        <v>0</v>
      </c>
      <c r="X466" s="7">
        <v>0</v>
      </c>
      <c r="Y466" s="7">
        <v>0</v>
      </c>
      <c r="Z466" s="7">
        <v>0</v>
      </c>
      <c r="AA466" s="1" t="s">
        <v>38</v>
      </c>
      <c r="AB466" s="1" t="str">
        <f t="shared" si="21"/>
        <v>Castilla La Mancha</v>
      </c>
      <c r="AC466" s="1" t="str">
        <f t="shared" si="22"/>
        <v>Badajoz-Castilla La Mancha-Guadalajara-R6</v>
      </c>
      <c r="AD466" s="1" t="str">
        <f t="shared" si="23"/>
        <v xml:space="preserve">DD - Industria de la madera y el corcho </v>
      </c>
    </row>
    <row r="467" spans="1:30" ht="14.4">
      <c r="A467" s="7" t="s">
        <v>20</v>
      </c>
      <c r="B467" s="7" t="s">
        <v>88</v>
      </c>
      <c r="C467" s="7" t="s">
        <v>92</v>
      </c>
      <c r="D467" s="7" t="s">
        <v>39</v>
      </c>
      <c r="E467" s="7">
        <v>0</v>
      </c>
      <c r="F467" s="7">
        <v>0</v>
      </c>
      <c r="G467" s="7">
        <v>1.02051467837151</v>
      </c>
      <c r="H467" s="7">
        <v>0</v>
      </c>
      <c r="I467" s="7">
        <v>0</v>
      </c>
      <c r="J467" s="7">
        <v>0</v>
      </c>
      <c r="K467" s="7">
        <v>0</v>
      </c>
      <c r="L467" s="7">
        <v>0</v>
      </c>
      <c r="M467" s="7">
        <v>0.50169546760075701</v>
      </c>
      <c r="N467" s="7">
        <v>0</v>
      </c>
      <c r="O467" s="7">
        <v>0</v>
      </c>
      <c r="P467" s="7">
        <v>0</v>
      </c>
      <c r="Q467" s="7">
        <v>0</v>
      </c>
      <c r="R467" s="7">
        <v>9.9226080000000003</v>
      </c>
      <c r="S467" s="7">
        <v>0</v>
      </c>
      <c r="T467" s="7">
        <v>0</v>
      </c>
      <c r="U467" s="7">
        <v>0</v>
      </c>
      <c r="V467" s="7">
        <v>0</v>
      </c>
      <c r="W467" s="7">
        <v>0</v>
      </c>
      <c r="X467" s="7">
        <v>10.04796</v>
      </c>
      <c r="Y467" s="7">
        <v>0</v>
      </c>
      <c r="Z467" s="7">
        <v>0</v>
      </c>
      <c r="AA467" s="1" t="s">
        <v>40</v>
      </c>
      <c r="AB467" s="1" t="str">
        <f t="shared" si="21"/>
        <v>Castilla La Mancha</v>
      </c>
      <c r="AC467" s="1" t="str">
        <f t="shared" si="22"/>
        <v>Badajoz-Castilla La Mancha-Guadalajara-R7</v>
      </c>
      <c r="AD467" s="1" t="str">
        <f t="shared" si="23"/>
        <v xml:space="preserve">DE - Industria del papel, edición y artes gráficas </v>
      </c>
    </row>
    <row r="468" spans="1:30" ht="14.4">
      <c r="A468" s="7" t="s">
        <v>20</v>
      </c>
      <c r="B468" s="7" t="s">
        <v>88</v>
      </c>
      <c r="C468" s="7" t="s">
        <v>92</v>
      </c>
      <c r="D468" s="7" t="s">
        <v>41</v>
      </c>
      <c r="E468" s="7">
        <v>56.550798541216203</v>
      </c>
      <c r="F468" s="7">
        <v>6.3080508056312503</v>
      </c>
      <c r="G468" s="7">
        <v>0</v>
      </c>
      <c r="H468" s="7">
        <v>0</v>
      </c>
      <c r="I468" s="7">
        <v>15.1068387429178</v>
      </c>
      <c r="J468" s="7">
        <v>0</v>
      </c>
      <c r="K468" s="7">
        <v>6.6872946095551704</v>
      </c>
      <c r="L468" s="7">
        <v>0</v>
      </c>
      <c r="M468" s="7">
        <v>0</v>
      </c>
      <c r="N468" s="7">
        <v>66.414520336700704</v>
      </c>
      <c r="O468" s="7">
        <v>0</v>
      </c>
      <c r="P468" s="7">
        <v>22.825475999999998</v>
      </c>
      <c r="Q468" s="7">
        <v>14.359089000000001</v>
      </c>
      <c r="R468" s="7">
        <v>0</v>
      </c>
      <c r="S468" s="7">
        <v>0</v>
      </c>
      <c r="T468" s="7">
        <v>15.430999999999999</v>
      </c>
      <c r="U468" s="7">
        <v>0</v>
      </c>
      <c r="V468" s="7">
        <v>21.463277999999999</v>
      </c>
      <c r="W468" s="7">
        <v>0</v>
      </c>
      <c r="X468" s="7">
        <v>0</v>
      </c>
      <c r="Y468" s="7">
        <v>39.447611000000002</v>
      </c>
      <c r="Z468" s="7">
        <v>0</v>
      </c>
      <c r="AA468" s="1" t="s">
        <v>42</v>
      </c>
      <c r="AB468" s="1" t="str">
        <f t="shared" si="21"/>
        <v>Castilla La Mancha</v>
      </c>
      <c r="AC468" s="1" t="str">
        <f t="shared" si="22"/>
        <v>Badajoz-Castilla La Mancha-Guadalajara-R8</v>
      </c>
      <c r="AD468" s="1" t="str">
        <f t="shared" si="23"/>
        <v xml:space="preserve">DG - Industria Química </v>
      </c>
    </row>
    <row r="469" spans="1:30" ht="14.4">
      <c r="A469" s="7" t="s">
        <v>20</v>
      </c>
      <c r="B469" s="7" t="s">
        <v>88</v>
      </c>
      <c r="C469" s="7" t="s">
        <v>92</v>
      </c>
      <c r="D469" s="7" t="s">
        <v>43</v>
      </c>
      <c r="E469" s="7">
        <v>0</v>
      </c>
      <c r="F469" s="7">
        <v>0</v>
      </c>
      <c r="G469" s="7">
        <v>0</v>
      </c>
      <c r="H469" s="7">
        <v>0</v>
      </c>
      <c r="I469" s="7">
        <v>1.7925258952591701</v>
      </c>
      <c r="J469" s="7">
        <v>0</v>
      </c>
      <c r="K469" s="7">
        <v>0</v>
      </c>
      <c r="L469" s="7">
        <v>0</v>
      </c>
      <c r="M469" s="7">
        <v>0</v>
      </c>
      <c r="N469" s="7">
        <v>0</v>
      </c>
      <c r="O469" s="7">
        <v>0</v>
      </c>
      <c r="P469" s="7">
        <v>0</v>
      </c>
      <c r="Q469" s="7">
        <v>0</v>
      </c>
      <c r="R469" s="7">
        <v>0</v>
      </c>
      <c r="S469" s="7">
        <v>0</v>
      </c>
      <c r="T469" s="7">
        <v>4.9478479999999996</v>
      </c>
      <c r="U469" s="7">
        <v>0</v>
      </c>
      <c r="V469" s="7">
        <v>0</v>
      </c>
      <c r="W469" s="7">
        <v>0</v>
      </c>
      <c r="X469" s="7">
        <v>0</v>
      </c>
      <c r="Y469" s="7">
        <v>0</v>
      </c>
      <c r="Z469" s="7">
        <v>0</v>
      </c>
      <c r="AA469" s="1" t="s">
        <v>44</v>
      </c>
      <c r="AB469" s="1" t="str">
        <f t="shared" si="21"/>
        <v>Castilla La Mancha</v>
      </c>
      <c r="AC469" s="1" t="str">
        <f t="shared" si="22"/>
        <v>Badajoz-Castilla La Mancha-Guadalajara-R9</v>
      </c>
      <c r="AD469" s="1" t="str">
        <f t="shared" si="23"/>
        <v xml:space="preserve">DH - Industria del caucho y materias plásticas </v>
      </c>
    </row>
    <row r="470" spans="1:30" ht="14.4">
      <c r="A470" s="7" t="s">
        <v>20</v>
      </c>
      <c r="B470" s="7" t="s">
        <v>88</v>
      </c>
      <c r="C470" s="7" t="s">
        <v>92</v>
      </c>
      <c r="D470" s="7" t="s">
        <v>45</v>
      </c>
      <c r="E470" s="7">
        <v>17.108472480566299</v>
      </c>
      <c r="F470" s="7">
        <v>0</v>
      </c>
      <c r="G470" s="7">
        <v>0</v>
      </c>
      <c r="H470" s="7">
        <v>0</v>
      </c>
      <c r="I470" s="7">
        <v>12.585908955450799</v>
      </c>
      <c r="J470" s="7">
        <v>0</v>
      </c>
      <c r="K470" s="7">
        <v>8.6764577046783398</v>
      </c>
      <c r="L470" s="7">
        <v>0</v>
      </c>
      <c r="M470" s="7">
        <v>0</v>
      </c>
      <c r="N470" s="7">
        <v>6.4548199289831096</v>
      </c>
      <c r="O470" s="7">
        <v>0</v>
      </c>
      <c r="P470" s="7">
        <v>17.906496000000001</v>
      </c>
      <c r="Q470" s="7">
        <v>0</v>
      </c>
      <c r="R470" s="7">
        <v>0</v>
      </c>
      <c r="S470" s="7">
        <v>0</v>
      </c>
      <c r="T470" s="7">
        <v>18.302516000000001</v>
      </c>
      <c r="U470" s="7">
        <v>0</v>
      </c>
      <c r="V470" s="7">
        <v>10.904400000000001</v>
      </c>
      <c r="W470" s="7">
        <v>0</v>
      </c>
      <c r="X470" s="7">
        <v>0</v>
      </c>
      <c r="Y470" s="7">
        <v>10.63292</v>
      </c>
      <c r="Z470" s="7">
        <v>0</v>
      </c>
      <c r="AA470" s="1" t="s">
        <v>46</v>
      </c>
      <c r="AB470" s="1" t="str">
        <f t="shared" si="21"/>
        <v>Castilla La Mancha</v>
      </c>
      <c r="AC470" s="1" t="str">
        <f t="shared" si="22"/>
        <v>Badajoz-Castilla La Mancha-Guadalajara-R10</v>
      </c>
      <c r="AD470" s="1" t="str">
        <f t="shared" si="23"/>
        <v xml:space="preserve">DI - Industria de productos minerales no metálicos </v>
      </c>
    </row>
    <row r="471" spans="1:30" ht="14.4">
      <c r="A471" s="7" t="s">
        <v>20</v>
      </c>
      <c r="B471" s="7" t="s">
        <v>88</v>
      </c>
      <c r="C471" s="7" t="s">
        <v>92</v>
      </c>
      <c r="D471" s="7" t="s">
        <v>47</v>
      </c>
      <c r="E471" s="7">
        <v>15.8150672529323</v>
      </c>
      <c r="F471" s="7">
        <v>0</v>
      </c>
      <c r="G471" s="7">
        <v>5.3824596182856004</v>
      </c>
      <c r="H471" s="7">
        <v>5.09279931270384</v>
      </c>
      <c r="I471" s="7">
        <v>0</v>
      </c>
      <c r="J471" s="7">
        <v>0</v>
      </c>
      <c r="K471" s="7">
        <v>0</v>
      </c>
      <c r="L471" s="7">
        <v>0</v>
      </c>
      <c r="M471" s="7">
        <v>0</v>
      </c>
      <c r="N471" s="7">
        <v>0</v>
      </c>
      <c r="O471" s="7">
        <v>0</v>
      </c>
      <c r="P471" s="7">
        <v>18.385964999999999</v>
      </c>
      <c r="Q471" s="7">
        <v>0</v>
      </c>
      <c r="R471" s="7">
        <v>15.827076</v>
      </c>
      <c r="S471" s="7">
        <v>20.985313999999999</v>
      </c>
      <c r="T471" s="7">
        <v>0</v>
      </c>
      <c r="U471" s="7">
        <v>0</v>
      </c>
      <c r="V471" s="7">
        <v>0</v>
      </c>
      <c r="W471" s="7">
        <v>0</v>
      </c>
      <c r="X471" s="7">
        <v>0</v>
      </c>
      <c r="Y471" s="7">
        <v>0</v>
      </c>
      <c r="Z471" s="7">
        <v>0</v>
      </c>
      <c r="AA471" s="1" t="s">
        <v>48</v>
      </c>
      <c r="AB471" s="1" t="str">
        <f t="shared" si="21"/>
        <v>Castilla La Mancha</v>
      </c>
      <c r="AC471" s="1" t="str">
        <f t="shared" si="22"/>
        <v>Badajoz-Castilla La Mancha-Guadalajara-R11</v>
      </c>
      <c r="AD471" s="1" t="str">
        <f t="shared" si="23"/>
        <v xml:space="preserve">DJ - Metalurgia y fabricación de productos metálicos </v>
      </c>
    </row>
    <row r="472" spans="1:30" ht="14.4">
      <c r="A472" s="7" t="s">
        <v>20</v>
      </c>
      <c r="B472" s="7" t="s">
        <v>88</v>
      </c>
      <c r="C472" s="7" t="s">
        <v>92</v>
      </c>
      <c r="D472" s="7" t="s">
        <v>49</v>
      </c>
      <c r="E472" s="7">
        <v>0</v>
      </c>
      <c r="F472" s="7">
        <v>0</v>
      </c>
      <c r="G472" s="7">
        <v>0</v>
      </c>
      <c r="H472" s="7">
        <v>0</v>
      </c>
      <c r="I472" s="7">
        <v>0</v>
      </c>
      <c r="J472" s="7">
        <v>9.3406342739129293</v>
      </c>
      <c r="K472" s="7">
        <v>0</v>
      </c>
      <c r="L472" s="7">
        <v>0</v>
      </c>
      <c r="M472" s="7">
        <v>0</v>
      </c>
      <c r="N472" s="7">
        <v>0</v>
      </c>
      <c r="O472" s="7">
        <v>0</v>
      </c>
      <c r="P472" s="7">
        <v>0</v>
      </c>
      <c r="Q472" s="7">
        <v>0</v>
      </c>
      <c r="R472" s="7">
        <v>0</v>
      </c>
      <c r="S472" s="7">
        <v>0</v>
      </c>
      <c r="T472" s="7">
        <v>0</v>
      </c>
      <c r="U472" s="7">
        <v>3.3645749999999999</v>
      </c>
      <c r="V472" s="7">
        <v>0</v>
      </c>
      <c r="W472" s="7">
        <v>0</v>
      </c>
      <c r="X472" s="7">
        <v>0</v>
      </c>
      <c r="Y472" s="7">
        <v>0</v>
      </c>
      <c r="Z472" s="7">
        <v>0</v>
      </c>
      <c r="AA472" s="1" t="s">
        <v>50</v>
      </c>
      <c r="AB472" s="1" t="str">
        <f t="shared" si="21"/>
        <v>Castilla La Mancha</v>
      </c>
      <c r="AC472" s="1" t="str">
        <f t="shared" si="22"/>
        <v>Badajoz-Castilla La Mancha-Guadalajara-R12</v>
      </c>
      <c r="AD472" s="1" t="str">
        <f t="shared" si="23"/>
        <v xml:space="preserve">DK - Fabricación de maquinaria y equipo mecánico </v>
      </c>
    </row>
    <row r="473" spans="1:30" ht="14.4">
      <c r="A473" s="7" t="s">
        <v>20</v>
      </c>
      <c r="B473" s="7" t="s">
        <v>88</v>
      </c>
      <c r="C473" s="7" t="s">
        <v>92</v>
      </c>
      <c r="D473" s="7" t="s">
        <v>51</v>
      </c>
      <c r="E473" s="7">
        <v>0</v>
      </c>
      <c r="F473" s="7">
        <v>0</v>
      </c>
      <c r="G473" s="7">
        <v>0.35939930636519302</v>
      </c>
      <c r="H473" s="7">
        <v>1.0015155087904399</v>
      </c>
      <c r="I473" s="7">
        <v>0</v>
      </c>
      <c r="J473" s="7">
        <v>0</v>
      </c>
      <c r="K473" s="7">
        <v>0</v>
      </c>
      <c r="L473" s="7">
        <v>0</v>
      </c>
      <c r="M473" s="7">
        <v>0</v>
      </c>
      <c r="N473" s="7">
        <v>0</v>
      </c>
      <c r="O473" s="7">
        <v>0</v>
      </c>
      <c r="P473" s="7">
        <v>0</v>
      </c>
      <c r="Q473" s="7">
        <v>0</v>
      </c>
      <c r="R473" s="7">
        <v>1.3637840000000001</v>
      </c>
      <c r="S473" s="7">
        <v>4.0689719999999996</v>
      </c>
      <c r="T473" s="7">
        <v>0</v>
      </c>
      <c r="U473" s="7">
        <v>0</v>
      </c>
      <c r="V473" s="7">
        <v>0</v>
      </c>
      <c r="W473" s="7">
        <v>0</v>
      </c>
      <c r="X473" s="7">
        <v>0</v>
      </c>
      <c r="Y473" s="7">
        <v>0</v>
      </c>
      <c r="Z473" s="7">
        <v>0</v>
      </c>
      <c r="AA473" s="1" t="s">
        <v>52</v>
      </c>
      <c r="AB473" s="1" t="str">
        <f t="shared" si="21"/>
        <v>Castilla La Mancha</v>
      </c>
      <c r="AC473" s="1" t="str">
        <f t="shared" si="22"/>
        <v>Badajoz-Castilla La Mancha-Guadalajara-R13</v>
      </c>
      <c r="AD473" s="1" t="str">
        <f t="shared" si="23"/>
        <v xml:space="preserve">DL - Material y equipo eléctrico, electrónico y óptico </v>
      </c>
    </row>
    <row r="474" spans="1:30" ht="14.4">
      <c r="A474" s="7" t="s">
        <v>20</v>
      </c>
      <c r="B474" s="7" t="s">
        <v>88</v>
      </c>
      <c r="C474" s="7" t="s">
        <v>92</v>
      </c>
      <c r="D474" s="7" t="s">
        <v>53</v>
      </c>
      <c r="E474" s="7">
        <v>0</v>
      </c>
      <c r="F474" s="7">
        <v>2.06055813247854</v>
      </c>
      <c r="G474" s="7">
        <v>0.16195494128746199</v>
      </c>
      <c r="H474" s="7">
        <v>0.13138762086574701</v>
      </c>
      <c r="I474" s="7">
        <v>0</v>
      </c>
      <c r="J474" s="7">
        <v>6.7680405239501196E-2</v>
      </c>
      <c r="K474" s="7">
        <v>1.6598914837469601</v>
      </c>
      <c r="L474" s="7">
        <v>5.2228752654097599E-2</v>
      </c>
      <c r="M474" s="7">
        <v>0</v>
      </c>
      <c r="N474" s="7">
        <v>0</v>
      </c>
      <c r="O474" s="7">
        <v>0.43829750007315998</v>
      </c>
      <c r="P474" s="7">
        <v>0</v>
      </c>
      <c r="Q474" s="7">
        <v>26.81288</v>
      </c>
      <c r="R474" s="7">
        <v>10.780559999999999</v>
      </c>
      <c r="S474" s="7">
        <v>15.418578999999999</v>
      </c>
      <c r="T474" s="7">
        <v>0</v>
      </c>
      <c r="U474" s="7">
        <v>9.4929900000000007</v>
      </c>
      <c r="V474" s="7">
        <v>17.504556000000001</v>
      </c>
      <c r="W474" s="7">
        <v>0.68578399999999995</v>
      </c>
      <c r="X474" s="7">
        <v>0</v>
      </c>
      <c r="Y474" s="7">
        <v>0</v>
      </c>
      <c r="Z474" s="7">
        <v>11.542488000000001</v>
      </c>
      <c r="AA474" s="1" t="s">
        <v>54</v>
      </c>
      <c r="AB474" s="1" t="str">
        <f t="shared" si="21"/>
        <v>Castilla La Mancha</v>
      </c>
      <c r="AC474" s="1" t="str">
        <f t="shared" si="22"/>
        <v>Badajoz-Castilla La Mancha-Guadalajara-R14</v>
      </c>
      <c r="AD474" s="1" t="str">
        <f t="shared" si="23"/>
        <v xml:space="preserve">DM - Fabricación de material de transporte </v>
      </c>
    </row>
    <row r="475" spans="1:30" ht="14.4">
      <c r="A475" s="7" t="s">
        <v>20</v>
      </c>
      <c r="B475" s="7" t="s">
        <v>88</v>
      </c>
      <c r="C475" s="7" t="s">
        <v>92</v>
      </c>
      <c r="D475" s="7" t="s">
        <v>55</v>
      </c>
      <c r="E475" s="7">
        <v>0</v>
      </c>
      <c r="F475" s="7">
        <v>0</v>
      </c>
      <c r="G475" s="7">
        <v>0.47030371156302703</v>
      </c>
      <c r="H475" s="7">
        <v>0</v>
      </c>
      <c r="I475" s="7">
        <v>8.5245427523141196E-2</v>
      </c>
      <c r="J475" s="7">
        <v>0</v>
      </c>
      <c r="K475" s="7">
        <v>0</v>
      </c>
      <c r="L475" s="7">
        <v>0</v>
      </c>
      <c r="M475" s="7">
        <v>0</v>
      </c>
      <c r="N475" s="7">
        <v>0</v>
      </c>
      <c r="O475" s="7">
        <v>0</v>
      </c>
      <c r="P475" s="7">
        <v>0</v>
      </c>
      <c r="Q475" s="7">
        <v>0</v>
      </c>
      <c r="R475" s="7">
        <v>10.633312</v>
      </c>
      <c r="S475" s="7">
        <v>0</v>
      </c>
      <c r="T475" s="7">
        <v>1.644547</v>
      </c>
      <c r="U475" s="7">
        <v>0</v>
      </c>
      <c r="V475" s="7">
        <v>0</v>
      </c>
      <c r="W475" s="7">
        <v>0</v>
      </c>
      <c r="X475" s="7">
        <v>0</v>
      </c>
      <c r="Y475" s="7">
        <v>0</v>
      </c>
      <c r="Z475" s="7">
        <v>0</v>
      </c>
      <c r="AA475" s="1" t="s">
        <v>56</v>
      </c>
      <c r="AB475" s="1" t="str">
        <f t="shared" si="21"/>
        <v>Castilla La Mancha</v>
      </c>
      <c r="AC475" s="1" t="str">
        <f t="shared" si="22"/>
        <v>Badajoz-Castilla La Mancha-Guadalajara-R15</v>
      </c>
      <c r="AD475" s="1" t="str">
        <f t="shared" si="23"/>
        <v xml:space="preserve">DN - Industrias diversas </v>
      </c>
    </row>
    <row r="476" spans="1:30" ht="14.4">
      <c r="A476" s="7" t="s">
        <v>20</v>
      </c>
      <c r="B476" s="7" t="s">
        <v>88</v>
      </c>
      <c r="C476" s="7" t="s">
        <v>92</v>
      </c>
      <c r="D476" s="7" t="s">
        <v>57</v>
      </c>
      <c r="E476" s="7">
        <v>0</v>
      </c>
      <c r="F476" s="7">
        <v>0</v>
      </c>
      <c r="G476" s="7">
        <v>0</v>
      </c>
      <c r="H476" s="7">
        <v>0</v>
      </c>
      <c r="I476" s="7">
        <v>0</v>
      </c>
      <c r="J476" s="7">
        <v>0</v>
      </c>
      <c r="K476" s="7">
        <v>0</v>
      </c>
      <c r="L476" s="7">
        <v>0</v>
      </c>
      <c r="M476" s="7">
        <v>0</v>
      </c>
      <c r="N476" s="7">
        <v>0</v>
      </c>
      <c r="O476" s="7">
        <v>0</v>
      </c>
      <c r="P476" s="7">
        <v>0</v>
      </c>
      <c r="Q476" s="7">
        <v>0</v>
      </c>
      <c r="R476" s="7">
        <v>0</v>
      </c>
      <c r="S476" s="7">
        <v>0</v>
      </c>
      <c r="T476" s="7">
        <v>0</v>
      </c>
      <c r="U476" s="7">
        <v>0</v>
      </c>
      <c r="V476" s="7">
        <v>0</v>
      </c>
      <c r="W476" s="7">
        <v>0</v>
      </c>
      <c r="X476" s="7">
        <v>0</v>
      </c>
      <c r="Y476" s="7">
        <v>0</v>
      </c>
      <c r="Z476" s="7">
        <v>0</v>
      </c>
      <c r="AA476" s="1" t="s">
        <v>58</v>
      </c>
      <c r="AB476" s="1" t="str">
        <f t="shared" si="21"/>
        <v>Castilla La Mancha</v>
      </c>
      <c r="AC476" s="1" t="str">
        <f t="shared" si="22"/>
        <v>Badajoz-Castilla La Mancha-Guadalajara-R16</v>
      </c>
      <c r="AD476" s="1" t="str">
        <f t="shared" si="23"/>
        <v xml:space="preserve">EE - Industria energética, distribución de energía, gas y agua </v>
      </c>
    </row>
    <row r="477" spans="1:30" ht="14.4">
      <c r="A477" s="7" t="s">
        <v>20</v>
      </c>
      <c r="B477" s="7" t="s">
        <v>88</v>
      </c>
      <c r="C477" s="7" t="s">
        <v>93</v>
      </c>
      <c r="D477" s="7" t="s">
        <v>23</v>
      </c>
      <c r="E477" s="7">
        <v>0.27080375968401599</v>
      </c>
      <c r="F477" s="7">
        <v>1.8290824258120599</v>
      </c>
      <c r="G477" s="7">
        <v>9.5798426365860099</v>
      </c>
      <c r="H477" s="7">
        <v>33.596861239659901</v>
      </c>
      <c r="I477" s="7">
        <v>6.5171970819064002</v>
      </c>
      <c r="J477" s="7">
        <v>3.5070229484323998</v>
      </c>
      <c r="K477" s="7">
        <v>30.509373776120398</v>
      </c>
      <c r="L477" s="7">
        <v>8.6617359529275397</v>
      </c>
      <c r="M477" s="7">
        <v>0.77166481058334102</v>
      </c>
      <c r="N477" s="7">
        <v>31.9020695601047</v>
      </c>
      <c r="O477" s="7">
        <v>0.49471658618429398</v>
      </c>
      <c r="P477" s="7">
        <v>5.6083509999999999</v>
      </c>
      <c r="Q477" s="7">
        <v>12.978306</v>
      </c>
      <c r="R477" s="7">
        <v>8.9814019999999992</v>
      </c>
      <c r="S477" s="7">
        <v>59.989511999999998</v>
      </c>
      <c r="T477" s="7">
        <v>54.243414000000001</v>
      </c>
      <c r="U477" s="7">
        <v>40.427292000000001</v>
      </c>
      <c r="V477" s="7">
        <v>63.292507000000001</v>
      </c>
      <c r="W477" s="7">
        <v>32.343524000000002</v>
      </c>
      <c r="X477" s="7">
        <v>10.152011999999999</v>
      </c>
      <c r="Y477" s="7">
        <v>60.370114000000001</v>
      </c>
      <c r="Z477" s="7">
        <v>5.6654169999999997</v>
      </c>
      <c r="AA477" s="1" t="s">
        <v>24</v>
      </c>
      <c r="AB477" s="1" t="str">
        <f t="shared" si="21"/>
        <v>Castilla La Mancha</v>
      </c>
      <c r="AC477" s="1" t="str">
        <f t="shared" si="22"/>
        <v>Badajoz-Castilla La Mancha-Toledo-R1</v>
      </c>
      <c r="AD477" s="1" t="str">
        <f t="shared" si="23"/>
        <v xml:space="preserve">AA,BB - Agricultura, silvicultura y pesca </v>
      </c>
    </row>
    <row r="478" spans="1:30" ht="14.4">
      <c r="A478" s="7" t="s">
        <v>20</v>
      </c>
      <c r="B478" s="7" t="s">
        <v>88</v>
      </c>
      <c r="C478" s="7" t="s">
        <v>93</v>
      </c>
      <c r="D478" s="7" t="s">
        <v>26</v>
      </c>
      <c r="E478" s="7">
        <v>0</v>
      </c>
      <c r="F478" s="7">
        <v>0.16494183572884899</v>
      </c>
      <c r="G478" s="7">
        <v>0</v>
      </c>
      <c r="H478" s="7">
        <v>0</v>
      </c>
      <c r="I478" s="7">
        <v>0</v>
      </c>
      <c r="J478" s="7">
        <v>0</v>
      </c>
      <c r="K478" s="7">
        <v>0</v>
      </c>
      <c r="L478" s="7">
        <v>0</v>
      </c>
      <c r="M478" s="7">
        <v>0</v>
      </c>
      <c r="N478" s="7">
        <v>0</v>
      </c>
      <c r="O478" s="7">
        <v>0</v>
      </c>
      <c r="P478" s="7">
        <v>0</v>
      </c>
      <c r="Q478" s="7">
        <v>19.085875000000001</v>
      </c>
      <c r="R478" s="7">
        <v>0</v>
      </c>
      <c r="S478" s="7">
        <v>0</v>
      </c>
      <c r="T478" s="7">
        <v>0</v>
      </c>
      <c r="U478" s="7">
        <v>0</v>
      </c>
      <c r="V478" s="7">
        <v>0</v>
      </c>
      <c r="W478" s="7">
        <v>0</v>
      </c>
      <c r="X478" s="7">
        <v>0</v>
      </c>
      <c r="Y478" s="7">
        <v>0</v>
      </c>
      <c r="Z478" s="7">
        <v>0</v>
      </c>
      <c r="AA478" s="1" t="s">
        <v>27</v>
      </c>
      <c r="AB478" s="1" t="str">
        <f t="shared" ref="AB478:AB541" si="24">IF(B478="Castilla-La Mancha","Castilla La Mancha",B478)</f>
        <v>Castilla La Mancha</v>
      </c>
      <c r="AC478" s="1" t="str">
        <f t="shared" si="22"/>
        <v>Badajoz-Castilla La Mancha-Toledo-R2</v>
      </c>
      <c r="AD478" s="1" t="str">
        <f t="shared" si="23"/>
        <v xml:space="preserve">CA,CB, DF - I. extractivas, coquerías, refino y combustibles nucleares </v>
      </c>
    </row>
    <row r="479" spans="1:30" ht="14.4">
      <c r="A479" s="7" t="s">
        <v>20</v>
      </c>
      <c r="B479" s="7" t="s">
        <v>88</v>
      </c>
      <c r="C479" s="7" t="s">
        <v>93</v>
      </c>
      <c r="D479" s="7" t="s">
        <v>29</v>
      </c>
      <c r="E479" s="7">
        <v>17.895990851449099</v>
      </c>
      <c r="F479" s="7">
        <v>20.187603771667799</v>
      </c>
      <c r="G479" s="7">
        <v>8.8808284787486595</v>
      </c>
      <c r="H479" s="7">
        <v>45.108772594925703</v>
      </c>
      <c r="I479" s="7">
        <v>66.230386552618697</v>
      </c>
      <c r="J479" s="7">
        <v>81.246652261944106</v>
      </c>
      <c r="K479" s="7">
        <v>32.947049943242803</v>
      </c>
      <c r="L479" s="7">
        <v>38.495979682965803</v>
      </c>
      <c r="M479" s="7">
        <v>12.527024494709901</v>
      </c>
      <c r="N479" s="7">
        <v>74.286732172240207</v>
      </c>
      <c r="O479" s="7">
        <v>57.910765142916802</v>
      </c>
      <c r="P479" s="7">
        <v>50.155313999999997</v>
      </c>
      <c r="Q479" s="7">
        <v>94.935874999999996</v>
      </c>
      <c r="R479" s="7">
        <v>34.619788</v>
      </c>
      <c r="S479" s="7">
        <v>161.93051800000001</v>
      </c>
      <c r="T479" s="7">
        <v>122.60850499999999</v>
      </c>
      <c r="U479" s="7">
        <v>68.870975000000001</v>
      </c>
      <c r="V479" s="7">
        <v>101.00004</v>
      </c>
      <c r="W479" s="7">
        <v>93.257003999999995</v>
      </c>
      <c r="X479" s="7">
        <v>40.359645</v>
      </c>
      <c r="Y479" s="7">
        <v>76.978887</v>
      </c>
      <c r="Z479" s="7">
        <v>102.633415</v>
      </c>
      <c r="AA479" s="1" t="s">
        <v>30</v>
      </c>
      <c r="AB479" s="1" t="str">
        <f t="shared" si="24"/>
        <v>Castilla La Mancha</v>
      </c>
      <c r="AC479" s="1" t="str">
        <f t="shared" si="22"/>
        <v>Badajoz-Castilla La Mancha-Toledo-R3</v>
      </c>
      <c r="AD479" s="1" t="str">
        <f t="shared" si="23"/>
        <v xml:space="preserve">DA - Industria Agroalimentaria </v>
      </c>
    </row>
    <row r="480" spans="1:30" ht="14.4">
      <c r="A480" s="7" t="s">
        <v>20</v>
      </c>
      <c r="B480" s="7" t="s">
        <v>88</v>
      </c>
      <c r="C480" s="7" t="s">
        <v>93</v>
      </c>
      <c r="D480" s="7" t="s">
        <v>32</v>
      </c>
      <c r="E480" s="7">
        <v>0</v>
      </c>
      <c r="F480" s="7">
        <v>0</v>
      </c>
      <c r="G480" s="7">
        <v>0</v>
      </c>
      <c r="H480" s="7">
        <v>0</v>
      </c>
      <c r="I480" s="7">
        <v>0</v>
      </c>
      <c r="J480" s="7">
        <v>0</v>
      </c>
      <c r="K480" s="7">
        <v>0</v>
      </c>
      <c r="L480" s="7">
        <v>0</v>
      </c>
      <c r="M480" s="7">
        <v>0</v>
      </c>
      <c r="N480" s="7">
        <v>0</v>
      </c>
      <c r="O480" s="7">
        <v>0</v>
      </c>
      <c r="P480" s="7">
        <v>0</v>
      </c>
      <c r="Q480" s="7">
        <v>0</v>
      </c>
      <c r="R480" s="7">
        <v>0</v>
      </c>
      <c r="S480" s="7">
        <v>0</v>
      </c>
      <c r="T480" s="7">
        <v>0</v>
      </c>
      <c r="U480" s="7">
        <v>0</v>
      </c>
      <c r="V480" s="7">
        <v>0</v>
      </c>
      <c r="W480" s="7">
        <v>0</v>
      </c>
      <c r="X480" s="7">
        <v>0</v>
      </c>
      <c r="Y480" s="7">
        <v>0</v>
      </c>
      <c r="Z480" s="7">
        <v>0</v>
      </c>
      <c r="AA480" s="1" t="s">
        <v>33</v>
      </c>
      <c r="AB480" s="1" t="str">
        <f t="shared" si="24"/>
        <v>Castilla La Mancha</v>
      </c>
      <c r="AC480" s="1" t="str">
        <f t="shared" si="22"/>
        <v>Badajoz-Castilla La Mancha-Toledo-R4</v>
      </c>
      <c r="AD480" s="1" t="str">
        <f t="shared" si="23"/>
        <v xml:space="preserve">DB - Industria textil y de la confección </v>
      </c>
    </row>
    <row r="481" spans="1:30" ht="14.4">
      <c r="A481" s="7" t="s">
        <v>20</v>
      </c>
      <c r="B481" s="7" t="s">
        <v>88</v>
      </c>
      <c r="C481" s="7" t="s">
        <v>93</v>
      </c>
      <c r="D481" s="7" t="s">
        <v>35</v>
      </c>
      <c r="E481" s="7">
        <v>0</v>
      </c>
      <c r="F481" s="7">
        <v>0</v>
      </c>
      <c r="G481" s="7">
        <v>0</v>
      </c>
      <c r="H481" s="7">
        <v>0</v>
      </c>
      <c r="I481" s="7">
        <v>0</v>
      </c>
      <c r="J481" s="7">
        <v>0</v>
      </c>
      <c r="K481" s="7">
        <v>0</v>
      </c>
      <c r="L481" s="7">
        <v>0</v>
      </c>
      <c r="M481" s="7">
        <v>0</v>
      </c>
      <c r="N481" s="7">
        <v>0</v>
      </c>
      <c r="O481" s="7">
        <v>0</v>
      </c>
      <c r="P481" s="7">
        <v>0</v>
      </c>
      <c r="Q481" s="7">
        <v>0</v>
      </c>
      <c r="R481" s="7">
        <v>0</v>
      </c>
      <c r="S481" s="7">
        <v>0</v>
      </c>
      <c r="T481" s="7">
        <v>0</v>
      </c>
      <c r="U481" s="7">
        <v>0</v>
      </c>
      <c r="V481" s="7">
        <v>0</v>
      </c>
      <c r="W481" s="7">
        <v>0</v>
      </c>
      <c r="X481" s="7">
        <v>0</v>
      </c>
      <c r="Y481" s="7">
        <v>0</v>
      </c>
      <c r="Z481" s="7">
        <v>0</v>
      </c>
      <c r="AA481" s="1" t="s">
        <v>36</v>
      </c>
      <c r="AB481" s="1" t="str">
        <f t="shared" si="24"/>
        <v>Castilla La Mancha</v>
      </c>
      <c r="AC481" s="1" t="str">
        <f t="shared" si="22"/>
        <v>Badajoz-Castilla La Mancha-Toledo-R5</v>
      </c>
      <c r="AD481" s="1" t="str">
        <f t="shared" si="23"/>
        <v xml:space="preserve">DC - Industria del cuero y calzado </v>
      </c>
    </row>
    <row r="482" spans="1:30" ht="14.4">
      <c r="A482" s="7" t="s">
        <v>20</v>
      </c>
      <c r="B482" s="7" t="s">
        <v>88</v>
      </c>
      <c r="C482" s="7" t="s">
        <v>93</v>
      </c>
      <c r="D482" s="7" t="s">
        <v>37</v>
      </c>
      <c r="E482" s="7">
        <v>3.1597568567543601</v>
      </c>
      <c r="F482" s="7">
        <v>4.87526845404114</v>
      </c>
      <c r="G482" s="7">
        <v>10.343987288150499</v>
      </c>
      <c r="H482" s="7">
        <v>0</v>
      </c>
      <c r="I482" s="7">
        <v>27.5739474290299</v>
      </c>
      <c r="J482" s="7">
        <v>0</v>
      </c>
      <c r="K482" s="7">
        <v>1.8044584718709</v>
      </c>
      <c r="L482" s="7">
        <v>0</v>
      </c>
      <c r="M482" s="7">
        <v>0</v>
      </c>
      <c r="N482" s="7">
        <v>2.6144042585795599</v>
      </c>
      <c r="O482" s="7">
        <v>1.01106467760231</v>
      </c>
      <c r="P482" s="7">
        <v>7.0291680000000003</v>
      </c>
      <c r="Q482" s="7">
        <v>5.8553439999999997</v>
      </c>
      <c r="R482" s="7">
        <v>9.5809979999999992</v>
      </c>
      <c r="S482" s="7">
        <v>0</v>
      </c>
      <c r="T482" s="7">
        <v>70.931169999999995</v>
      </c>
      <c r="U482" s="7">
        <v>0</v>
      </c>
      <c r="V482" s="7">
        <v>3.0108350000000002</v>
      </c>
      <c r="W482" s="7">
        <v>0</v>
      </c>
      <c r="X482" s="7">
        <v>0</v>
      </c>
      <c r="Y482" s="7">
        <v>4.1900259999999996</v>
      </c>
      <c r="Z482" s="7">
        <v>1.822794</v>
      </c>
      <c r="AA482" s="1" t="s">
        <v>38</v>
      </c>
      <c r="AB482" s="1" t="str">
        <f t="shared" si="24"/>
        <v>Castilla La Mancha</v>
      </c>
      <c r="AC482" s="1" t="str">
        <f t="shared" si="22"/>
        <v>Badajoz-Castilla La Mancha-Toledo-R6</v>
      </c>
      <c r="AD482" s="1" t="str">
        <f t="shared" si="23"/>
        <v xml:space="preserve">DD - Industria de la madera y el corcho </v>
      </c>
    </row>
    <row r="483" spans="1:30" ht="14.4">
      <c r="A483" s="7" t="s">
        <v>20</v>
      </c>
      <c r="B483" s="7" t="s">
        <v>88</v>
      </c>
      <c r="C483" s="7" t="s">
        <v>93</v>
      </c>
      <c r="D483" s="7" t="s">
        <v>39</v>
      </c>
      <c r="E483" s="7">
        <v>3.0986271472736799</v>
      </c>
      <c r="F483" s="7">
        <v>0</v>
      </c>
      <c r="G483" s="7">
        <v>2.6296131926106101</v>
      </c>
      <c r="H483" s="7">
        <v>0</v>
      </c>
      <c r="I483" s="7">
        <v>0</v>
      </c>
      <c r="J483" s="7">
        <v>0</v>
      </c>
      <c r="K483" s="7">
        <v>0</v>
      </c>
      <c r="L483" s="7">
        <v>0</v>
      </c>
      <c r="M483" s="7">
        <v>15.8078810984755</v>
      </c>
      <c r="N483" s="7">
        <v>0</v>
      </c>
      <c r="O483" s="7">
        <v>0</v>
      </c>
      <c r="P483" s="7">
        <v>17.908581999999999</v>
      </c>
      <c r="Q483" s="7">
        <v>0</v>
      </c>
      <c r="R483" s="7">
        <v>8.4779970000000002</v>
      </c>
      <c r="S483" s="7">
        <v>0</v>
      </c>
      <c r="T483" s="7">
        <v>0</v>
      </c>
      <c r="U483" s="7">
        <v>0</v>
      </c>
      <c r="V483" s="7">
        <v>0</v>
      </c>
      <c r="W483" s="7">
        <v>0</v>
      </c>
      <c r="X483" s="7">
        <v>20.627642999999999</v>
      </c>
      <c r="Y483" s="7">
        <v>0</v>
      </c>
      <c r="Z483" s="7">
        <v>0</v>
      </c>
      <c r="AA483" s="1" t="s">
        <v>40</v>
      </c>
      <c r="AB483" s="1" t="str">
        <f t="shared" si="24"/>
        <v>Castilla La Mancha</v>
      </c>
      <c r="AC483" s="1" t="str">
        <f t="shared" si="22"/>
        <v>Badajoz-Castilla La Mancha-Toledo-R7</v>
      </c>
      <c r="AD483" s="1" t="str">
        <f t="shared" si="23"/>
        <v xml:space="preserve">DE - Industria del papel, edición y artes gráficas </v>
      </c>
    </row>
    <row r="484" spans="1:30" ht="14.4">
      <c r="A484" s="7" t="s">
        <v>20</v>
      </c>
      <c r="B484" s="7" t="s">
        <v>88</v>
      </c>
      <c r="C484" s="7" t="s">
        <v>93</v>
      </c>
      <c r="D484" s="7" t="s">
        <v>41</v>
      </c>
      <c r="E484" s="7">
        <v>1.64819486730443</v>
      </c>
      <c r="F484" s="7">
        <v>0</v>
      </c>
      <c r="G484" s="7">
        <v>10.145215238570101</v>
      </c>
      <c r="H484" s="7">
        <v>0</v>
      </c>
      <c r="I484" s="7">
        <v>0</v>
      </c>
      <c r="J484" s="7">
        <v>13.6038770742538</v>
      </c>
      <c r="K484" s="7">
        <v>10.1545458234871</v>
      </c>
      <c r="L484" s="7">
        <v>8.5413613792631402</v>
      </c>
      <c r="M484" s="7">
        <v>9.4586838834175693E-2</v>
      </c>
      <c r="N484" s="7">
        <v>2.6968572740380798</v>
      </c>
      <c r="O484" s="7">
        <v>2.1807038499649498</v>
      </c>
      <c r="P484" s="7">
        <v>7.0830080000000004</v>
      </c>
      <c r="Q484" s="7">
        <v>0</v>
      </c>
      <c r="R484" s="7">
        <v>26.005320000000001</v>
      </c>
      <c r="S484" s="7">
        <v>0</v>
      </c>
      <c r="T484" s="7">
        <v>0</v>
      </c>
      <c r="U484" s="7">
        <v>14.978599000000001</v>
      </c>
      <c r="V484" s="7">
        <v>21.617384999999999</v>
      </c>
      <c r="W484" s="7">
        <v>40.056302000000002</v>
      </c>
      <c r="X484" s="7">
        <v>0.50239800000000001</v>
      </c>
      <c r="Y484" s="7">
        <v>11.579112</v>
      </c>
      <c r="Z484" s="7">
        <v>7.1678379999999997</v>
      </c>
      <c r="AA484" s="1" t="s">
        <v>42</v>
      </c>
      <c r="AB484" s="1" t="str">
        <f t="shared" si="24"/>
        <v>Castilla La Mancha</v>
      </c>
      <c r="AC484" s="1" t="str">
        <f t="shared" si="22"/>
        <v>Badajoz-Castilla La Mancha-Toledo-R8</v>
      </c>
      <c r="AD484" s="1" t="str">
        <f t="shared" si="23"/>
        <v xml:space="preserve">DG - Industria Química </v>
      </c>
    </row>
    <row r="485" spans="1:30" ht="14.4">
      <c r="A485" s="7" t="s">
        <v>20</v>
      </c>
      <c r="B485" s="7" t="s">
        <v>88</v>
      </c>
      <c r="C485" s="7" t="s">
        <v>93</v>
      </c>
      <c r="D485" s="7" t="s">
        <v>43</v>
      </c>
      <c r="E485" s="7">
        <v>32.239598600343001</v>
      </c>
      <c r="F485" s="7">
        <v>15.2071043466792</v>
      </c>
      <c r="G485" s="7">
        <v>0</v>
      </c>
      <c r="H485" s="7">
        <v>0.864328468940182</v>
      </c>
      <c r="I485" s="7">
        <v>5.20166822579632</v>
      </c>
      <c r="J485" s="7">
        <v>29.889941027557899</v>
      </c>
      <c r="K485" s="7">
        <v>0</v>
      </c>
      <c r="L485" s="7">
        <v>1.5965890555006199</v>
      </c>
      <c r="M485" s="7">
        <v>0</v>
      </c>
      <c r="N485" s="7">
        <v>0</v>
      </c>
      <c r="O485" s="7">
        <v>5.5804117668987496</v>
      </c>
      <c r="P485" s="7">
        <v>40.220488000000003</v>
      </c>
      <c r="Q485" s="7">
        <v>13.416221</v>
      </c>
      <c r="R485" s="7">
        <v>0</v>
      </c>
      <c r="S485" s="7">
        <v>1.418361</v>
      </c>
      <c r="T485" s="7">
        <v>4.7011830000000003</v>
      </c>
      <c r="U485" s="7">
        <v>30.008064000000001</v>
      </c>
      <c r="V485" s="7">
        <v>0</v>
      </c>
      <c r="W485" s="7">
        <v>1.8186800000000001</v>
      </c>
      <c r="X485" s="7">
        <v>0</v>
      </c>
      <c r="Y485" s="7">
        <v>0</v>
      </c>
      <c r="Z485" s="7">
        <v>6.2423659999999996</v>
      </c>
      <c r="AA485" s="1" t="s">
        <v>44</v>
      </c>
      <c r="AB485" s="1" t="str">
        <f t="shared" si="24"/>
        <v>Castilla La Mancha</v>
      </c>
      <c r="AC485" s="1" t="str">
        <f t="shared" si="22"/>
        <v>Badajoz-Castilla La Mancha-Toledo-R9</v>
      </c>
      <c r="AD485" s="1" t="str">
        <f t="shared" si="23"/>
        <v xml:space="preserve">DH - Industria del caucho y materias plásticas </v>
      </c>
    </row>
    <row r="486" spans="1:30" ht="14.4">
      <c r="A486" s="7" t="s">
        <v>20</v>
      </c>
      <c r="B486" s="7" t="s">
        <v>88</v>
      </c>
      <c r="C486" s="7" t="s">
        <v>93</v>
      </c>
      <c r="D486" s="7" t="s">
        <v>45</v>
      </c>
      <c r="E486" s="7">
        <v>22.1374548548084</v>
      </c>
      <c r="F486" s="7">
        <v>6.2463291139289998</v>
      </c>
      <c r="G486" s="7">
        <v>5.1526265312364199</v>
      </c>
      <c r="H486" s="7">
        <v>3.3547844989059401</v>
      </c>
      <c r="I486" s="7">
        <v>9.8188222030354009</v>
      </c>
      <c r="J486" s="7">
        <v>17.286109346332999</v>
      </c>
      <c r="K486" s="7">
        <v>5.43565811513227</v>
      </c>
      <c r="L486" s="7">
        <v>1.84347110178425</v>
      </c>
      <c r="M486" s="7">
        <v>15.757022915262</v>
      </c>
      <c r="N486" s="7">
        <v>8.5640361722940206</v>
      </c>
      <c r="O486" s="7">
        <v>11.8326047918602</v>
      </c>
      <c r="P486" s="7">
        <v>69.967789999999994</v>
      </c>
      <c r="Q486" s="7">
        <v>86.809197999999995</v>
      </c>
      <c r="R486" s="7">
        <v>103.082426</v>
      </c>
      <c r="S486" s="7">
        <v>69.231949999999998</v>
      </c>
      <c r="T486" s="7">
        <v>66.655649999999994</v>
      </c>
      <c r="U486" s="7">
        <v>169.78670299999999</v>
      </c>
      <c r="V486" s="7">
        <v>116.585826</v>
      </c>
      <c r="W486" s="7">
        <v>43.667941999999996</v>
      </c>
      <c r="X486" s="7">
        <v>183.623031</v>
      </c>
      <c r="Y486" s="7">
        <v>297.85612300000003</v>
      </c>
      <c r="Z486" s="7">
        <v>127.05446600000001</v>
      </c>
      <c r="AA486" s="1" t="s">
        <v>46</v>
      </c>
      <c r="AB486" s="1" t="str">
        <f t="shared" si="24"/>
        <v>Castilla La Mancha</v>
      </c>
      <c r="AC486" s="1" t="str">
        <f t="shared" si="22"/>
        <v>Badajoz-Castilla La Mancha-Toledo-R10</v>
      </c>
      <c r="AD486" s="1" t="str">
        <f t="shared" si="23"/>
        <v xml:space="preserve">DI - Industria de productos minerales no metálicos </v>
      </c>
    </row>
    <row r="487" spans="1:30" ht="14.4">
      <c r="A487" s="7" t="s">
        <v>20</v>
      </c>
      <c r="B487" s="7" t="s">
        <v>88</v>
      </c>
      <c r="C487" s="7" t="s">
        <v>93</v>
      </c>
      <c r="D487" s="7" t="s">
        <v>47</v>
      </c>
      <c r="E487" s="7">
        <v>15.618895856338501</v>
      </c>
      <c r="F487" s="7">
        <v>0</v>
      </c>
      <c r="G487" s="7">
        <v>0</v>
      </c>
      <c r="H487" s="7">
        <v>0</v>
      </c>
      <c r="I487" s="7">
        <v>0</v>
      </c>
      <c r="J487" s="7">
        <v>0</v>
      </c>
      <c r="K487" s="7">
        <v>0</v>
      </c>
      <c r="L487" s="7">
        <v>0</v>
      </c>
      <c r="M487" s="7">
        <v>6.7084192471934401</v>
      </c>
      <c r="N487" s="7">
        <v>1.67660957712275</v>
      </c>
      <c r="O487" s="7">
        <v>1.4514910010402</v>
      </c>
      <c r="P487" s="7">
        <v>22.983150999999999</v>
      </c>
      <c r="Q487" s="7">
        <v>0</v>
      </c>
      <c r="R487" s="7">
        <v>0</v>
      </c>
      <c r="S487" s="7">
        <v>0</v>
      </c>
      <c r="T487" s="7">
        <v>0</v>
      </c>
      <c r="U487" s="7">
        <v>0</v>
      </c>
      <c r="V487" s="7">
        <v>0</v>
      </c>
      <c r="W487" s="7">
        <v>0</v>
      </c>
      <c r="X487" s="7">
        <v>6.2709020000000004</v>
      </c>
      <c r="Y487" s="7">
        <v>2.6891639999999999</v>
      </c>
      <c r="Z487" s="7">
        <v>10.3315</v>
      </c>
      <c r="AA487" s="1" t="s">
        <v>48</v>
      </c>
      <c r="AB487" s="1" t="str">
        <f t="shared" si="24"/>
        <v>Castilla La Mancha</v>
      </c>
      <c r="AC487" s="1" t="str">
        <f t="shared" si="22"/>
        <v>Badajoz-Castilla La Mancha-Toledo-R11</v>
      </c>
      <c r="AD487" s="1" t="str">
        <f t="shared" si="23"/>
        <v xml:space="preserve">DJ - Metalurgia y fabricación de productos metálicos </v>
      </c>
    </row>
    <row r="488" spans="1:30" ht="14.4">
      <c r="A488" s="7" t="s">
        <v>20</v>
      </c>
      <c r="B488" s="7" t="s">
        <v>88</v>
      </c>
      <c r="C488" s="7" t="s">
        <v>93</v>
      </c>
      <c r="D488" s="7" t="s">
        <v>49</v>
      </c>
      <c r="E488" s="7">
        <v>0</v>
      </c>
      <c r="F488" s="7">
        <v>0</v>
      </c>
      <c r="G488" s="7">
        <v>5.8194578002975099</v>
      </c>
      <c r="H488" s="7">
        <v>12.823130453689901</v>
      </c>
      <c r="I488" s="7">
        <v>0</v>
      </c>
      <c r="J488" s="7">
        <v>2.7542045388218401</v>
      </c>
      <c r="K488" s="7">
        <v>0</v>
      </c>
      <c r="L488" s="7">
        <v>0</v>
      </c>
      <c r="M488" s="7">
        <v>0</v>
      </c>
      <c r="N488" s="7">
        <v>0</v>
      </c>
      <c r="O488" s="7">
        <v>3.5169889575190401</v>
      </c>
      <c r="P488" s="7">
        <v>0</v>
      </c>
      <c r="Q488" s="7">
        <v>0</v>
      </c>
      <c r="R488" s="7">
        <v>12.159896</v>
      </c>
      <c r="S488" s="7">
        <v>5.2294700000000001</v>
      </c>
      <c r="T488" s="7">
        <v>0</v>
      </c>
      <c r="U488" s="7">
        <v>4.6018090000000003</v>
      </c>
      <c r="V488" s="7">
        <v>0</v>
      </c>
      <c r="W488" s="7">
        <v>0</v>
      </c>
      <c r="X488" s="7">
        <v>0</v>
      </c>
      <c r="Y488" s="7">
        <v>0</v>
      </c>
      <c r="Z488" s="7">
        <v>11.106363</v>
      </c>
      <c r="AA488" s="1" t="s">
        <v>50</v>
      </c>
      <c r="AB488" s="1" t="str">
        <f t="shared" si="24"/>
        <v>Castilla La Mancha</v>
      </c>
      <c r="AC488" s="1" t="str">
        <f t="shared" si="22"/>
        <v>Badajoz-Castilla La Mancha-Toledo-R12</v>
      </c>
      <c r="AD488" s="1" t="str">
        <f t="shared" si="23"/>
        <v xml:space="preserve">DK - Fabricación de maquinaria y equipo mecánico </v>
      </c>
    </row>
    <row r="489" spans="1:30" ht="14.4">
      <c r="A489" s="7" t="s">
        <v>20</v>
      </c>
      <c r="B489" s="7" t="s">
        <v>88</v>
      </c>
      <c r="C489" s="7" t="s">
        <v>93</v>
      </c>
      <c r="D489" s="7" t="s">
        <v>51</v>
      </c>
      <c r="E489" s="7">
        <v>41.117095948069696</v>
      </c>
      <c r="F489" s="7">
        <v>5.9311041133325402</v>
      </c>
      <c r="G489" s="7">
        <v>0</v>
      </c>
      <c r="H489" s="7">
        <v>0</v>
      </c>
      <c r="I489" s="7">
        <v>0</v>
      </c>
      <c r="J489" s="7">
        <v>11.2552738634677</v>
      </c>
      <c r="K489" s="7">
        <v>0</v>
      </c>
      <c r="L489" s="7">
        <v>5.51879274729</v>
      </c>
      <c r="M489" s="7">
        <v>1.7403669764802601</v>
      </c>
      <c r="N489" s="7">
        <v>0</v>
      </c>
      <c r="O489" s="7">
        <v>0</v>
      </c>
      <c r="P489" s="7">
        <v>16.224368999999999</v>
      </c>
      <c r="Q489" s="7">
        <v>2.569321</v>
      </c>
      <c r="R489" s="7">
        <v>0</v>
      </c>
      <c r="S489" s="7">
        <v>0</v>
      </c>
      <c r="T489" s="7">
        <v>0</v>
      </c>
      <c r="U489" s="7">
        <v>10.979856</v>
      </c>
      <c r="V489" s="7">
        <v>0</v>
      </c>
      <c r="W489" s="7">
        <v>7.7237999999999998</v>
      </c>
      <c r="X489" s="7">
        <v>1.4497420000000001</v>
      </c>
      <c r="Y489" s="7">
        <v>0</v>
      </c>
      <c r="Z489" s="7">
        <v>0</v>
      </c>
      <c r="AA489" s="1" t="s">
        <v>52</v>
      </c>
      <c r="AB489" s="1" t="str">
        <f t="shared" si="24"/>
        <v>Castilla La Mancha</v>
      </c>
      <c r="AC489" s="1" t="str">
        <f t="shared" si="22"/>
        <v>Badajoz-Castilla La Mancha-Toledo-R13</v>
      </c>
      <c r="AD489" s="1" t="str">
        <f t="shared" si="23"/>
        <v xml:space="preserve">DL - Material y equipo eléctrico, electrónico y óptico </v>
      </c>
    </row>
    <row r="490" spans="1:30" ht="14.4">
      <c r="A490" s="7" t="s">
        <v>20</v>
      </c>
      <c r="B490" s="7" t="s">
        <v>88</v>
      </c>
      <c r="C490" s="7" t="s">
        <v>93</v>
      </c>
      <c r="D490" s="7" t="s">
        <v>53</v>
      </c>
      <c r="E490" s="7">
        <v>0</v>
      </c>
      <c r="F490" s="7">
        <v>0</v>
      </c>
      <c r="G490" s="7">
        <v>9.0032507352569695</v>
      </c>
      <c r="H490" s="7">
        <v>7.7610456191128501</v>
      </c>
      <c r="I490" s="7">
        <v>9.4076174872937397</v>
      </c>
      <c r="J490" s="7">
        <v>0</v>
      </c>
      <c r="K490" s="7">
        <v>0</v>
      </c>
      <c r="L490" s="7">
        <v>0</v>
      </c>
      <c r="M490" s="7">
        <v>35.332221506486697</v>
      </c>
      <c r="N490" s="7">
        <v>37.693009489643899</v>
      </c>
      <c r="O490" s="7">
        <v>0</v>
      </c>
      <c r="P490" s="7">
        <v>0</v>
      </c>
      <c r="Q490" s="7">
        <v>0</v>
      </c>
      <c r="R490" s="7">
        <v>6.3400530000000002</v>
      </c>
      <c r="S490" s="7">
        <v>6.3117619999999999</v>
      </c>
      <c r="T490" s="7">
        <v>3.095186</v>
      </c>
      <c r="U490" s="7">
        <v>0</v>
      </c>
      <c r="V490" s="7">
        <v>0</v>
      </c>
      <c r="W490" s="7">
        <v>0</v>
      </c>
      <c r="X490" s="7">
        <v>15.38781</v>
      </c>
      <c r="Y490" s="7">
        <v>9.3909260000000003</v>
      </c>
      <c r="Z490" s="7">
        <v>0</v>
      </c>
      <c r="AA490" s="1" t="s">
        <v>54</v>
      </c>
      <c r="AB490" s="1" t="str">
        <f t="shared" si="24"/>
        <v>Castilla La Mancha</v>
      </c>
      <c r="AC490" s="1" t="str">
        <f t="shared" si="22"/>
        <v>Badajoz-Castilla La Mancha-Toledo-R14</v>
      </c>
      <c r="AD490" s="1" t="str">
        <f t="shared" si="23"/>
        <v xml:space="preserve">DM - Fabricación de material de transporte </v>
      </c>
    </row>
    <row r="491" spans="1:30" ht="14.4">
      <c r="A491" s="7" t="s">
        <v>20</v>
      </c>
      <c r="B491" s="7" t="s">
        <v>88</v>
      </c>
      <c r="C491" s="7" t="s">
        <v>93</v>
      </c>
      <c r="D491" s="7" t="s">
        <v>55</v>
      </c>
      <c r="E491" s="7">
        <v>0</v>
      </c>
      <c r="F491" s="7">
        <v>6.3987263306321402</v>
      </c>
      <c r="G491" s="7">
        <v>0</v>
      </c>
      <c r="H491" s="7">
        <v>0</v>
      </c>
      <c r="I491" s="7">
        <v>0</v>
      </c>
      <c r="J491" s="7">
        <v>6.7202338036723902E-2</v>
      </c>
      <c r="K491" s="7">
        <v>0</v>
      </c>
      <c r="L491" s="7">
        <v>0</v>
      </c>
      <c r="M491" s="7">
        <v>19.906049779145999</v>
      </c>
      <c r="N491" s="7">
        <v>0</v>
      </c>
      <c r="O491" s="7">
        <v>2.7960403829685099</v>
      </c>
      <c r="P491" s="7">
        <v>0</v>
      </c>
      <c r="Q491" s="7">
        <v>3.384992</v>
      </c>
      <c r="R491" s="7">
        <v>0</v>
      </c>
      <c r="S491" s="7">
        <v>0</v>
      </c>
      <c r="T491" s="7">
        <v>0</v>
      </c>
      <c r="U491" s="7">
        <v>4.3630000000000002E-2</v>
      </c>
      <c r="V491" s="7">
        <v>0</v>
      </c>
      <c r="W491" s="7">
        <v>0</v>
      </c>
      <c r="X491" s="7">
        <v>11.904541999999999</v>
      </c>
      <c r="Y491" s="7">
        <v>0</v>
      </c>
      <c r="Z491" s="7">
        <v>1.424598</v>
      </c>
      <c r="AA491" s="1" t="s">
        <v>56</v>
      </c>
      <c r="AB491" s="1" t="str">
        <f t="shared" si="24"/>
        <v>Castilla La Mancha</v>
      </c>
      <c r="AC491" s="1" t="str">
        <f t="shared" si="22"/>
        <v>Badajoz-Castilla La Mancha-Toledo-R15</v>
      </c>
      <c r="AD491" s="1" t="str">
        <f t="shared" si="23"/>
        <v xml:space="preserve">DN - Industrias diversas </v>
      </c>
    </row>
    <row r="492" spans="1:30" ht="14.4">
      <c r="A492" s="7" t="s">
        <v>20</v>
      </c>
      <c r="B492" s="7" t="s">
        <v>88</v>
      </c>
      <c r="C492" s="7" t="s">
        <v>93</v>
      </c>
      <c r="D492" s="7" t="s">
        <v>57</v>
      </c>
      <c r="E492" s="7">
        <v>0</v>
      </c>
      <c r="F492" s="7">
        <v>0</v>
      </c>
      <c r="G492" s="7">
        <v>0</v>
      </c>
      <c r="H492" s="7">
        <v>0</v>
      </c>
      <c r="I492" s="7">
        <v>0</v>
      </c>
      <c r="J492" s="7">
        <v>0</v>
      </c>
      <c r="K492" s="7">
        <v>0</v>
      </c>
      <c r="L492" s="7">
        <v>0</v>
      </c>
      <c r="M492" s="7">
        <v>0</v>
      </c>
      <c r="N492" s="7">
        <v>0</v>
      </c>
      <c r="O492" s="7">
        <v>0</v>
      </c>
      <c r="P492" s="7">
        <v>0</v>
      </c>
      <c r="Q492" s="7">
        <v>0</v>
      </c>
      <c r="R492" s="7">
        <v>0</v>
      </c>
      <c r="S492" s="7">
        <v>0</v>
      </c>
      <c r="T492" s="7">
        <v>0</v>
      </c>
      <c r="U492" s="7">
        <v>0</v>
      </c>
      <c r="V492" s="7">
        <v>0</v>
      </c>
      <c r="W492" s="7">
        <v>0</v>
      </c>
      <c r="X492" s="7">
        <v>0</v>
      </c>
      <c r="Y492" s="7">
        <v>0</v>
      </c>
      <c r="Z492" s="7">
        <v>0</v>
      </c>
      <c r="AA492" s="1" t="s">
        <v>58</v>
      </c>
      <c r="AB492" s="1" t="str">
        <f t="shared" si="24"/>
        <v>Castilla La Mancha</v>
      </c>
      <c r="AC492" s="1" t="str">
        <f t="shared" si="22"/>
        <v>Badajoz-Castilla La Mancha-Toledo-R16</v>
      </c>
      <c r="AD492" s="1" t="str">
        <f t="shared" si="23"/>
        <v xml:space="preserve">EE - Industria energética, distribución de energía, gas y agua </v>
      </c>
    </row>
    <row r="493" spans="1:30" ht="14.4">
      <c r="A493" s="7" t="s">
        <v>20</v>
      </c>
      <c r="B493" s="7" t="s">
        <v>94</v>
      </c>
      <c r="C493" s="7" t="s">
        <v>95</v>
      </c>
      <c r="D493" s="7" t="s">
        <v>23</v>
      </c>
      <c r="E493" s="7">
        <v>8.8213544589520598</v>
      </c>
      <c r="F493" s="7">
        <v>21.025188807665899</v>
      </c>
      <c r="G493" s="7">
        <v>0</v>
      </c>
      <c r="H493" s="7">
        <v>7.1060587397950598E-8</v>
      </c>
      <c r="I493" s="7">
        <v>5.42181857214681</v>
      </c>
      <c r="J493" s="7">
        <v>0</v>
      </c>
      <c r="K493" s="7">
        <v>0</v>
      </c>
      <c r="L493" s="7">
        <v>22.5553535673704</v>
      </c>
      <c r="M493" s="7">
        <v>0</v>
      </c>
      <c r="N493" s="7">
        <v>0</v>
      </c>
      <c r="O493" s="7">
        <v>0</v>
      </c>
      <c r="P493" s="7">
        <v>3.0436320000000001</v>
      </c>
      <c r="Q493" s="7">
        <v>7.3191800000000002</v>
      </c>
      <c r="R493" s="7">
        <v>0</v>
      </c>
      <c r="S493" s="7">
        <v>2.6356929973913599E-8</v>
      </c>
      <c r="T493" s="7">
        <v>8.8728649999999991</v>
      </c>
      <c r="U493" s="7">
        <v>0</v>
      </c>
      <c r="V493" s="7">
        <v>0</v>
      </c>
      <c r="W493" s="7">
        <v>8.1162480000000006</v>
      </c>
      <c r="X493" s="7">
        <v>0</v>
      </c>
      <c r="Y493" s="7">
        <v>0</v>
      </c>
      <c r="Z493" s="7">
        <v>0</v>
      </c>
      <c r="AA493" s="1" t="s">
        <v>24</v>
      </c>
      <c r="AB493" s="1" t="str">
        <f t="shared" si="24"/>
        <v>Cataluña</v>
      </c>
      <c r="AC493" s="1" t="str">
        <f t="shared" si="22"/>
        <v>Badajoz-Cataluña-Barcelona-R1</v>
      </c>
      <c r="AD493" s="1" t="str">
        <f t="shared" si="23"/>
        <v xml:space="preserve">AA,BB - Agricultura, silvicultura y pesca </v>
      </c>
    </row>
    <row r="494" spans="1:30" ht="14.4">
      <c r="A494" s="7" t="s">
        <v>20</v>
      </c>
      <c r="B494" s="7" t="s">
        <v>94</v>
      </c>
      <c r="C494" s="7" t="s">
        <v>95</v>
      </c>
      <c r="D494" s="7" t="s">
        <v>26</v>
      </c>
      <c r="E494" s="7">
        <v>0</v>
      </c>
      <c r="F494" s="7">
        <v>0</v>
      </c>
      <c r="G494" s="7">
        <v>0</v>
      </c>
      <c r="H494" s="7">
        <v>0</v>
      </c>
      <c r="I494" s="7">
        <v>0</v>
      </c>
      <c r="J494" s="7">
        <v>0</v>
      </c>
      <c r="K494" s="7">
        <v>0</v>
      </c>
      <c r="L494" s="7">
        <v>0</v>
      </c>
      <c r="M494" s="7">
        <v>0</v>
      </c>
      <c r="N494" s="7">
        <v>0</v>
      </c>
      <c r="O494" s="7">
        <v>0.75804166256591499</v>
      </c>
      <c r="P494" s="7">
        <v>0</v>
      </c>
      <c r="Q494" s="7">
        <v>0</v>
      </c>
      <c r="R494" s="7">
        <v>0</v>
      </c>
      <c r="S494" s="7">
        <v>0</v>
      </c>
      <c r="T494" s="7">
        <v>0</v>
      </c>
      <c r="U494" s="7">
        <v>0</v>
      </c>
      <c r="V494" s="7">
        <v>0</v>
      </c>
      <c r="W494" s="7">
        <v>0</v>
      </c>
      <c r="X494" s="7">
        <v>0</v>
      </c>
      <c r="Y494" s="7">
        <v>0</v>
      </c>
      <c r="Z494" s="7">
        <v>12.119612</v>
      </c>
      <c r="AA494" s="1" t="s">
        <v>27</v>
      </c>
      <c r="AB494" s="1" t="str">
        <f t="shared" si="24"/>
        <v>Cataluña</v>
      </c>
      <c r="AC494" s="1" t="str">
        <f t="shared" si="22"/>
        <v>Badajoz-Cataluña-Barcelona-R2</v>
      </c>
      <c r="AD494" s="1" t="str">
        <f t="shared" si="23"/>
        <v xml:space="preserve">CA,CB, DF - I. extractivas, coquerías, refino y combustibles nucleares </v>
      </c>
    </row>
    <row r="495" spans="1:30" ht="14.4">
      <c r="A495" s="7" t="s">
        <v>20</v>
      </c>
      <c r="B495" s="7" t="s">
        <v>94</v>
      </c>
      <c r="C495" s="7" t="s">
        <v>95</v>
      </c>
      <c r="D495" s="7" t="s">
        <v>29</v>
      </c>
      <c r="E495" s="7">
        <v>0</v>
      </c>
      <c r="F495" s="7">
        <v>59.489328381711303</v>
      </c>
      <c r="G495" s="7">
        <v>3.2383480692373103E-2</v>
      </c>
      <c r="H495" s="7">
        <v>4.40987178299594</v>
      </c>
      <c r="I495" s="7">
        <v>0</v>
      </c>
      <c r="J495" s="7">
        <v>32.639085502695202</v>
      </c>
      <c r="K495" s="7">
        <v>0</v>
      </c>
      <c r="L495" s="7">
        <v>0</v>
      </c>
      <c r="M495" s="7">
        <v>0</v>
      </c>
      <c r="N495" s="7">
        <v>0</v>
      </c>
      <c r="O495" s="7">
        <v>10.9722943697003</v>
      </c>
      <c r="P495" s="7">
        <v>0</v>
      </c>
      <c r="Q495" s="7">
        <v>18.82545</v>
      </c>
      <c r="R495" s="7">
        <v>6.6757705542701107E-2</v>
      </c>
      <c r="S495" s="7">
        <v>13.8373378506321</v>
      </c>
      <c r="T495" s="7">
        <v>0</v>
      </c>
      <c r="U495" s="7">
        <v>24.289216</v>
      </c>
      <c r="V495" s="7">
        <v>0</v>
      </c>
      <c r="W495" s="7">
        <v>0</v>
      </c>
      <c r="X495" s="7">
        <v>0</v>
      </c>
      <c r="Y495" s="7">
        <v>0</v>
      </c>
      <c r="Z495" s="7">
        <v>24.327957999999999</v>
      </c>
      <c r="AA495" s="1" t="s">
        <v>30</v>
      </c>
      <c r="AB495" s="1" t="str">
        <f t="shared" si="24"/>
        <v>Cataluña</v>
      </c>
      <c r="AC495" s="1" t="str">
        <f t="shared" si="22"/>
        <v>Badajoz-Cataluña-Barcelona-R3</v>
      </c>
      <c r="AD495" s="1" t="str">
        <f t="shared" si="23"/>
        <v xml:space="preserve">DA - Industria Agroalimentaria </v>
      </c>
    </row>
    <row r="496" spans="1:30" ht="14.4">
      <c r="A496" s="7" t="s">
        <v>20</v>
      </c>
      <c r="B496" s="7" t="s">
        <v>94</v>
      </c>
      <c r="C496" s="7" t="s">
        <v>95</v>
      </c>
      <c r="D496" s="7" t="s">
        <v>32</v>
      </c>
      <c r="E496" s="7">
        <v>0</v>
      </c>
      <c r="F496" s="7">
        <v>0</v>
      </c>
      <c r="G496" s="7">
        <v>0</v>
      </c>
      <c r="H496" s="7">
        <v>4.0621383000206202E-6</v>
      </c>
      <c r="I496" s="7">
        <v>0</v>
      </c>
      <c r="J496" s="7">
        <v>0</v>
      </c>
      <c r="K496" s="7">
        <v>0</v>
      </c>
      <c r="L496" s="7">
        <v>0</v>
      </c>
      <c r="M496" s="7">
        <v>0</v>
      </c>
      <c r="N496" s="7">
        <v>0</v>
      </c>
      <c r="O496" s="7">
        <v>0</v>
      </c>
      <c r="P496" s="7">
        <v>0</v>
      </c>
      <c r="Q496" s="7">
        <v>0</v>
      </c>
      <c r="R496" s="7">
        <v>0</v>
      </c>
      <c r="S496" s="7">
        <v>4.1624659361702498E-7</v>
      </c>
      <c r="T496" s="7">
        <v>0</v>
      </c>
      <c r="U496" s="7">
        <v>0</v>
      </c>
      <c r="V496" s="7">
        <v>0</v>
      </c>
      <c r="W496" s="7">
        <v>0</v>
      </c>
      <c r="X496" s="7">
        <v>0</v>
      </c>
      <c r="Y496" s="7">
        <v>0</v>
      </c>
      <c r="Z496" s="7">
        <v>0</v>
      </c>
      <c r="AA496" s="1" t="s">
        <v>33</v>
      </c>
      <c r="AB496" s="1" t="str">
        <f t="shared" si="24"/>
        <v>Cataluña</v>
      </c>
      <c r="AC496" s="1" t="str">
        <f t="shared" si="22"/>
        <v>Badajoz-Cataluña-Barcelona-R4</v>
      </c>
      <c r="AD496" s="1" t="str">
        <f t="shared" si="23"/>
        <v xml:space="preserve">DB - Industria textil y de la confección </v>
      </c>
    </row>
    <row r="497" spans="1:30" ht="14.4">
      <c r="A497" s="7" t="s">
        <v>20</v>
      </c>
      <c r="B497" s="7" t="s">
        <v>94</v>
      </c>
      <c r="C497" s="7" t="s">
        <v>95</v>
      </c>
      <c r="D497" s="7" t="s">
        <v>35</v>
      </c>
      <c r="E497" s="7">
        <v>0</v>
      </c>
      <c r="F497" s="7">
        <v>0</v>
      </c>
      <c r="G497" s="7">
        <v>0</v>
      </c>
      <c r="H497" s="7">
        <v>1.1504475459474701E-7</v>
      </c>
      <c r="I497" s="7">
        <v>0</v>
      </c>
      <c r="J497" s="7">
        <v>0</v>
      </c>
      <c r="K497" s="7">
        <v>0</v>
      </c>
      <c r="L497" s="7">
        <v>0</v>
      </c>
      <c r="M497" s="7">
        <v>0</v>
      </c>
      <c r="N497" s="7">
        <v>0</v>
      </c>
      <c r="O497" s="7">
        <v>0</v>
      </c>
      <c r="P497" s="7">
        <v>0</v>
      </c>
      <c r="Q497" s="7">
        <v>0</v>
      </c>
      <c r="R497" s="7">
        <v>0</v>
      </c>
      <c r="S497" s="7">
        <v>5.9277311784829401E-8</v>
      </c>
      <c r="T497" s="7">
        <v>0</v>
      </c>
      <c r="U497" s="7">
        <v>0</v>
      </c>
      <c r="V497" s="7">
        <v>0</v>
      </c>
      <c r="W497" s="7">
        <v>0</v>
      </c>
      <c r="X497" s="7">
        <v>0</v>
      </c>
      <c r="Y497" s="7">
        <v>0</v>
      </c>
      <c r="Z497" s="7">
        <v>0</v>
      </c>
      <c r="AA497" s="1" t="s">
        <v>36</v>
      </c>
      <c r="AB497" s="1" t="str">
        <f t="shared" si="24"/>
        <v>Cataluña</v>
      </c>
      <c r="AC497" s="1" t="str">
        <f t="shared" si="22"/>
        <v>Badajoz-Cataluña-Barcelona-R5</v>
      </c>
      <c r="AD497" s="1" t="str">
        <f t="shared" si="23"/>
        <v xml:space="preserve">DC - Industria del cuero y calzado </v>
      </c>
    </row>
    <row r="498" spans="1:30" ht="14.4">
      <c r="A498" s="7" t="s">
        <v>20</v>
      </c>
      <c r="B498" s="7" t="s">
        <v>94</v>
      </c>
      <c r="C498" s="7" t="s">
        <v>95</v>
      </c>
      <c r="D498" s="7" t="s">
        <v>37</v>
      </c>
      <c r="E498" s="7">
        <v>0</v>
      </c>
      <c r="F498" s="7">
        <v>0</v>
      </c>
      <c r="G498" s="7">
        <v>0</v>
      </c>
      <c r="H498" s="7">
        <v>0</v>
      </c>
      <c r="I498" s="7">
        <v>0</v>
      </c>
      <c r="J498" s="7">
        <v>0</v>
      </c>
      <c r="K498" s="7">
        <v>0</v>
      </c>
      <c r="L498" s="7">
        <v>0</v>
      </c>
      <c r="M498" s="7">
        <v>0</v>
      </c>
      <c r="N498" s="7">
        <v>0</v>
      </c>
      <c r="O498" s="7">
        <v>0</v>
      </c>
      <c r="P498" s="7">
        <v>0</v>
      </c>
      <c r="Q498" s="7">
        <v>0</v>
      </c>
      <c r="R498" s="7">
        <v>0</v>
      </c>
      <c r="S498" s="7">
        <v>0</v>
      </c>
      <c r="T498" s="7">
        <v>0</v>
      </c>
      <c r="U498" s="7">
        <v>0</v>
      </c>
      <c r="V498" s="7">
        <v>0</v>
      </c>
      <c r="W498" s="7">
        <v>0</v>
      </c>
      <c r="X498" s="7">
        <v>0</v>
      </c>
      <c r="Y498" s="7">
        <v>0</v>
      </c>
      <c r="Z498" s="7">
        <v>0</v>
      </c>
      <c r="AA498" s="1" t="s">
        <v>38</v>
      </c>
      <c r="AB498" s="1" t="str">
        <f t="shared" si="24"/>
        <v>Cataluña</v>
      </c>
      <c r="AC498" s="1" t="str">
        <f t="shared" si="22"/>
        <v>Badajoz-Cataluña-Barcelona-R6</v>
      </c>
      <c r="AD498" s="1" t="str">
        <f t="shared" si="23"/>
        <v xml:space="preserve">DD - Industria de la madera y el corcho </v>
      </c>
    </row>
    <row r="499" spans="1:30" ht="14.4">
      <c r="A499" s="7" t="s">
        <v>20</v>
      </c>
      <c r="B499" s="7" t="s">
        <v>94</v>
      </c>
      <c r="C499" s="7" t="s">
        <v>95</v>
      </c>
      <c r="D499" s="7" t="s">
        <v>39</v>
      </c>
      <c r="E499" s="7">
        <v>0</v>
      </c>
      <c r="F499" s="7">
        <v>0</v>
      </c>
      <c r="G499" s="7">
        <v>2.0322660132874201E-2</v>
      </c>
      <c r="H499" s="7">
        <v>1.27182962585214E-4</v>
      </c>
      <c r="I499" s="7">
        <v>14.6590685596956</v>
      </c>
      <c r="J499" s="7">
        <v>0</v>
      </c>
      <c r="K499" s="7">
        <v>0</v>
      </c>
      <c r="L499" s="7">
        <v>0</v>
      </c>
      <c r="M499" s="7">
        <v>6.96815758500962</v>
      </c>
      <c r="N499" s="7">
        <v>0</v>
      </c>
      <c r="O499" s="7">
        <v>1.4077678011221899</v>
      </c>
      <c r="P499" s="7">
        <v>0</v>
      </c>
      <c r="Q499" s="7">
        <v>0</v>
      </c>
      <c r="R499" s="7">
        <v>1.22629783846455E-2</v>
      </c>
      <c r="S499" s="7">
        <v>7.1616944699829798E-5</v>
      </c>
      <c r="T499" s="7">
        <v>13.791219999999999</v>
      </c>
      <c r="U499" s="7">
        <v>0</v>
      </c>
      <c r="V499" s="7">
        <v>0</v>
      </c>
      <c r="W499" s="7">
        <v>0</v>
      </c>
      <c r="X499" s="7">
        <v>5.3450100000000003</v>
      </c>
      <c r="Y499" s="7">
        <v>0</v>
      </c>
      <c r="Z499" s="7">
        <v>1.048724</v>
      </c>
      <c r="AA499" s="1" t="s">
        <v>40</v>
      </c>
      <c r="AB499" s="1" t="str">
        <f t="shared" si="24"/>
        <v>Cataluña</v>
      </c>
      <c r="AC499" s="1" t="str">
        <f t="shared" si="22"/>
        <v>Badajoz-Cataluña-Barcelona-R7</v>
      </c>
      <c r="AD499" s="1" t="str">
        <f t="shared" si="23"/>
        <v xml:space="preserve">DE - Industria del papel, edición y artes gráficas </v>
      </c>
    </row>
    <row r="500" spans="1:30" ht="14.4">
      <c r="A500" s="7" t="s">
        <v>20</v>
      </c>
      <c r="B500" s="7" t="s">
        <v>94</v>
      </c>
      <c r="C500" s="7" t="s">
        <v>95</v>
      </c>
      <c r="D500" s="7" t="s">
        <v>41</v>
      </c>
      <c r="E500" s="7">
        <v>47.8258559881859</v>
      </c>
      <c r="F500" s="7">
        <v>0</v>
      </c>
      <c r="G500" s="7">
        <v>50.352810055196301</v>
      </c>
      <c r="H500" s="7">
        <v>28.739264075447998</v>
      </c>
      <c r="I500" s="7">
        <v>102.55292323115999</v>
      </c>
      <c r="J500" s="7">
        <v>50.0568091554265</v>
      </c>
      <c r="K500" s="7">
        <v>6.9026095802693597</v>
      </c>
      <c r="L500" s="7">
        <v>18.958557473140399</v>
      </c>
      <c r="M500" s="7">
        <v>16.153224712396</v>
      </c>
      <c r="N500" s="7">
        <v>0</v>
      </c>
      <c r="O500" s="7">
        <v>13.6650267709849</v>
      </c>
      <c r="P500" s="7">
        <v>29.195965999999999</v>
      </c>
      <c r="Q500" s="7">
        <v>0</v>
      </c>
      <c r="R500" s="7">
        <v>50.017864527260997</v>
      </c>
      <c r="S500" s="7">
        <v>35.517389922341899</v>
      </c>
      <c r="T500" s="7">
        <v>64.510914200000002</v>
      </c>
      <c r="U500" s="7">
        <v>12.40571345</v>
      </c>
      <c r="V500" s="7">
        <v>28.073464000000001</v>
      </c>
      <c r="W500" s="7">
        <v>26.302033000000002</v>
      </c>
      <c r="X500" s="7">
        <v>18.348319</v>
      </c>
      <c r="Y500" s="7">
        <v>0</v>
      </c>
      <c r="Z500" s="7">
        <v>15.572944</v>
      </c>
      <c r="AA500" s="1" t="s">
        <v>42</v>
      </c>
      <c r="AB500" s="1" t="str">
        <f t="shared" si="24"/>
        <v>Cataluña</v>
      </c>
      <c r="AC500" s="1" t="str">
        <f t="shared" si="22"/>
        <v>Badajoz-Cataluña-Barcelona-R8</v>
      </c>
      <c r="AD500" s="1" t="str">
        <f t="shared" si="23"/>
        <v xml:space="preserve">DG - Industria Química </v>
      </c>
    </row>
    <row r="501" spans="1:30" ht="14.4">
      <c r="A501" s="7" t="s">
        <v>20</v>
      </c>
      <c r="B501" s="7" t="s">
        <v>94</v>
      </c>
      <c r="C501" s="7" t="s">
        <v>95</v>
      </c>
      <c r="D501" s="7" t="s">
        <v>43</v>
      </c>
      <c r="E501" s="7">
        <v>0</v>
      </c>
      <c r="F501" s="7">
        <v>0</v>
      </c>
      <c r="G501" s="7">
        <v>21.275960907096401</v>
      </c>
      <c r="H501" s="7">
        <v>2.55754963382239</v>
      </c>
      <c r="I501" s="7">
        <v>0</v>
      </c>
      <c r="J501" s="7">
        <v>0</v>
      </c>
      <c r="K501" s="7">
        <v>30.9015335639785</v>
      </c>
      <c r="L501" s="7">
        <v>7.9685414621942199</v>
      </c>
      <c r="M501" s="7">
        <v>0</v>
      </c>
      <c r="N501" s="7">
        <v>0</v>
      </c>
      <c r="O501" s="7">
        <v>0</v>
      </c>
      <c r="P501" s="7">
        <v>0</v>
      </c>
      <c r="Q501" s="7">
        <v>0</v>
      </c>
      <c r="R501" s="7">
        <v>17.108924999999999</v>
      </c>
      <c r="S501" s="7">
        <v>2.2792682463287499</v>
      </c>
      <c r="T501" s="7">
        <v>0</v>
      </c>
      <c r="U501" s="7">
        <v>0</v>
      </c>
      <c r="V501" s="7">
        <v>27.986408000000001</v>
      </c>
      <c r="W501" s="7">
        <v>6.9567839999999999</v>
      </c>
      <c r="X501" s="7">
        <v>0</v>
      </c>
      <c r="Y501" s="7">
        <v>0</v>
      </c>
      <c r="Z501" s="7">
        <v>0</v>
      </c>
      <c r="AA501" s="1" t="s">
        <v>44</v>
      </c>
      <c r="AB501" s="1" t="str">
        <f t="shared" si="24"/>
        <v>Cataluña</v>
      </c>
      <c r="AC501" s="1" t="str">
        <f t="shared" si="22"/>
        <v>Badajoz-Cataluña-Barcelona-R9</v>
      </c>
      <c r="AD501" s="1" t="str">
        <f t="shared" si="23"/>
        <v xml:space="preserve">DH - Industria del caucho y materias plásticas </v>
      </c>
    </row>
    <row r="502" spans="1:30" ht="14.4">
      <c r="A502" s="7" t="s">
        <v>20</v>
      </c>
      <c r="B502" s="7" t="s">
        <v>94</v>
      </c>
      <c r="C502" s="7" t="s">
        <v>95</v>
      </c>
      <c r="D502" s="7" t="s">
        <v>45</v>
      </c>
      <c r="E502" s="7">
        <v>0</v>
      </c>
      <c r="F502" s="7">
        <v>0</v>
      </c>
      <c r="G502" s="7">
        <v>16.791266072068598</v>
      </c>
      <c r="H502" s="7">
        <v>29.173028785673001</v>
      </c>
      <c r="I502" s="7">
        <v>0</v>
      </c>
      <c r="J502" s="7">
        <v>0</v>
      </c>
      <c r="K502" s="7">
        <v>51.802572654594996</v>
      </c>
      <c r="L502" s="7">
        <v>16.209528802609899</v>
      </c>
      <c r="M502" s="7">
        <v>0</v>
      </c>
      <c r="N502" s="7">
        <v>0.773795040155414</v>
      </c>
      <c r="O502" s="7">
        <v>0</v>
      </c>
      <c r="P502" s="7">
        <v>0</v>
      </c>
      <c r="Q502" s="7">
        <v>0</v>
      </c>
      <c r="R502" s="7">
        <v>14.3430055943384</v>
      </c>
      <c r="S502" s="7">
        <v>24.177280558263199</v>
      </c>
      <c r="T502" s="7">
        <v>0</v>
      </c>
      <c r="U502" s="7">
        <v>0</v>
      </c>
      <c r="V502" s="7">
        <v>24.333110000000001</v>
      </c>
      <c r="W502" s="7">
        <v>13.913568</v>
      </c>
      <c r="X502" s="7">
        <v>0</v>
      </c>
      <c r="Y502" s="7">
        <v>13.038527999999999</v>
      </c>
      <c r="Z502" s="7">
        <v>0</v>
      </c>
      <c r="AA502" s="1" t="s">
        <v>46</v>
      </c>
      <c r="AB502" s="1" t="str">
        <f t="shared" si="24"/>
        <v>Cataluña</v>
      </c>
      <c r="AC502" s="1" t="str">
        <f t="shared" si="22"/>
        <v>Badajoz-Cataluña-Barcelona-R10</v>
      </c>
      <c r="AD502" s="1" t="str">
        <f t="shared" si="23"/>
        <v xml:space="preserve">DI - Industria de productos minerales no metálicos </v>
      </c>
    </row>
    <row r="503" spans="1:30" ht="14.4">
      <c r="A503" s="7" t="s">
        <v>20</v>
      </c>
      <c r="B503" s="7" t="s">
        <v>94</v>
      </c>
      <c r="C503" s="7" t="s">
        <v>95</v>
      </c>
      <c r="D503" s="7" t="s">
        <v>47</v>
      </c>
      <c r="E503" s="7">
        <v>11.610253050931499</v>
      </c>
      <c r="F503" s="7">
        <v>0</v>
      </c>
      <c r="G503" s="7">
        <v>0</v>
      </c>
      <c r="H503" s="7">
        <v>43.336026937340002</v>
      </c>
      <c r="I503" s="7">
        <v>0</v>
      </c>
      <c r="J503" s="7">
        <v>0</v>
      </c>
      <c r="K503" s="7">
        <v>0</v>
      </c>
      <c r="L503" s="7">
        <v>0</v>
      </c>
      <c r="M503" s="7">
        <v>14.1485534489857</v>
      </c>
      <c r="N503" s="7">
        <v>10.729598038297</v>
      </c>
      <c r="O503" s="7">
        <v>10.7059967460299</v>
      </c>
      <c r="P503" s="7">
        <v>4.8473018000000003</v>
      </c>
      <c r="Q503" s="7">
        <v>0</v>
      </c>
      <c r="R503" s="7">
        <v>0</v>
      </c>
      <c r="S503" s="7">
        <v>30.927204407411999</v>
      </c>
      <c r="T503" s="7">
        <v>0</v>
      </c>
      <c r="U503" s="7">
        <v>0</v>
      </c>
      <c r="V503" s="7">
        <v>0</v>
      </c>
      <c r="W503" s="7">
        <v>0</v>
      </c>
      <c r="X503" s="7">
        <v>25.488218</v>
      </c>
      <c r="Y503" s="7">
        <v>12.023688</v>
      </c>
      <c r="Z503" s="7">
        <v>13.57545</v>
      </c>
      <c r="AA503" s="1" t="s">
        <v>48</v>
      </c>
      <c r="AB503" s="1" t="str">
        <f t="shared" si="24"/>
        <v>Cataluña</v>
      </c>
      <c r="AC503" s="1" t="str">
        <f t="shared" si="22"/>
        <v>Badajoz-Cataluña-Barcelona-R11</v>
      </c>
      <c r="AD503" s="1" t="str">
        <f t="shared" si="23"/>
        <v xml:space="preserve">DJ - Metalurgia y fabricación de productos metálicos </v>
      </c>
    </row>
    <row r="504" spans="1:30" ht="14.4">
      <c r="A504" s="7" t="s">
        <v>20</v>
      </c>
      <c r="B504" s="7" t="s">
        <v>94</v>
      </c>
      <c r="C504" s="7" t="s">
        <v>95</v>
      </c>
      <c r="D504" s="7" t="s">
        <v>49</v>
      </c>
      <c r="E504" s="7">
        <v>0</v>
      </c>
      <c r="F504" s="7">
        <v>0</v>
      </c>
      <c r="G504" s="7">
        <v>0</v>
      </c>
      <c r="H504" s="7">
        <v>3.7502560550505698E-6</v>
      </c>
      <c r="I504" s="7">
        <v>0</v>
      </c>
      <c r="J504" s="7">
        <v>0</v>
      </c>
      <c r="K504" s="7">
        <v>0</v>
      </c>
      <c r="L504" s="7">
        <v>0</v>
      </c>
      <c r="M504" s="7">
        <v>0</v>
      </c>
      <c r="N504" s="7">
        <v>0</v>
      </c>
      <c r="O504" s="7">
        <v>97.750530799155399</v>
      </c>
      <c r="P504" s="7">
        <v>0</v>
      </c>
      <c r="Q504" s="7">
        <v>0</v>
      </c>
      <c r="R504" s="7">
        <v>0</v>
      </c>
      <c r="S504" s="7">
        <v>4.58773151332817E-7</v>
      </c>
      <c r="T504" s="7">
        <v>0</v>
      </c>
      <c r="U504" s="7">
        <v>0</v>
      </c>
      <c r="V504" s="7">
        <v>0</v>
      </c>
      <c r="W504" s="7">
        <v>0</v>
      </c>
      <c r="X504" s="7">
        <v>0</v>
      </c>
      <c r="Y504" s="7">
        <v>0</v>
      </c>
      <c r="Z504" s="7">
        <v>4.8978564000000002</v>
      </c>
      <c r="AA504" s="1" t="s">
        <v>50</v>
      </c>
      <c r="AB504" s="1" t="str">
        <f t="shared" si="24"/>
        <v>Cataluña</v>
      </c>
      <c r="AC504" s="1" t="str">
        <f t="shared" si="22"/>
        <v>Badajoz-Cataluña-Barcelona-R12</v>
      </c>
      <c r="AD504" s="1" t="str">
        <f t="shared" si="23"/>
        <v xml:space="preserve">DK - Fabricación de maquinaria y equipo mecánico </v>
      </c>
    </row>
    <row r="505" spans="1:30" ht="14.4">
      <c r="A505" s="7" t="s">
        <v>20</v>
      </c>
      <c r="B505" s="7" t="s">
        <v>94</v>
      </c>
      <c r="C505" s="7" t="s">
        <v>95</v>
      </c>
      <c r="D505" s="7" t="s">
        <v>51</v>
      </c>
      <c r="E505" s="7">
        <v>61.279545168595199</v>
      </c>
      <c r="F505" s="7">
        <v>104.222579765221</v>
      </c>
      <c r="G505" s="7">
        <v>1.90874384061824E-3</v>
      </c>
      <c r="H505" s="7">
        <v>6.2367461580290396E-4</v>
      </c>
      <c r="I505" s="7">
        <v>0</v>
      </c>
      <c r="J505" s="7">
        <v>0</v>
      </c>
      <c r="K505" s="7">
        <v>0</v>
      </c>
      <c r="L505" s="7">
        <v>0</v>
      </c>
      <c r="M505" s="7">
        <v>0</v>
      </c>
      <c r="N505" s="7">
        <v>0</v>
      </c>
      <c r="O505" s="7">
        <v>0</v>
      </c>
      <c r="P505" s="7">
        <v>19.228632000000001</v>
      </c>
      <c r="Q505" s="7">
        <v>29.126747000000002</v>
      </c>
      <c r="R505" s="7">
        <v>5.4719447317242505E-4</v>
      </c>
      <c r="S505" s="7">
        <v>1.6912240250970901E-4</v>
      </c>
      <c r="T505" s="7">
        <v>0</v>
      </c>
      <c r="U505" s="7">
        <v>0</v>
      </c>
      <c r="V505" s="7">
        <v>0</v>
      </c>
      <c r="W505" s="7">
        <v>0</v>
      </c>
      <c r="X505" s="7">
        <v>0</v>
      </c>
      <c r="Y505" s="7">
        <v>0</v>
      </c>
      <c r="Z505" s="7">
        <v>0</v>
      </c>
      <c r="AA505" s="1" t="s">
        <v>52</v>
      </c>
      <c r="AB505" s="1" t="str">
        <f t="shared" si="24"/>
        <v>Cataluña</v>
      </c>
      <c r="AC505" s="1" t="str">
        <f t="shared" si="22"/>
        <v>Badajoz-Cataluña-Barcelona-R13</v>
      </c>
      <c r="AD505" s="1" t="str">
        <f t="shared" si="23"/>
        <v xml:space="preserve">DL - Material y equipo eléctrico, electrónico y óptico </v>
      </c>
    </row>
    <row r="506" spans="1:30" ht="14.4">
      <c r="A506" s="7" t="s">
        <v>20</v>
      </c>
      <c r="B506" s="7" t="s">
        <v>94</v>
      </c>
      <c r="C506" s="7" t="s">
        <v>95</v>
      </c>
      <c r="D506" s="7" t="s">
        <v>53</v>
      </c>
      <c r="E506" s="7">
        <v>0</v>
      </c>
      <c r="F506" s="7">
        <v>0</v>
      </c>
      <c r="G506" s="7">
        <v>35.016097369127102</v>
      </c>
      <c r="H506" s="7">
        <v>15.2007256946687</v>
      </c>
      <c r="I506" s="7">
        <v>13.7945011303256</v>
      </c>
      <c r="J506" s="7">
        <v>7.5033192341558399</v>
      </c>
      <c r="K506" s="7">
        <v>0</v>
      </c>
      <c r="L506" s="7">
        <v>0</v>
      </c>
      <c r="M506" s="7">
        <v>0</v>
      </c>
      <c r="N506" s="7">
        <v>0</v>
      </c>
      <c r="O506" s="7">
        <v>0</v>
      </c>
      <c r="P506" s="7">
        <v>0</v>
      </c>
      <c r="Q506" s="7">
        <v>0</v>
      </c>
      <c r="R506" s="7">
        <v>16.365407999999999</v>
      </c>
      <c r="S506" s="7">
        <v>5.5430175323403796</v>
      </c>
      <c r="T506" s="7">
        <v>4.9896836000000002</v>
      </c>
      <c r="U506" s="7">
        <v>3.3442332000000001</v>
      </c>
      <c r="V506" s="7">
        <v>0</v>
      </c>
      <c r="W506" s="7">
        <v>0</v>
      </c>
      <c r="X506" s="7">
        <v>0</v>
      </c>
      <c r="Y506" s="7">
        <v>0</v>
      </c>
      <c r="Z506" s="7">
        <v>0</v>
      </c>
      <c r="AA506" s="1" t="s">
        <v>54</v>
      </c>
      <c r="AB506" s="1" t="str">
        <f t="shared" si="24"/>
        <v>Cataluña</v>
      </c>
      <c r="AC506" s="1" t="str">
        <f t="shared" si="22"/>
        <v>Badajoz-Cataluña-Barcelona-R14</v>
      </c>
      <c r="AD506" s="1" t="str">
        <f t="shared" si="23"/>
        <v xml:space="preserve">DM - Fabricación de material de transporte </v>
      </c>
    </row>
    <row r="507" spans="1:30" ht="14.4">
      <c r="A507" s="7" t="s">
        <v>20</v>
      </c>
      <c r="B507" s="7" t="s">
        <v>94</v>
      </c>
      <c r="C507" s="7" t="s">
        <v>95</v>
      </c>
      <c r="D507" s="7" t="s">
        <v>55</v>
      </c>
      <c r="E507" s="7">
        <v>0</v>
      </c>
      <c r="F507" s="7">
        <v>0</v>
      </c>
      <c r="G507" s="7">
        <v>0</v>
      </c>
      <c r="H507" s="7">
        <v>4.4168578818998099E-6</v>
      </c>
      <c r="I507" s="7">
        <v>0</v>
      </c>
      <c r="J507" s="7">
        <v>0</v>
      </c>
      <c r="K507" s="7">
        <v>0</v>
      </c>
      <c r="L507" s="7">
        <v>0</v>
      </c>
      <c r="M507" s="7">
        <v>0</v>
      </c>
      <c r="N507" s="7">
        <v>0</v>
      </c>
      <c r="O507" s="7">
        <v>0</v>
      </c>
      <c r="P507" s="7">
        <v>0</v>
      </c>
      <c r="Q507" s="7">
        <v>0</v>
      </c>
      <c r="R507" s="7">
        <v>0</v>
      </c>
      <c r="S507" s="7">
        <v>1.09188784043508E-6</v>
      </c>
      <c r="T507" s="7">
        <v>0</v>
      </c>
      <c r="U507" s="7">
        <v>0</v>
      </c>
      <c r="V507" s="7">
        <v>0</v>
      </c>
      <c r="W507" s="7">
        <v>0</v>
      </c>
      <c r="X507" s="7">
        <v>0</v>
      </c>
      <c r="Y507" s="7">
        <v>0</v>
      </c>
      <c r="Z507" s="7">
        <v>0</v>
      </c>
      <c r="AA507" s="1" t="s">
        <v>56</v>
      </c>
      <c r="AB507" s="1" t="str">
        <f t="shared" si="24"/>
        <v>Cataluña</v>
      </c>
      <c r="AC507" s="1" t="str">
        <f t="shared" si="22"/>
        <v>Badajoz-Cataluña-Barcelona-R15</v>
      </c>
      <c r="AD507" s="1" t="str">
        <f t="shared" si="23"/>
        <v xml:space="preserve">DN - Industrias diversas </v>
      </c>
    </row>
    <row r="508" spans="1:30" ht="14.4">
      <c r="A508" s="7" t="s">
        <v>20</v>
      </c>
      <c r="B508" s="7" t="s">
        <v>94</v>
      </c>
      <c r="C508" s="7" t="s">
        <v>95</v>
      </c>
      <c r="D508" s="7" t="s">
        <v>57</v>
      </c>
      <c r="E508" s="7">
        <v>0</v>
      </c>
      <c r="F508" s="7">
        <v>0</v>
      </c>
      <c r="G508" s="7">
        <v>0</v>
      </c>
      <c r="H508" s="7">
        <v>0</v>
      </c>
      <c r="I508" s="7">
        <v>0</v>
      </c>
      <c r="J508" s="7">
        <v>0</v>
      </c>
      <c r="K508" s="7">
        <v>0</v>
      </c>
      <c r="L508" s="7">
        <v>0</v>
      </c>
      <c r="M508" s="7">
        <v>0</v>
      </c>
      <c r="N508" s="7">
        <v>0</v>
      </c>
      <c r="O508" s="7">
        <v>0</v>
      </c>
      <c r="P508" s="7">
        <v>0</v>
      </c>
      <c r="Q508" s="7">
        <v>0</v>
      </c>
      <c r="R508" s="7">
        <v>0</v>
      </c>
      <c r="S508" s="7">
        <v>0</v>
      </c>
      <c r="T508" s="7">
        <v>0</v>
      </c>
      <c r="U508" s="7">
        <v>0</v>
      </c>
      <c r="V508" s="7">
        <v>0</v>
      </c>
      <c r="W508" s="7">
        <v>0</v>
      </c>
      <c r="X508" s="7">
        <v>0</v>
      </c>
      <c r="Y508" s="7">
        <v>0</v>
      </c>
      <c r="Z508" s="7">
        <v>0</v>
      </c>
      <c r="AA508" s="1" t="s">
        <v>58</v>
      </c>
      <c r="AB508" s="1" t="str">
        <f t="shared" si="24"/>
        <v>Cataluña</v>
      </c>
      <c r="AC508" s="1" t="str">
        <f t="shared" si="22"/>
        <v>Badajoz-Cataluña-Barcelona-R16</v>
      </c>
      <c r="AD508" s="1" t="str">
        <f t="shared" si="23"/>
        <v xml:space="preserve">EE - Industria energética, distribución de energía, gas y agua </v>
      </c>
    </row>
    <row r="509" spans="1:30" ht="14.4">
      <c r="A509" s="7" t="s">
        <v>20</v>
      </c>
      <c r="B509" s="7" t="s">
        <v>94</v>
      </c>
      <c r="C509" s="7" t="s">
        <v>96</v>
      </c>
      <c r="D509" s="7" t="s">
        <v>23</v>
      </c>
      <c r="E509" s="7">
        <v>0</v>
      </c>
      <c r="F509" s="7">
        <v>0</v>
      </c>
      <c r="G509" s="7">
        <v>0</v>
      </c>
      <c r="H509" s="7">
        <v>0</v>
      </c>
      <c r="I509" s="7">
        <v>0</v>
      </c>
      <c r="J509" s="7">
        <v>0</v>
      </c>
      <c r="K509" s="7">
        <v>0</v>
      </c>
      <c r="L509" s="7">
        <v>7.8066628978530801</v>
      </c>
      <c r="M509" s="7">
        <v>0</v>
      </c>
      <c r="N509" s="7">
        <v>0</v>
      </c>
      <c r="O509" s="7">
        <v>0</v>
      </c>
      <c r="P509" s="7">
        <v>0</v>
      </c>
      <c r="Q509" s="7">
        <v>0</v>
      </c>
      <c r="R509" s="7">
        <v>0</v>
      </c>
      <c r="S509" s="7">
        <v>0</v>
      </c>
      <c r="T509" s="7">
        <v>0</v>
      </c>
      <c r="U509" s="7">
        <v>0</v>
      </c>
      <c r="V509" s="7">
        <v>0</v>
      </c>
      <c r="W509" s="7">
        <v>12.332826000000001</v>
      </c>
      <c r="X509" s="7">
        <v>0</v>
      </c>
      <c r="Y509" s="7">
        <v>0</v>
      </c>
      <c r="Z509" s="7">
        <v>0</v>
      </c>
      <c r="AA509" s="1" t="s">
        <v>24</v>
      </c>
      <c r="AB509" s="1" t="str">
        <f t="shared" si="24"/>
        <v>Cataluña</v>
      </c>
      <c r="AC509" s="1" t="str">
        <f t="shared" si="22"/>
        <v>Badajoz-Cataluña-Girona-R1</v>
      </c>
      <c r="AD509" s="1" t="str">
        <f t="shared" si="23"/>
        <v xml:space="preserve">AA,BB - Agricultura, silvicultura y pesca </v>
      </c>
    </row>
    <row r="510" spans="1:30" ht="14.4">
      <c r="A510" s="7" t="s">
        <v>20</v>
      </c>
      <c r="B510" s="7" t="s">
        <v>94</v>
      </c>
      <c r="C510" s="7" t="s">
        <v>96</v>
      </c>
      <c r="D510" s="7" t="s">
        <v>26</v>
      </c>
      <c r="E510" s="7">
        <v>0</v>
      </c>
      <c r="F510" s="7">
        <v>0</v>
      </c>
      <c r="G510" s="7">
        <v>0</v>
      </c>
      <c r="H510" s="7">
        <v>0</v>
      </c>
      <c r="I510" s="7">
        <v>0</v>
      </c>
      <c r="J510" s="7">
        <v>0</v>
      </c>
      <c r="K510" s="7">
        <v>0.31422819498695398</v>
      </c>
      <c r="L510" s="7">
        <v>0</v>
      </c>
      <c r="M510" s="7">
        <v>0</v>
      </c>
      <c r="N510" s="7">
        <v>0</v>
      </c>
      <c r="O510" s="7">
        <v>0</v>
      </c>
      <c r="P510" s="7">
        <v>0</v>
      </c>
      <c r="Q510" s="7">
        <v>0</v>
      </c>
      <c r="R510" s="7">
        <v>0</v>
      </c>
      <c r="S510" s="7">
        <v>0</v>
      </c>
      <c r="T510" s="7">
        <v>0</v>
      </c>
      <c r="U510" s="7">
        <v>0</v>
      </c>
      <c r="V510" s="7">
        <v>7.0965600000000002</v>
      </c>
      <c r="W510" s="7">
        <v>0</v>
      </c>
      <c r="X510" s="7">
        <v>0</v>
      </c>
      <c r="Y510" s="7">
        <v>0</v>
      </c>
      <c r="Z510" s="7">
        <v>0</v>
      </c>
      <c r="AA510" s="1" t="s">
        <v>27</v>
      </c>
      <c r="AB510" s="1" t="str">
        <f t="shared" si="24"/>
        <v>Cataluña</v>
      </c>
      <c r="AC510" s="1" t="str">
        <f t="shared" si="22"/>
        <v>Badajoz-Cataluña-Girona-R2</v>
      </c>
      <c r="AD510" s="1" t="str">
        <f t="shared" si="23"/>
        <v xml:space="preserve">CA,CB, DF - I. extractivas, coquerías, refino y combustibles nucleares </v>
      </c>
    </row>
    <row r="511" spans="1:30" ht="14.4">
      <c r="A511" s="7" t="s">
        <v>20</v>
      </c>
      <c r="B511" s="7" t="s">
        <v>94</v>
      </c>
      <c r="C511" s="7" t="s">
        <v>96</v>
      </c>
      <c r="D511" s="7" t="s">
        <v>29</v>
      </c>
      <c r="E511" s="7">
        <v>0</v>
      </c>
      <c r="F511" s="7">
        <v>0</v>
      </c>
      <c r="G511" s="7">
        <v>0</v>
      </c>
      <c r="H511" s="7">
        <v>13.9445584178853</v>
      </c>
      <c r="I511" s="7">
        <v>0</v>
      </c>
      <c r="J511" s="7">
        <v>16.192576953400401</v>
      </c>
      <c r="K511" s="7">
        <v>0</v>
      </c>
      <c r="L511" s="7">
        <v>24.366218786090901</v>
      </c>
      <c r="M511" s="7">
        <v>0</v>
      </c>
      <c r="N511" s="7">
        <v>0</v>
      </c>
      <c r="O511" s="7">
        <v>0</v>
      </c>
      <c r="P511" s="7">
        <v>0</v>
      </c>
      <c r="Q511" s="7">
        <v>0</v>
      </c>
      <c r="R511" s="7">
        <v>0</v>
      </c>
      <c r="S511" s="7">
        <v>16.275887999999998</v>
      </c>
      <c r="T511" s="7">
        <v>0</v>
      </c>
      <c r="U511" s="7">
        <v>14.949168</v>
      </c>
      <c r="V511" s="7">
        <v>0</v>
      </c>
      <c r="W511" s="7">
        <v>14.575158</v>
      </c>
      <c r="X511" s="7">
        <v>0</v>
      </c>
      <c r="Y511" s="7">
        <v>0</v>
      </c>
      <c r="Z511" s="7">
        <v>0</v>
      </c>
      <c r="AA511" s="1" t="s">
        <v>30</v>
      </c>
      <c r="AB511" s="1" t="str">
        <f t="shared" si="24"/>
        <v>Cataluña</v>
      </c>
      <c r="AC511" s="1" t="str">
        <f t="shared" si="22"/>
        <v>Badajoz-Cataluña-Girona-R3</v>
      </c>
      <c r="AD511" s="1" t="str">
        <f t="shared" si="23"/>
        <v xml:space="preserve">DA - Industria Agroalimentaria </v>
      </c>
    </row>
    <row r="512" spans="1:30" ht="14.4">
      <c r="A512" s="7" t="s">
        <v>20</v>
      </c>
      <c r="B512" s="7" t="s">
        <v>94</v>
      </c>
      <c r="C512" s="7" t="s">
        <v>96</v>
      </c>
      <c r="D512" s="7" t="s">
        <v>32</v>
      </c>
      <c r="E512" s="7">
        <v>0</v>
      </c>
      <c r="F512" s="7">
        <v>0</v>
      </c>
      <c r="G512" s="7">
        <v>0</v>
      </c>
      <c r="H512" s="7">
        <v>0</v>
      </c>
      <c r="I512" s="7">
        <v>0</v>
      </c>
      <c r="J512" s="7">
        <v>0</v>
      </c>
      <c r="K512" s="7">
        <v>0</v>
      </c>
      <c r="L512" s="7">
        <v>0</v>
      </c>
      <c r="M512" s="7">
        <v>0</v>
      </c>
      <c r="N512" s="7">
        <v>0</v>
      </c>
      <c r="O512" s="7">
        <v>0</v>
      </c>
      <c r="P512" s="7">
        <v>0</v>
      </c>
      <c r="Q512" s="7">
        <v>0</v>
      </c>
      <c r="R512" s="7">
        <v>0</v>
      </c>
      <c r="S512" s="7">
        <v>0</v>
      </c>
      <c r="T512" s="7">
        <v>0</v>
      </c>
      <c r="U512" s="7">
        <v>0</v>
      </c>
      <c r="V512" s="7">
        <v>0</v>
      </c>
      <c r="W512" s="7">
        <v>0</v>
      </c>
      <c r="X512" s="7">
        <v>0</v>
      </c>
      <c r="Y512" s="7">
        <v>0</v>
      </c>
      <c r="Z512" s="7">
        <v>0</v>
      </c>
      <c r="AA512" s="1" t="s">
        <v>33</v>
      </c>
      <c r="AB512" s="1" t="str">
        <f t="shared" si="24"/>
        <v>Cataluña</v>
      </c>
      <c r="AC512" s="1" t="str">
        <f t="shared" si="22"/>
        <v>Badajoz-Cataluña-Girona-R4</v>
      </c>
      <c r="AD512" s="1" t="str">
        <f t="shared" si="23"/>
        <v xml:space="preserve">DB - Industria textil y de la confección </v>
      </c>
    </row>
    <row r="513" spans="1:30" ht="14.4">
      <c r="A513" s="7" t="s">
        <v>20</v>
      </c>
      <c r="B513" s="7" t="s">
        <v>94</v>
      </c>
      <c r="C513" s="7" t="s">
        <v>96</v>
      </c>
      <c r="D513" s="7" t="s">
        <v>35</v>
      </c>
      <c r="E513" s="7">
        <v>0</v>
      </c>
      <c r="F513" s="7">
        <v>0</v>
      </c>
      <c r="G513" s="7">
        <v>0</v>
      </c>
      <c r="H513" s="7">
        <v>0</v>
      </c>
      <c r="I513" s="7">
        <v>0</v>
      </c>
      <c r="J513" s="7">
        <v>0</v>
      </c>
      <c r="K513" s="7">
        <v>0</v>
      </c>
      <c r="L513" s="7">
        <v>0</v>
      </c>
      <c r="M513" s="7">
        <v>0</v>
      </c>
      <c r="N513" s="7">
        <v>0</v>
      </c>
      <c r="O513" s="7">
        <v>0</v>
      </c>
      <c r="P513" s="7">
        <v>0</v>
      </c>
      <c r="Q513" s="7">
        <v>0</v>
      </c>
      <c r="R513" s="7">
        <v>0</v>
      </c>
      <c r="S513" s="7">
        <v>0</v>
      </c>
      <c r="T513" s="7">
        <v>0</v>
      </c>
      <c r="U513" s="7">
        <v>0</v>
      </c>
      <c r="V513" s="7">
        <v>0</v>
      </c>
      <c r="W513" s="7">
        <v>0</v>
      </c>
      <c r="X513" s="7">
        <v>0</v>
      </c>
      <c r="Y513" s="7">
        <v>0</v>
      </c>
      <c r="Z513" s="7">
        <v>0</v>
      </c>
      <c r="AA513" s="1" t="s">
        <v>36</v>
      </c>
      <c r="AB513" s="1" t="str">
        <f t="shared" si="24"/>
        <v>Cataluña</v>
      </c>
      <c r="AC513" s="1" t="str">
        <f t="shared" si="22"/>
        <v>Badajoz-Cataluña-Girona-R5</v>
      </c>
      <c r="AD513" s="1" t="str">
        <f t="shared" si="23"/>
        <v xml:space="preserve">DC - Industria del cuero y calzado </v>
      </c>
    </row>
    <row r="514" spans="1:30" ht="14.4">
      <c r="A514" s="7" t="s">
        <v>20</v>
      </c>
      <c r="B514" s="7" t="s">
        <v>94</v>
      </c>
      <c r="C514" s="7" t="s">
        <v>96</v>
      </c>
      <c r="D514" s="7" t="s">
        <v>37</v>
      </c>
      <c r="E514" s="7">
        <v>0</v>
      </c>
      <c r="F514" s="7">
        <v>0</v>
      </c>
      <c r="G514" s="7">
        <v>0</v>
      </c>
      <c r="H514" s="7">
        <v>13.6532968093794</v>
      </c>
      <c r="I514" s="7">
        <v>0</v>
      </c>
      <c r="J514" s="7">
        <v>0</v>
      </c>
      <c r="K514" s="7">
        <v>0</v>
      </c>
      <c r="L514" s="7">
        <v>0</v>
      </c>
      <c r="M514" s="7">
        <v>0</v>
      </c>
      <c r="N514" s="7">
        <v>0</v>
      </c>
      <c r="O514" s="7">
        <v>0</v>
      </c>
      <c r="P514" s="7">
        <v>0</v>
      </c>
      <c r="Q514" s="7">
        <v>0</v>
      </c>
      <c r="R514" s="7">
        <v>0</v>
      </c>
      <c r="S514" s="7">
        <v>6.7541000000000002</v>
      </c>
      <c r="T514" s="7">
        <v>0</v>
      </c>
      <c r="U514" s="7">
        <v>0</v>
      </c>
      <c r="V514" s="7">
        <v>0</v>
      </c>
      <c r="W514" s="7">
        <v>0</v>
      </c>
      <c r="X514" s="7">
        <v>0</v>
      </c>
      <c r="Y514" s="7">
        <v>0</v>
      </c>
      <c r="Z514" s="7">
        <v>0</v>
      </c>
      <c r="AA514" s="1" t="s">
        <v>38</v>
      </c>
      <c r="AB514" s="1" t="str">
        <f t="shared" si="24"/>
        <v>Cataluña</v>
      </c>
      <c r="AC514" s="1" t="str">
        <f t="shared" si="22"/>
        <v>Badajoz-Cataluña-Girona-R6</v>
      </c>
      <c r="AD514" s="1" t="str">
        <f t="shared" si="23"/>
        <v xml:space="preserve">DD - Industria de la madera y el corcho </v>
      </c>
    </row>
    <row r="515" spans="1:30" ht="14.4">
      <c r="A515" s="7" t="s">
        <v>20</v>
      </c>
      <c r="B515" s="7" t="s">
        <v>94</v>
      </c>
      <c r="C515" s="7" t="s">
        <v>96</v>
      </c>
      <c r="D515" s="7" t="s">
        <v>39</v>
      </c>
      <c r="E515" s="7">
        <v>0</v>
      </c>
      <c r="F515" s="7">
        <v>0</v>
      </c>
      <c r="G515" s="7">
        <v>0</v>
      </c>
      <c r="H515" s="7">
        <v>0</v>
      </c>
      <c r="I515" s="7">
        <v>0</v>
      </c>
      <c r="J515" s="7">
        <v>0</v>
      </c>
      <c r="K515" s="7">
        <v>0</v>
      </c>
      <c r="L515" s="7">
        <v>0</v>
      </c>
      <c r="M515" s="7">
        <v>0</v>
      </c>
      <c r="N515" s="7">
        <v>0</v>
      </c>
      <c r="O515" s="7">
        <v>0</v>
      </c>
      <c r="P515" s="7">
        <v>0</v>
      </c>
      <c r="Q515" s="7">
        <v>0</v>
      </c>
      <c r="R515" s="7">
        <v>0</v>
      </c>
      <c r="S515" s="7">
        <v>0</v>
      </c>
      <c r="T515" s="7">
        <v>0</v>
      </c>
      <c r="U515" s="7">
        <v>0</v>
      </c>
      <c r="V515" s="7">
        <v>0</v>
      </c>
      <c r="W515" s="7">
        <v>0</v>
      </c>
      <c r="X515" s="7">
        <v>0</v>
      </c>
      <c r="Y515" s="7">
        <v>0</v>
      </c>
      <c r="Z515" s="7">
        <v>0</v>
      </c>
      <c r="AA515" s="1" t="s">
        <v>40</v>
      </c>
      <c r="AB515" s="1" t="str">
        <f t="shared" si="24"/>
        <v>Cataluña</v>
      </c>
      <c r="AC515" s="1" t="str">
        <f t="shared" si="22"/>
        <v>Badajoz-Cataluña-Girona-R7</v>
      </c>
      <c r="AD515" s="1" t="str">
        <f t="shared" si="23"/>
        <v xml:space="preserve">DE - Industria del papel, edición y artes gráficas </v>
      </c>
    </row>
    <row r="516" spans="1:30" ht="14.4">
      <c r="A516" s="7" t="s">
        <v>20</v>
      </c>
      <c r="B516" s="7" t="s">
        <v>94</v>
      </c>
      <c r="C516" s="7" t="s">
        <v>96</v>
      </c>
      <c r="D516" s="7" t="s">
        <v>41</v>
      </c>
      <c r="E516" s="7">
        <v>0</v>
      </c>
      <c r="F516" s="7">
        <v>1.0300816140912199</v>
      </c>
      <c r="G516" s="7">
        <v>0</v>
      </c>
      <c r="H516" s="7">
        <v>0</v>
      </c>
      <c r="I516" s="7">
        <v>0</v>
      </c>
      <c r="J516" s="7">
        <v>0</v>
      </c>
      <c r="K516" s="7">
        <v>0</v>
      </c>
      <c r="L516" s="7">
        <v>0</v>
      </c>
      <c r="M516" s="7">
        <v>0</v>
      </c>
      <c r="N516" s="7">
        <v>0</v>
      </c>
      <c r="O516" s="7">
        <v>0</v>
      </c>
      <c r="P516" s="7">
        <v>0</v>
      </c>
      <c r="Q516" s="7">
        <v>0.77161000000000002</v>
      </c>
      <c r="R516" s="7">
        <v>0</v>
      </c>
      <c r="S516" s="7">
        <v>0</v>
      </c>
      <c r="T516" s="7">
        <v>0</v>
      </c>
      <c r="U516" s="7">
        <v>0</v>
      </c>
      <c r="V516" s="7">
        <v>0</v>
      </c>
      <c r="W516" s="7">
        <v>0</v>
      </c>
      <c r="X516" s="7">
        <v>0</v>
      </c>
      <c r="Y516" s="7">
        <v>0</v>
      </c>
      <c r="Z516" s="7">
        <v>0</v>
      </c>
      <c r="AA516" s="1" t="s">
        <v>42</v>
      </c>
      <c r="AB516" s="1" t="str">
        <f t="shared" si="24"/>
        <v>Cataluña</v>
      </c>
      <c r="AC516" s="1" t="str">
        <f t="shared" si="22"/>
        <v>Badajoz-Cataluña-Girona-R8</v>
      </c>
      <c r="AD516" s="1" t="str">
        <f t="shared" si="23"/>
        <v xml:space="preserve">DG - Industria Química </v>
      </c>
    </row>
    <row r="517" spans="1:30" ht="14.4">
      <c r="A517" s="7" t="s">
        <v>20</v>
      </c>
      <c r="B517" s="7" t="s">
        <v>94</v>
      </c>
      <c r="C517" s="7" t="s">
        <v>96</v>
      </c>
      <c r="D517" s="7" t="s">
        <v>43</v>
      </c>
      <c r="E517" s="7">
        <v>31.778088237272101</v>
      </c>
      <c r="F517" s="7">
        <v>0</v>
      </c>
      <c r="G517" s="7">
        <v>7.3521265029364598</v>
      </c>
      <c r="H517" s="7">
        <v>0</v>
      </c>
      <c r="I517" s="7">
        <v>20.2795905712006</v>
      </c>
      <c r="J517" s="7">
        <v>0</v>
      </c>
      <c r="K517" s="7">
        <v>0</v>
      </c>
      <c r="L517" s="7">
        <v>3.69145132325878</v>
      </c>
      <c r="M517" s="7">
        <v>10.6750853948752</v>
      </c>
      <c r="N517" s="7">
        <v>0</v>
      </c>
      <c r="O517" s="7">
        <v>0</v>
      </c>
      <c r="P517" s="7">
        <v>36.735551999999998</v>
      </c>
      <c r="Q517" s="7">
        <v>0</v>
      </c>
      <c r="R517" s="7">
        <v>3.2710279999999998</v>
      </c>
      <c r="S517" s="7">
        <v>0</v>
      </c>
      <c r="T517" s="7">
        <v>14.674391</v>
      </c>
      <c r="U517" s="7">
        <v>0</v>
      </c>
      <c r="V517" s="7">
        <v>0</v>
      </c>
      <c r="W517" s="7">
        <v>4.5184639999999998</v>
      </c>
      <c r="X517" s="7">
        <v>3.2526000000000002</v>
      </c>
      <c r="Y517" s="7">
        <v>0</v>
      </c>
      <c r="Z517" s="7">
        <v>0</v>
      </c>
      <c r="AA517" s="1" t="s">
        <v>44</v>
      </c>
      <c r="AB517" s="1" t="str">
        <f t="shared" si="24"/>
        <v>Cataluña</v>
      </c>
      <c r="AC517" s="1" t="str">
        <f t="shared" si="22"/>
        <v>Badajoz-Cataluña-Girona-R9</v>
      </c>
      <c r="AD517" s="1" t="str">
        <f t="shared" si="23"/>
        <v xml:space="preserve">DH - Industria del caucho y materias plásticas </v>
      </c>
    </row>
    <row r="518" spans="1:30" ht="14.4">
      <c r="A518" s="7" t="s">
        <v>20</v>
      </c>
      <c r="B518" s="7" t="s">
        <v>94</v>
      </c>
      <c r="C518" s="7" t="s">
        <v>96</v>
      </c>
      <c r="D518" s="7" t="s">
        <v>45</v>
      </c>
      <c r="E518" s="7">
        <v>0</v>
      </c>
      <c r="F518" s="7">
        <v>0</v>
      </c>
      <c r="G518" s="7">
        <v>0</v>
      </c>
      <c r="H518" s="7">
        <v>0</v>
      </c>
      <c r="I518" s="7">
        <v>0</v>
      </c>
      <c r="J518" s="7">
        <v>0</v>
      </c>
      <c r="K518" s="7">
        <v>0</v>
      </c>
      <c r="L518" s="7">
        <v>0</v>
      </c>
      <c r="M518" s="7">
        <v>0</v>
      </c>
      <c r="N518" s="7">
        <v>0</v>
      </c>
      <c r="O518" s="7">
        <v>0</v>
      </c>
      <c r="P518" s="7">
        <v>0</v>
      </c>
      <c r="Q518" s="7">
        <v>0</v>
      </c>
      <c r="R518" s="7">
        <v>0</v>
      </c>
      <c r="S518" s="7">
        <v>0</v>
      </c>
      <c r="T518" s="7">
        <v>0</v>
      </c>
      <c r="U518" s="7">
        <v>0</v>
      </c>
      <c r="V518" s="7">
        <v>0</v>
      </c>
      <c r="W518" s="7">
        <v>0</v>
      </c>
      <c r="X518" s="7">
        <v>0</v>
      </c>
      <c r="Y518" s="7">
        <v>0</v>
      </c>
      <c r="Z518" s="7">
        <v>0</v>
      </c>
      <c r="AA518" s="1" t="s">
        <v>46</v>
      </c>
      <c r="AB518" s="1" t="str">
        <f t="shared" si="24"/>
        <v>Cataluña</v>
      </c>
      <c r="AC518" s="1" t="str">
        <f t="shared" si="22"/>
        <v>Badajoz-Cataluña-Girona-R10</v>
      </c>
      <c r="AD518" s="1" t="str">
        <f t="shared" si="23"/>
        <v xml:space="preserve">DI - Industria de productos minerales no metálicos </v>
      </c>
    </row>
    <row r="519" spans="1:30" ht="14.4">
      <c r="A519" s="7" t="s">
        <v>20</v>
      </c>
      <c r="B519" s="7" t="s">
        <v>94</v>
      </c>
      <c r="C519" s="7" t="s">
        <v>96</v>
      </c>
      <c r="D519" s="7" t="s">
        <v>47</v>
      </c>
      <c r="E519" s="7">
        <v>0</v>
      </c>
      <c r="F519" s="7">
        <v>0</v>
      </c>
      <c r="G519" s="7">
        <v>0</v>
      </c>
      <c r="H519" s="7">
        <v>0</v>
      </c>
      <c r="I519" s="7">
        <v>0</v>
      </c>
      <c r="J519" s="7">
        <v>0</v>
      </c>
      <c r="K519" s="7">
        <v>0</v>
      </c>
      <c r="L519" s="7">
        <v>0</v>
      </c>
      <c r="M519" s="7">
        <v>0</v>
      </c>
      <c r="N519" s="7">
        <v>0</v>
      </c>
      <c r="O519" s="7">
        <v>0</v>
      </c>
      <c r="P519" s="7">
        <v>0</v>
      </c>
      <c r="Q519" s="7">
        <v>0</v>
      </c>
      <c r="R519" s="7">
        <v>0</v>
      </c>
      <c r="S519" s="7">
        <v>0</v>
      </c>
      <c r="T519" s="7">
        <v>0</v>
      </c>
      <c r="U519" s="7">
        <v>0</v>
      </c>
      <c r="V519" s="7">
        <v>0</v>
      </c>
      <c r="W519" s="7">
        <v>0</v>
      </c>
      <c r="X519" s="7">
        <v>0</v>
      </c>
      <c r="Y519" s="7">
        <v>0</v>
      </c>
      <c r="Z519" s="7">
        <v>0</v>
      </c>
      <c r="AA519" s="1" t="s">
        <v>48</v>
      </c>
      <c r="AB519" s="1" t="str">
        <f t="shared" si="24"/>
        <v>Cataluña</v>
      </c>
      <c r="AC519" s="1" t="str">
        <f t="shared" si="22"/>
        <v>Badajoz-Cataluña-Girona-R11</v>
      </c>
      <c r="AD519" s="1" t="str">
        <f t="shared" si="23"/>
        <v xml:space="preserve">DJ - Metalurgia y fabricación de productos metálicos </v>
      </c>
    </row>
    <row r="520" spans="1:30" ht="14.4">
      <c r="A520" s="7" t="s">
        <v>20</v>
      </c>
      <c r="B520" s="7" t="s">
        <v>94</v>
      </c>
      <c r="C520" s="7" t="s">
        <v>96</v>
      </c>
      <c r="D520" s="7" t="s">
        <v>49</v>
      </c>
      <c r="E520" s="7">
        <v>0</v>
      </c>
      <c r="F520" s="7">
        <v>0</v>
      </c>
      <c r="G520" s="7">
        <v>0</v>
      </c>
      <c r="H520" s="7">
        <v>0</v>
      </c>
      <c r="I520" s="7">
        <v>0</v>
      </c>
      <c r="J520" s="7">
        <v>0</v>
      </c>
      <c r="K520" s="7">
        <v>0</v>
      </c>
      <c r="L520" s="7">
        <v>0</v>
      </c>
      <c r="M520" s="7">
        <v>0</v>
      </c>
      <c r="N520" s="7">
        <v>0</v>
      </c>
      <c r="O520" s="7">
        <v>0</v>
      </c>
      <c r="P520" s="7">
        <v>0</v>
      </c>
      <c r="Q520" s="7">
        <v>0</v>
      </c>
      <c r="R520" s="7">
        <v>0</v>
      </c>
      <c r="S520" s="7">
        <v>0</v>
      </c>
      <c r="T520" s="7">
        <v>0</v>
      </c>
      <c r="U520" s="7">
        <v>0</v>
      </c>
      <c r="V520" s="7">
        <v>0</v>
      </c>
      <c r="W520" s="7">
        <v>0</v>
      </c>
      <c r="X520" s="7">
        <v>0</v>
      </c>
      <c r="Y520" s="7">
        <v>0</v>
      </c>
      <c r="Z520" s="7">
        <v>0</v>
      </c>
      <c r="AA520" s="1" t="s">
        <v>50</v>
      </c>
      <c r="AB520" s="1" t="str">
        <f t="shared" si="24"/>
        <v>Cataluña</v>
      </c>
      <c r="AC520" s="1" t="str">
        <f t="shared" si="22"/>
        <v>Badajoz-Cataluña-Girona-R12</v>
      </c>
      <c r="AD520" s="1" t="str">
        <f t="shared" si="23"/>
        <v xml:space="preserve">DK - Fabricación de maquinaria y equipo mecánico </v>
      </c>
    </row>
    <row r="521" spans="1:30" ht="14.4">
      <c r="A521" s="7" t="s">
        <v>20</v>
      </c>
      <c r="B521" s="7" t="s">
        <v>94</v>
      </c>
      <c r="C521" s="7" t="s">
        <v>96</v>
      </c>
      <c r="D521" s="7" t="s">
        <v>51</v>
      </c>
      <c r="E521" s="7">
        <v>0</v>
      </c>
      <c r="F521" s="7">
        <v>0</v>
      </c>
      <c r="G521" s="7">
        <v>0</v>
      </c>
      <c r="H521" s="7">
        <v>0</v>
      </c>
      <c r="I521" s="7">
        <v>0</v>
      </c>
      <c r="J521" s="7">
        <v>0</v>
      </c>
      <c r="K521" s="7">
        <v>0</v>
      </c>
      <c r="L521" s="7">
        <v>0</v>
      </c>
      <c r="M521" s="7">
        <v>0</v>
      </c>
      <c r="N521" s="7">
        <v>0</v>
      </c>
      <c r="O521" s="7">
        <v>0</v>
      </c>
      <c r="P521" s="7">
        <v>0</v>
      </c>
      <c r="Q521" s="7">
        <v>0</v>
      </c>
      <c r="R521" s="7">
        <v>0</v>
      </c>
      <c r="S521" s="7">
        <v>0</v>
      </c>
      <c r="T521" s="7">
        <v>0</v>
      </c>
      <c r="U521" s="7">
        <v>0</v>
      </c>
      <c r="V521" s="7">
        <v>0</v>
      </c>
      <c r="W521" s="7">
        <v>0</v>
      </c>
      <c r="X521" s="7">
        <v>0</v>
      </c>
      <c r="Y521" s="7">
        <v>0</v>
      </c>
      <c r="Z521" s="7">
        <v>0</v>
      </c>
      <c r="AA521" s="1" t="s">
        <v>52</v>
      </c>
      <c r="AB521" s="1" t="str">
        <f t="shared" si="24"/>
        <v>Cataluña</v>
      </c>
      <c r="AC521" s="1" t="str">
        <f t="shared" si="22"/>
        <v>Badajoz-Cataluña-Girona-R13</v>
      </c>
      <c r="AD521" s="1" t="str">
        <f t="shared" si="23"/>
        <v xml:space="preserve">DL - Material y equipo eléctrico, electrónico y óptico </v>
      </c>
    </row>
    <row r="522" spans="1:30" ht="14.4">
      <c r="A522" s="7" t="s">
        <v>20</v>
      </c>
      <c r="B522" s="7" t="s">
        <v>94</v>
      </c>
      <c r="C522" s="7" t="s">
        <v>96</v>
      </c>
      <c r="D522" s="7" t="s">
        <v>53</v>
      </c>
      <c r="E522" s="7">
        <v>0</v>
      </c>
      <c r="F522" s="7">
        <v>0</v>
      </c>
      <c r="G522" s="7">
        <v>0</v>
      </c>
      <c r="H522" s="7">
        <v>0</v>
      </c>
      <c r="I522" s="7">
        <v>0</v>
      </c>
      <c r="J522" s="7">
        <v>0</v>
      </c>
      <c r="K522" s="7">
        <v>0</v>
      </c>
      <c r="L522" s="7">
        <v>0</v>
      </c>
      <c r="M522" s="7">
        <v>0</v>
      </c>
      <c r="N522" s="7">
        <v>0</v>
      </c>
      <c r="O522" s="7">
        <v>0</v>
      </c>
      <c r="P522" s="7">
        <v>0</v>
      </c>
      <c r="Q522" s="7">
        <v>0</v>
      </c>
      <c r="R522" s="7">
        <v>0</v>
      </c>
      <c r="S522" s="7">
        <v>0</v>
      </c>
      <c r="T522" s="7">
        <v>0</v>
      </c>
      <c r="U522" s="7">
        <v>0</v>
      </c>
      <c r="V522" s="7">
        <v>0</v>
      </c>
      <c r="W522" s="7">
        <v>0</v>
      </c>
      <c r="X522" s="7">
        <v>0</v>
      </c>
      <c r="Y522" s="7">
        <v>0</v>
      </c>
      <c r="Z522" s="7">
        <v>0</v>
      </c>
      <c r="AA522" s="1" t="s">
        <v>54</v>
      </c>
      <c r="AB522" s="1" t="str">
        <f t="shared" si="24"/>
        <v>Cataluña</v>
      </c>
      <c r="AC522" s="1" t="str">
        <f t="shared" si="22"/>
        <v>Badajoz-Cataluña-Girona-R14</v>
      </c>
      <c r="AD522" s="1" t="str">
        <f t="shared" si="23"/>
        <v xml:space="preserve">DM - Fabricación de material de transporte </v>
      </c>
    </row>
    <row r="523" spans="1:30" ht="14.4">
      <c r="A523" s="7" t="s">
        <v>20</v>
      </c>
      <c r="B523" s="7" t="s">
        <v>94</v>
      </c>
      <c r="C523" s="7" t="s">
        <v>96</v>
      </c>
      <c r="D523" s="7" t="s">
        <v>55</v>
      </c>
      <c r="E523" s="7">
        <v>0</v>
      </c>
      <c r="F523" s="7">
        <v>0</v>
      </c>
      <c r="G523" s="7">
        <v>0</v>
      </c>
      <c r="H523" s="7">
        <v>0</v>
      </c>
      <c r="I523" s="7">
        <v>0</v>
      </c>
      <c r="J523" s="7">
        <v>0</v>
      </c>
      <c r="K523" s="7">
        <v>0</v>
      </c>
      <c r="L523" s="7">
        <v>0</v>
      </c>
      <c r="M523" s="7">
        <v>0</v>
      </c>
      <c r="N523" s="7">
        <v>0</v>
      </c>
      <c r="O523" s="7">
        <v>0</v>
      </c>
      <c r="P523" s="7">
        <v>0</v>
      </c>
      <c r="Q523" s="7">
        <v>0</v>
      </c>
      <c r="R523" s="7">
        <v>0</v>
      </c>
      <c r="S523" s="7">
        <v>0</v>
      </c>
      <c r="T523" s="7">
        <v>0</v>
      </c>
      <c r="U523" s="7">
        <v>0</v>
      </c>
      <c r="V523" s="7">
        <v>0</v>
      </c>
      <c r="W523" s="7">
        <v>0</v>
      </c>
      <c r="X523" s="7">
        <v>0</v>
      </c>
      <c r="Y523" s="7">
        <v>0</v>
      </c>
      <c r="Z523" s="7">
        <v>0</v>
      </c>
      <c r="AA523" s="1" t="s">
        <v>56</v>
      </c>
      <c r="AB523" s="1" t="str">
        <f t="shared" si="24"/>
        <v>Cataluña</v>
      </c>
      <c r="AC523" s="1" t="str">
        <f t="shared" si="22"/>
        <v>Badajoz-Cataluña-Girona-R15</v>
      </c>
      <c r="AD523" s="1" t="str">
        <f t="shared" si="23"/>
        <v xml:space="preserve">DN - Industrias diversas </v>
      </c>
    </row>
    <row r="524" spans="1:30" ht="14.4">
      <c r="A524" s="7" t="s">
        <v>20</v>
      </c>
      <c r="B524" s="7" t="s">
        <v>94</v>
      </c>
      <c r="C524" s="7" t="s">
        <v>96</v>
      </c>
      <c r="D524" s="7" t="s">
        <v>57</v>
      </c>
      <c r="E524" s="7">
        <v>0</v>
      </c>
      <c r="F524" s="7">
        <v>0</v>
      </c>
      <c r="G524" s="7">
        <v>0</v>
      </c>
      <c r="H524" s="7">
        <v>0</v>
      </c>
      <c r="I524" s="7">
        <v>0</v>
      </c>
      <c r="J524" s="7">
        <v>0</v>
      </c>
      <c r="K524" s="7">
        <v>0</v>
      </c>
      <c r="L524" s="7">
        <v>0</v>
      </c>
      <c r="M524" s="7">
        <v>0</v>
      </c>
      <c r="N524" s="7">
        <v>0</v>
      </c>
      <c r="O524" s="7">
        <v>0</v>
      </c>
      <c r="P524" s="7">
        <v>0</v>
      </c>
      <c r="Q524" s="7">
        <v>0</v>
      </c>
      <c r="R524" s="7">
        <v>0</v>
      </c>
      <c r="S524" s="7">
        <v>0</v>
      </c>
      <c r="T524" s="7">
        <v>0</v>
      </c>
      <c r="U524" s="7">
        <v>0</v>
      </c>
      <c r="V524" s="7">
        <v>0</v>
      </c>
      <c r="W524" s="7">
        <v>0</v>
      </c>
      <c r="X524" s="7">
        <v>0</v>
      </c>
      <c r="Y524" s="7">
        <v>0</v>
      </c>
      <c r="Z524" s="7">
        <v>0</v>
      </c>
      <c r="AA524" s="1" t="s">
        <v>58</v>
      </c>
      <c r="AB524" s="1" t="str">
        <f t="shared" si="24"/>
        <v>Cataluña</v>
      </c>
      <c r="AC524" s="1" t="str">
        <f t="shared" si="22"/>
        <v>Badajoz-Cataluña-Girona-R16</v>
      </c>
      <c r="AD524" s="1" t="str">
        <f t="shared" si="23"/>
        <v xml:space="preserve">EE - Industria energética, distribución de energía, gas y agua </v>
      </c>
    </row>
    <row r="525" spans="1:30" ht="14.4">
      <c r="A525" s="7" t="s">
        <v>20</v>
      </c>
      <c r="B525" s="7" t="s">
        <v>94</v>
      </c>
      <c r="C525" s="7" t="s">
        <v>97</v>
      </c>
      <c r="D525" s="7" t="s">
        <v>23</v>
      </c>
      <c r="E525" s="7">
        <v>4.09311399405403</v>
      </c>
      <c r="F525" s="7">
        <v>4.6463229071411201</v>
      </c>
      <c r="G525" s="7">
        <v>0</v>
      </c>
      <c r="H525" s="7">
        <v>5.6399112348011098</v>
      </c>
      <c r="I525" s="7">
        <v>0</v>
      </c>
      <c r="J525" s="7">
        <v>1.6163758502372101</v>
      </c>
      <c r="K525" s="7">
        <v>0</v>
      </c>
      <c r="L525" s="7">
        <v>6.3229761031658303</v>
      </c>
      <c r="M525" s="7">
        <v>5.6999761304610299</v>
      </c>
      <c r="N525" s="7">
        <v>2.8269802671734898</v>
      </c>
      <c r="O525" s="7">
        <v>22.2255486238865</v>
      </c>
      <c r="P525" s="7">
        <v>10.970764000000001</v>
      </c>
      <c r="Q525" s="7">
        <v>9.9105840000000001</v>
      </c>
      <c r="R525" s="7">
        <v>0</v>
      </c>
      <c r="S525" s="7">
        <v>11.737731</v>
      </c>
      <c r="T525" s="7">
        <v>0</v>
      </c>
      <c r="U525" s="7">
        <v>3.3261599999999998</v>
      </c>
      <c r="V525" s="7">
        <v>0</v>
      </c>
      <c r="W525" s="7">
        <v>14.315375</v>
      </c>
      <c r="X525" s="7">
        <v>7.5092100000000004</v>
      </c>
      <c r="Y525" s="7">
        <v>8.1868680000000005</v>
      </c>
      <c r="Z525" s="7">
        <v>35.822665999999998</v>
      </c>
      <c r="AA525" s="1" t="s">
        <v>24</v>
      </c>
      <c r="AB525" s="1" t="str">
        <f t="shared" si="24"/>
        <v>Cataluña</v>
      </c>
      <c r="AC525" s="1" t="str">
        <f t="shared" si="22"/>
        <v>Badajoz-Cataluña-Lleida-R1</v>
      </c>
      <c r="AD525" s="1" t="str">
        <f t="shared" si="23"/>
        <v xml:space="preserve">AA,BB - Agricultura, silvicultura y pesca </v>
      </c>
    </row>
    <row r="526" spans="1:30" ht="14.4">
      <c r="A526" s="7" t="s">
        <v>20</v>
      </c>
      <c r="B526" s="7" t="s">
        <v>94</v>
      </c>
      <c r="C526" s="7" t="s">
        <v>97</v>
      </c>
      <c r="D526" s="7" t="s">
        <v>26</v>
      </c>
      <c r="E526" s="7">
        <v>0</v>
      </c>
      <c r="F526" s="7">
        <v>0</v>
      </c>
      <c r="G526" s="7">
        <v>0</v>
      </c>
      <c r="H526" s="7">
        <v>0</v>
      </c>
      <c r="I526" s="7">
        <v>0</v>
      </c>
      <c r="J526" s="7">
        <v>0</v>
      </c>
      <c r="K526" s="7">
        <v>0</v>
      </c>
      <c r="L526" s="7">
        <v>0</v>
      </c>
      <c r="M526" s="7">
        <v>0</v>
      </c>
      <c r="N526" s="7">
        <v>0</v>
      </c>
      <c r="O526" s="7">
        <v>0</v>
      </c>
      <c r="P526" s="7">
        <v>0</v>
      </c>
      <c r="Q526" s="7">
        <v>0</v>
      </c>
      <c r="R526" s="7">
        <v>0</v>
      </c>
      <c r="S526" s="7">
        <v>0</v>
      </c>
      <c r="T526" s="7">
        <v>0</v>
      </c>
      <c r="U526" s="7">
        <v>0</v>
      </c>
      <c r="V526" s="7">
        <v>0</v>
      </c>
      <c r="W526" s="7">
        <v>0</v>
      </c>
      <c r="X526" s="7">
        <v>0</v>
      </c>
      <c r="Y526" s="7">
        <v>0</v>
      </c>
      <c r="Z526" s="7">
        <v>0</v>
      </c>
      <c r="AA526" s="1" t="s">
        <v>27</v>
      </c>
      <c r="AB526" s="1" t="str">
        <f t="shared" si="24"/>
        <v>Cataluña</v>
      </c>
      <c r="AC526" s="1" t="str">
        <f t="shared" ref="AC526:AC589" si="25">+A526&amp;"-"&amp;AB526&amp;"-"&amp;C526&amp;"-"&amp;AA526</f>
        <v>Badajoz-Cataluña-Lleida-R2</v>
      </c>
      <c r="AD526" s="1" t="str">
        <f t="shared" ref="AD526:AD589" si="26">+IF(D526=$D$13,$AI$1,IF(D526=$D$14,$AI$2,IF(D526=$D$15,$AI$3,IF(D526=$D$16,$AI$4,IF(D526=$D$17,$AI$5,IF(D526=$D$18,$AI$6,IF(D526=$D$19,$AI$7,IF(D526=$D$20,$AI$8,IF(D526=$D$21,$AI$9,IF(D526=$D$22,$AI$10,IF(D526=$D$23,$AI$11,IF(D526=$D$24,$AI$12,IF(D526=$D$25,$AI$13,IF(D526=$D$26,$AI$14,IF(D526=$D$27,$AI$15,$AI$16)))))))))))))))</f>
        <v xml:space="preserve">CA,CB, DF - I. extractivas, coquerías, refino y combustibles nucleares </v>
      </c>
    </row>
    <row r="527" spans="1:30" ht="14.4">
      <c r="A527" s="7" t="s">
        <v>20</v>
      </c>
      <c r="B527" s="7" t="s">
        <v>94</v>
      </c>
      <c r="C527" s="7" t="s">
        <v>97</v>
      </c>
      <c r="D527" s="7" t="s">
        <v>29</v>
      </c>
      <c r="E527" s="7">
        <v>0</v>
      </c>
      <c r="F527" s="7">
        <v>3.0844937296810699</v>
      </c>
      <c r="G527" s="7">
        <v>0</v>
      </c>
      <c r="H527" s="7">
        <v>0</v>
      </c>
      <c r="I527" s="7">
        <v>3.9517915202580798</v>
      </c>
      <c r="J527" s="7">
        <v>0</v>
      </c>
      <c r="K527" s="7">
        <v>26.410471036333099</v>
      </c>
      <c r="L527" s="7">
        <v>0</v>
      </c>
      <c r="M527" s="7">
        <v>0</v>
      </c>
      <c r="N527" s="7">
        <v>0</v>
      </c>
      <c r="O527" s="7">
        <v>0</v>
      </c>
      <c r="P527" s="7">
        <v>0</v>
      </c>
      <c r="Q527" s="7">
        <v>10.515502</v>
      </c>
      <c r="R527" s="7">
        <v>0</v>
      </c>
      <c r="S527" s="7">
        <v>0</v>
      </c>
      <c r="T527" s="7">
        <v>15.474360000000001</v>
      </c>
      <c r="U527" s="7">
        <v>0</v>
      </c>
      <c r="V527" s="7">
        <v>10.100761</v>
      </c>
      <c r="W527" s="7">
        <v>0</v>
      </c>
      <c r="X527" s="7">
        <v>0</v>
      </c>
      <c r="Y527" s="7">
        <v>0</v>
      </c>
      <c r="Z527" s="7">
        <v>0</v>
      </c>
      <c r="AA527" s="1" t="s">
        <v>30</v>
      </c>
      <c r="AB527" s="1" t="str">
        <f t="shared" si="24"/>
        <v>Cataluña</v>
      </c>
      <c r="AC527" s="1" t="str">
        <f t="shared" si="25"/>
        <v>Badajoz-Cataluña-Lleida-R3</v>
      </c>
      <c r="AD527" s="1" t="str">
        <f t="shared" si="26"/>
        <v xml:space="preserve">DA - Industria Agroalimentaria </v>
      </c>
    </row>
    <row r="528" spans="1:30" ht="14.4">
      <c r="A528" s="7" t="s">
        <v>20</v>
      </c>
      <c r="B528" s="7" t="s">
        <v>94</v>
      </c>
      <c r="C528" s="7" t="s">
        <v>97</v>
      </c>
      <c r="D528" s="7" t="s">
        <v>32</v>
      </c>
      <c r="E528" s="7">
        <v>0</v>
      </c>
      <c r="F528" s="7">
        <v>0</v>
      </c>
      <c r="G528" s="7">
        <v>0</v>
      </c>
      <c r="H528" s="7">
        <v>0</v>
      </c>
      <c r="I528" s="7">
        <v>0</v>
      </c>
      <c r="J528" s="7">
        <v>0</v>
      </c>
      <c r="K528" s="7">
        <v>0</v>
      </c>
      <c r="L528" s="7">
        <v>0</v>
      </c>
      <c r="M528" s="7">
        <v>0</v>
      </c>
      <c r="N528" s="7">
        <v>0</v>
      </c>
      <c r="O528" s="7">
        <v>0</v>
      </c>
      <c r="P528" s="7">
        <v>0</v>
      </c>
      <c r="Q528" s="7">
        <v>0</v>
      </c>
      <c r="R528" s="7">
        <v>0</v>
      </c>
      <c r="S528" s="7">
        <v>0</v>
      </c>
      <c r="T528" s="7">
        <v>0</v>
      </c>
      <c r="U528" s="7">
        <v>0</v>
      </c>
      <c r="V528" s="7">
        <v>0</v>
      </c>
      <c r="W528" s="7">
        <v>0</v>
      </c>
      <c r="X528" s="7">
        <v>0</v>
      </c>
      <c r="Y528" s="7">
        <v>0</v>
      </c>
      <c r="Z528" s="7">
        <v>0</v>
      </c>
      <c r="AA528" s="1" t="s">
        <v>33</v>
      </c>
      <c r="AB528" s="1" t="str">
        <f t="shared" si="24"/>
        <v>Cataluña</v>
      </c>
      <c r="AC528" s="1" t="str">
        <f t="shared" si="25"/>
        <v>Badajoz-Cataluña-Lleida-R4</v>
      </c>
      <c r="AD528" s="1" t="str">
        <f t="shared" si="26"/>
        <v xml:space="preserve">DB - Industria textil y de la confección </v>
      </c>
    </row>
    <row r="529" spans="1:30" ht="14.4">
      <c r="A529" s="7" t="s">
        <v>20</v>
      </c>
      <c r="B529" s="7" t="s">
        <v>94</v>
      </c>
      <c r="C529" s="7" t="s">
        <v>97</v>
      </c>
      <c r="D529" s="7" t="s">
        <v>35</v>
      </c>
      <c r="E529" s="7">
        <v>0</v>
      </c>
      <c r="F529" s="7">
        <v>0</v>
      </c>
      <c r="G529" s="7">
        <v>0</v>
      </c>
      <c r="H529" s="7">
        <v>0</v>
      </c>
      <c r="I529" s="7">
        <v>0</v>
      </c>
      <c r="J529" s="7">
        <v>0</v>
      </c>
      <c r="K529" s="7">
        <v>0</v>
      </c>
      <c r="L529" s="7">
        <v>0</v>
      </c>
      <c r="M529" s="7">
        <v>0</v>
      </c>
      <c r="N529" s="7">
        <v>0</v>
      </c>
      <c r="O529" s="7">
        <v>0</v>
      </c>
      <c r="P529" s="7">
        <v>0</v>
      </c>
      <c r="Q529" s="7">
        <v>0</v>
      </c>
      <c r="R529" s="7">
        <v>0</v>
      </c>
      <c r="S529" s="7">
        <v>0</v>
      </c>
      <c r="T529" s="7">
        <v>0</v>
      </c>
      <c r="U529" s="7">
        <v>0</v>
      </c>
      <c r="V529" s="7">
        <v>0</v>
      </c>
      <c r="W529" s="7">
        <v>0</v>
      </c>
      <c r="X529" s="7">
        <v>0</v>
      </c>
      <c r="Y529" s="7">
        <v>0</v>
      </c>
      <c r="Z529" s="7">
        <v>0</v>
      </c>
      <c r="AA529" s="1" t="s">
        <v>36</v>
      </c>
      <c r="AB529" s="1" t="str">
        <f t="shared" si="24"/>
        <v>Cataluña</v>
      </c>
      <c r="AC529" s="1" t="str">
        <f t="shared" si="25"/>
        <v>Badajoz-Cataluña-Lleida-R5</v>
      </c>
      <c r="AD529" s="1" t="str">
        <f t="shared" si="26"/>
        <v xml:space="preserve">DC - Industria del cuero y calzado </v>
      </c>
    </row>
    <row r="530" spans="1:30" ht="14.4">
      <c r="A530" s="7" t="s">
        <v>20</v>
      </c>
      <c r="B530" s="7" t="s">
        <v>94</v>
      </c>
      <c r="C530" s="7" t="s">
        <v>97</v>
      </c>
      <c r="D530" s="7" t="s">
        <v>37</v>
      </c>
      <c r="E530" s="7">
        <v>0</v>
      </c>
      <c r="F530" s="7">
        <v>0</v>
      </c>
      <c r="G530" s="7">
        <v>0</v>
      </c>
      <c r="H530" s="7">
        <v>0</v>
      </c>
      <c r="I530" s="7">
        <v>0</v>
      </c>
      <c r="J530" s="7">
        <v>0</v>
      </c>
      <c r="K530" s="7">
        <v>0</v>
      </c>
      <c r="L530" s="7">
        <v>0</v>
      </c>
      <c r="M530" s="7">
        <v>0</v>
      </c>
      <c r="N530" s="7">
        <v>2.64012053109</v>
      </c>
      <c r="O530" s="7">
        <v>0</v>
      </c>
      <c r="P530" s="7">
        <v>0</v>
      </c>
      <c r="Q530" s="7">
        <v>0</v>
      </c>
      <c r="R530" s="7">
        <v>0</v>
      </c>
      <c r="S530" s="7">
        <v>0</v>
      </c>
      <c r="T530" s="7">
        <v>0</v>
      </c>
      <c r="U530" s="7">
        <v>0</v>
      </c>
      <c r="V530" s="7">
        <v>0</v>
      </c>
      <c r="W530" s="7">
        <v>0</v>
      </c>
      <c r="X530" s="7">
        <v>0</v>
      </c>
      <c r="Y530" s="7">
        <v>12.021815999999999</v>
      </c>
      <c r="Z530" s="7">
        <v>0</v>
      </c>
      <c r="AA530" s="1" t="s">
        <v>38</v>
      </c>
      <c r="AB530" s="1" t="str">
        <f t="shared" si="24"/>
        <v>Cataluña</v>
      </c>
      <c r="AC530" s="1" t="str">
        <f t="shared" si="25"/>
        <v>Badajoz-Cataluña-Lleida-R6</v>
      </c>
      <c r="AD530" s="1" t="str">
        <f t="shared" si="26"/>
        <v xml:space="preserve">DD - Industria de la madera y el corcho </v>
      </c>
    </row>
    <row r="531" spans="1:30" ht="14.4">
      <c r="A531" s="7" t="s">
        <v>20</v>
      </c>
      <c r="B531" s="7" t="s">
        <v>94</v>
      </c>
      <c r="C531" s="7" t="s">
        <v>97</v>
      </c>
      <c r="D531" s="7" t="s">
        <v>39</v>
      </c>
      <c r="E531" s="7">
        <v>0</v>
      </c>
      <c r="F531" s="7">
        <v>0</v>
      </c>
      <c r="G531" s="7">
        <v>0</v>
      </c>
      <c r="H531" s="7">
        <v>0</v>
      </c>
      <c r="I531" s="7">
        <v>4.2789895085868901</v>
      </c>
      <c r="J531" s="7">
        <v>0</v>
      </c>
      <c r="K531" s="7">
        <v>0</v>
      </c>
      <c r="L531" s="7">
        <v>0</v>
      </c>
      <c r="M531" s="7">
        <v>0</v>
      </c>
      <c r="N531" s="7">
        <v>0</v>
      </c>
      <c r="O531" s="7">
        <v>0</v>
      </c>
      <c r="P531" s="7">
        <v>0</v>
      </c>
      <c r="Q531" s="7">
        <v>0</v>
      </c>
      <c r="R531" s="7">
        <v>0</v>
      </c>
      <c r="S531" s="7">
        <v>0</v>
      </c>
      <c r="T531" s="7">
        <v>11.132657999999999</v>
      </c>
      <c r="U531" s="7">
        <v>0</v>
      </c>
      <c r="V531" s="7">
        <v>0</v>
      </c>
      <c r="W531" s="7">
        <v>0</v>
      </c>
      <c r="X531" s="7">
        <v>0</v>
      </c>
      <c r="Y531" s="7">
        <v>0</v>
      </c>
      <c r="Z531" s="7">
        <v>0</v>
      </c>
      <c r="AA531" s="1" t="s">
        <v>40</v>
      </c>
      <c r="AB531" s="1" t="str">
        <f t="shared" si="24"/>
        <v>Cataluña</v>
      </c>
      <c r="AC531" s="1" t="str">
        <f t="shared" si="25"/>
        <v>Badajoz-Cataluña-Lleida-R7</v>
      </c>
      <c r="AD531" s="1" t="str">
        <f t="shared" si="26"/>
        <v xml:space="preserve">DE - Industria del papel, edición y artes gráficas </v>
      </c>
    </row>
    <row r="532" spans="1:30" ht="14.4">
      <c r="A532" s="7" t="s">
        <v>20</v>
      </c>
      <c r="B532" s="7" t="s">
        <v>94</v>
      </c>
      <c r="C532" s="7" t="s">
        <v>97</v>
      </c>
      <c r="D532" s="7" t="s">
        <v>41</v>
      </c>
      <c r="E532" s="7">
        <v>3.3745584524697101</v>
      </c>
      <c r="F532" s="7">
        <v>0</v>
      </c>
      <c r="G532" s="7">
        <v>0</v>
      </c>
      <c r="H532" s="7">
        <v>0</v>
      </c>
      <c r="I532" s="7">
        <v>6.86430844390053</v>
      </c>
      <c r="J532" s="7">
        <v>0</v>
      </c>
      <c r="K532" s="7">
        <v>0</v>
      </c>
      <c r="L532" s="7">
        <v>0</v>
      </c>
      <c r="M532" s="7">
        <v>0</v>
      </c>
      <c r="N532" s="7">
        <v>0</v>
      </c>
      <c r="O532" s="7">
        <v>0</v>
      </c>
      <c r="P532" s="7">
        <v>20.087313999999999</v>
      </c>
      <c r="Q532" s="7">
        <v>0</v>
      </c>
      <c r="R532" s="7">
        <v>0</v>
      </c>
      <c r="S532" s="7">
        <v>0</v>
      </c>
      <c r="T532" s="7">
        <v>66.537158000000005</v>
      </c>
      <c r="U532" s="7">
        <v>0</v>
      </c>
      <c r="V532" s="7">
        <v>0</v>
      </c>
      <c r="W532" s="7">
        <v>0</v>
      </c>
      <c r="X532" s="7">
        <v>0</v>
      </c>
      <c r="Y532" s="7">
        <v>0</v>
      </c>
      <c r="Z532" s="7">
        <v>0</v>
      </c>
      <c r="AA532" s="1" t="s">
        <v>42</v>
      </c>
      <c r="AB532" s="1" t="str">
        <f t="shared" si="24"/>
        <v>Cataluña</v>
      </c>
      <c r="AC532" s="1" t="str">
        <f t="shared" si="25"/>
        <v>Badajoz-Cataluña-Lleida-R8</v>
      </c>
      <c r="AD532" s="1" t="str">
        <f t="shared" si="26"/>
        <v xml:space="preserve">DG - Industria Química </v>
      </c>
    </row>
    <row r="533" spans="1:30" ht="14.4">
      <c r="A533" s="7" t="s">
        <v>20</v>
      </c>
      <c r="B533" s="7" t="s">
        <v>94</v>
      </c>
      <c r="C533" s="7" t="s">
        <v>97</v>
      </c>
      <c r="D533" s="7" t="s">
        <v>43</v>
      </c>
      <c r="E533" s="7">
        <v>0</v>
      </c>
      <c r="F533" s="7">
        <v>0</v>
      </c>
      <c r="G533" s="7">
        <v>0</v>
      </c>
      <c r="H533" s="7">
        <v>0</v>
      </c>
      <c r="I533" s="7">
        <v>0</v>
      </c>
      <c r="J533" s="7">
        <v>0</v>
      </c>
      <c r="K533" s="7">
        <v>0</v>
      </c>
      <c r="L533" s="7">
        <v>0</v>
      </c>
      <c r="M533" s="7">
        <v>0</v>
      </c>
      <c r="N533" s="7">
        <v>0</v>
      </c>
      <c r="O533" s="7">
        <v>0</v>
      </c>
      <c r="P533" s="7">
        <v>0</v>
      </c>
      <c r="Q533" s="7">
        <v>0</v>
      </c>
      <c r="R533" s="7">
        <v>0</v>
      </c>
      <c r="S533" s="7">
        <v>0</v>
      </c>
      <c r="T533" s="7">
        <v>0</v>
      </c>
      <c r="U533" s="7">
        <v>0</v>
      </c>
      <c r="V533" s="7">
        <v>0</v>
      </c>
      <c r="W533" s="7">
        <v>0</v>
      </c>
      <c r="X533" s="7">
        <v>0</v>
      </c>
      <c r="Y533" s="7">
        <v>0</v>
      </c>
      <c r="Z533" s="7">
        <v>0</v>
      </c>
      <c r="AA533" s="1" t="s">
        <v>44</v>
      </c>
      <c r="AB533" s="1" t="str">
        <f t="shared" si="24"/>
        <v>Cataluña</v>
      </c>
      <c r="AC533" s="1" t="str">
        <f t="shared" si="25"/>
        <v>Badajoz-Cataluña-Lleida-R9</v>
      </c>
      <c r="AD533" s="1" t="str">
        <f t="shared" si="26"/>
        <v xml:space="preserve">DH - Industria del caucho y materias plásticas </v>
      </c>
    </row>
    <row r="534" spans="1:30" ht="14.4">
      <c r="A534" s="7" t="s">
        <v>20</v>
      </c>
      <c r="B534" s="7" t="s">
        <v>94</v>
      </c>
      <c r="C534" s="7" t="s">
        <v>97</v>
      </c>
      <c r="D534" s="7" t="s">
        <v>45</v>
      </c>
      <c r="E534" s="7">
        <v>0</v>
      </c>
      <c r="F534" s="7">
        <v>0</v>
      </c>
      <c r="G534" s="7">
        <v>0</v>
      </c>
      <c r="H534" s="7">
        <v>0</v>
      </c>
      <c r="I534" s="7">
        <v>0</v>
      </c>
      <c r="J534" s="7">
        <v>0</v>
      </c>
      <c r="K534" s="7">
        <v>0</v>
      </c>
      <c r="L534" s="7">
        <v>0.49429024376862402</v>
      </c>
      <c r="M534" s="7">
        <v>0</v>
      </c>
      <c r="N534" s="7">
        <v>0</v>
      </c>
      <c r="O534" s="7">
        <v>0</v>
      </c>
      <c r="P534" s="7">
        <v>0</v>
      </c>
      <c r="Q534" s="7">
        <v>0</v>
      </c>
      <c r="R534" s="7">
        <v>0</v>
      </c>
      <c r="S534" s="7">
        <v>0</v>
      </c>
      <c r="T534" s="7">
        <v>0</v>
      </c>
      <c r="U534" s="7">
        <v>0</v>
      </c>
      <c r="V534" s="7">
        <v>0</v>
      </c>
      <c r="W534" s="7">
        <v>6.790152</v>
      </c>
      <c r="X534" s="7">
        <v>0</v>
      </c>
      <c r="Y534" s="7">
        <v>0</v>
      </c>
      <c r="Z534" s="7">
        <v>0</v>
      </c>
      <c r="AA534" s="1" t="s">
        <v>46</v>
      </c>
      <c r="AB534" s="1" t="str">
        <f t="shared" si="24"/>
        <v>Cataluña</v>
      </c>
      <c r="AC534" s="1" t="str">
        <f t="shared" si="25"/>
        <v>Badajoz-Cataluña-Lleida-R10</v>
      </c>
      <c r="AD534" s="1" t="str">
        <f t="shared" si="26"/>
        <v xml:space="preserve">DI - Industria de productos minerales no metálicos </v>
      </c>
    </row>
    <row r="535" spans="1:30" ht="14.4">
      <c r="A535" s="7" t="s">
        <v>20</v>
      </c>
      <c r="B535" s="7" t="s">
        <v>94</v>
      </c>
      <c r="C535" s="7" t="s">
        <v>97</v>
      </c>
      <c r="D535" s="7" t="s">
        <v>47</v>
      </c>
      <c r="E535" s="7">
        <v>0</v>
      </c>
      <c r="F535" s="7">
        <v>0</v>
      </c>
      <c r="G535" s="7">
        <v>0</v>
      </c>
      <c r="H535" s="7">
        <v>0</v>
      </c>
      <c r="I535" s="7">
        <v>0</v>
      </c>
      <c r="J535" s="7">
        <v>0</v>
      </c>
      <c r="K535" s="7">
        <v>0</v>
      </c>
      <c r="L535" s="7">
        <v>0</v>
      </c>
      <c r="M535" s="7">
        <v>0</v>
      </c>
      <c r="N535" s="7">
        <v>6.1168530768425402</v>
      </c>
      <c r="O535" s="7">
        <v>0</v>
      </c>
      <c r="P535" s="7">
        <v>0</v>
      </c>
      <c r="Q535" s="7">
        <v>0</v>
      </c>
      <c r="R535" s="7">
        <v>0</v>
      </c>
      <c r="S535" s="7">
        <v>0</v>
      </c>
      <c r="T535" s="7">
        <v>0</v>
      </c>
      <c r="U535" s="7">
        <v>0</v>
      </c>
      <c r="V535" s="7">
        <v>0</v>
      </c>
      <c r="W535" s="7">
        <v>0</v>
      </c>
      <c r="X535" s="7">
        <v>0</v>
      </c>
      <c r="Y535" s="7">
        <v>13.01328</v>
      </c>
      <c r="Z535" s="7">
        <v>0</v>
      </c>
      <c r="AA535" s="1" t="s">
        <v>48</v>
      </c>
      <c r="AB535" s="1" t="str">
        <f t="shared" si="24"/>
        <v>Cataluña</v>
      </c>
      <c r="AC535" s="1" t="str">
        <f t="shared" si="25"/>
        <v>Badajoz-Cataluña-Lleida-R11</v>
      </c>
      <c r="AD535" s="1" t="str">
        <f t="shared" si="26"/>
        <v xml:space="preserve">DJ - Metalurgia y fabricación de productos metálicos </v>
      </c>
    </row>
    <row r="536" spans="1:30" ht="14.4">
      <c r="A536" s="7" t="s">
        <v>20</v>
      </c>
      <c r="B536" s="7" t="s">
        <v>94</v>
      </c>
      <c r="C536" s="7" t="s">
        <v>97</v>
      </c>
      <c r="D536" s="7" t="s">
        <v>49</v>
      </c>
      <c r="E536" s="7">
        <v>0</v>
      </c>
      <c r="F536" s="7">
        <v>0</v>
      </c>
      <c r="G536" s="7">
        <v>0</v>
      </c>
      <c r="H536" s="7">
        <v>0</v>
      </c>
      <c r="I536" s="7">
        <v>0</v>
      </c>
      <c r="J536" s="7">
        <v>0</v>
      </c>
      <c r="K536" s="7">
        <v>0</v>
      </c>
      <c r="L536" s="7">
        <v>0</v>
      </c>
      <c r="M536" s="7">
        <v>0</v>
      </c>
      <c r="N536" s="7">
        <v>0</v>
      </c>
      <c r="O536" s="7">
        <v>0</v>
      </c>
      <c r="P536" s="7">
        <v>0</v>
      </c>
      <c r="Q536" s="7">
        <v>0</v>
      </c>
      <c r="R536" s="7">
        <v>0</v>
      </c>
      <c r="S536" s="7">
        <v>0</v>
      </c>
      <c r="T536" s="7">
        <v>0</v>
      </c>
      <c r="U536" s="7">
        <v>0</v>
      </c>
      <c r="V536" s="7">
        <v>0</v>
      </c>
      <c r="W536" s="7">
        <v>0</v>
      </c>
      <c r="X536" s="7">
        <v>0</v>
      </c>
      <c r="Y536" s="7">
        <v>0</v>
      </c>
      <c r="Z536" s="7">
        <v>0</v>
      </c>
      <c r="AA536" s="1" t="s">
        <v>50</v>
      </c>
      <c r="AB536" s="1" t="str">
        <f t="shared" si="24"/>
        <v>Cataluña</v>
      </c>
      <c r="AC536" s="1" t="str">
        <f t="shared" si="25"/>
        <v>Badajoz-Cataluña-Lleida-R12</v>
      </c>
      <c r="AD536" s="1" t="str">
        <f t="shared" si="26"/>
        <v xml:space="preserve">DK - Fabricación de maquinaria y equipo mecánico </v>
      </c>
    </row>
    <row r="537" spans="1:30" ht="14.4">
      <c r="A537" s="7" t="s">
        <v>20</v>
      </c>
      <c r="B537" s="7" t="s">
        <v>94</v>
      </c>
      <c r="C537" s="7" t="s">
        <v>97</v>
      </c>
      <c r="D537" s="7" t="s">
        <v>51</v>
      </c>
      <c r="E537" s="7">
        <v>0</v>
      </c>
      <c r="F537" s="7">
        <v>0</v>
      </c>
      <c r="G537" s="7">
        <v>0</v>
      </c>
      <c r="H537" s="7">
        <v>0</v>
      </c>
      <c r="I537" s="7">
        <v>0</v>
      </c>
      <c r="J537" s="7">
        <v>0</v>
      </c>
      <c r="K537" s="7">
        <v>0</v>
      </c>
      <c r="L537" s="7">
        <v>0</v>
      </c>
      <c r="M537" s="7">
        <v>0</v>
      </c>
      <c r="N537" s="7">
        <v>0</v>
      </c>
      <c r="O537" s="7">
        <v>0</v>
      </c>
      <c r="P537" s="7">
        <v>0</v>
      </c>
      <c r="Q537" s="7">
        <v>0</v>
      </c>
      <c r="R537" s="7">
        <v>0</v>
      </c>
      <c r="S537" s="7">
        <v>0</v>
      </c>
      <c r="T537" s="7">
        <v>0</v>
      </c>
      <c r="U537" s="7">
        <v>0</v>
      </c>
      <c r="V537" s="7">
        <v>0</v>
      </c>
      <c r="W537" s="7">
        <v>0</v>
      </c>
      <c r="X537" s="7">
        <v>0</v>
      </c>
      <c r="Y537" s="7">
        <v>0</v>
      </c>
      <c r="Z537" s="7">
        <v>0</v>
      </c>
      <c r="AA537" s="1" t="s">
        <v>52</v>
      </c>
      <c r="AB537" s="1" t="str">
        <f t="shared" si="24"/>
        <v>Cataluña</v>
      </c>
      <c r="AC537" s="1" t="str">
        <f t="shared" si="25"/>
        <v>Badajoz-Cataluña-Lleida-R13</v>
      </c>
      <c r="AD537" s="1" t="str">
        <f t="shared" si="26"/>
        <v xml:space="preserve">DL - Material y equipo eléctrico, electrónico y óptico </v>
      </c>
    </row>
    <row r="538" spans="1:30" ht="14.4">
      <c r="A538" s="7" t="s">
        <v>20</v>
      </c>
      <c r="B538" s="7" t="s">
        <v>94</v>
      </c>
      <c r="C538" s="7" t="s">
        <v>97</v>
      </c>
      <c r="D538" s="7" t="s">
        <v>53</v>
      </c>
      <c r="E538" s="7">
        <v>0</v>
      </c>
      <c r="F538" s="7">
        <v>0</v>
      </c>
      <c r="G538" s="7">
        <v>0</v>
      </c>
      <c r="H538" s="7">
        <v>0</v>
      </c>
      <c r="I538" s="7">
        <v>0</v>
      </c>
      <c r="J538" s="7">
        <v>0</v>
      </c>
      <c r="K538" s="7">
        <v>0</v>
      </c>
      <c r="L538" s="7">
        <v>0</v>
      </c>
      <c r="M538" s="7">
        <v>0</v>
      </c>
      <c r="N538" s="7">
        <v>0</v>
      </c>
      <c r="O538" s="7">
        <v>0</v>
      </c>
      <c r="P538" s="7">
        <v>0</v>
      </c>
      <c r="Q538" s="7">
        <v>0</v>
      </c>
      <c r="R538" s="7">
        <v>0</v>
      </c>
      <c r="S538" s="7">
        <v>0</v>
      </c>
      <c r="T538" s="7">
        <v>0</v>
      </c>
      <c r="U538" s="7">
        <v>0</v>
      </c>
      <c r="V538" s="7">
        <v>0</v>
      </c>
      <c r="W538" s="7">
        <v>0</v>
      </c>
      <c r="X538" s="7">
        <v>0</v>
      </c>
      <c r="Y538" s="7">
        <v>0</v>
      </c>
      <c r="Z538" s="7">
        <v>0</v>
      </c>
      <c r="AA538" s="1" t="s">
        <v>54</v>
      </c>
      <c r="AB538" s="1" t="str">
        <f t="shared" si="24"/>
        <v>Cataluña</v>
      </c>
      <c r="AC538" s="1" t="str">
        <f t="shared" si="25"/>
        <v>Badajoz-Cataluña-Lleida-R14</v>
      </c>
      <c r="AD538" s="1" t="str">
        <f t="shared" si="26"/>
        <v xml:space="preserve">DM - Fabricación de material de transporte </v>
      </c>
    </row>
    <row r="539" spans="1:30" ht="14.4">
      <c r="A539" s="7" t="s">
        <v>20</v>
      </c>
      <c r="B539" s="7" t="s">
        <v>94</v>
      </c>
      <c r="C539" s="7" t="s">
        <v>97</v>
      </c>
      <c r="D539" s="7" t="s">
        <v>55</v>
      </c>
      <c r="E539" s="7">
        <v>0</v>
      </c>
      <c r="F539" s="7">
        <v>0</v>
      </c>
      <c r="G539" s="7">
        <v>0</v>
      </c>
      <c r="H539" s="7">
        <v>0</v>
      </c>
      <c r="I539" s="7">
        <v>0</v>
      </c>
      <c r="J539" s="7">
        <v>0</v>
      </c>
      <c r="K539" s="7">
        <v>0</v>
      </c>
      <c r="L539" s="7">
        <v>0</v>
      </c>
      <c r="M539" s="7">
        <v>11.80175399961</v>
      </c>
      <c r="N539" s="7">
        <v>0</v>
      </c>
      <c r="O539" s="7">
        <v>0</v>
      </c>
      <c r="P539" s="7">
        <v>0</v>
      </c>
      <c r="Q539" s="7">
        <v>0</v>
      </c>
      <c r="R539" s="7">
        <v>0</v>
      </c>
      <c r="S539" s="7">
        <v>0</v>
      </c>
      <c r="T539" s="7">
        <v>0</v>
      </c>
      <c r="U539" s="7">
        <v>0</v>
      </c>
      <c r="V539" s="7">
        <v>0</v>
      </c>
      <c r="W539" s="7">
        <v>0</v>
      </c>
      <c r="X539" s="7">
        <v>7.3866899999999998</v>
      </c>
      <c r="Y539" s="7">
        <v>0</v>
      </c>
      <c r="Z539" s="7">
        <v>0</v>
      </c>
      <c r="AA539" s="1" t="s">
        <v>56</v>
      </c>
      <c r="AB539" s="1" t="str">
        <f t="shared" si="24"/>
        <v>Cataluña</v>
      </c>
      <c r="AC539" s="1" t="str">
        <f t="shared" si="25"/>
        <v>Badajoz-Cataluña-Lleida-R15</v>
      </c>
      <c r="AD539" s="1" t="str">
        <f t="shared" si="26"/>
        <v xml:space="preserve">DN - Industrias diversas </v>
      </c>
    </row>
    <row r="540" spans="1:30" ht="14.4">
      <c r="A540" s="7" t="s">
        <v>20</v>
      </c>
      <c r="B540" s="7" t="s">
        <v>94</v>
      </c>
      <c r="C540" s="7" t="s">
        <v>97</v>
      </c>
      <c r="D540" s="7" t="s">
        <v>57</v>
      </c>
      <c r="E540" s="7">
        <v>0</v>
      </c>
      <c r="F540" s="7">
        <v>0</v>
      </c>
      <c r="G540" s="7">
        <v>0</v>
      </c>
      <c r="H540" s="7">
        <v>0</v>
      </c>
      <c r="I540" s="7">
        <v>0</v>
      </c>
      <c r="J540" s="7">
        <v>0</v>
      </c>
      <c r="K540" s="7">
        <v>0</v>
      </c>
      <c r="L540" s="7">
        <v>0</v>
      </c>
      <c r="M540" s="7">
        <v>0</v>
      </c>
      <c r="N540" s="7">
        <v>0</v>
      </c>
      <c r="O540" s="7">
        <v>0</v>
      </c>
      <c r="P540" s="7">
        <v>0</v>
      </c>
      <c r="Q540" s="7">
        <v>0</v>
      </c>
      <c r="R540" s="7">
        <v>0</v>
      </c>
      <c r="S540" s="7">
        <v>0</v>
      </c>
      <c r="T540" s="7">
        <v>0</v>
      </c>
      <c r="U540" s="7">
        <v>0</v>
      </c>
      <c r="V540" s="7">
        <v>0</v>
      </c>
      <c r="W540" s="7">
        <v>0</v>
      </c>
      <c r="X540" s="7">
        <v>0</v>
      </c>
      <c r="Y540" s="7">
        <v>0</v>
      </c>
      <c r="Z540" s="7">
        <v>0</v>
      </c>
      <c r="AA540" s="1" t="s">
        <v>58</v>
      </c>
      <c r="AB540" s="1" t="str">
        <f t="shared" si="24"/>
        <v>Cataluña</v>
      </c>
      <c r="AC540" s="1" t="str">
        <f t="shared" si="25"/>
        <v>Badajoz-Cataluña-Lleida-R16</v>
      </c>
      <c r="AD540" s="1" t="str">
        <f t="shared" si="26"/>
        <v xml:space="preserve">EE - Industria energética, distribución de energía, gas y agua </v>
      </c>
    </row>
    <row r="541" spans="1:30" ht="14.4">
      <c r="A541" s="7" t="s">
        <v>20</v>
      </c>
      <c r="B541" s="7" t="s">
        <v>94</v>
      </c>
      <c r="C541" s="7" t="s">
        <v>98</v>
      </c>
      <c r="D541" s="7" t="s">
        <v>23</v>
      </c>
      <c r="E541" s="7">
        <v>0</v>
      </c>
      <c r="F541" s="7">
        <v>0</v>
      </c>
      <c r="G541" s="7">
        <v>0</v>
      </c>
      <c r="H541" s="7">
        <v>0</v>
      </c>
      <c r="I541" s="7">
        <v>0</v>
      </c>
      <c r="J541" s="7">
        <v>0</v>
      </c>
      <c r="K541" s="7">
        <v>0</v>
      </c>
      <c r="L541" s="7">
        <v>0</v>
      </c>
      <c r="M541" s="7">
        <v>0</v>
      </c>
      <c r="N541" s="7">
        <v>0</v>
      </c>
      <c r="O541" s="7">
        <v>11.4760230403958</v>
      </c>
      <c r="P541" s="7">
        <v>0</v>
      </c>
      <c r="Q541" s="7">
        <v>0</v>
      </c>
      <c r="R541" s="7">
        <v>0</v>
      </c>
      <c r="S541" s="7">
        <v>0</v>
      </c>
      <c r="T541" s="7">
        <v>0</v>
      </c>
      <c r="U541" s="7">
        <v>0</v>
      </c>
      <c r="V541" s="7">
        <v>0</v>
      </c>
      <c r="W541" s="7">
        <v>0</v>
      </c>
      <c r="X541" s="7">
        <v>0</v>
      </c>
      <c r="Y541" s="7">
        <v>0</v>
      </c>
      <c r="Z541" s="7">
        <v>12.047879999999999</v>
      </c>
      <c r="AA541" s="1" t="s">
        <v>24</v>
      </c>
      <c r="AB541" s="1" t="str">
        <f t="shared" si="24"/>
        <v>Cataluña</v>
      </c>
      <c r="AC541" s="1" t="str">
        <f t="shared" si="25"/>
        <v>Badajoz-Cataluña-Tarragona-R1</v>
      </c>
      <c r="AD541" s="1" t="str">
        <f t="shared" si="26"/>
        <v xml:space="preserve">AA,BB - Agricultura, silvicultura y pesca </v>
      </c>
    </row>
    <row r="542" spans="1:30" ht="14.4">
      <c r="A542" s="7" t="s">
        <v>20</v>
      </c>
      <c r="B542" s="7" t="s">
        <v>94</v>
      </c>
      <c r="C542" s="7" t="s">
        <v>98</v>
      </c>
      <c r="D542" s="7" t="s">
        <v>26</v>
      </c>
      <c r="E542" s="7">
        <v>0</v>
      </c>
      <c r="F542" s="7">
        <v>0</v>
      </c>
      <c r="G542" s="7">
        <v>17.549733375384498</v>
      </c>
      <c r="H542" s="7">
        <v>0</v>
      </c>
      <c r="I542" s="7">
        <v>0</v>
      </c>
      <c r="J542" s="7">
        <v>0</v>
      </c>
      <c r="K542" s="7">
        <v>0</v>
      </c>
      <c r="L542" s="7">
        <v>0</v>
      </c>
      <c r="M542" s="7">
        <v>0</v>
      </c>
      <c r="N542" s="7">
        <v>0</v>
      </c>
      <c r="O542" s="7">
        <v>0</v>
      </c>
      <c r="P542" s="7">
        <v>0</v>
      </c>
      <c r="Q542" s="7">
        <v>0</v>
      </c>
      <c r="R542" s="7">
        <v>16.537680000000002</v>
      </c>
      <c r="S542" s="7">
        <v>0</v>
      </c>
      <c r="T542" s="7">
        <v>0</v>
      </c>
      <c r="U542" s="7">
        <v>0</v>
      </c>
      <c r="V542" s="7">
        <v>0</v>
      </c>
      <c r="W542" s="7">
        <v>0</v>
      </c>
      <c r="X542" s="7">
        <v>0</v>
      </c>
      <c r="Y542" s="7">
        <v>0</v>
      </c>
      <c r="Z542" s="7">
        <v>0</v>
      </c>
      <c r="AA542" s="1" t="s">
        <v>27</v>
      </c>
      <c r="AB542" s="1" t="str">
        <f t="shared" ref="AB542:AB605" si="27">IF(B542="Castilla-La Mancha","Castilla La Mancha",B542)</f>
        <v>Cataluña</v>
      </c>
      <c r="AC542" s="1" t="str">
        <f t="shared" si="25"/>
        <v>Badajoz-Cataluña-Tarragona-R2</v>
      </c>
      <c r="AD542" s="1" t="str">
        <f t="shared" si="26"/>
        <v xml:space="preserve">CA,CB, DF - I. extractivas, coquerías, refino y combustibles nucleares </v>
      </c>
    </row>
    <row r="543" spans="1:30" ht="14.4">
      <c r="A543" s="7" t="s">
        <v>20</v>
      </c>
      <c r="B543" s="7" t="s">
        <v>94</v>
      </c>
      <c r="C543" s="7" t="s">
        <v>98</v>
      </c>
      <c r="D543" s="7" t="s">
        <v>29</v>
      </c>
      <c r="E543" s="7">
        <v>0</v>
      </c>
      <c r="F543" s="7">
        <v>0</v>
      </c>
      <c r="G543" s="7">
        <v>1.84215994788441E-3</v>
      </c>
      <c r="H543" s="7">
        <v>8.0533278926772205</v>
      </c>
      <c r="I543" s="7">
        <v>0</v>
      </c>
      <c r="J543" s="7">
        <v>0</v>
      </c>
      <c r="K543" s="7">
        <v>0</v>
      </c>
      <c r="L543" s="7">
        <v>0</v>
      </c>
      <c r="M543" s="7">
        <v>0</v>
      </c>
      <c r="N543" s="7">
        <v>4.26575366052937</v>
      </c>
      <c r="O543" s="7">
        <v>0</v>
      </c>
      <c r="P543" s="7">
        <v>0</v>
      </c>
      <c r="Q543" s="7">
        <v>0</v>
      </c>
      <c r="R543" s="7">
        <v>7.4483594337938696E-3</v>
      </c>
      <c r="S543" s="7">
        <v>6.4720269999999998</v>
      </c>
      <c r="T543" s="7">
        <v>0</v>
      </c>
      <c r="U543" s="7">
        <v>0</v>
      </c>
      <c r="V543" s="7">
        <v>0</v>
      </c>
      <c r="W543" s="7">
        <v>0</v>
      </c>
      <c r="X543" s="7">
        <v>0</v>
      </c>
      <c r="Y543" s="7">
        <v>8.9414899999999999</v>
      </c>
      <c r="Z543" s="7">
        <v>0</v>
      </c>
      <c r="AA543" s="1" t="s">
        <v>30</v>
      </c>
      <c r="AB543" s="1" t="str">
        <f t="shared" si="27"/>
        <v>Cataluña</v>
      </c>
      <c r="AC543" s="1" t="str">
        <f t="shared" si="25"/>
        <v>Badajoz-Cataluña-Tarragona-R3</v>
      </c>
      <c r="AD543" s="1" t="str">
        <f t="shared" si="26"/>
        <v xml:space="preserve">DA - Industria Agroalimentaria </v>
      </c>
    </row>
    <row r="544" spans="1:30" ht="14.4">
      <c r="A544" s="7" t="s">
        <v>20</v>
      </c>
      <c r="B544" s="7" t="s">
        <v>94</v>
      </c>
      <c r="C544" s="7" t="s">
        <v>98</v>
      </c>
      <c r="D544" s="7" t="s">
        <v>32</v>
      </c>
      <c r="E544" s="7">
        <v>0</v>
      </c>
      <c r="F544" s="7">
        <v>0</v>
      </c>
      <c r="G544" s="7">
        <v>0</v>
      </c>
      <c r="H544" s="7">
        <v>0</v>
      </c>
      <c r="I544" s="7">
        <v>0</v>
      </c>
      <c r="J544" s="7">
        <v>0</v>
      </c>
      <c r="K544" s="7">
        <v>0</v>
      </c>
      <c r="L544" s="7">
        <v>0</v>
      </c>
      <c r="M544" s="7">
        <v>0</v>
      </c>
      <c r="N544" s="7">
        <v>0</v>
      </c>
      <c r="O544" s="7">
        <v>0</v>
      </c>
      <c r="P544" s="7">
        <v>0</v>
      </c>
      <c r="Q544" s="7">
        <v>0</v>
      </c>
      <c r="R544" s="7">
        <v>0</v>
      </c>
      <c r="S544" s="7">
        <v>0</v>
      </c>
      <c r="T544" s="7">
        <v>0</v>
      </c>
      <c r="U544" s="7">
        <v>0</v>
      </c>
      <c r="V544" s="7">
        <v>0</v>
      </c>
      <c r="W544" s="7">
        <v>0</v>
      </c>
      <c r="X544" s="7">
        <v>0</v>
      </c>
      <c r="Y544" s="7">
        <v>0</v>
      </c>
      <c r="Z544" s="7">
        <v>0</v>
      </c>
      <c r="AA544" s="1" t="s">
        <v>33</v>
      </c>
      <c r="AB544" s="1" t="str">
        <f t="shared" si="27"/>
        <v>Cataluña</v>
      </c>
      <c r="AC544" s="1" t="str">
        <f t="shared" si="25"/>
        <v>Badajoz-Cataluña-Tarragona-R4</v>
      </c>
      <c r="AD544" s="1" t="str">
        <f t="shared" si="26"/>
        <v xml:space="preserve">DB - Industria textil y de la confección </v>
      </c>
    </row>
    <row r="545" spans="1:30" ht="14.4">
      <c r="A545" s="7" t="s">
        <v>20</v>
      </c>
      <c r="B545" s="7" t="s">
        <v>94</v>
      </c>
      <c r="C545" s="7" t="s">
        <v>98</v>
      </c>
      <c r="D545" s="7" t="s">
        <v>35</v>
      </c>
      <c r="E545" s="7">
        <v>0</v>
      </c>
      <c r="F545" s="7">
        <v>0</v>
      </c>
      <c r="G545" s="7">
        <v>0</v>
      </c>
      <c r="H545" s="7">
        <v>0</v>
      </c>
      <c r="I545" s="7">
        <v>0</v>
      </c>
      <c r="J545" s="7">
        <v>0</v>
      </c>
      <c r="K545" s="7">
        <v>0</v>
      </c>
      <c r="L545" s="7">
        <v>0</v>
      </c>
      <c r="M545" s="7">
        <v>0</v>
      </c>
      <c r="N545" s="7">
        <v>0</v>
      </c>
      <c r="O545" s="7">
        <v>0</v>
      </c>
      <c r="P545" s="7">
        <v>0</v>
      </c>
      <c r="Q545" s="7">
        <v>0</v>
      </c>
      <c r="R545" s="7">
        <v>0</v>
      </c>
      <c r="S545" s="7">
        <v>0</v>
      </c>
      <c r="T545" s="7">
        <v>0</v>
      </c>
      <c r="U545" s="7">
        <v>0</v>
      </c>
      <c r="V545" s="7">
        <v>0</v>
      </c>
      <c r="W545" s="7">
        <v>0</v>
      </c>
      <c r="X545" s="7">
        <v>0</v>
      </c>
      <c r="Y545" s="7">
        <v>0</v>
      </c>
      <c r="Z545" s="7">
        <v>0</v>
      </c>
      <c r="AA545" s="1" t="s">
        <v>36</v>
      </c>
      <c r="AB545" s="1" t="str">
        <f t="shared" si="27"/>
        <v>Cataluña</v>
      </c>
      <c r="AC545" s="1" t="str">
        <f t="shared" si="25"/>
        <v>Badajoz-Cataluña-Tarragona-R5</v>
      </c>
      <c r="AD545" s="1" t="str">
        <f t="shared" si="26"/>
        <v xml:space="preserve">DC - Industria del cuero y calzado </v>
      </c>
    </row>
    <row r="546" spans="1:30" ht="14.4">
      <c r="A546" s="7" t="s">
        <v>20</v>
      </c>
      <c r="B546" s="7" t="s">
        <v>94</v>
      </c>
      <c r="C546" s="7" t="s">
        <v>98</v>
      </c>
      <c r="D546" s="7" t="s">
        <v>37</v>
      </c>
      <c r="E546" s="7">
        <v>0</v>
      </c>
      <c r="F546" s="7">
        <v>0</v>
      </c>
      <c r="G546" s="7">
        <v>0</v>
      </c>
      <c r="H546" s="7">
        <v>0</v>
      </c>
      <c r="I546" s="7">
        <v>11.290781976640501</v>
      </c>
      <c r="J546" s="7">
        <v>0</v>
      </c>
      <c r="K546" s="7">
        <v>0</v>
      </c>
      <c r="L546" s="7">
        <v>0</v>
      </c>
      <c r="M546" s="7">
        <v>0</v>
      </c>
      <c r="N546" s="7">
        <v>0</v>
      </c>
      <c r="O546" s="7">
        <v>0</v>
      </c>
      <c r="P546" s="7">
        <v>0</v>
      </c>
      <c r="Q546" s="7">
        <v>0</v>
      </c>
      <c r="R546" s="7">
        <v>0</v>
      </c>
      <c r="S546" s="7">
        <v>0</v>
      </c>
      <c r="T546" s="7">
        <v>15.723072</v>
      </c>
      <c r="U546" s="7">
        <v>0</v>
      </c>
      <c r="V546" s="7">
        <v>0</v>
      </c>
      <c r="W546" s="7">
        <v>0</v>
      </c>
      <c r="X546" s="7">
        <v>0</v>
      </c>
      <c r="Y546" s="7">
        <v>0</v>
      </c>
      <c r="Z546" s="7">
        <v>0</v>
      </c>
      <c r="AA546" s="1" t="s">
        <v>38</v>
      </c>
      <c r="AB546" s="1" t="str">
        <f t="shared" si="27"/>
        <v>Cataluña</v>
      </c>
      <c r="AC546" s="1" t="str">
        <f t="shared" si="25"/>
        <v>Badajoz-Cataluña-Tarragona-R6</v>
      </c>
      <c r="AD546" s="1" t="str">
        <f t="shared" si="26"/>
        <v xml:space="preserve">DD - Industria de la madera y el corcho </v>
      </c>
    </row>
    <row r="547" spans="1:30" ht="14.4">
      <c r="A547" s="7" t="s">
        <v>20</v>
      </c>
      <c r="B547" s="7" t="s">
        <v>94</v>
      </c>
      <c r="C547" s="7" t="s">
        <v>98</v>
      </c>
      <c r="D547" s="7" t="s">
        <v>39</v>
      </c>
      <c r="E547" s="7">
        <v>20.983230966257398</v>
      </c>
      <c r="F547" s="7">
        <v>32.384975669826602</v>
      </c>
      <c r="G547" s="7">
        <v>4.4784523266155904E-3</v>
      </c>
      <c r="H547" s="7">
        <v>28.250494157673099</v>
      </c>
      <c r="I547" s="7">
        <v>0</v>
      </c>
      <c r="J547" s="7">
        <v>40.824605261745297</v>
      </c>
      <c r="K547" s="7">
        <v>37.7262788606347</v>
      </c>
      <c r="L547" s="7">
        <v>0</v>
      </c>
      <c r="M547" s="7">
        <v>21.636855227883601</v>
      </c>
      <c r="N547" s="7">
        <v>5.4969725232237403</v>
      </c>
      <c r="O547" s="7">
        <v>0</v>
      </c>
      <c r="P547" s="7">
        <v>18.69136</v>
      </c>
      <c r="Q547" s="7">
        <v>18.552696000000001</v>
      </c>
      <c r="R547" s="7">
        <v>1.3682176461151799E-3</v>
      </c>
      <c r="S547" s="7">
        <v>16.885249999999999</v>
      </c>
      <c r="T547" s="7">
        <v>0</v>
      </c>
      <c r="U547" s="7">
        <v>30.387737999999999</v>
      </c>
      <c r="V547" s="7">
        <v>14.190239999999999</v>
      </c>
      <c r="W547" s="7">
        <v>0</v>
      </c>
      <c r="X547" s="7">
        <v>25.328759999999999</v>
      </c>
      <c r="Y547" s="7">
        <v>4.2531679999999996</v>
      </c>
      <c r="Z547" s="7">
        <v>0</v>
      </c>
      <c r="AA547" s="1" t="s">
        <v>40</v>
      </c>
      <c r="AB547" s="1" t="str">
        <f t="shared" si="27"/>
        <v>Cataluña</v>
      </c>
      <c r="AC547" s="1" t="str">
        <f t="shared" si="25"/>
        <v>Badajoz-Cataluña-Tarragona-R7</v>
      </c>
      <c r="AD547" s="1" t="str">
        <f t="shared" si="26"/>
        <v xml:space="preserve">DE - Industria del papel, edición y artes gráficas </v>
      </c>
    </row>
    <row r="548" spans="1:30" ht="14.4">
      <c r="A548" s="7" t="s">
        <v>20</v>
      </c>
      <c r="B548" s="7" t="s">
        <v>94</v>
      </c>
      <c r="C548" s="7" t="s">
        <v>98</v>
      </c>
      <c r="D548" s="7" t="s">
        <v>41</v>
      </c>
      <c r="E548" s="7">
        <v>18.581187117434201</v>
      </c>
      <c r="F548" s="7">
        <v>0</v>
      </c>
      <c r="G548" s="7">
        <v>70.422524434154496</v>
      </c>
      <c r="H548" s="7">
        <v>32.405269788321597</v>
      </c>
      <c r="I548" s="7">
        <v>0</v>
      </c>
      <c r="J548" s="7">
        <v>0</v>
      </c>
      <c r="K548" s="7">
        <v>0</v>
      </c>
      <c r="L548" s="7">
        <v>0</v>
      </c>
      <c r="M548" s="7">
        <v>33.438291787535299</v>
      </c>
      <c r="N548" s="7">
        <v>0</v>
      </c>
      <c r="O548" s="7">
        <v>10.9602184481971</v>
      </c>
      <c r="P548" s="7">
        <v>14.98272</v>
      </c>
      <c r="Q548" s="7">
        <v>0</v>
      </c>
      <c r="R548" s="7">
        <v>35.246108106181303</v>
      </c>
      <c r="S548" s="7">
        <v>16.682784999999999</v>
      </c>
      <c r="T548" s="7">
        <v>0</v>
      </c>
      <c r="U548" s="7">
        <v>0</v>
      </c>
      <c r="V548" s="7">
        <v>0</v>
      </c>
      <c r="W548" s="7">
        <v>0</v>
      </c>
      <c r="X548" s="7">
        <v>29.486211000000001</v>
      </c>
      <c r="Y548" s="7">
        <v>0</v>
      </c>
      <c r="Z548" s="7">
        <v>2.015228</v>
      </c>
      <c r="AA548" s="1" t="s">
        <v>42</v>
      </c>
      <c r="AB548" s="1" t="str">
        <f t="shared" si="27"/>
        <v>Cataluña</v>
      </c>
      <c r="AC548" s="1" t="str">
        <f t="shared" si="25"/>
        <v>Badajoz-Cataluña-Tarragona-R8</v>
      </c>
      <c r="AD548" s="1" t="str">
        <f t="shared" si="26"/>
        <v xml:space="preserve">DG - Industria Química </v>
      </c>
    </row>
    <row r="549" spans="1:30" ht="14.4">
      <c r="A549" s="7" t="s">
        <v>20</v>
      </c>
      <c r="B549" s="7" t="s">
        <v>94</v>
      </c>
      <c r="C549" s="7" t="s">
        <v>98</v>
      </c>
      <c r="D549" s="7" t="s">
        <v>43</v>
      </c>
      <c r="E549" s="7">
        <v>0</v>
      </c>
      <c r="F549" s="7">
        <v>0</v>
      </c>
      <c r="G549" s="7">
        <v>0</v>
      </c>
      <c r="H549" s="7">
        <v>0</v>
      </c>
      <c r="I549" s="7">
        <v>0</v>
      </c>
      <c r="J549" s="7">
        <v>0</v>
      </c>
      <c r="K549" s="7">
        <v>0</v>
      </c>
      <c r="L549" s="7">
        <v>0</v>
      </c>
      <c r="M549" s="7">
        <v>0</v>
      </c>
      <c r="N549" s="7">
        <v>2.3463828628005499</v>
      </c>
      <c r="O549" s="7">
        <v>0</v>
      </c>
      <c r="P549" s="7">
        <v>0</v>
      </c>
      <c r="Q549" s="7">
        <v>0</v>
      </c>
      <c r="R549" s="7">
        <v>0</v>
      </c>
      <c r="S549" s="7">
        <v>0</v>
      </c>
      <c r="T549" s="7">
        <v>0</v>
      </c>
      <c r="U549" s="7">
        <v>0</v>
      </c>
      <c r="V549" s="7">
        <v>0</v>
      </c>
      <c r="W549" s="7">
        <v>0</v>
      </c>
      <c r="X549" s="7">
        <v>0</v>
      </c>
      <c r="Y549" s="7">
        <v>5.4327199999999998</v>
      </c>
      <c r="Z549" s="7">
        <v>0</v>
      </c>
      <c r="AA549" s="1" t="s">
        <v>44</v>
      </c>
      <c r="AB549" s="1" t="str">
        <f t="shared" si="27"/>
        <v>Cataluña</v>
      </c>
      <c r="AC549" s="1" t="str">
        <f t="shared" si="25"/>
        <v>Badajoz-Cataluña-Tarragona-R9</v>
      </c>
      <c r="AD549" s="1" t="str">
        <f t="shared" si="26"/>
        <v xml:space="preserve">DH - Industria del caucho y materias plásticas </v>
      </c>
    </row>
    <row r="550" spans="1:30" ht="14.4">
      <c r="A550" s="7" t="s">
        <v>20</v>
      </c>
      <c r="B550" s="7" t="s">
        <v>94</v>
      </c>
      <c r="C550" s="7" t="s">
        <v>98</v>
      </c>
      <c r="D550" s="7" t="s">
        <v>45</v>
      </c>
      <c r="E550" s="7">
        <v>0</v>
      </c>
      <c r="F550" s="7">
        <v>0</v>
      </c>
      <c r="G550" s="7">
        <v>7.0186934243187405E-5</v>
      </c>
      <c r="H550" s="7">
        <v>0</v>
      </c>
      <c r="I550" s="7">
        <v>0</v>
      </c>
      <c r="J550" s="7">
        <v>11.4867630738375</v>
      </c>
      <c r="K550" s="7">
        <v>0</v>
      </c>
      <c r="L550" s="7">
        <v>0</v>
      </c>
      <c r="M550" s="7">
        <v>5.6470977404487602E-2</v>
      </c>
      <c r="N550" s="7">
        <v>0</v>
      </c>
      <c r="O550" s="7">
        <v>0</v>
      </c>
      <c r="P550" s="7">
        <v>0</v>
      </c>
      <c r="Q550" s="7">
        <v>0</v>
      </c>
      <c r="R550" s="7">
        <v>8.2626459380497205E-4</v>
      </c>
      <c r="S550" s="7">
        <v>0</v>
      </c>
      <c r="T550" s="7">
        <v>0</v>
      </c>
      <c r="U550" s="7">
        <v>9.6130720000000007</v>
      </c>
      <c r="V550" s="7">
        <v>0</v>
      </c>
      <c r="W550" s="7">
        <v>0</v>
      </c>
      <c r="X550" s="7">
        <v>1.2885</v>
      </c>
      <c r="Y550" s="7">
        <v>0</v>
      </c>
      <c r="Z550" s="7">
        <v>0</v>
      </c>
      <c r="AA550" s="1" t="s">
        <v>46</v>
      </c>
      <c r="AB550" s="1" t="str">
        <f t="shared" si="27"/>
        <v>Cataluña</v>
      </c>
      <c r="AC550" s="1" t="str">
        <f t="shared" si="25"/>
        <v>Badajoz-Cataluña-Tarragona-R10</v>
      </c>
      <c r="AD550" s="1" t="str">
        <f t="shared" si="26"/>
        <v xml:space="preserve">DI - Industria de productos minerales no metálicos </v>
      </c>
    </row>
    <row r="551" spans="1:30" ht="14.4">
      <c r="A551" s="7" t="s">
        <v>20</v>
      </c>
      <c r="B551" s="7" t="s">
        <v>94</v>
      </c>
      <c r="C551" s="7" t="s">
        <v>98</v>
      </c>
      <c r="D551" s="7" t="s">
        <v>47</v>
      </c>
      <c r="E551" s="7">
        <v>0</v>
      </c>
      <c r="F551" s="7">
        <v>0</v>
      </c>
      <c r="G551" s="7">
        <v>0</v>
      </c>
      <c r="H551" s="7">
        <v>0</v>
      </c>
      <c r="I551" s="7">
        <v>0</v>
      </c>
      <c r="J551" s="7">
        <v>0</v>
      </c>
      <c r="K551" s="7">
        <v>0</v>
      </c>
      <c r="L551" s="7">
        <v>5.9301043509110798</v>
      </c>
      <c r="M551" s="7">
        <v>11.2628395039245</v>
      </c>
      <c r="N551" s="7">
        <v>0</v>
      </c>
      <c r="O551" s="7">
        <v>0</v>
      </c>
      <c r="P551" s="7">
        <v>0</v>
      </c>
      <c r="Q551" s="7">
        <v>0</v>
      </c>
      <c r="R551" s="7">
        <v>0</v>
      </c>
      <c r="S551" s="7">
        <v>0</v>
      </c>
      <c r="T551" s="7">
        <v>0</v>
      </c>
      <c r="U551" s="7">
        <v>0</v>
      </c>
      <c r="V551" s="7">
        <v>0</v>
      </c>
      <c r="W551" s="7">
        <v>13.913098</v>
      </c>
      <c r="X551" s="7">
        <v>12.67385</v>
      </c>
      <c r="Y551" s="7">
        <v>0</v>
      </c>
      <c r="Z551" s="7">
        <v>0</v>
      </c>
      <c r="AA551" s="1" t="s">
        <v>48</v>
      </c>
      <c r="AB551" s="1" t="str">
        <f t="shared" si="27"/>
        <v>Cataluña</v>
      </c>
      <c r="AC551" s="1" t="str">
        <f t="shared" si="25"/>
        <v>Badajoz-Cataluña-Tarragona-R11</v>
      </c>
      <c r="AD551" s="1" t="str">
        <f t="shared" si="26"/>
        <v xml:space="preserve">DJ - Metalurgia y fabricación de productos metálicos </v>
      </c>
    </row>
    <row r="552" spans="1:30" ht="14.4">
      <c r="A552" s="7" t="s">
        <v>20</v>
      </c>
      <c r="B552" s="7" t="s">
        <v>94</v>
      </c>
      <c r="C552" s="7" t="s">
        <v>98</v>
      </c>
      <c r="D552" s="7" t="s">
        <v>49</v>
      </c>
      <c r="E552" s="7">
        <v>0</v>
      </c>
      <c r="F552" s="7">
        <v>0</v>
      </c>
      <c r="G552" s="7">
        <v>0</v>
      </c>
      <c r="H552" s="7">
        <v>0</v>
      </c>
      <c r="I552" s="7">
        <v>0</v>
      </c>
      <c r="J552" s="7">
        <v>0</v>
      </c>
      <c r="K552" s="7">
        <v>0</v>
      </c>
      <c r="L552" s="7">
        <v>0</v>
      </c>
      <c r="M552" s="7">
        <v>0</v>
      </c>
      <c r="N552" s="7">
        <v>0</v>
      </c>
      <c r="O552" s="7">
        <v>0</v>
      </c>
      <c r="P552" s="7">
        <v>0</v>
      </c>
      <c r="Q552" s="7">
        <v>0</v>
      </c>
      <c r="R552" s="7">
        <v>0</v>
      </c>
      <c r="S552" s="7">
        <v>0</v>
      </c>
      <c r="T552" s="7">
        <v>0</v>
      </c>
      <c r="U552" s="7">
        <v>0</v>
      </c>
      <c r="V552" s="7">
        <v>0</v>
      </c>
      <c r="W552" s="7">
        <v>0</v>
      </c>
      <c r="X552" s="7">
        <v>0</v>
      </c>
      <c r="Y552" s="7">
        <v>0</v>
      </c>
      <c r="Z552" s="7">
        <v>0</v>
      </c>
      <c r="AA552" s="1" t="s">
        <v>50</v>
      </c>
      <c r="AB552" s="1" t="str">
        <f t="shared" si="27"/>
        <v>Cataluña</v>
      </c>
      <c r="AC552" s="1" t="str">
        <f t="shared" si="25"/>
        <v>Badajoz-Cataluña-Tarragona-R12</v>
      </c>
      <c r="AD552" s="1" t="str">
        <f t="shared" si="26"/>
        <v xml:space="preserve">DK - Fabricación de maquinaria y equipo mecánico </v>
      </c>
    </row>
    <row r="553" spans="1:30" ht="14.4">
      <c r="A553" s="7" t="s">
        <v>20</v>
      </c>
      <c r="B553" s="7" t="s">
        <v>94</v>
      </c>
      <c r="C553" s="7" t="s">
        <v>98</v>
      </c>
      <c r="D553" s="7" t="s">
        <v>51</v>
      </c>
      <c r="E553" s="7">
        <v>0</v>
      </c>
      <c r="F553" s="7">
        <v>0</v>
      </c>
      <c r="G553" s="7">
        <v>2.4707217833842401E-5</v>
      </c>
      <c r="H553" s="7">
        <v>0</v>
      </c>
      <c r="I553" s="7">
        <v>0</v>
      </c>
      <c r="J553" s="7">
        <v>0</v>
      </c>
      <c r="K553" s="7">
        <v>0</v>
      </c>
      <c r="L553" s="7">
        <v>0</v>
      </c>
      <c r="M553" s="7">
        <v>0</v>
      </c>
      <c r="N553" s="7">
        <v>0</v>
      </c>
      <c r="O553" s="7">
        <v>0</v>
      </c>
      <c r="P553" s="7">
        <v>0</v>
      </c>
      <c r="Q553" s="7">
        <v>0</v>
      </c>
      <c r="R553" s="7">
        <v>6.1052144965747899E-5</v>
      </c>
      <c r="S553" s="7">
        <v>0</v>
      </c>
      <c r="T553" s="7">
        <v>0</v>
      </c>
      <c r="U553" s="7">
        <v>0</v>
      </c>
      <c r="V553" s="7">
        <v>0</v>
      </c>
      <c r="W553" s="7">
        <v>0</v>
      </c>
      <c r="X553" s="7">
        <v>0</v>
      </c>
      <c r="Y553" s="7">
        <v>0</v>
      </c>
      <c r="Z553" s="7">
        <v>0</v>
      </c>
      <c r="AA553" s="1" t="s">
        <v>52</v>
      </c>
      <c r="AB553" s="1" t="str">
        <f t="shared" si="27"/>
        <v>Cataluña</v>
      </c>
      <c r="AC553" s="1" t="str">
        <f t="shared" si="25"/>
        <v>Badajoz-Cataluña-Tarragona-R13</v>
      </c>
      <c r="AD553" s="1" t="str">
        <f t="shared" si="26"/>
        <v xml:space="preserve">DL - Material y equipo eléctrico, electrónico y óptico </v>
      </c>
    </row>
    <row r="554" spans="1:30" ht="14.4">
      <c r="A554" s="7" t="s">
        <v>20</v>
      </c>
      <c r="B554" s="7" t="s">
        <v>94</v>
      </c>
      <c r="C554" s="7" t="s">
        <v>98</v>
      </c>
      <c r="D554" s="7" t="s">
        <v>53</v>
      </c>
      <c r="E554" s="7">
        <v>0</v>
      </c>
      <c r="F554" s="7">
        <v>0</v>
      </c>
      <c r="G554" s="7">
        <v>6.27894787964137</v>
      </c>
      <c r="H554" s="7">
        <v>0</v>
      </c>
      <c r="I554" s="7">
        <v>0</v>
      </c>
      <c r="J554" s="7">
        <v>14.781013527882701</v>
      </c>
      <c r="K554" s="7">
        <v>0</v>
      </c>
      <c r="L554" s="7">
        <v>2.6677478257064502</v>
      </c>
      <c r="M554" s="7">
        <v>0</v>
      </c>
      <c r="N554" s="7">
        <v>0</v>
      </c>
      <c r="O554" s="7">
        <v>0</v>
      </c>
      <c r="P554" s="7">
        <v>0</v>
      </c>
      <c r="Q554" s="7">
        <v>0</v>
      </c>
      <c r="R554" s="7">
        <v>10.627465000000001</v>
      </c>
      <c r="S554" s="7">
        <v>0</v>
      </c>
      <c r="T554" s="7">
        <v>0</v>
      </c>
      <c r="U554" s="7">
        <v>15.072288</v>
      </c>
      <c r="V554" s="7">
        <v>0</v>
      </c>
      <c r="W554" s="7">
        <v>1.9764280000000001</v>
      </c>
      <c r="X554" s="7">
        <v>0</v>
      </c>
      <c r="Y554" s="7">
        <v>0</v>
      </c>
      <c r="Z554" s="7">
        <v>0</v>
      </c>
      <c r="AA554" s="1" t="s">
        <v>54</v>
      </c>
      <c r="AB554" s="1" t="str">
        <f t="shared" si="27"/>
        <v>Cataluña</v>
      </c>
      <c r="AC554" s="1" t="str">
        <f t="shared" si="25"/>
        <v>Badajoz-Cataluña-Tarragona-R14</v>
      </c>
      <c r="AD554" s="1" t="str">
        <f t="shared" si="26"/>
        <v xml:space="preserve">DM - Fabricación de material de transporte </v>
      </c>
    </row>
    <row r="555" spans="1:30" ht="14.4">
      <c r="A555" s="7" t="s">
        <v>20</v>
      </c>
      <c r="B555" s="7" t="s">
        <v>94</v>
      </c>
      <c r="C555" s="7" t="s">
        <v>98</v>
      </c>
      <c r="D555" s="7" t="s">
        <v>55</v>
      </c>
      <c r="E555" s="7">
        <v>0</v>
      </c>
      <c r="F555" s="7">
        <v>0</v>
      </c>
      <c r="G555" s="7">
        <v>0</v>
      </c>
      <c r="H555" s="7">
        <v>0</v>
      </c>
      <c r="I555" s="7">
        <v>0</v>
      </c>
      <c r="J555" s="7">
        <v>0</v>
      </c>
      <c r="K555" s="7">
        <v>0.314002392253864</v>
      </c>
      <c r="L555" s="7">
        <v>0</v>
      </c>
      <c r="M555" s="7">
        <v>0</v>
      </c>
      <c r="N555" s="7">
        <v>0</v>
      </c>
      <c r="O555" s="7">
        <v>0</v>
      </c>
      <c r="P555" s="7">
        <v>0</v>
      </c>
      <c r="Q555" s="7">
        <v>0</v>
      </c>
      <c r="R555" s="7">
        <v>0</v>
      </c>
      <c r="S555" s="7">
        <v>0</v>
      </c>
      <c r="T555" s="7">
        <v>0</v>
      </c>
      <c r="U555" s="7">
        <v>0</v>
      </c>
      <c r="V555" s="7">
        <v>0.64222000000000001</v>
      </c>
      <c r="W555" s="7">
        <v>0</v>
      </c>
      <c r="X555" s="7">
        <v>0</v>
      </c>
      <c r="Y555" s="7">
        <v>0</v>
      </c>
      <c r="Z555" s="7">
        <v>0</v>
      </c>
      <c r="AA555" s="1" t="s">
        <v>56</v>
      </c>
      <c r="AB555" s="1" t="str">
        <f t="shared" si="27"/>
        <v>Cataluña</v>
      </c>
      <c r="AC555" s="1" t="str">
        <f t="shared" si="25"/>
        <v>Badajoz-Cataluña-Tarragona-R15</v>
      </c>
      <c r="AD555" s="1" t="str">
        <f t="shared" si="26"/>
        <v xml:space="preserve">DN - Industrias diversas </v>
      </c>
    </row>
    <row r="556" spans="1:30" ht="14.4">
      <c r="A556" s="7" t="s">
        <v>20</v>
      </c>
      <c r="B556" s="7" t="s">
        <v>94</v>
      </c>
      <c r="C556" s="7" t="s">
        <v>98</v>
      </c>
      <c r="D556" s="7" t="s">
        <v>57</v>
      </c>
      <c r="E556" s="7">
        <v>0</v>
      </c>
      <c r="F556" s="7">
        <v>0</v>
      </c>
      <c r="G556" s="7">
        <v>0</v>
      </c>
      <c r="H556" s="7">
        <v>0</v>
      </c>
      <c r="I556" s="7">
        <v>0</v>
      </c>
      <c r="J556" s="7">
        <v>0</v>
      </c>
      <c r="K556" s="7">
        <v>0</v>
      </c>
      <c r="L556" s="7">
        <v>0</v>
      </c>
      <c r="M556" s="7">
        <v>0</v>
      </c>
      <c r="N556" s="7">
        <v>0</v>
      </c>
      <c r="O556" s="7">
        <v>0</v>
      </c>
      <c r="P556" s="7">
        <v>0</v>
      </c>
      <c r="Q556" s="7">
        <v>0</v>
      </c>
      <c r="R556" s="7">
        <v>0</v>
      </c>
      <c r="S556" s="7">
        <v>0</v>
      </c>
      <c r="T556" s="7">
        <v>0</v>
      </c>
      <c r="U556" s="7">
        <v>0</v>
      </c>
      <c r="V556" s="7">
        <v>0</v>
      </c>
      <c r="W556" s="7">
        <v>0</v>
      </c>
      <c r="X556" s="7">
        <v>0</v>
      </c>
      <c r="Y556" s="7">
        <v>0</v>
      </c>
      <c r="Z556" s="7">
        <v>0</v>
      </c>
      <c r="AA556" s="1" t="s">
        <v>58</v>
      </c>
      <c r="AB556" s="1" t="str">
        <f t="shared" si="27"/>
        <v>Cataluña</v>
      </c>
      <c r="AC556" s="1" t="str">
        <f t="shared" si="25"/>
        <v>Badajoz-Cataluña-Tarragona-R16</v>
      </c>
      <c r="AD556" s="1" t="str">
        <f t="shared" si="26"/>
        <v xml:space="preserve">EE - Industria energética, distribución de energía, gas y agua </v>
      </c>
    </row>
    <row r="557" spans="1:30" ht="14.4">
      <c r="A557" s="7" t="s">
        <v>20</v>
      </c>
      <c r="B557" s="7" t="s">
        <v>99</v>
      </c>
      <c r="C557" s="7" t="s">
        <v>100</v>
      </c>
      <c r="D557" s="7" t="s">
        <v>23</v>
      </c>
      <c r="E557" s="7">
        <v>0</v>
      </c>
      <c r="F557" s="7">
        <v>0</v>
      </c>
      <c r="G557" s="7">
        <v>0</v>
      </c>
      <c r="H557" s="7">
        <v>0</v>
      </c>
      <c r="I557" s="7">
        <v>0</v>
      </c>
      <c r="J557" s="7">
        <v>0</v>
      </c>
      <c r="K557" s="7">
        <v>0</v>
      </c>
      <c r="L557" s="7">
        <v>0</v>
      </c>
      <c r="M557" s="7">
        <v>0</v>
      </c>
      <c r="N557" s="7">
        <v>0</v>
      </c>
      <c r="O557" s="7">
        <v>0</v>
      </c>
      <c r="P557" s="7">
        <v>0</v>
      </c>
      <c r="Q557" s="7">
        <v>0</v>
      </c>
      <c r="R557" s="7">
        <v>0</v>
      </c>
      <c r="S557" s="7">
        <v>0</v>
      </c>
      <c r="T557" s="7">
        <v>0</v>
      </c>
      <c r="U557" s="7">
        <v>0</v>
      </c>
      <c r="V557" s="7">
        <v>0</v>
      </c>
      <c r="W557" s="7">
        <v>0</v>
      </c>
      <c r="X557" s="7">
        <v>0</v>
      </c>
      <c r="Y557" s="7">
        <v>0</v>
      </c>
      <c r="Z557" s="7">
        <v>0</v>
      </c>
      <c r="AA557" s="1" t="s">
        <v>24</v>
      </c>
      <c r="AB557" s="1" t="str">
        <f t="shared" si="27"/>
        <v>Comunidad Valenciana</v>
      </c>
      <c r="AC557" s="1" t="str">
        <f t="shared" si="25"/>
        <v>Badajoz-Comunidad Valenciana-Alicante-R1</v>
      </c>
      <c r="AD557" s="1" t="str">
        <f t="shared" si="26"/>
        <v xml:space="preserve">AA,BB - Agricultura, silvicultura y pesca </v>
      </c>
    </row>
    <row r="558" spans="1:30" ht="14.4">
      <c r="A558" s="7" t="s">
        <v>20</v>
      </c>
      <c r="B558" s="7" t="s">
        <v>99</v>
      </c>
      <c r="C558" s="7" t="s">
        <v>100</v>
      </c>
      <c r="D558" s="7" t="s">
        <v>26</v>
      </c>
      <c r="E558" s="7">
        <v>0</v>
      </c>
      <c r="F558" s="7">
        <v>0</v>
      </c>
      <c r="G558" s="7">
        <v>0</v>
      </c>
      <c r="H558" s="7">
        <v>0</v>
      </c>
      <c r="I558" s="7">
        <v>0</v>
      </c>
      <c r="J558" s="7">
        <v>0</v>
      </c>
      <c r="K558" s="7">
        <v>0</v>
      </c>
      <c r="L558" s="7">
        <v>0</v>
      </c>
      <c r="M558" s="7">
        <v>0</v>
      </c>
      <c r="N558" s="7">
        <v>0</v>
      </c>
      <c r="O558" s="7">
        <v>0</v>
      </c>
      <c r="P558" s="7">
        <v>0</v>
      </c>
      <c r="Q558" s="7">
        <v>0</v>
      </c>
      <c r="R558" s="7">
        <v>0</v>
      </c>
      <c r="S558" s="7">
        <v>0</v>
      </c>
      <c r="T558" s="7">
        <v>0</v>
      </c>
      <c r="U558" s="7">
        <v>0</v>
      </c>
      <c r="V558" s="7">
        <v>0</v>
      </c>
      <c r="W558" s="7">
        <v>0</v>
      </c>
      <c r="X558" s="7">
        <v>0</v>
      </c>
      <c r="Y558" s="7">
        <v>0</v>
      </c>
      <c r="Z558" s="7">
        <v>0</v>
      </c>
      <c r="AA558" s="1" t="s">
        <v>27</v>
      </c>
      <c r="AB558" s="1" t="str">
        <f t="shared" si="27"/>
        <v>Comunidad Valenciana</v>
      </c>
      <c r="AC558" s="1" t="str">
        <f t="shared" si="25"/>
        <v>Badajoz-Comunidad Valenciana-Alicante-R2</v>
      </c>
      <c r="AD558" s="1" t="str">
        <f t="shared" si="26"/>
        <v xml:space="preserve">CA,CB, DF - I. extractivas, coquerías, refino y combustibles nucleares </v>
      </c>
    </row>
    <row r="559" spans="1:30" ht="14.4">
      <c r="A559" s="7" t="s">
        <v>20</v>
      </c>
      <c r="B559" s="7" t="s">
        <v>99</v>
      </c>
      <c r="C559" s="7" t="s">
        <v>100</v>
      </c>
      <c r="D559" s="7" t="s">
        <v>29</v>
      </c>
      <c r="E559" s="7">
        <v>8.9824562341674898</v>
      </c>
      <c r="F559" s="7">
        <v>0</v>
      </c>
      <c r="G559" s="7">
        <v>0</v>
      </c>
      <c r="H559" s="7">
        <v>4.7006392182847598</v>
      </c>
      <c r="I559" s="7">
        <v>0</v>
      </c>
      <c r="J559" s="7">
        <v>2.9672619331821499</v>
      </c>
      <c r="K559" s="7">
        <v>0</v>
      </c>
      <c r="L559" s="7">
        <v>0</v>
      </c>
      <c r="M559" s="7">
        <v>2.9642079460888802</v>
      </c>
      <c r="N559" s="7">
        <v>4.6355268679831996</v>
      </c>
      <c r="O559" s="7">
        <v>0</v>
      </c>
      <c r="P559" s="7">
        <v>18.261792</v>
      </c>
      <c r="Q559" s="7">
        <v>0</v>
      </c>
      <c r="R559" s="7">
        <v>0</v>
      </c>
      <c r="S559" s="7">
        <v>16.088951999999999</v>
      </c>
      <c r="T559" s="7">
        <v>0</v>
      </c>
      <c r="U559" s="7">
        <v>15.076815</v>
      </c>
      <c r="V559" s="7">
        <v>0</v>
      </c>
      <c r="W559" s="7">
        <v>0</v>
      </c>
      <c r="X559" s="7">
        <v>12.974548</v>
      </c>
      <c r="Y559" s="7">
        <v>10.520727000000001</v>
      </c>
      <c r="Z559" s="7">
        <v>0</v>
      </c>
      <c r="AA559" s="1" t="s">
        <v>30</v>
      </c>
      <c r="AB559" s="1" t="str">
        <f t="shared" si="27"/>
        <v>Comunidad Valenciana</v>
      </c>
      <c r="AC559" s="1" t="str">
        <f t="shared" si="25"/>
        <v>Badajoz-Comunidad Valenciana-Alicante-R3</v>
      </c>
      <c r="AD559" s="1" t="str">
        <f t="shared" si="26"/>
        <v xml:space="preserve">DA - Industria Agroalimentaria </v>
      </c>
    </row>
    <row r="560" spans="1:30" ht="14.4">
      <c r="A560" s="7" t="s">
        <v>20</v>
      </c>
      <c r="B560" s="7" t="s">
        <v>99</v>
      </c>
      <c r="C560" s="7" t="s">
        <v>100</v>
      </c>
      <c r="D560" s="7" t="s">
        <v>32</v>
      </c>
      <c r="E560" s="7">
        <v>0</v>
      </c>
      <c r="F560" s="7">
        <v>0</v>
      </c>
      <c r="G560" s="7">
        <v>0</v>
      </c>
      <c r="H560" s="7">
        <v>12.7711508573832</v>
      </c>
      <c r="I560" s="7">
        <v>0</v>
      </c>
      <c r="J560" s="7">
        <v>0</v>
      </c>
      <c r="K560" s="7">
        <v>0</v>
      </c>
      <c r="L560" s="7">
        <v>0</v>
      </c>
      <c r="M560" s="7">
        <v>0</v>
      </c>
      <c r="N560" s="7">
        <v>0</v>
      </c>
      <c r="O560" s="7">
        <v>0</v>
      </c>
      <c r="P560" s="7">
        <v>0</v>
      </c>
      <c r="Q560" s="7">
        <v>0</v>
      </c>
      <c r="R560" s="7">
        <v>0</v>
      </c>
      <c r="S560" s="7">
        <v>3.030624</v>
      </c>
      <c r="T560" s="7">
        <v>0</v>
      </c>
      <c r="U560" s="7">
        <v>0</v>
      </c>
      <c r="V560" s="7">
        <v>0</v>
      </c>
      <c r="W560" s="7">
        <v>0</v>
      </c>
      <c r="X560" s="7">
        <v>0</v>
      </c>
      <c r="Y560" s="7">
        <v>0</v>
      </c>
      <c r="Z560" s="7">
        <v>0</v>
      </c>
      <c r="AA560" s="1" t="s">
        <v>33</v>
      </c>
      <c r="AB560" s="1" t="str">
        <f t="shared" si="27"/>
        <v>Comunidad Valenciana</v>
      </c>
      <c r="AC560" s="1" t="str">
        <f t="shared" si="25"/>
        <v>Badajoz-Comunidad Valenciana-Alicante-R4</v>
      </c>
      <c r="AD560" s="1" t="str">
        <f t="shared" si="26"/>
        <v xml:space="preserve">DB - Industria textil y de la confección </v>
      </c>
    </row>
    <row r="561" spans="1:30" ht="14.4">
      <c r="A561" s="7" t="s">
        <v>20</v>
      </c>
      <c r="B561" s="7" t="s">
        <v>99</v>
      </c>
      <c r="C561" s="7" t="s">
        <v>100</v>
      </c>
      <c r="D561" s="7" t="s">
        <v>35</v>
      </c>
      <c r="E561" s="7">
        <v>31.7104612205701</v>
      </c>
      <c r="F561" s="7">
        <v>0</v>
      </c>
      <c r="G561" s="7">
        <v>0</v>
      </c>
      <c r="H561" s="7">
        <v>0</v>
      </c>
      <c r="I561" s="7">
        <v>3.7129974071749201</v>
      </c>
      <c r="J561" s="7">
        <v>0</v>
      </c>
      <c r="K561" s="7">
        <v>4.6369303598672902</v>
      </c>
      <c r="L561" s="7">
        <v>3.5653614307094399</v>
      </c>
      <c r="M561" s="7">
        <v>0</v>
      </c>
      <c r="N561" s="7">
        <v>11.460038316655201</v>
      </c>
      <c r="O561" s="7">
        <v>0</v>
      </c>
      <c r="P561" s="7">
        <v>11.568356</v>
      </c>
      <c r="Q561" s="7">
        <v>0</v>
      </c>
      <c r="R561" s="7">
        <v>0</v>
      </c>
      <c r="S561" s="7">
        <v>0</v>
      </c>
      <c r="T561" s="7">
        <v>1.6549480000000001</v>
      </c>
      <c r="U561" s="7">
        <v>0</v>
      </c>
      <c r="V561" s="7">
        <v>2.1808800000000002</v>
      </c>
      <c r="W561" s="7">
        <v>1.1594640000000001</v>
      </c>
      <c r="X561" s="7">
        <v>0</v>
      </c>
      <c r="Y561" s="7">
        <v>2.4840879999999999</v>
      </c>
      <c r="Z561" s="7">
        <v>0</v>
      </c>
      <c r="AA561" s="1" t="s">
        <v>36</v>
      </c>
      <c r="AB561" s="1" t="str">
        <f t="shared" si="27"/>
        <v>Comunidad Valenciana</v>
      </c>
      <c r="AC561" s="1" t="str">
        <f t="shared" si="25"/>
        <v>Badajoz-Comunidad Valenciana-Alicante-R5</v>
      </c>
      <c r="AD561" s="1" t="str">
        <f t="shared" si="26"/>
        <v xml:space="preserve">DC - Industria del cuero y calzado </v>
      </c>
    </row>
    <row r="562" spans="1:30" ht="14.4">
      <c r="A562" s="7" t="s">
        <v>20</v>
      </c>
      <c r="B562" s="7" t="s">
        <v>99</v>
      </c>
      <c r="C562" s="7" t="s">
        <v>100</v>
      </c>
      <c r="D562" s="7" t="s">
        <v>37</v>
      </c>
      <c r="E562" s="7">
        <v>0</v>
      </c>
      <c r="F562" s="7">
        <v>0.477046964074613</v>
      </c>
      <c r="G562" s="7">
        <v>0</v>
      </c>
      <c r="H562" s="7">
        <v>0</v>
      </c>
      <c r="I562" s="7">
        <v>0</v>
      </c>
      <c r="J562" s="7">
        <v>0</v>
      </c>
      <c r="K562" s="7">
        <v>0</v>
      </c>
      <c r="L562" s="7">
        <v>0</v>
      </c>
      <c r="M562" s="7">
        <v>0</v>
      </c>
      <c r="N562" s="7">
        <v>0</v>
      </c>
      <c r="O562" s="7">
        <v>0</v>
      </c>
      <c r="P562" s="7">
        <v>0</v>
      </c>
      <c r="Q562" s="7">
        <v>0.97747499999999998</v>
      </c>
      <c r="R562" s="7">
        <v>0</v>
      </c>
      <c r="S562" s="7">
        <v>0</v>
      </c>
      <c r="T562" s="7">
        <v>0</v>
      </c>
      <c r="U562" s="7">
        <v>0</v>
      </c>
      <c r="V562" s="7">
        <v>0</v>
      </c>
      <c r="W562" s="7">
        <v>0</v>
      </c>
      <c r="X562" s="7">
        <v>0</v>
      </c>
      <c r="Y562" s="7">
        <v>0</v>
      </c>
      <c r="Z562" s="7">
        <v>0</v>
      </c>
      <c r="AA562" s="1" t="s">
        <v>38</v>
      </c>
      <c r="AB562" s="1" t="str">
        <f t="shared" si="27"/>
        <v>Comunidad Valenciana</v>
      </c>
      <c r="AC562" s="1" t="str">
        <f t="shared" si="25"/>
        <v>Badajoz-Comunidad Valenciana-Alicante-R6</v>
      </c>
      <c r="AD562" s="1" t="str">
        <f t="shared" si="26"/>
        <v xml:space="preserve">DD - Industria de la madera y el corcho </v>
      </c>
    </row>
    <row r="563" spans="1:30" ht="14.4">
      <c r="A563" s="7" t="s">
        <v>20</v>
      </c>
      <c r="B563" s="7" t="s">
        <v>99</v>
      </c>
      <c r="C563" s="7" t="s">
        <v>100</v>
      </c>
      <c r="D563" s="7" t="s">
        <v>39</v>
      </c>
      <c r="E563" s="7">
        <v>0</v>
      </c>
      <c r="F563" s="7">
        <v>0</v>
      </c>
      <c r="G563" s="7">
        <v>0</v>
      </c>
      <c r="H563" s="7">
        <v>0</v>
      </c>
      <c r="I563" s="7">
        <v>0</v>
      </c>
      <c r="J563" s="7">
        <v>0</v>
      </c>
      <c r="K563" s="7">
        <v>0</v>
      </c>
      <c r="L563" s="7">
        <v>0</v>
      </c>
      <c r="M563" s="7">
        <v>0</v>
      </c>
      <c r="N563" s="7">
        <v>0</v>
      </c>
      <c r="O563" s="7">
        <v>0</v>
      </c>
      <c r="P563" s="7">
        <v>0</v>
      </c>
      <c r="Q563" s="7">
        <v>0</v>
      </c>
      <c r="R563" s="7">
        <v>0</v>
      </c>
      <c r="S563" s="7">
        <v>0</v>
      </c>
      <c r="T563" s="7">
        <v>0</v>
      </c>
      <c r="U563" s="7">
        <v>0</v>
      </c>
      <c r="V563" s="7">
        <v>0</v>
      </c>
      <c r="W563" s="7">
        <v>0</v>
      </c>
      <c r="X563" s="7">
        <v>0</v>
      </c>
      <c r="Y563" s="7">
        <v>0</v>
      </c>
      <c r="Z563" s="7">
        <v>0</v>
      </c>
      <c r="AA563" s="1" t="s">
        <v>40</v>
      </c>
      <c r="AB563" s="1" t="str">
        <f t="shared" si="27"/>
        <v>Comunidad Valenciana</v>
      </c>
      <c r="AC563" s="1" t="str">
        <f t="shared" si="25"/>
        <v>Badajoz-Comunidad Valenciana-Alicante-R7</v>
      </c>
      <c r="AD563" s="1" t="str">
        <f t="shared" si="26"/>
        <v xml:space="preserve">DE - Industria del papel, edición y artes gráficas </v>
      </c>
    </row>
    <row r="564" spans="1:30" ht="14.4">
      <c r="A564" s="7" t="s">
        <v>20</v>
      </c>
      <c r="B564" s="7" t="s">
        <v>99</v>
      </c>
      <c r="C564" s="7" t="s">
        <v>100</v>
      </c>
      <c r="D564" s="7" t="s">
        <v>41</v>
      </c>
      <c r="E564" s="7">
        <v>0</v>
      </c>
      <c r="F564" s="7">
        <v>0</v>
      </c>
      <c r="G564" s="7">
        <v>1.2813269167155601</v>
      </c>
      <c r="H564" s="7">
        <v>0</v>
      </c>
      <c r="I564" s="7">
        <v>6.0894717544639603</v>
      </c>
      <c r="J564" s="7">
        <v>0</v>
      </c>
      <c r="K564" s="7">
        <v>6.3067633200249702</v>
      </c>
      <c r="L564" s="7">
        <v>0</v>
      </c>
      <c r="M564" s="7">
        <v>0</v>
      </c>
      <c r="N564" s="7">
        <v>0</v>
      </c>
      <c r="O564" s="7">
        <v>0</v>
      </c>
      <c r="P564" s="7">
        <v>0</v>
      </c>
      <c r="Q564" s="7">
        <v>0</v>
      </c>
      <c r="R564" s="7">
        <v>10.265355</v>
      </c>
      <c r="S564" s="7">
        <v>0</v>
      </c>
      <c r="T564" s="7">
        <v>7.4217719999999998</v>
      </c>
      <c r="U564" s="7">
        <v>0</v>
      </c>
      <c r="V564" s="7">
        <v>13.436925</v>
      </c>
      <c r="W564" s="7">
        <v>0</v>
      </c>
      <c r="X564" s="7">
        <v>0</v>
      </c>
      <c r="Y564" s="7">
        <v>0</v>
      </c>
      <c r="Z564" s="7">
        <v>0</v>
      </c>
      <c r="AA564" s="1" t="s">
        <v>42</v>
      </c>
      <c r="AB564" s="1" t="str">
        <f t="shared" si="27"/>
        <v>Comunidad Valenciana</v>
      </c>
      <c r="AC564" s="1" t="str">
        <f t="shared" si="25"/>
        <v>Badajoz-Comunidad Valenciana-Alicante-R8</v>
      </c>
      <c r="AD564" s="1" t="str">
        <f t="shared" si="26"/>
        <v xml:space="preserve">DG - Industria Química </v>
      </c>
    </row>
    <row r="565" spans="1:30" ht="14.4">
      <c r="A565" s="7" t="s">
        <v>20</v>
      </c>
      <c r="B565" s="7" t="s">
        <v>99</v>
      </c>
      <c r="C565" s="7" t="s">
        <v>100</v>
      </c>
      <c r="D565" s="7" t="s">
        <v>43</v>
      </c>
      <c r="E565" s="7">
        <v>0</v>
      </c>
      <c r="F565" s="7">
        <v>11.5333192320885</v>
      </c>
      <c r="G565" s="7">
        <v>6.9672034878769402</v>
      </c>
      <c r="H565" s="7">
        <v>1.39008502729149</v>
      </c>
      <c r="I565" s="7">
        <v>5.3897392784384301</v>
      </c>
      <c r="J565" s="7">
        <v>0</v>
      </c>
      <c r="K565" s="7">
        <v>0</v>
      </c>
      <c r="L565" s="7">
        <v>0</v>
      </c>
      <c r="M565" s="7">
        <v>0</v>
      </c>
      <c r="N565" s="7">
        <v>0</v>
      </c>
      <c r="O565" s="7">
        <v>0</v>
      </c>
      <c r="P565" s="7">
        <v>0</v>
      </c>
      <c r="Q565" s="7">
        <v>7.3191800000000002</v>
      </c>
      <c r="R565" s="7">
        <v>3.9422899999999998</v>
      </c>
      <c r="S565" s="7">
        <v>0.73028599999999999</v>
      </c>
      <c r="T565" s="7">
        <v>1.83168</v>
      </c>
      <c r="U565" s="7">
        <v>0</v>
      </c>
      <c r="V565" s="7">
        <v>0</v>
      </c>
      <c r="W565" s="7">
        <v>0</v>
      </c>
      <c r="X565" s="7">
        <v>0</v>
      </c>
      <c r="Y565" s="7">
        <v>0</v>
      </c>
      <c r="Z565" s="7">
        <v>0</v>
      </c>
      <c r="AA565" s="1" t="s">
        <v>44</v>
      </c>
      <c r="AB565" s="1" t="str">
        <f t="shared" si="27"/>
        <v>Comunidad Valenciana</v>
      </c>
      <c r="AC565" s="1" t="str">
        <f t="shared" si="25"/>
        <v>Badajoz-Comunidad Valenciana-Alicante-R9</v>
      </c>
      <c r="AD565" s="1" t="str">
        <f t="shared" si="26"/>
        <v xml:space="preserve">DH - Industria del caucho y materias plásticas </v>
      </c>
    </row>
    <row r="566" spans="1:30" ht="14.4">
      <c r="A566" s="7" t="s">
        <v>20</v>
      </c>
      <c r="B566" s="7" t="s">
        <v>99</v>
      </c>
      <c r="C566" s="7" t="s">
        <v>100</v>
      </c>
      <c r="D566" s="7" t="s">
        <v>45</v>
      </c>
      <c r="E566" s="7">
        <v>0</v>
      </c>
      <c r="F566" s="7">
        <v>0</v>
      </c>
      <c r="G566" s="7">
        <v>29.343240211043</v>
      </c>
      <c r="H566" s="7">
        <v>0</v>
      </c>
      <c r="I566" s="7">
        <v>0</v>
      </c>
      <c r="J566" s="7">
        <v>30.3768482155469</v>
      </c>
      <c r="K566" s="7">
        <v>0.19579997950967101</v>
      </c>
      <c r="L566" s="7">
        <v>0</v>
      </c>
      <c r="M566" s="7">
        <v>0.667461324912069</v>
      </c>
      <c r="N566" s="7">
        <v>0</v>
      </c>
      <c r="O566" s="7">
        <v>0</v>
      </c>
      <c r="P566" s="7">
        <v>0</v>
      </c>
      <c r="Q566" s="7">
        <v>0</v>
      </c>
      <c r="R566" s="7">
        <v>29.097003000000001</v>
      </c>
      <c r="S566" s="7">
        <v>0</v>
      </c>
      <c r="T566" s="7">
        <v>0</v>
      </c>
      <c r="U566" s="7">
        <v>15.199704000000001</v>
      </c>
      <c r="V566" s="7">
        <v>0.22320000000000001</v>
      </c>
      <c r="W566" s="7">
        <v>0</v>
      </c>
      <c r="X566" s="7">
        <v>13.148725000000001</v>
      </c>
      <c r="Y566" s="7">
        <v>0</v>
      </c>
      <c r="Z566" s="7">
        <v>0</v>
      </c>
      <c r="AA566" s="1" t="s">
        <v>46</v>
      </c>
      <c r="AB566" s="1" t="str">
        <f t="shared" si="27"/>
        <v>Comunidad Valenciana</v>
      </c>
      <c r="AC566" s="1" t="str">
        <f t="shared" si="25"/>
        <v>Badajoz-Comunidad Valenciana-Alicante-R10</v>
      </c>
      <c r="AD566" s="1" t="str">
        <f t="shared" si="26"/>
        <v xml:space="preserve">DI - Industria de productos minerales no metálicos </v>
      </c>
    </row>
    <row r="567" spans="1:30" ht="14.4">
      <c r="A567" s="7" t="s">
        <v>20</v>
      </c>
      <c r="B567" s="7" t="s">
        <v>99</v>
      </c>
      <c r="C567" s="7" t="s">
        <v>100</v>
      </c>
      <c r="D567" s="7" t="s">
        <v>47</v>
      </c>
      <c r="E567" s="7">
        <v>0</v>
      </c>
      <c r="F567" s="7">
        <v>0</v>
      </c>
      <c r="G567" s="7">
        <v>0</v>
      </c>
      <c r="H567" s="7">
        <v>0</v>
      </c>
      <c r="I567" s="7">
        <v>16.076507228880502</v>
      </c>
      <c r="J567" s="7">
        <v>15.2039512980925</v>
      </c>
      <c r="K567" s="7">
        <v>1.0924378107135899</v>
      </c>
      <c r="L567" s="7">
        <v>2.0283673175364401</v>
      </c>
      <c r="M567" s="7">
        <v>0</v>
      </c>
      <c r="N567" s="7">
        <v>3.6494455254145901</v>
      </c>
      <c r="O567" s="7">
        <v>12.4429069844483</v>
      </c>
      <c r="P567" s="7">
        <v>0</v>
      </c>
      <c r="Q567" s="7">
        <v>0</v>
      </c>
      <c r="R567" s="7">
        <v>0</v>
      </c>
      <c r="S567" s="7">
        <v>0</v>
      </c>
      <c r="T567" s="7">
        <v>29.821674000000002</v>
      </c>
      <c r="U567" s="7">
        <v>13.578620000000001</v>
      </c>
      <c r="V567" s="7">
        <v>0.66842900000000005</v>
      </c>
      <c r="W567" s="7">
        <v>13.757256</v>
      </c>
      <c r="X567" s="7">
        <v>0</v>
      </c>
      <c r="Y567" s="7">
        <v>2.347092</v>
      </c>
      <c r="Z567" s="7">
        <v>14.268948</v>
      </c>
      <c r="AA567" s="1" t="s">
        <v>48</v>
      </c>
      <c r="AB567" s="1" t="str">
        <f t="shared" si="27"/>
        <v>Comunidad Valenciana</v>
      </c>
      <c r="AC567" s="1" t="str">
        <f t="shared" si="25"/>
        <v>Badajoz-Comunidad Valenciana-Alicante-R11</v>
      </c>
      <c r="AD567" s="1" t="str">
        <f t="shared" si="26"/>
        <v xml:space="preserve">DJ - Metalurgia y fabricación de productos metálicos </v>
      </c>
    </row>
    <row r="568" spans="1:30" ht="14.4">
      <c r="A568" s="7" t="s">
        <v>20</v>
      </c>
      <c r="B568" s="7" t="s">
        <v>99</v>
      </c>
      <c r="C568" s="7" t="s">
        <v>100</v>
      </c>
      <c r="D568" s="7" t="s">
        <v>49</v>
      </c>
      <c r="E568" s="7">
        <v>0</v>
      </c>
      <c r="F568" s="7">
        <v>0</v>
      </c>
      <c r="G568" s="7">
        <v>0</v>
      </c>
      <c r="H568" s="7">
        <v>0</v>
      </c>
      <c r="I568" s="7">
        <v>0</v>
      </c>
      <c r="J568" s="7">
        <v>0</v>
      </c>
      <c r="K568" s="7">
        <v>0</v>
      </c>
      <c r="L568" s="7">
        <v>0</v>
      </c>
      <c r="M568" s="7">
        <v>0</v>
      </c>
      <c r="N568" s="7">
        <v>0</v>
      </c>
      <c r="O568" s="7">
        <v>0</v>
      </c>
      <c r="P568" s="7">
        <v>0</v>
      </c>
      <c r="Q568" s="7">
        <v>0</v>
      </c>
      <c r="R568" s="7">
        <v>0</v>
      </c>
      <c r="S568" s="7">
        <v>0</v>
      </c>
      <c r="T568" s="7">
        <v>0</v>
      </c>
      <c r="U568" s="7">
        <v>0</v>
      </c>
      <c r="V568" s="7">
        <v>0</v>
      </c>
      <c r="W568" s="7">
        <v>0</v>
      </c>
      <c r="X568" s="7">
        <v>0</v>
      </c>
      <c r="Y568" s="7">
        <v>0</v>
      </c>
      <c r="Z568" s="7">
        <v>0</v>
      </c>
      <c r="AA568" s="1" t="s">
        <v>50</v>
      </c>
      <c r="AB568" s="1" t="str">
        <f t="shared" si="27"/>
        <v>Comunidad Valenciana</v>
      </c>
      <c r="AC568" s="1" t="str">
        <f t="shared" si="25"/>
        <v>Badajoz-Comunidad Valenciana-Alicante-R12</v>
      </c>
      <c r="AD568" s="1" t="str">
        <f t="shared" si="26"/>
        <v xml:space="preserve">DK - Fabricación de maquinaria y equipo mecánico </v>
      </c>
    </row>
    <row r="569" spans="1:30" ht="14.4">
      <c r="A569" s="7" t="s">
        <v>20</v>
      </c>
      <c r="B569" s="7" t="s">
        <v>99</v>
      </c>
      <c r="C569" s="7" t="s">
        <v>100</v>
      </c>
      <c r="D569" s="7" t="s">
        <v>51</v>
      </c>
      <c r="E569" s="7">
        <v>0</v>
      </c>
      <c r="F569" s="7">
        <v>0</v>
      </c>
      <c r="G569" s="7">
        <v>0</v>
      </c>
      <c r="H569" s="7">
        <v>0</v>
      </c>
      <c r="I569" s="7">
        <v>0</v>
      </c>
      <c r="J569" s="7">
        <v>0</v>
      </c>
      <c r="K569" s="7">
        <v>0</v>
      </c>
      <c r="L569" s="7">
        <v>0</v>
      </c>
      <c r="M569" s="7">
        <v>0</v>
      </c>
      <c r="N569" s="7">
        <v>0</v>
      </c>
      <c r="O569" s="7">
        <v>0</v>
      </c>
      <c r="P569" s="7">
        <v>0</v>
      </c>
      <c r="Q569" s="7">
        <v>0</v>
      </c>
      <c r="R569" s="7">
        <v>0</v>
      </c>
      <c r="S569" s="7">
        <v>0</v>
      </c>
      <c r="T569" s="7">
        <v>0</v>
      </c>
      <c r="U569" s="7">
        <v>0</v>
      </c>
      <c r="V569" s="7">
        <v>0</v>
      </c>
      <c r="W569" s="7">
        <v>0</v>
      </c>
      <c r="X569" s="7">
        <v>0</v>
      </c>
      <c r="Y569" s="7">
        <v>0</v>
      </c>
      <c r="Z569" s="7">
        <v>0</v>
      </c>
      <c r="AA569" s="1" t="s">
        <v>52</v>
      </c>
      <c r="AB569" s="1" t="str">
        <f t="shared" si="27"/>
        <v>Comunidad Valenciana</v>
      </c>
      <c r="AC569" s="1" t="str">
        <f t="shared" si="25"/>
        <v>Badajoz-Comunidad Valenciana-Alicante-R13</v>
      </c>
      <c r="AD569" s="1" t="str">
        <f t="shared" si="26"/>
        <v xml:space="preserve">DL - Material y equipo eléctrico, electrónico y óptico </v>
      </c>
    </row>
    <row r="570" spans="1:30" ht="14.4">
      <c r="A570" s="7" t="s">
        <v>20</v>
      </c>
      <c r="B570" s="7" t="s">
        <v>99</v>
      </c>
      <c r="C570" s="7" t="s">
        <v>100</v>
      </c>
      <c r="D570" s="7" t="s">
        <v>53</v>
      </c>
      <c r="E570" s="7">
        <v>0</v>
      </c>
      <c r="F570" s="7">
        <v>0</v>
      </c>
      <c r="G570" s="7">
        <v>0</v>
      </c>
      <c r="H570" s="7">
        <v>0</v>
      </c>
      <c r="I570" s="7">
        <v>0</v>
      </c>
      <c r="J570" s="7">
        <v>0</v>
      </c>
      <c r="K570" s="7">
        <v>0</v>
      </c>
      <c r="L570" s="7">
        <v>0</v>
      </c>
      <c r="M570" s="7">
        <v>0</v>
      </c>
      <c r="N570" s="7">
        <v>0</v>
      </c>
      <c r="O570" s="7">
        <v>0</v>
      </c>
      <c r="P570" s="7">
        <v>0</v>
      </c>
      <c r="Q570" s="7">
        <v>0</v>
      </c>
      <c r="R570" s="7">
        <v>0</v>
      </c>
      <c r="S570" s="7">
        <v>0</v>
      </c>
      <c r="T570" s="7">
        <v>0</v>
      </c>
      <c r="U570" s="7">
        <v>0</v>
      </c>
      <c r="V570" s="7">
        <v>0</v>
      </c>
      <c r="W570" s="7">
        <v>0</v>
      </c>
      <c r="X570" s="7">
        <v>0</v>
      </c>
      <c r="Y570" s="7">
        <v>0</v>
      </c>
      <c r="Z570" s="7">
        <v>0</v>
      </c>
      <c r="AA570" s="1" t="s">
        <v>54</v>
      </c>
      <c r="AB570" s="1" t="str">
        <f t="shared" si="27"/>
        <v>Comunidad Valenciana</v>
      </c>
      <c r="AC570" s="1" t="str">
        <f t="shared" si="25"/>
        <v>Badajoz-Comunidad Valenciana-Alicante-R14</v>
      </c>
      <c r="AD570" s="1" t="str">
        <f t="shared" si="26"/>
        <v xml:space="preserve">DM - Fabricación de material de transporte </v>
      </c>
    </row>
    <row r="571" spans="1:30" ht="14.4">
      <c r="A571" s="7" t="s">
        <v>20</v>
      </c>
      <c r="B571" s="7" t="s">
        <v>99</v>
      </c>
      <c r="C571" s="7" t="s">
        <v>100</v>
      </c>
      <c r="D571" s="7" t="s">
        <v>55</v>
      </c>
      <c r="E571" s="7">
        <v>0</v>
      </c>
      <c r="F571" s="7">
        <v>0</v>
      </c>
      <c r="G571" s="7">
        <v>17.7709676210225</v>
      </c>
      <c r="H571" s="7">
        <v>0</v>
      </c>
      <c r="I571" s="7">
        <v>1.0827314528781899</v>
      </c>
      <c r="J571" s="7">
        <v>0</v>
      </c>
      <c r="K571" s="7">
        <v>0</v>
      </c>
      <c r="L571" s="7">
        <v>0</v>
      </c>
      <c r="M571" s="7">
        <v>13.222579105486201</v>
      </c>
      <c r="N571" s="7">
        <v>0</v>
      </c>
      <c r="O571" s="7">
        <v>0.19868891213259801</v>
      </c>
      <c r="P571" s="7">
        <v>0</v>
      </c>
      <c r="Q571" s="7">
        <v>0</v>
      </c>
      <c r="R571" s="7">
        <v>4.118017</v>
      </c>
      <c r="S571" s="7">
        <v>0</v>
      </c>
      <c r="T571" s="7">
        <v>0.55663300000000004</v>
      </c>
      <c r="U571" s="7">
        <v>0</v>
      </c>
      <c r="V571" s="7">
        <v>0</v>
      </c>
      <c r="W571" s="7">
        <v>0</v>
      </c>
      <c r="X571" s="7">
        <v>10.36511</v>
      </c>
      <c r="Y571" s="7">
        <v>0</v>
      </c>
      <c r="Z571" s="7">
        <v>0.11784699999999999</v>
      </c>
      <c r="AA571" s="1" t="s">
        <v>56</v>
      </c>
      <c r="AB571" s="1" t="str">
        <f t="shared" si="27"/>
        <v>Comunidad Valenciana</v>
      </c>
      <c r="AC571" s="1" t="str">
        <f t="shared" si="25"/>
        <v>Badajoz-Comunidad Valenciana-Alicante-R15</v>
      </c>
      <c r="AD571" s="1" t="str">
        <f t="shared" si="26"/>
        <v xml:space="preserve">DN - Industrias diversas </v>
      </c>
    </row>
    <row r="572" spans="1:30" ht="14.4">
      <c r="A572" s="7" t="s">
        <v>20</v>
      </c>
      <c r="B572" s="7" t="s">
        <v>99</v>
      </c>
      <c r="C572" s="7" t="s">
        <v>100</v>
      </c>
      <c r="D572" s="7" t="s">
        <v>57</v>
      </c>
      <c r="E572" s="7">
        <v>0</v>
      </c>
      <c r="F572" s="7">
        <v>0</v>
      </c>
      <c r="G572" s="7">
        <v>0</v>
      </c>
      <c r="H572" s="7">
        <v>0</v>
      </c>
      <c r="I572" s="7">
        <v>0</v>
      </c>
      <c r="J572" s="7">
        <v>0</v>
      </c>
      <c r="K572" s="7">
        <v>0</v>
      </c>
      <c r="L572" s="7">
        <v>0</v>
      </c>
      <c r="M572" s="7">
        <v>0</v>
      </c>
      <c r="N572" s="7">
        <v>0</v>
      </c>
      <c r="O572" s="7">
        <v>0</v>
      </c>
      <c r="P572" s="7">
        <v>0</v>
      </c>
      <c r="Q572" s="7">
        <v>0</v>
      </c>
      <c r="R572" s="7">
        <v>0</v>
      </c>
      <c r="S572" s="7">
        <v>0</v>
      </c>
      <c r="T572" s="7">
        <v>0</v>
      </c>
      <c r="U572" s="7">
        <v>0</v>
      </c>
      <c r="V572" s="7">
        <v>0</v>
      </c>
      <c r="W572" s="7">
        <v>0</v>
      </c>
      <c r="X572" s="7">
        <v>0</v>
      </c>
      <c r="Y572" s="7">
        <v>0</v>
      </c>
      <c r="Z572" s="7">
        <v>0</v>
      </c>
      <c r="AA572" s="1" t="s">
        <v>58</v>
      </c>
      <c r="AB572" s="1" t="str">
        <f t="shared" si="27"/>
        <v>Comunidad Valenciana</v>
      </c>
      <c r="AC572" s="1" t="str">
        <f t="shared" si="25"/>
        <v>Badajoz-Comunidad Valenciana-Alicante-R16</v>
      </c>
      <c r="AD572" s="1" t="str">
        <f t="shared" si="26"/>
        <v xml:space="preserve">EE - Industria energética, distribución de energía, gas y agua </v>
      </c>
    </row>
    <row r="573" spans="1:30" ht="14.4">
      <c r="A573" s="7" t="s">
        <v>20</v>
      </c>
      <c r="B573" s="7" t="s">
        <v>99</v>
      </c>
      <c r="C573" s="7" t="s">
        <v>101</v>
      </c>
      <c r="D573" s="7" t="s">
        <v>23</v>
      </c>
      <c r="E573" s="7">
        <v>0</v>
      </c>
      <c r="F573" s="7">
        <v>0</v>
      </c>
      <c r="G573" s="7">
        <v>0</v>
      </c>
      <c r="H573" s="7">
        <v>0</v>
      </c>
      <c r="I573" s="7">
        <v>0</v>
      </c>
      <c r="J573" s="7">
        <v>0.52494023205997797</v>
      </c>
      <c r="K573" s="7">
        <v>0</v>
      </c>
      <c r="L573" s="7">
        <v>0</v>
      </c>
      <c r="M573" s="7">
        <v>0</v>
      </c>
      <c r="N573" s="7">
        <v>0.453870081477103</v>
      </c>
      <c r="O573" s="7">
        <v>0</v>
      </c>
      <c r="P573" s="7">
        <v>0</v>
      </c>
      <c r="Q573" s="7">
        <v>0</v>
      </c>
      <c r="R573" s="7">
        <v>0</v>
      </c>
      <c r="S573" s="7">
        <v>0</v>
      </c>
      <c r="T573" s="7">
        <v>0</v>
      </c>
      <c r="U573" s="7">
        <v>3.3816850000000001</v>
      </c>
      <c r="V573" s="7">
        <v>0</v>
      </c>
      <c r="W573" s="7">
        <v>0</v>
      </c>
      <c r="X573" s="7">
        <v>0</v>
      </c>
      <c r="Y573" s="7">
        <v>1.3894010000000001</v>
      </c>
      <c r="Z573" s="7">
        <v>0</v>
      </c>
      <c r="AA573" s="1" t="s">
        <v>24</v>
      </c>
      <c r="AB573" s="1" t="str">
        <f t="shared" si="27"/>
        <v>Comunidad Valenciana</v>
      </c>
      <c r="AC573" s="1" t="str">
        <f t="shared" si="25"/>
        <v>Badajoz-Comunidad Valenciana-Castellón-R1</v>
      </c>
      <c r="AD573" s="1" t="str">
        <f t="shared" si="26"/>
        <v xml:space="preserve">AA,BB - Agricultura, silvicultura y pesca </v>
      </c>
    </row>
    <row r="574" spans="1:30" ht="14.4">
      <c r="A574" s="7" t="s">
        <v>20</v>
      </c>
      <c r="B574" s="7" t="s">
        <v>99</v>
      </c>
      <c r="C574" s="7" t="s">
        <v>101</v>
      </c>
      <c r="D574" s="7" t="s">
        <v>26</v>
      </c>
      <c r="E574" s="7">
        <v>0</v>
      </c>
      <c r="F574" s="7">
        <v>0</v>
      </c>
      <c r="G574" s="7">
        <v>0</v>
      </c>
      <c r="H574" s="7">
        <v>0</v>
      </c>
      <c r="I574" s="7">
        <v>0</v>
      </c>
      <c r="J574" s="7">
        <v>0</v>
      </c>
      <c r="K574" s="7">
        <v>0</v>
      </c>
      <c r="L574" s="7">
        <v>3.2535874274670902</v>
      </c>
      <c r="M574" s="7">
        <v>6.5334072484452701</v>
      </c>
      <c r="N574" s="7">
        <v>0</v>
      </c>
      <c r="O574" s="7">
        <v>0</v>
      </c>
      <c r="P574" s="7">
        <v>0</v>
      </c>
      <c r="Q574" s="7">
        <v>0</v>
      </c>
      <c r="R574" s="7">
        <v>0</v>
      </c>
      <c r="S574" s="7">
        <v>0</v>
      </c>
      <c r="T574" s="7">
        <v>0</v>
      </c>
      <c r="U574" s="7">
        <v>0</v>
      </c>
      <c r="V574" s="7">
        <v>0</v>
      </c>
      <c r="W574" s="7">
        <v>13.713934</v>
      </c>
      <c r="X574" s="7">
        <v>13.010400000000001</v>
      </c>
      <c r="Y574" s="7">
        <v>0</v>
      </c>
      <c r="Z574" s="7">
        <v>0</v>
      </c>
      <c r="AA574" s="1" t="s">
        <v>27</v>
      </c>
      <c r="AB574" s="1" t="str">
        <f t="shared" si="27"/>
        <v>Comunidad Valenciana</v>
      </c>
      <c r="AC574" s="1" t="str">
        <f t="shared" si="25"/>
        <v>Badajoz-Comunidad Valenciana-Castellón-R2</v>
      </c>
      <c r="AD574" s="1" t="str">
        <f t="shared" si="26"/>
        <v xml:space="preserve">CA,CB, DF - I. extractivas, coquerías, refino y combustibles nucleares </v>
      </c>
    </row>
    <row r="575" spans="1:30" ht="14.4">
      <c r="A575" s="7" t="s">
        <v>20</v>
      </c>
      <c r="B575" s="7" t="s">
        <v>99</v>
      </c>
      <c r="C575" s="7" t="s">
        <v>101</v>
      </c>
      <c r="D575" s="7" t="s">
        <v>29</v>
      </c>
      <c r="E575" s="7">
        <v>0</v>
      </c>
      <c r="F575" s="7">
        <v>0</v>
      </c>
      <c r="G575" s="7">
        <v>1.72402153345019</v>
      </c>
      <c r="H575" s="7">
        <v>0</v>
      </c>
      <c r="I575" s="7">
        <v>0</v>
      </c>
      <c r="J575" s="7">
        <v>0</v>
      </c>
      <c r="K575" s="7">
        <v>1.32955827990923</v>
      </c>
      <c r="L575" s="7">
        <v>0</v>
      </c>
      <c r="M575" s="7">
        <v>0</v>
      </c>
      <c r="N575" s="7">
        <v>0</v>
      </c>
      <c r="O575" s="7">
        <v>0</v>
      </c>
      <c r="P575" s="7">
        <v>0</v>
      </c>
      <c r="Q575" s="7">
        <v>0</v>
      </c>
      <c r="R575" s="7">
        <v>3.3890370000000001</v>
      </c>
      <c r="S575" s="7">
        <v>0</v>
      </c>
      <c r="T575" s="7">
        <v>0</v>
      </c>
      <c r="U575" s="7">
        <v>0</v>
      </c>
      <c r="V575" s="7">
        <v>1.4168639999999999</v>
      </c>
      <c r="W575" s="7">
        <v>0</v>
      </c>
      <c r="X575" s="7">
        <v>0</v>
      </c>
      <c r="Y575" s="7">
        <v>0</v>
      </c>
      <c r="Z575" s="7">
        <v>0</v>
      </c>
      <c r="AA575" s="1" t="s">
        <v>30</v>
      </c>
      <c r="AB575" s="1" t="str">
        <f t="shared" si="27"/>
        <v>Comunidad Valenciana</v>
      </c>
      <c r="AC575" s="1" t="str">
        <f t="shared" si="25"/>
        <v>Badajoz-Comunidad Valenciana-Castellón-R3</v>
      </c>
      <c r="AD575" s="1" t="str">
        <f t="shared" si="26"/>
        <v xml:space="preserve">DA - Industria Agroalimentaria </v>
      </c>
    </row>
    <row r="576" spans="1:30" ht="14.4">
      <c r="A576" s="7" t="s">
        <v>20</v>
      </c>
      <c r="B576" s="7" t="s">
        <v>99</v>
      </c>
      <c r="C576" s="7" t="s">
        <v>101</v>
      </c>
      <c r="D576" s="7" t="s">
        <v>32</v>
      </c>
      <c r="E576" s="7">
        <v>0</v>
      </c>
      <c r="F576" s="7">
        <v>0</v>
      </c>
      <c r="G576" s="7">
        <v>0</v>
      </c>
      <c r="H576" s="7">
        <v>0</v>
      </c>
      <c r="I576" s="7">
        <v>0</v>
      </c>
      <c r="J576" s="7">
        <v>0</v>
      </c>
      <c r="K576" s="7">
        <v>0</v>
      </c>
      <c r="L576" s="7">
        <v>0</v>
      </c>
      <c r="M576" s="7">
        <v>0</v>
      </c>
      <c r="N576" s="7">
        <v>0</v>
      </c>
      <c r="O576" s="7">
        <v>0</v>
      </c>
      <c r="P576" s="7">
        <v>0</v>
      </c>
      <c r="Q576" s="7">
        <v>0</v>
      </c>
      <c r="R576" s="7">
        <v>0</v>
      </c>
      <c r="S576" s="7">
        <v>0</v>
      </c>
      <c r="T576" s="7">
        <v>0</v>
      </c>
      <c r="U576" s="7">
        <v>0</v>
      </c>
      <c r="V576" s="7">
        <v>0</v>
      </c>
      <c r="W576" s="7">
        <v>0</v>
      </c>
      <c r="X576" s="7">
        <v>0</v>
      </c>
      <c r="Y576" s="7">
        <v>0</v>
      </c>
      <c r="Z576" s="7">
        <v>0</v>
      </c>
      <c r="AA576" s="1" t="s">
        <v>33</v>
      </c>
      <c r="AB576" s="1" t="str">
        <f t="shared" si="27"/>
        <v>Comunidad Valenciana</v>
      </c>
      <c r="AC576" s="1" t="str">
        <f t="shared" si="25"/>
        <v>Badajoz-Comunidad Valenciana-Castellón-R4</v>
      </c>
      <c r="AD576" s="1" t="str">
        <f t="shared" si="26"/>
        <v xml:space="preserve">DB - Industria textil y de la confección </v>
      </c>
    </row>
    <row r="577" spans="1:30" ht="14.4">
      <c r="A577" s="7" t="s">
        <v>20</v>
      </c>
      <c r="B577" s="7" t="s">
        <v>99</v>
      </c>
      <c r="C577" s="7" t="s">
        <v>101</v>
      </c>
      <c r="D577" s="7" t="s">
        <v>35</v>
      </c>
      <c r="E577" s="7">
        <v>0</v>
      </c>
      <c r="F577" s="7">
        <v>0</v>
      </c>
      <c r="G577" s="7">
        <v>0</v>
      </c>
      <c r="H577" s="7">
        <v>0</v>
      </c>
      <c r="I577" s="7">
        <v>0</v>
      </c>
      <c r="J577" s="7">
        <v>0</v>
      </c>
      <c r="K577" s="7">
        <v>0</v>
      </c>
      <c r="L577" s="7">
        <v>0</v>
      </c>
      <c r="M577" s="7">
        <v>0</v>
      </c>
      <c r="N577" s="7">
        <v>0</v>
      </c>
      <c r="O577" s="7">
        <v>0</v>
      </c>
      <c r="P577" s="7">
        <v>0</v>
      </c>
      <c r="Q577" s="7">
        <v>0</v>
      </c>
      <c r="R577" s="7">
        <v>0</v>
      </c>
      <c r="S577" s="7">
        <v>0</v>
      </c>
      <c r="T577" s="7">
        <v>0</v>
      </c>
      <c r="U577" s="7">
        <v>0</v>
      </c>
      <c r="V577" s="7">
        <v>0</v>
      </c>
      <c r="W577" s="7">
        <v>0</v>
      </c>
      <c r="X577" s="7">
        <v>0</v>
      </c>
      <c r="Y577" s="7">
        <v>0</v>
      </c>
      <c r="Z577" s="7">
        <v>0</v>
      </c>
      <c r="AA577" s="1" t="s">
        <v>36</v>
      </c>
      <c r="AB577" s="1" t="str">
        <f t="shared" si="27"/>
        <v>Comunidad Valenciana</v>
      </c>
      <c r="AC577" s="1" t="str">
        <f t="shared" si="25"/>
        <v>Badajoz-Comunidad Valenciana-Castellón-R5</v>
      </c>
      <c r="AD577" s="1" t="str">
        <f t="shared" si="26"/>
        <v xml:space="preserve">DC - Industria del cuero y calzado </v>
      </c>
    </row>
    <row r="578" spans="1:30" ht="14.4">
      <c r="A578" s="7" t="s">
        <v>20</v>
      </c>
      <c r="B578" s="7" t="s">
        <v>99</v>
      </c>
      <c r="C578" s="7" t="s">
        <v>101</v>
      </c>
      <c r="D578" s="7" t="s">
        <v>37</v>
      </c>
      <c r="E578" s="7">
        <v>0</v>
      </c>
      <c r="F578" s="7">
        <v>0</v>
      </c>
      <c r="G578" s="7">
        <v>0</v>
      </c>
      <c r="H578" s="7">
        <v>0</v>
      </c>
      <c r="I578" s="7">
        <v>0</v>
      </c>
      <c r="J578" s="7">
        <v>0</v>
      </c>
      <c r="K578" s="7">
        <v>0</v>
      </c>
      <c r="L578" s="7">
        <v>0</v>
      </c>
      <c r="M578" s="7">
        <v>0</v>
      </c>
      <c r="N578" s="7">
        <v>0</v>
      </c>
      <c r="O578" s="7">
        <v>0</v>
      </c>
      <c r="P578" s="7">
        <v>0</v>
      </c>
      <c r="Q578" s="7">
        <v>0</v>
      </c>
      <c r="R578" s="7">
        <v>0</v>
      </c>
      <c r="S578" s="7">
        <v>0</v>
      </c>
      <c r="T578" s="7">
        <v>0</v>
      </c>
      <c r="U578" s="7">
        <v>0</v>
      </c>
      <c r="V578" s="7">
        <v>0</v>
      </c>
      <c r="W578" s="7">
        <v>0</v>
      </c>
      <c r="X578" s="7">
        <v>0</v>
      </c>
      <c r="Y578" s="7">
        <v>0</v>
      </c>
      <c r="Z578" s="7">
        <v>0</v>
      </c>
      <c r="AA578" s="1" t="s">
        <v>38</v>
      </c>
      <c r="AB578" s="1" t="str">
        <f t="shared" si="27"/>
        <v>Comunidad Valenciana</v>
      </c>
      <c r="AC578" s="1" t="str">
        <f t="shared" si="25"/>
        <v>Badajoz-Comunidad Valenciana-Castellón-R6</v>
      </c>
      <c r="AD578" s="1" t="str">
        <f t="shared" si="26"/>
        <v xml:space="preserve">DD - Industria de la madera y el corcho </v>
      </c>
    </row>
    <row r="579" spans="1:30" ht="14.4">
      <c r="A579" s="7" t="s">
        <v>20</v>
      </c>
      <c r="B579" s="7" t="s">
        <v>99</v>
      </c>
      <c r="C579" s="7" t="s">
        <v>101</v>
      </c>
      <c r="D579" s="7" t="s">
        <v>39</v>
      </c>
      <c r="E579" s="7">
        <v>0</v>
      </c>
      <c r="F579" s="7">
        <v>0</v>
      </c>
      <c r="G579" s="7">
        <v>0</v>
      </c>
      <c r="H579" s="7">
        <v>0</v>
      </c>
      <c r="I579" s="7">
        <v>0</v>
      </c>
      <c r="J579" s="7">
        <v>0</v>
      </c>
      <c r="K579" s="7">
        <v>0</v>
      </c>
      <c r="L579" s="7">
        <v>0</v>
      </c>
      <c r="M579" s="7">
        <v>10.016845508156299</v>
      </c>
      <c r="N579" s="7">
        <v>0</v>
      </c>
      <c r="O579" s="7">
        <v>1.23185408128568</v>
      </c>
      <c r="P579" s="7">
        <v>0</v>
      </c>
      <c r="Q579" s="7">
        <v>0</v>
      </c>
      <c r="R579" s="7">
        <v>0</v>
      </c>
      <c r="S579" s="7">
        <v>0</v>
      </c>
      <c r="T579" s="7">
        <v>0</v>
      </c>
      <c r="U579" s="7">
        <v>0</v>
      </c>
      <c r="V579" s="7">
        <v>0</v>
      </c>
      <c r="W579" s="7">
        <v>0</v>
      </c>
      <c r="X579" s="7">
        <v>6.8195519999999998</v>
      </c>
      <c r="Y579" s="7">
        <v>0</v>
      </c>
      <c r="Z579" s="7">
        <v>5.7621840000000004</v>
      </c>
      <c r="AA579" s="1" t="s">
        <v>40</v>
      </c>
      <c r="AB579" s="1" t="str">
        <f t="shared" si="27"/>
        <v>Comunidad Valenciana</v>
      </c>
      <c r="AC579" s="1" t="str">
        <f t="shared" si="25"/>
        <v>Badajoz-Comunidad Valenciana-Castellón-R7</v>
      </c>
      <c r="AD579" s="1" t="str">
        <f t="shared" si="26"/>
        <v xml:space="preserve">DE - Industria del papel, edición y artes gráficas </v>
      </c>
    </row>
    <row r="580" spans="1:30" ht="14.4">
      <c r="A580" s="7" t="s">
        <v>20</v>
      </c>
      <c r="B580" s="7" t="s">
        <v>99</v>
      </c>
      <c r="C580" s="7" t="s">
        <v>101</v>
      </c>
      <c r="D580" s="7" t="s">
        <v>41</v>
      </c>
      <c r="E580" s="7">
        <v>0</v>
      </c>
      <c r="F580" s="7">
        <v>0</v>
      </c>
      <c r="G580" s="7">
        <v>4.4021429051160101</v>
      </c>
      <c r="H580" s="7">
        <v>4.2564725674610902</v>
      </c>
      <c r="I580" s="7">
        <v>2.48088044747321</v>
      </c>
      <c r="J580" s="7">
        <v>1.79142963733396</v>
      </c>
      <c r="K580" s="7">
        <v>0</v>
      </c>
      <c r="L580" s="7">
        <v>0</v>
      </c>
      <c r="M580" s="7">
        <v>0</v>
      </c>
      <c r="N580" s="7">
        <v>0</v>
      </c>
      <c r="O580" s="7">
        <v>2.9947959716755399</v>
      </c>
      <c r="P580" s="7">
        <v>0</v>
      </c>
      <c r="Q580" s="7">
        <v>0</v>
      </c>
      <c r="R580" s="7">
        <v>36.041086</v>
      </c>
      <c r="S580" s="7">
        <v>33.616793999999999</v>
      </c>
      <c r="T580" s="7">
        <v>16.894245000000002</v>
      </c>
      <c r="U580" s="7">
        <v>15.754225</v>
      </c>
      <c r="V580" s="7">
        <v>0</v>
      </c>
      <c r="W580" s="7">
        <v>0</v>
      </c>
      <c r="X580" s="7">
        <v>0</v>
      </c>
      <c r="Y580" s="7">
        <v>0</v>
      </c>
      <c r="Z580" s="7">
        <v>9.5225519999999992</v>
      </c>
      <c r="AA580" s="1" t="s">
        <v>42</v>
      </c>
      <c r="AB580" s="1" t="str">
        <f t="shared" si="27"/>
        <v>Comunidad Valenciana</v>
      </c>
      <c r="AC580" s="1" t="str">
        <f t="shared" si="25"/>
        <v>Badajoz-Comunidad Valenciana-Castellón-R8</v>
      </c>
      <c r="AD580" s="1" t="str">
        <f t="shared" si="26"/>
        <v xml:space="preserve">DG - Industria Química </v>
      </c>
    </row>
    <row r="581" spans="1:30" ht="14.4">
      <c r="A581" s="7" t="s">
        <v>20</v>
      </c>
      <c r="B581" s="7" t="s">
        <v>99</v>
      </c>
      <c r="C581" s="7" t="s">
        <v>101</v>
      </c>
      <c r="D581" s="7" t="s">
        <v>43</v>
      </c>
      <c r="E581" s="7">
        <v>0</v>
      </c>
      <c r="F581" s="7">
        <v>0</v>
      </c>
      <c r="G581" s="7">
        <v>0</v>
      </c>
      <c r="H581" s="7">
        <v>0</v>
      </c>
      <c r="I581" s="7">
        <v>0</v>
      </c>
      <c r="J581" s="7">
        <v>0</v>
      </c>
      <c r="K581" s="7">
        <v>0</v>
      </c>
      <c r="L581" s="7">
        <v>0</v>
      </c>
      <c r="M581" s="7">
        <v>0</v>
      </c>
      <c r="N581" s="7">
        <v>0</v>
      </c>
      <c r="O581" s="7">
        <v>0</v>
      </c>
      <c r="P581" s="7">
        <v>0</v>
      </c>
      <c r="Q581" s="7">
        <v>0</v>
      </c>
      <c r="R581" s="7">
        <v>0</v>
      </c>
      <c r="S581" s="7">
        <v>0</v>
      </c>
      <c r="T581" s="7">
        <v>0</v>
      </c>
      <c r="U581" s="7">
        <v>0</v>
      </c>
      <c r="V581" s="7">
        <v>0</v>
      </c>
      <c r="W581" s="7">
        <v>0</v>
      </c>
      <c r="X581" s="7">
        <v>0</v>
      </c>
      <c r="Y581" s="7">
        <v>0</v>
      </c>
      <c r="Z581" s="7">
        <v>0</v>
      </c>
      <c r="AA581" s="1" t="s">
        <v>44</v>
      </c>
      <c r="AB581" s="1" t="str">
        <f t="shared" si="27"/>
        <v>Comunidad Valenciana</v>
      </c>
      <c r="AC581" s="1" t="str">
        <f t="shared" si="25"/>
        <v>Badajoz-Comunidad Valenciana-Castellón-R9</v>
      </c>
      <c r="AD581" s="1" t="str">
        <f t="shared" si="26"/>
        <v xml:space="preserve">DH - Industria del caucho y materias plásticas </v>
      </c>
    </row>
    <row r="582" spans="1:30" ht="14.4">
      <c r="A582" s="7" t="s">
        <v>20</v>
      </c>
      <c r="B582" s="7" t="s">
        <v>99</v>
      </c>
      <c r="C582" s="7" t="s">
        <v>101</v>
      </c>
      <c r="D582" s="7" t="s">
        <v>45</v>
      </c>
      <c r="E582" s="7">
        <v>6.58002915531765</v>
      </c>
      <c r="F582" s="7">
        <v>18.6004810234354</v>
      </c>
      <c r="G582" s="7">
        <v>0</v>
      </c>
      <c r="H582" s="7">
        <v>3.4301675051010001</v>
      </c>
      <c r="I582" s="7">
        <v>5.0357943606964</v>
      </c>
      <c r="J582" s="7">
        <v>17.819671926188398</v>
      </c>
      <c r="K582" s="7">
        <v>11.6710367784162</v>
      </c>
      <c r="L582" s="7">
        <v>48.042162946976603</v>
      </c>
      <c r="M582" s="7">
        <v>5.23166450125421</v>
      </c>
      <c r="N582" s="7">
        <v>5.0759581469704402</v>
      </c>
      <c r="O582" s="7">
        <v>2.7532875945030399</v>
      </c>
      <c r="P582" s="7">
        <v>17.906496000000001</v>
      </c>
      <c r="Q582" s="7">
        <v>90.604426000000004</v>
      </c>
      <c r="R582" s="7">
        <v>0</v>
      </c>
      <c r="S582" s="7">
        <v>18.475760000000001</v>
      </c>
      <c r="T582" s="7">
        <v>32.319566999999999</v>
      </c>
      <c r="U582" s="7">
        <v>77.507542000000001</v>
      </c>
      <c r="V582" s="7">
        <v>34.953919999999997</v>
      </c>
      <c r="W582" s="7">
        <v>39.967734</v>
      </c>
      <c r="X582" s="7">
        <v>20.254671999999999</v>
      </c>
      <c r="Y582" s="7">
        <v>25.257888000000001</v>
      </c>
      <c r="Z582" s="7">
        <v>12.616728</v>
      </c>
      <c r="AA582" s="1" t="s">
        <v>46</v>
      </c>
      <c r="AB582" s="1" t="str">
        <f t="shared" si="27"/>
        <v>Comunidad Valenciana</v>
      </c>
      <c r="AC582" s="1" t="str">
        <f t="shared" si="25"/>
        <v>Badajoz-Comunidad Valenciana-Castellón-R10</v>
      </c>
      <c r="AD582" s="1" t="str">
        <f t="shared" si="26"/>
        <v xml:space="preserve">DI - Industria de productos minerales no metálicos </v>
      </c>
    </row>
    <row r="583" spans="1:30" ht="14.4">
      <c r="A583" s="7" t="s">
        <v>20</v>
      </c>
      <c r="B583" s="7" t="s">
        <v>99</v>
      </c>
      <c r="C583" s="7" t="s">
        <v>101</v>
      </c>
      <c r="D583" s="7" t="s">
        <v>47</v>
      </c>
      <c r="E583" s="7">
        <v>0</v>
      </c>
      <c r="F583" s="7">
        <v>0</v>
      </c>
      <c r="G583" s="7">
        <v>0</v>
      </c>
      <c r="H583" s="7">
        <v>0</v>
      </c>
      <c r="I583" s="7">
        <v>3.4698825143899099</v>
      </c>
      <c r="J583" s="7">
        <v>37.622696414972403</v>
      </c>
      <c r="K583" s="7">
        <v>0</v>
      </c>
      <c r="L583" s="7">
        <v>34.446665172025199</v>
      </c>
      <c r="M583" s="7">
        <v>27.385916927375</v>
      </c>
      <c r="N583" s="7">
        <v>0</v>
      </c>
      <c r="O583" s="7">
        <v>13.3448464426372</v>
      </c>
      <c r="P583" s="7">
        <v>0</v>
      </c>
      <c r="Q583" s="7">
        <v>0</v>
      </c>
      <c r="R583" s="7">
        <v>0</v>
      </c>
      <c r="S583" s="7">
        <v>0</v>
      </c>
      <c r="T583" s="7">
        <v>15.172319999999999</v>
      </c>
      <c r="U583" s="7">
        <v>15.033431999999999</v>
      </c>
      <c r="V583" s="7">
        <v>0</v>
      </c>
      <c r="W583" s="7">
        <v>14.021315</v>
      </c>
      <c r="X583" s="7">
        <v>24.762616999999999</v>
      </c>
      <c r="Y583" s="7">
        <v>0</v>
      </c>
      <c r="Z583" s="7">
        <v>12.060326</v>
      </c>
      <c r="AA583" s="1" t="s">
        <v>48</v>
      </c>
      <c r="AB583" s="1" t="str">
        <f t="shared" si="27"/>
        <v>Comunidad Valenciana</v>
      </c>
      <c r="AC583" s="1" t="str">
        <f t="shared" si="25"/>
        <v>Badajoz-Comunidad Valenciana-Castellón-R11</v>
      </c>
      <c r="AD583" s="1" t="str">
        <f t="shared" si="26"/>
        <v xml:space="preserve">DJ - Metalurgia y fabricación de productos metálicos </v>
      </c>
    </row>
    <row r="584" spans="1:30" ht="14.4">
      <c r="A584" s="7" t="s">
        <v>20</v>
      </c>
      <c r="B584" s="7" t="s">
        <v>99</v>
      </c>
      <c r="C584" s="7" t="s">
        <v>101</v>
      </c>
      <c r="D584" s="7" t="s">
        <v>49</v>
      </c>
      <c r="E584" s="7">
        <v>0</v>
      </c>
      <c r="F584" s="7">
        <v>0</v>
      </c>
      <c r="G584" s="7">
        <v>0</v>
      </c>
      <c r="H584" s="7">
        <v>0</v>
      </c>
      <c r="I584" s="7">
        <v>82.525829200936499</v>
      </c>
      <c r="J584" s="7">
        <v>0</v>
      </c>
      <c r="K584" s="7">
        <v>0</v>
      </c>
      <c r="L584" s="7">
        <v>0</v>
      </c>
      <c r="M584" s="7">
        <v>0</v>
      </c>
      <c r="N584" s="7">
        <v>0</v>
      </c>
      <c r="O584" s="7">
        <v>0</v>
      </c>
      <c r="P584" s="7">
        <v>0</v>
      </c>
      <c r="Q584" s="7">
        <v>0</v>
      </c>
      <c r="R584" s="7">
        <v>0</v>
      </c>
      <c r="S584" s="7">
        <v>0</v>
      </c>
      <c r="T584" s="7">
        <v>11.441898999999999</v>
      </c>
      <c r="U584" s="7">
        <v>0</v>
      </c>
      <c r="V584" s="7">
        <v>0</v>
      </c>
      <c r="W584" s="7">
        <v>0</v>
      </c>
      <c r="X584" s="7">
        <v>0</v>
      </c>
      <c r="Y584" s="7">
        <v>0</v>
      </c>
      <c r="Z584" s="7">
        <v>0</v>
      </c>
      <c r="AA584" s="1" t="s">
        <v>50</v>
      </c>
      <c r="AB584" s="1" t="str">
        <f t="shared" si="27"/>
        <v>Comunidad Valenciana</v>
      </c>
      <c r="AC584" s="1" t="str">
        <f t="shared" si="25"/>
        <v>Badajoz-Comunidad Valenciana-Castellón-R12</v>
      </c>
      <c r="AD584" s="1" t="str">
        <f t="shared" si="26"/>
        <v xml:space="preserve">DK - Fabricación de maquinaria y equipo mecánico </v>
      </c>
    </row>
    <row r="585" spans="1:30" ht="14.4">
      <c r="A585" s="7" t="s">
        <v>20</v>
      </c>
      <c r="B585" s="7" t="s">
        <v>99</v>
      </c>
      <c r="C585" s="7" t="s">
        <v>101</v>
      </c>
      <c r="D585" s="7" t="s">
        <v>51</v>
      </c>
      <c r="E585" s="7">
        <v>0</v>
      </c>
      <c r="F585" s="7">
        <v>0</v>
      </c>
      <c r="G585" s="7">
        <v>0</v>
      </c>
      <c r="H585" s="7">
        <v>0</v>
      </c>
      <c r="I585" s="7">
        <v>0</v>
      </c>
      <c r="J585" s="7">
        <v>0</v>
      </c>
      <c r="K585" s="7">
        <v>6.5907795074455402</v>
      </c>
      <c r="L585" s="7">
        <v>0</v>
      </c>
      <c r="M585" s="7">
        <v>0</v>
      </c>
      <c r="N585" s="7">
        <v>0</v>
      </c>
      <c r="O585" s="7">
        <v>0</v>
      </c>
      <c r="P585" s="7">
        <v>0</v>
      </c>
      <c r="Q585" s="7">
        <v>0</v>
      </c>
      <c r="R585" s="7">
        <v>0</v>
      </c>
      <c r="S585" s="7">
        <v>0</v>
      </c>
      <c r="T585" s="7">
        <v>0</v>
      </c>
      <c r="U585" s="7">
        <v>0</v>
      </c>
      <c r="V585" s="7">
        <v>2.48733</v>
      </c>
      <c r="W585" s="7">
        <v>0</v>
      </c>
      <c r="X585" s="7">
        <v>0</v>
      </c>
      <c r="Y585" s="7">
        <v>0</v>
      </c>
      <c r="Z585" s="7">
        <v>0</v>
      </c>
      <c r="AA585" s="1" t="s">
        <v>52</v>
      </c>
      <c r="AB585" s="1" t="str">
        <f t="shared" si="27"/>
        <v>Comunidad Valenciana</v>
      </c>
      <c r="AC585" s="1" t="str">
        <f t="shared" si="25"/>
        <v>Badajoz-Comunidad Valenciana-Castellón-R13</v>
      </c>
      <c r="AD585" s="1" t="str">
        <f t="shared" si="26"/>
        <v xml:space="preserve">DL - Material y equipo eléctrico, electrónico y óptico </v>
      </c>
    </row>
    <row r="586" spans="1:30" ht="14.4">
      <c r="A586" s="7" t="s">
        <v>20</v>
      </c>
      <c r="B586" s="7" t="s">
        <v>99</v>
      </c>
      <c r="C586" s="7" t="s">
        <v>101</v>
      </c>
      <c r="D586" s="7" t="s">
        <v>53</v>
      </c>
      <c r="E586" s="7">
        <v>0</v>
      </c>
      <c r="F586" s="7">
        <v>0</v>
      </c>
      <c r="G586" s="7">
        <v>0</v>
      </c>
      <c r="H586" s="7">
        <v>0</v>
      </c>
      <c r="I586" s="7">
        <v>0</v>
      </c>
      <c r="J586" s="7">
        <v>0</v>
      </c>
      <c r="K586" s="7">
        <v>0</v>
      </c>
      <c r="L586" s="7">
        <v>0</v>
      </c>
      <c r="M586" s="7">
        <v>0</v>
      </c>
      <c r="N586" s="7">
        <v>0</v>
      </c>
      <c r="O586" s="7">
        <v>0</v>
      </c>
      <c r="P586" s="7">
        <v>0</v>
      </c>
      <c r="Q586" s="7">
        <v>0</v>
      </c>
      <c r="R586" s="7">
        <v>0</v>
      </c>
      <c r="S586" s="7">
        <v>0</v>
      </c>
      <c r="T586" s="7">
        <v>0</v>
      </c>
      <c r="U586" s="7">
        <v>0</v>
      </c>
      <c r="V586" s="7">
        <v>0</v>
      </c>
      <c r="W586" s="7">
        <v>0</v>
      </c>
      <c r="X586" s="7">
        <v>0</v>
      </c>
      <c r="Y586" s="7">
        <v>0</v>
      </c>
      <c r="Z586" s="7">
        <v>0</v>
      </c>
      <c r="AA586" s="1" t="s">
        <v>54</v>
      </c>
      <c r="AB586" s="1" t="str">
        <f t="shared" si="27"/>
        <v>Comunidad Valenciana</v>
      </c>
      <c r="AC586" s="1" t="str">
        <f t="shared" si="25"/>
        <v>Badajoz-Comunidad Valenciana-Castellón-R14</v>
      </c>
      <c r="AD586" s="1" t="str">
        <f t="shared" si="26"/>
        <v xml:space="preserve">DM - Fabricación de material de transporte </v>
      </c>
    </row>
    <row r="587" spans="1:30" ht="14.4">
      <c r="A587" s="7" t="s">
        <v>20</v>
      </c>
      <c r="B587" s="7" t="s">
        <v>99</v>
      </c>
      <c r="C587" s="7" t="s">
        <v>101</v>
      </c>
      <c r="D587" s="7" t="s">
        <v>55</v>
      </c>
      <c r="E587" s="7">
        <v>0</v>
      </c>
      <c r="F587" s="7">
        <v>0</v>
      </c>
      <c r="G587" s="7">
        <v>0</v>
      </c>
      <c r="H587" s="7">
        <v>0</v>
      </c>
      <c r="I587" s="7">
        <v>0</v>
      </c>
      <c r="J587" s="7">
        <v>0</v>
      </c>
      <c r="K587" s="7">
        <v>0</v>
      </c>
      <c r="L587" s="7">
        <v>0</v>
      </c>
      <c r="M587" s="7">
        <v>0</v>
      </c>
      <c r="N587" s="7">
        <v>0</v>
      </c>
      <c r="O587" s="7">
        <v>0</v>
      </c>
      <c r="P587" s="7">
        <v>0</v>
      </c>
      <c r="Q587" s="7">
        <v>0</v>
      </c>
      <c r="R587" s="7">
        <v>0</v>
      </c>
      <c r="S587" s="7">
        <v>0</v>
      </c>
      <c r="T587" s="7">
        <v>0</v>
      </c>
      <c r="U587" s="7">
        <v>0</v>
      </c>
      <c r="V587" s="7">
        <v>0</v>
      </c>
      <c r="W587" s="7">
        <v>0</v>
      </c>
      <c r="X587" s="7">
        <v>0</v>
      </c>
      <c r="Y587" s="7">
        <v>0</v>
      </c>
      <c r="Z587" s="7">
        <v>0</v>
      </c>
      <c r="AA587" s="1" t="s">
        <v>56</v>
      </c>
      <c r="AB587" s="1" t="str">
        <f t="shared" si="27"/>
        <v>Comunidad Valenciana</v>
      </c>
      <c r="AC587" s="1" t="str">
        <f t="shared" si="25"/>
        <v>Badajoz-Comunidad Valenciana-Castellón-R15</v>
      </c>
      <c r="AD587" s="1" t="str">
        <f t="shared" si="26"/>
        <v xml:space="preserve">DN - Industrias diversas </v>
      </c>
    </row>
    <row r="588" spans="1:30" ht="14.4">
      <c r="A588" s="7" t="s">
        <v>20</v>
      </c>
      <c r="B588" s="7" t="s">
        <v>99</v>
      </c>
      <c r="C588" s="7" t="s">
        <v>101</v>
      </c>
      <c r="D588" s="7" t="s">
        <v>57</v>
      </c>
      <c r="E588" s="7">
        <v>0</v>
      </c>
      <c r="F588" s="7">
        <v>0</v>
      </c>
      <c r="G588" s="7">
        <v>0</v>
      </c>
      <c r="H588" s="7">
        <v>0</v>
      </c>
      <c r="I588" s="7">
        <v>0</v>
      </c>
      <c r="J588" s="7">
        <v>0</v>
      </c>
      <c r="K588" s="7">
        <v>0</v>
      </c>
      <c r="L588" s="7">
        <v>0</v>
      </c>
      <c r="M588" s="7">
        <v>0</v>
      </c>
      <c r="N588" s="7">
        <v>0</v>
      </c>
      <c r="O588" s="7">
        <v>0</v>
      </c>
      <c r="P588" s="7">
        <v>0</v>
      </c>
      <c r="Q588" s="7">
        <v>0</v>
      </c>
      <c r="R588" s="7">
        <v>0</v>
      </c>
      <c r="S588" s="7">
        <v>0</v>
      </c>
      <c r="T588" s="7">
        <v>0</v>
      </c>
      <c r="U588" s="7">
        <v>0</v>
      </c>
      <c r="V588" s="7">
        <v>0</v>
      </c>
      <c r="W588" s="7">
        <v>0</v>
      </c>
      <c r="X588" s="7">
        <v>0</v>
      </c>
      <c r="Y588" s="7">
        <v>0</v>
      </c>
      <c r="Z588" s="7">
        <v>0</v>
      </c>
      <c r="AA588" s="1" t="s">
        <v>58</v>
      </c>
      <c r="AB588" s="1" t="str">
        <f t="shared" si="27"/>
        <v>Comunidad Valenciana</v>
      </c>
      <c r="AC588" s="1" t="str">
        <f t="shared" si="25"/>
        <v>Badajoz-Comunidad Valenciana-Castellón-R16</v>
      </c>
      <c r="AD588" s="1" t="str">
        <f t="shared" si="26"/>
        <v xml:space="preserve">EE - Industria energética, distribución de energía, gas y agua </v>
      </c>
    </row>
    <row r="589" spans="1:30" ht="14.4">
      <c r="A589" s="7" t="s">
        <v>20</v>
      </c>
      <c r="B589" s="7" t="s">
        <v>99</v>
      </c>
      <c r="C589" s="7" t="s">
        <v>102</v>
      </c>
      <c r="D589" s="7" t="s">
        <v>23</v>
      </c>
      <c r="E589" s="7">
        <v>0</v>
      </c>
      <c r="F589" s="7">
        <v>14.8832118504902</v>
      </c>
      <c r="G589" s="7">
        <v>1.89242689196425</v>
      </c>
      <c r="H589" s="7">
        <v>6.9663388076270101</v>
      </c>
      <c r="I589" s="7">
        <v>1.4864986298143399</v>
      </c>
      <c r="J589" s="7">
        <v>3.0178108128094001</v>
      </c>
      <c r="K589" s="7">
        <v>3.38502018578524</v>
      </c>
      <c r="L589" s="7">
        <v>0</v>
      </c>
      <c r="M589" s="7">
        <v>0</v>
      </c>
      <c r="N589" s="7">
        <v>0</v>
      </c>
      <c r="O589" s="7">
        <v>2.0442289123280499</v>
      </c>
      <c r="P589" s="7">
        <v>0</v>
      </c>
      <c r="Q589" s="7">
        <v>24.983115999999999</v>
      </c>
      <c r="R589" s="7">
        <v>8.6675760000000004</v>
      </c>
      <c r="S589" s="7">
        <v>33.588816000000001</v>
      </c>
      <c r="T589" s="7">
        <v>17.883293999999999</v>
      </c>
      <c r="U589" s="7">
        <v>15.346629</v>
      </c>
      <c r="V589" s="7">
        <v>10.662686000000001</v>
      </c>
      <c r="W589" s="7">
        <v>0</v>
      </c>
      <c r="X589" s="7">
        <v>0</v>
      </c>
      <c r="Y589" s="7">
        <v>0</v>
      </c>
      <c r="Z589" s="7">
        <v>4.8093700000000004</v>
      </c>
      <c r="AA589" s="1" t="s">
        <v>24</v>
      </c>
      <c r="AB589" s="1" t="str">
        <f t="shared" si="27"/>
        <v>Comunidad Valenciana</v>
      </c>
      <c r="AC589" s="1" t="str">
        <f t="shared" si="25"/>
        <v>Badajoz-Comunidad Valenciana-Valencia-R1</v>
      </c>
      <c r="AD589" s="1" t="str">
        <f t="shared" si="26"/>
        <v xml:space="preserve">AA,BB - Agricultura, silvicultura y pesca </v>
      </c>
    </row>
    <row r="590" spans="1:30" ht="14.4">
      <c r="A590" s="7" t="s">
        <v>20</v>
      </c>
      <c r="B590" s="7" t="s">
        <v>99</v>
      </c>
      <c r="C590" s="7" t="s">
        <v>102</v>
      </c>
      <c r="D590" s="7" t="s">
        <v>26</v>
      </c>
      <c r="E590" s="7">
        <v>0</v>
      </c>
      <c r="F590" s="7">
        <v>0</v>
      </c>
      <c r="G590" s="7">
        <v>0</v>
      </c>
      <c r="H590" s="7">
        <v>0</v>
      </c>
      <c r="I590" s="7">
        <v>0</v>
      </c>
      <c r="J590" s="7">
        <v>0</v>
      </c>
      <c r="K590" s="7">
        <v>0</v>
      </c>
      <c r="L590" s="7">
        <v>0</v>
      </c>
      <c r="M590" s="7">
        <v>0</v>
      </c>
      <c r="N590" s="7">
        <v>0</v>
      </c>
      <c r="O590" s="7">
        <v>0</v>
      </c>
      <c r="P590" s="7">
        <v>0</v>
      </c>
      <c r="Q590" s="7">
        <v>0</v>
      </c>
      <c r="R590" s="7">
        <v>0</v>
      </c>
      <c r="S590" s="7">
        <v>0</v>
      </c>
      <c r="T590" s="7">
        <v>0</v>
      </c>
      <c r="U590" s="7">
        <v>0</v>
      </c>
      <c r="V590" s="7">
        <v>0</v>
      </c>
      <c r="W590" s="7">
        <v>0</v>
      </c>
      <c r="X590" s="7">
        <v>0</v>
      </c>
      <c r="Y590" s="7">
        <v>0</v>
      </c>
      <c r="Z590" s="7">
        <v>0</v>
      </c>
      <c r="AA590" s="1" t="s">
        <v>27</v>
      </c>
      <c r="AB590" s="1" t="str">
        <f t="shared" si="27"/>
        <v>Comunidad Valenciana</v>
      </c>
      <c r="AC590" s="1" t="str">
        <f t="shared" ref="AC590:AC653" si="28">+A590&amp;"-"&amp;AB590&amp;"-"&amp;C590&amp;"-"&amp;AA590</f>
        <v>Badajoz-Comunidad Valenciana-Valencia-R2</v>
      </c>
      <c r="AD590" s="1" t="str">
        <f t="shared" ref="AD590:AD653" si="29">+IF(D590=$D$13,$AI$1,IF(D590=$D$14,$AI$2,IF(D590=$D$15,$AI$3,IF(D590=$D$16,$AI$4,IF(D590=$D$17,$AI$5,IF(D590=$D$18,$AI$6,IF(D590=$D$19,$AI$7,IF(D590=$D$20,$AI$8,IF(D590=$D$21,$AI$9,IF(D590=$D$22,$AI$10,IF(D590=$D$23,$AI$11,IF(D590=$D$24,$AI$12,IF(D590=$D$25,$AI$13,IF(D590=$D$26,$AI$14,IF(D590=$D$27,$AI$15,$AI$16)))))))))))))))</f>
        <v xml:space="preserve">CA,CB, DF - I. extractivas, coquerías, refino y combustibles nucleares </v>
      </c>
    </row>
    <row r="591" spans="1:30" ht="14.4">
      <c r="A591" s="7" t="s">
        <v>20</v>
      </c>
      <c r="B591" s="7" t="s">
        <v>99</v>
      </c>
      <c r="C591" s="7" t="s">
        <v>102</v>
      </c>
      <c r="D591" s="7" t="s">
        <v>29</v>
      </c>
      <c r="E591" s="7">
        <v>43.292112256712002</v>
      </c>
      <c r="F591" s="7">
        <v>28.326359360585201</v>
      </c>
      <c r="G591" s="7">
        <v>24.863643512701</v>
      </c>
      <c r="H591" s="7">
        <v>15.2619822231483</v>
      </c>
      <c r="I591" s="7">
        <v>2.7363458879210998</v>
      </c>
      <c r="J591" s="7">
        <v>24.4185691026568</v>
      </c>
      <c r="K591" s="7">
        <v>19.890904790439901</v>
      </c>
      <c r="L591" s="7">
        <v>15.737508093193799</v>
      </c>
      <c r="M591" s="7">
        <v>10.8499741066646</v>
      </c>
      <c r="N591" s="7">
        <v>19.719174446191399</v>
      </c>
      <c r="O591" s="7">
        <v>30.125018714544701</v>
      </c>
      <c r="P591" s="7">
        <v>79.042781000000005</v>
      </c>
      <c r="Q591" s="7">
        <v>110.714595</v>
      </c>
      <c r="R591" s="7">
        <v>24.945641999999999</v>
      </c>
      <c r="S591" s="7">
        <v>43.070554000000001</v>
      </c>
      <c r="T591" s="7">
        <v>15.723072</v>
      </c>
      <c r="U591" s="7">
        <v>43.318756999999998</v>
      </c>
      <c r="V591" s="7">
        <v>70.465089000000006</v>
      </c>
      <c r="W591" s="7">
        <v>52.196156000000002</v>
      </c>
      <c r="X591" s="7">
        <v>27.089615999999999</v>
      </c>
      <c r="Y591" s="7">
        <v>52.503656999999997</v>
      </c>
      <c r="Z591" s="7">
        <v>56.539326000000003</v>
      </c>
      <c r="AA591" s="1" t="s">
        <v>30</v>
      </c>
      <c r="AB591" s="1" t="str">
        <f t="shared" si="27"/>
        <v>Comunidad Valenciana</v>
      </c>
      <c r="AC591" s="1" t="str">
        <f t="shared" si="28"/>
        <v>Badajoz-Comunidad Valenciana-Valencia-R3</v>
      </c>
      <c r="AD591" s="1" t="str">
        <f t="shared" si="29"/>
        <v xml:space="preserve">DA - Industria Agroalimentaria </v>
      </c>
    </row>
    <row r="592" spans="1:30" ht="14.4">
      <c r="A592" s="7" t="s">
        <v>20</v>
      </c>
      <c r="B592" s="7" t="s">
        <v>99</v>
      </c>
      <c r="C592" s="7" t="s">
        <v>102</v>
      </c>
      <c r="D592" s="7" t="s">
        <v>32</v>
      </c>
      <c r="E592" s="7">
        <v>0</v>
      </c>
      <c r="F592" s="7">
        <v>0</v>
      </c>
      <c r="G592" s="7">
        <v>0</v>
      </c>
      <c r="H592" s="7">
        <v>0</v>
      </c>
      <c r="I592" s="7">
        <v>0</v>
      </c>
      <c r="J592" s="7">
        <v>0</v>
      </c>
      <c r="K592" s="7">
        <v>0</v>
      </c>
      <c r="L592" s="7">
        <v>0</v>
      </c>
      <c r="M592" s="7">
        <v>0</v>
      </c>
      <c r="N592" s="7">
        <v>0</v>
      </c>
      <c r="O592" s="7">
        <v>0</v>
      </c>
      <c r="P592" s="7">
        <v>0</v>
      </c>
      <c r="Q592" s="7">
        <v>0</v>
      </c>
      <c r="R592" s="7">
        <v>0</v>
      </c>
      <c r="S592" s="7">
        <v>0</v>
      </c>
      <c r="T592" s="7">
        <v>0</v>
      </c>
      <c r="U592" s="7">
        <v>0</v>
      </c>
      <c r="V592" s="7">
        <v>0</v>
      </c>
      <c r="W592" s="7">
        <v>0</v>
      </c>
      <c r="X592" s="7">
        <v>0</v>
      </c>
      <c r="Y592" s="7">
        <v>0</v>
      </c>
      <c r="Z592" s="7">
        <v>0</v>
      </c>
      <c r="AA592" s="1" t="s">
        <v>33</v>
      </c>
      <c r="AB592" s="1" t="str">
        <f t="shared" si="27"/>
        <v>Comunidad Valenciana</v>
      </c>
      <c r="AC592" s="1" t="str">
        <f t="shared" si="28"/>
        <v>Badajoz-Comunidad Valenciana-Valencia-R4</v>
      </c>
      <c r="AD592" s="1" t="str">
        <f t="shared" si="29"/>
        <v xml:space="preserve">DB - Industria textil y de la confección </v>
      </c>
    </row>
    <row r="593" spans="1:30" ht="14.4">
      <c r="A593" s="7" t="s">
        <v>20</v>
      </c>
      <c r="B593" s="7" t="s">
        <v>99</v>
      </c>
      <c r="C593" s="7" t="s">
        <v>102</v>
      </c>
      <c r="D593" s="7" t="s">
        <v>35</v>
      </c>
      <c r="E593" s="7">
        <v>1.05922536716364</v>
      </c>
      <c r="F593" s="7">
        <v>0</v>
      </c>
      <c r="G593" s="7">
        <v>0</v>
      </c>
      <c r="H593" s="7">
        <v>0</v>
      </c>
      <c r="I593" s="7">
        <v>0</v>
      </c>
      <c r="J593" s="7">
        <v>0</v>
      </c>
      <c r="K593" s="7">
        <v>0</v>
      </c>
      <c r="L593" s="7">
        <v>0</v>
      </c>
      <c r="M593" s="7">
        <v>0</v>
      </c>
      <c r="N593" s="7">
        <v>0</v>
      </c>
      <c r="O593" s="7">
        <v>7.9030714218248201</v>
      </c>
      <c r="P593" s="7">
        <v>1.209905</v>
      </c>
      <c r="Q593" s="7">
        <v>0</v>
      </c>
      <c r="R593" s="7">
        <v>0</v>
      </c>
      <c r="S593" s="7">
        <v>0</v>
      </c>
      <c r="T593" s="7">
        <v>0</v>
      </c>
      <c r="U593" s="7">
        <v>0</v>
      </c>
      <c r="V593" s="7">
        <v>0</v>
      </c>
      <c r="W593" s="7">
        <v>0</v>
      </c>
      <c r="X593" s="7">
        <v>0</v>
      </c>
      <c r="Y593" s="7">
        <v>0</v>
      </c>
      <c r="Z593" s="7">
        <v>8.0319199999999995</v>
      </c>
      <c r="AA593" s="1" t="s">
        <v>36</v>
      </c>
      <c r="AB593" s="1" t="str">
        <f t="shared" si="27"/>
        <v>Comunidad Valenciana</v>
      </c>
      <c r="AC593" s="1" t="str">
        <f t="shared" si="28"/>
        <v>Badajoz-Comunidad Valenciana-Valencia-R5</v>
      </c>
      <c r="AD593" s="1" t="str">
        <f t="shared" si="29"/>
        <v xml:space="preserve">DC - Industria del cuero y calzado </v>
      </c>
    </row>
    <row r="594" spans="1:30" ht="14.4">
      <c r="A594" s="7" t="s">
        <v>20</v>
      </c>
      <c r="B594" s="7" t="s">
        <v>99</v>
      </c>
      <c r="C594" s="7" t="s">
        <v>102</v>
      </c>
      <c r="D594" s="7" t="s">
        <v>37</v>
      </c>
      <c r="E594" s="7">
        <v>0</v>
      </c>
      <c r="F594" s="7">
        <v>15.3155154259544</v>
      </c>
      <c r="G594" s="7">
        <v>0</v>
      </c>
      <c r="H594" s="7">
        <v>0</v>
      </c>
      <c r="I594" s="7">
        <v>0</v>
      </c>
      <c r="J594" s="7">
        <v>0</v>
      </c>
      <c r="K594" s="7">
        <v>0</v>
      </c>
      <c r="L594" s="7">
        <v>1.89668540516627</v>
      </c>
      <c r="M594" s="7">
        <v>2.5723188932326702</v>
      </c>
      <c r="N594" s="7">
        <v>0</v>
      </c>
      <c r="O594" s="7">
        <v>0</v>
      </c>
      <c r="P594" s="7">
        <v>0</v>
      </c>
      <c r="Q594" s="7">
        <v>18.227688000000001</v>
      </c>
      <c r="R594" s="7">
        <v>0</v>
      </c>
      <c r="S594" s="7">
        <v>0</v>
      </c>
      <c r="T594" s="7">
        <v>0</v>
      </c>
      <c r="U594" s="7">
        <v>0</v>
      </c>
      <c r="V594" s="7">
        <v>0</v>
      </c>
      <c r="W594" s="7">
        <v>4.6378560000000002</v>
      </c>
      <c r="X594" s="7">
        <v>5.4210000000000003</v>
      </c>
      <c r="Y594" s="7">
        <v>0</v>
      </c>
      <c r="Z594" s="7">
        <v>0</v>
      </c>
      <c r="AA594" s="1" t="s">
        <v>38</v>
      </c>
      <c r="AB594" s="1" t="str">
        <f t="shared" si="27"/>
        <v>Comunidad Valenciana</v>
      </c>
      <c r="AC594" s="1" t="str">
        <f t="shared" si="28"/>
        <v>Badajoz-Comunidad Valenciana-Valencia-R6</v>
      </c>
      <c r="AD594" s="1" t="str">
        <f t="shared" si="29"/>
        <v xml:space="preserve">DD - Industria de la madera y el corcho </v>
      </c>
    </row>
    <row r="595" spans="1:30" ht="14.4">
      <c r="A595" s="7" t="s">
        <v>20</v>
      </c>
      <c r="B595" s="7" t="s">
        <v>99</v>
      </c>
      <c r="C595" s="7" t="s">
        <v>102</v>
      </c>
      <c r="D595" s="7" t="s">
        <v>39</v>
      </c>
      <c r="E595" s="7">
        <v>7.7536521218686802</v>
      </c>
      <c r="F595" s="7">
        <v>8.5781243497145603</v>
      </c>
      <c r="G595" s="7">
        <v>5.3273743326826901</v>
      </c>
      <c r="H595" s="7">
        <v>0</v>
      </c>
      <c r="I595" s="7">
        <v>4.7069503412804696</v>
      </c>
      <c r="J595" s="7">
        <v>1.53220284831683</v>
      </c>
      <c r="K595" s="7">
        <v>11.196786045830599</v>
      </c>
      <c r="L595" s="7">
        <v>0</v>
      </c>
      <c r="M595" s="7">
        <v>9.6901676509892898</v>
      </c>
      <c r="N595" s="7">
        <v>5.0096277918730898</v>
      </c>
      <c r="O595" s="7">
        <v>2.8628283251036999</v>
      </c>
      <c r="P595" s="7">
        <v>18.970424999999999</v>
      </c>
      <c r="Q595" s="7">
        <v>18.949213</v>
      </c>
      <c r="R595" s="7">
        <v>3.9979230000000001</v>
      </c>
      <c r="S595" s="7">
        <v>0</v>
      </c>
      <c r="T595" s="7">
        <v>14.412815999999999</v>
      </c>
      <c r="U595" s="7">
        <v>3.9649480000000001</v>
      </c>
      <c r="V595" s="7">
        <v>23.970254000000001</v>
      </c>
      <c r="W595" s="7">
        <v>0</v>
      </c>
      <c r="X595" s="7">
        <v>21.463078849999999</v>
      </c>
      <c r="Y595" s="7">
        <v>20.853776</v>
      </c>
      <c r="Z595" s="7">
        <v>10.564004000000001</v>
      </c>
      <c r="AA595" s="1" t="s">
        <v>40</v>
      </c>
      <c r="AB595" s="1" t="str">
        <f t="shared" si="27"/>
        <v>Comunidad Valenciana</v>
      </c>
      <c r="AC595" s="1" t="str">
        <f t="shared" si="28"/>
        <v>Badajoz-Comunidad Valenciana-Valencia-R7</v>
      </c>
      <c r="AD595" s="1" t="str">
        <f t="shared" si="29"/>
        <v xml:space="preserve">DE - Industria del papel, edición y artes gráficas </v>
      </c>
    </row>
    <row r="596" spans="1:30" ht="14.4">
      <c r="A596" s="7" t="s">
        <v>20</v>
      </c>
      <c r="B596" s="7" t="s">
        <v>99</v>
      </c>
      <c r="C596" s="7" t="s">
        <v>102</v>
      </c>
      <c r="D596" s="7" t="s">
        <v>41</v>
      </c>
      <c r="E596" s="7">
        <v>0</v>
      </c>
      <c r="F596" s="7">
        <v>0</v>
      </c>
      <c r="G596" s="7">
        <v>4.0410304585761301</v>
      </c>
      <c r="H596" s="7">
        <v>0</v>
      </c>
      <c r="I596" s="7">
        <v>2.2277839587787498</v>
      </c>
      <c r="J596" s="7">
        <v>1.6911557118813201</v>
      </c>
      <c r="K596" s="7">
        <v>17.3926050989879</v>
      </c>
      <c r="L596" s="7">
        <v>0</v>
      </c>
      <c r="M596" s="7">
        <v>5.8720231375996299</v>
      </c>
      <c r="N596" s="7">
        <v>12.2059562489932</v>
      </c>
      <c r="O596" s="7">
        <v>0</v>
      </c>
      <c r="P596" s="7">
        <v>0</v>
      </c>
      <c r="Q596" s="7">
        <v>0</v>
      </c>
      <c r="R596" s="7">
        <v>18.513282</v>
      </c>
      <c r="S596" s="7">
        <v>0</v>
      </c>
      <c r="T596" s="7">
        <v>2.7506759999999999</v>
      </c>
      <c r="U596" s="7">
        <v>15.188784</v>
      </c>
      <c r="V596" s="7">
        <v>20.562487999999998</v>
      </c>
      <c r="W596" s="7">
        <v>0</v>
      </c>
      <c r="X596" s="7">
        <v>27.391919000000001</v>
      </c>
      <c r="Y596" s="7">
        <v>47.398049999999998</v>
      </c>
      <c r="Z596" s="7">
        <v>0</v>
      </c>
      <c r="AA596" s="1" t="s">
        <v>42</v>
      </c>
      <c r="AB596" s="1" t="str">
        <f t="shared" si="27"/>
        <v>Comunidad Valenciana</v>
      </c>
      <c r="AC596" s="1" t="str">
        <f t="shared" si="28"/>
        <v>Badajoz-Comunidad Valenciana-Valencia-R8</v>
      </c>
      <c r="AD596" s="1" t="str">
        <f t="shared" si="29"/>
        <v xml:space="preserve">DG - Industria Química </v>
      </c>
    </row>
    <row r="597" spans="1:30" ht="14.4">
      <c r="A597" s="7" t="s">
        <v>20</v>
      </c>
      <c r="B597" s="7" t="s">
        <v>99</v>
      </c>
      <c r="C597" s="7" t="s">
        <v>102</v>
      </c>
      <c r="D597" s="7" t="s">
        <v>43</v>
      </c>
      <c r="E597" s="7">
        <v>30.512936192544601</v>
      </c>
      <c r="F597" s="7">
        <v>0</v>
      </c>
      <c r="G597" s="7">
        <v>0</v>
      </c>
      <c r="H597" s="7">
        <v>0</v>
      </c>
      <c r="I597" s="7">
        <v>12.6268158418425</v>
      </c>
      <c r="J597" s="7">
        <v>0</v>
      </c>
      <c r="K597" s="7">
        <v>10.5091787824813</v>
      </c>
      <c r="L597" s="7">
        <v>0</v>
      </c>
      <c r="M597" s="7">
        <v>12.343696450708601</v>
      </c>
      <c r="N597" s="7">
        <v>9.1048615713774392</v>
      </c>
      <c r="O597" s="7">
        <v>0</v>
      </c>
      <c r="P597" s="7">
        <v>32.750751999999999</v>
      </c>
      <c r="Q597" s="7">
        <v>0</v>
      </c>
      <c r="R597" s="7">
        <v>0</v>
      </c>
      <c r="S597" s="7">
        <v>0</v>
      </c>
      <c r="T597" s="7">
        <v>15.723072</v>
      </c>
      <c r="U597" s="7">
        <v>0</v>
      </c>
      <c r="V597" s="7">
        <v>8.1231709999999993</v>
      </c>
      <c r="W597" s="7">
        <v>0</v>
      </c>
      <c r="X597" s="7">
        <v>9.7577999999999996</v>
      </c>
      <c r="Y597" s="7">
        <v>6.4510680000000002</v>
      </c>
      <c r="Z597" s="7">
        <v>0</v>
      </c>
      <c r="AA597" s="1" t="s">
        <v>44</v>
      </c>
      <c r="AB597" s="1" t="str">
        <f t="shared" si="27"/>
        <v>Comunidad Valenciana</v>
      </c>
      <c r="AC597" s="1" t="str">
        <f t="shared" si="28"/>
        <v>Badajoz-Comunidad Valenciana-Valencia-R9</v>
      </c>
      <c r="AD597" s="1" t="str">
        <f t="shared" si="29"/>
        <v xml:space="preserve">DH - Industria del caucho y materias plásticas </v>
      </c>
    </row>
    <row r="598" spans="1:30" ht="14.4">
      <c r="A598" s="7" t="s">
        <v>20</v>
      </c>
      <c r="B598" s="7" t="s">
        <v>99</v>
      </c>
      <c r="C598" s="7" t="s">
        <v>102</v>
      </c>
      <c r="D598" s="7" t="s">
        <v>45</v>
      </c>
      <c r="E598" s="7">
        <v>0</v>
      </c>
      <c r="F598" s="7">
        <v>0</v>
      </c>
      <c r="G598" s="7">
        <v>16.021997147648001</v>
      </c>
      <c r="H598" s="7">
        <v>0</v>
      </c>
      <c r="I598" s="7">
        <v>0</v>
      </c>
      <c r="J598" s="7">
        <v>1.11295347183646</v>
      </c>
      <c r="K598" s="7">
        <v>0</v>
      </c>
      <c r="L598" s="7">
        <v>1.28989059002219</v>
      </c>
      <c r="M598" s="7">
        <v>0.80927983614450205</v>
      </c>
      <c r="N598" s="7">
        <v>18.745503192411501</v>
      </c>
      <c r="O598" s="7">
        <v>1.5409047614078399</v>
      </c>
      <c r="P598" s="7">
        <v>0</v>
      </c>
      <c r="Q598" s="7">
        <v>0</v>
      </c>
      <c r="R598" s="7">
        <v>38.40558</v>
      </c>
      <c r="S598" s="7">
        <v>0</v>
      </c>
      <c r="T598" s="7">
        <v>0</v>
      </c>
      <c r="U598" s="7">
        <v>15.033431999999999</v>
      </c>
      <c r="V598" s="7">
        <v>0</v>
      </c>
      <c r="W598" s="7">
        <v>29.904043000000001</v>
      </c>
      <c r="X598" s="7">
        <v>26.372831999999999</v>
      </c>
      <c r="Y598" s="7">
        <v>12.088540999999999</v>
      </c>
      <c r="Z598" s="7">
        <v>34.373235999999999</v>
      </c>
      <c r="AA598" s="1" t="s">
        <v>46</v>
      </c>
      <c r="AB598" s="1" t="str">
        <f t="shared" si="27"/>
        <v>Comunidad Valenciana</v>
      </c>
      <c r="AC598" s="1" t="str">
        <f t="shared" si="28"/>
        <v>Badajoz-Comunidad Valenciana-Valencia-R10</v>
      </c>
      <c r="AD598" s="1" t="str">
        <f t="shared" si="29"/>
        <v xml:space="preserve">DI - Industria de productos minerales no metálicos </v>
      </c>
    </row>
    <row r="599" spans="1:30" ht="14.4">
      <c r="A599" s="7" t="s">
        <v>20</v>
      </c>
      <c r="B599" s="7" t="s">
        <v>99</v>
      </c>
      <c r="C599" s="7" t="s">
        <v>102</v>
      </c>
      <c r="D599" s="7" t="s">
        <v>47</v>
      </c>
      <c r="E599" s="7">
        <v>60.640221388205603</v>
      </c>
      <c r="F599" s="7">
        <v>28.111117309643699</v>
      </c>
      <c r="G599" s="7">
        <v>12.9940493352938</v>
      </c>
      <c r="H599" s="7">
        <v>9.1913911648438908</v>
      </c>
      <c r="I599" s="7">
        <v>3.3422499316989098</v>
      </c>
      <c r="J599" s="7">
        <v>13.5548042669901</v>
      </c>
      <c r="K599" s="7">
        <v>9.8097522767419498</v>
      </c>
      <c r="L599" s="7">
        <v>0</v>
      </c>
      <c r="M599" s="7">
        <v>0</v>
      </c>
      <c r="N599" s="7">
        <v>4.93349726917873</v>
      </c>
      <c r="O599" s="7">
        <v>0</v>
      </c>
      <c r="P599" s="7">
        <v>118.36327</v>
      </c>
      <c r="Q599" s="7">
        <v>54.723775000000003</v>
      </c>
      <c r="R599" s="7">
        <v>14.117215</v>
      </c>
      <c r="S599" s="7">
        <v>16.459800000000001</v>
      </c>
      <c r="T599" s="7">
        <v>11.955653999999999</v>
      </c>
      <c r="U599" s="7">
        <v>37.616061999999999</v>
      </c>
      <c r="V599" s="7">
        <v>4.9695220000000004</v>
      </c>
      <c r="W599" s="7">
        <v>0</v>
      </c>
      <c r="X599" s="7">
        <v>0</v>
      </c>
      <c r="Y599" s="7">
        <v>9.8408479999999994</v>
      </c>
      <c r="Z599" s="7">
        <v>0</v>
      </c>
      <c r="AA599" s="1" t="s">
        <v>48</v>
      </c>
      <c r="AB599" s="1" t="str">
        <f t="shared" si="27"/>
        <v>Comunidad Valenciana</v>
      </c>
      <c r="AC599" s="1" t="str">
        <f t="shared" si="28"/>
        <v>Badajoz-Comunidad Valenciana-Valencia-R11</v>
      </c>
      <c r="AD599" s="1" t="str">
        <f t="shared" si="29"/>
        <v xml:space="preserve">DJ - Metalurgia y fabricación de productos metálicos </v>
      </c>
    </row>
    <row r="600" spans="1:30" ht="14.4">
      <c r="A600" s="7" t="s">
        <v>20</v>
      </c>
      <c r="B600" s="7" t="s">
        <v>99</v>
      </c>
      <c r="C600" s="7" t="s">
        <v>102</v>
      </c>
      <c r="D600" s="7" t="s">
        <v>49</v>
      </c>
      <c r="E600" s="7">
        <v>0</v>
      </c>
      <c r="F600" s="7">
        <v>43.579192609928903</v>
      </c>
      <c r="G600" s="7">
        <v>0</v>
      </c>
      <c r="H600" s="7">
        <v>23.934411502220701</v>
      </c>
      <c r="I600" s="7">
        <v>0</v>
      </c>
      <c r="J600" s="7">
        <v>0</v>
      </c>
      <c r="K600" s="7">
        <v>0</v>
      </c>
      <c r="L600" s="7">
        <v>0</v>
      </c>
      <c r="M600" s="7">
        <v>0</v>
      </c>
      <c r="N600" s="7">
        <v>0</v>
      </c>
      <c r="O600" s="7">
        <v>0</v>
      </c>
      <c r="P600" s="7">
        <v>0</v>
      </c>
      <c r="Q600" s="7">
        <v>27.8208281</v>
      </c>
      <c r="R600" s="7">
        <v>0</v>
      </c>
      <c r="S600" s="7">
        <v>7.1088712999999997</v>
      </c>
      <c r="T600" s="7">
        <v>0</v>
      </c>
      <c r="U600" s="7">
        <v>0</v>
      </c>
      <c r="V600" s="7">
        <v>0</v>
      </c>
      <c r="W600" s="7">
        <v>0</v>
      </c>
      <c r="X600" s="7">
        <v>0</v>
      </c>
      <c r="Y600" s="7">
        <v>0</v>
      </c>
      <c r="Z600" s="7">
        <v>0</v>
      </c>
      <c r="AA600" s="1" t="s">
        <v>50</v>
      </c>
      <c r="AB600" s="1" t="str">
        <f t="shared" si="27"/>
        <v>Comunidad Valenciana</v>
      </c>
      <c r="AC600" s="1" t="str">
        <f t="shared" si="28"/>
        <v>Badajoz-Comunidad Valenciana-Valencia-R12</v>
      </c>
      <c r="AD600" s="1" t="str">
        <f t="shared" si="29"/>
        <v xml:space="preserve">DK - Fabricación de maquinaria y equipo mecánico </v>
      </c>
    </row>
    <row r="601" spans="1:30" ht="14.4">
      <c r="A601" s="7" t="s">
        <v>20</v>
      </c>
      <c r="B601" s="7" t="s">
        <v>99</v>
      </c>
      <c r="C601" s="7" t="s">
        <v>102</v>
      </c>
      <c r="D601" s="7" t="s">
        <v>51</v>
      </c>
      <c r="E601" s="7">
        <v>17.615662711943301</v>
      </c>
      <c r="F601" s="7">
        <v>3.4419205859520101</v>
      </c>
      <c r="G601" s="7">
        <v>0</v>
      </c>
      <c r="H601" s="7">
        <v>0</v>
      </c>
      <c r="I601" s="7">
        <v>0</v>
      </c>
      <c r="J601" s="7">
        <v>5.8323427524068601</v>
      </c>
      <c r="K601" s="7">
        <v>11.6945921823674</v>
      </c>
      <c r="L601" s="7">
        <v>6.2136087741503001</v>
      </c>
      <c r="M601" s="7">
        <v>1.0616380530556799</v>
      </c>
      <c r="N601" s="7">
        <v>4.5889793441046303</v>
      </c>
      <c r="O601" s="7">
        <v>0</v>
      </c>
      <c r="P601" s="7">
        <v>21.458131999999999</v>
      </c>
      <c r="Q601" s="7">
        <v>7.7980299999999998</v>
      </c>
      <c r="R601" s="7">
        <v>0</v>
      </c>
      <c r="S601" s="7">
        <v>0</v>
      </c>
      <c r="T601" s="7">
        <v>0</v>
      </c>
      <c r="U601" s="7">
        <v>11.06998095</v>
      </c>
      <c r="V601" s="7">
        <v>17.648526</v>
      </c>
      <c r="W601" s="7">
        <v>15.628029</v>
      </c>
      <c r="X601" s="7">
        <v>2.6903250000000001</v>
      </c>
      <c r="Y601" s="7">
        <v>7.6371000000000002</v>
      </c>
      <c r="Z601" s="7">
        <v>0</v>
      </c>
      <c r="AA601" s="1" t="s">
        <v>52</v>
      </c>
      <c r="AB601" s="1" t="str">
        <f t="shared" si="27"/>
        <v>Comunidad Valenciana</v>
      </c>
      <c r="AC601" s="1" t="str">
        <f t="shared" si="28"/>
        <v>Badajoz-Comunidad Valenciana-Valencia-R13</v>
      </c>
      <c r="AD601" s="1" t="str">
        <f t="shared" si="29"/>
        <v xml:space="preserve">DL - Material y equipo eléctrico, electrónico y óptico </v>
      </c>
    </row>
    <row r="602" spans="1:30" ht="14.4">
      <c r="A602" s="7" t="s">
        <v>20</v>
      </c>
      <c r="B602" s="7" t="s">
        <v>99</v>
      </c>
      <c r="C602" s="7" t="s">
        <v>102</v>
      </c>
      <c r="D602" s="7" t="s">
        <v>53</v>
      </c>
      <c r="E602" s="7">
        <v>21.516185545526699</v>
      </c>
      <c r="F602" s="7">
        <v>0</v>
      </c>
      <c r="G602" s="7">
        <v>17.185502634846198</v>
      </c>
      <c r="H602" s="7">
        <v>13.446599128109099</v>
      </c>
      <c r="I602" s="7">
        <v>0</v>
      </c>
      <c r="J602" s="7">
        <v>18.2842192192178</v>
      </c>
      <c r="K602" s="7">
        <v>0</v>
      </c>
      <c r="L602" s="7">
        <v>9.0811242125597502</v>
      </c>
      <c r="M602" s="7">
        <v>16.994571591053798</v>
      </c>
      <c r="N602" s="7">
        <v>7.4378057740402399</v>
      </c>
      <c r="O602" s="7">
        <v>5.2849635968126396</v>
      </c>
      <c r="P602" s="7">
        <v>5.0322125</v>
      </c>
      <c r="Q602" s="7">
        <v>0</v>
      </c>
      <c r="R602" s="7">
        <v>5.7933199999999996</v>
      </c>
      <c r="S602" s="7">
        <v>3.18196565</v>
      </c>
      <c r="T602" s="7">
        <v>0</v>
      </c>
      <c r="U602" s="7">
        <v>6.0022171999999996</v>
      </c>
      <c r="V602" s="7">
        <v>0</v>
      </c>
      <c r="W602" s="7">
        <v>2.5981169999999998</v>
      </c>
      <c r="X602" s="7">
        <v>3.13934325</v>
      </c>
      <c r="Y602" s="7">
        <v>1.557544</v>
      </c>
      <c r="Z602" s="7">
        <v>1.1957599999999999</v>
      </c>
      <c r="AA602" s="1" t="s">
        <v>54</v>
      </c>
      <c r="AB602" s="1" t="str">
        <f t="shared" si="27"/>
        <v>Comunidad Valenciana</v>
      </c>
      <c r="AC602" s="1" t="str">
        <f t="shared" si="28"/>
        <v>Badajoz-Comunidad Valenciana-Valencia-R14</v>
      </c>
      <c r="AD602" s="1" t="str">
        <f t="shared" si="29"/>
        <v xml:space="preserve">DM - Fabricación de material de transporte </v>
      </c>
    </row>
    <row r="603" spans="1:30" ht="14.4">
      <c r="A603" s="7" t="s">
        <v>20</v>
      </c>
      <c r="B603" s="7" t="s">
        <v>99</v>
      </c>
      <c r="C603" s="7" t="s">
        <v>102</v>
      </c>
      <c r="D603" s="7" t="s">
        <v>55</v>
      </c>
      <c r="E603" s="7">
        <v>2.0735276929999999</v>
      </c>
      <c r="F603" s="7">
        <v>5.6573432599511797</v>
      </c>
      <c r="G603" s="7">
        <v>1.2721766254193101</v>
      </c>
      <c r="H603" s="7">
        <v>7.6754735864141201</v>
      </c>
      <c r="I603" s="7">
        <v>2.7643671837342501</v>
      </c>
      <c r="J603" s="7">
        <v>0</v>
      </c>
      <c r="K603" s="7">
        <v>0</v>
      </c>
      <c r="L603" s="7">
        <v>12.0230396814201</v>
      </c>
      <c r="M603" s="7">
        <v>0</v>
      </c>
      <c r="N603" s="7">
        <v>0</v>
      </c>
      <c r="O603" s="7">
        <v>1.4199346935175701</v>
      </c>
      <c r="P603" s="7">
        <v>1.260599</v>
      </c>
      <c r="Q603" s="7">
        <v>6.1588399999999996</v>
      </c>
      <c r="R603" s="7">
        <v>2.1561119999999998</v>
      </c>
      <c r="S603" s="7">
        <v>10.256706899999999</v>
      </c>
      <c r="T603" s="7">
        <v>3.4151250000000002</v>
      </c>
      <c r="U603" s="7">
        <v>0</v>
      </c>
      <c r="V603" s="7">
        <v>0</v>
      </c>
      <c r="W603" s="7">
        <v>12.593615</v>
      </c>
      <c r="X603" s="7">
        <v>0</v>
      </c>
      <c r="Y603" s="7">
        <v>0</v>
      </c>
      <c r="Z603" s="7">
        <v>1.8966479999999999</v>
      </c>
      <c r="AA603" s="1" t="s">
        <v>56</v>
      </c>
      <c r="AB603" s="1" t="str">
        <f t="shared" si="27"/>
        <v>Comunidad Valenciana</v>
      </c>
      <c r="AC603" s="1" t="str">
        <f t="shared" si="28"/>
        <v>Badajoz-Comunidad Valenciana-Valencia-R15</v>
      </c>
      <c r="AD603" s="1" t="str">
        <f t="shared" si="29"/>
        <v xml:space="preserve">DN - Industrias diversas </v>
      </c>
    </row>
    <row r="604" spans="1:30" ht="14.4">
      <c r="A604" s="7" t="s">
        <v>20</v>
      </c>
      <c r="B604" s="7" t="s">
        <v>99</v>
      </c>
      <c r="C604" s="7" t="s">
        <v>102</v>
      </c>
      <c r="D604" s="7" t="s">
        <v>57</v>
      </c>
      <c r="E604" s="7">
        <v>0</v>
      </c>
      <c r="F604" s="7">
        <v>0</v>
      </c>
      <c r="G604" s="7">
        <v>0</v>
      </c>
      <c r="H604" s="7">
        <v>0</v>
      </c>
      <c r="I604" s="7">
        <v>0</v>
      </c>
      <c r="J604" s="7">
        <v>0</v>
      </c>
      <c r="K604" s="7">
        <v>0</v>
      </c>
      <c r="L604" s="7">
        <v>0</v>
      </c>
      <c r="M604" s="7">
        <v>0</v>
      </c>
      <c r="N604" s="7">
        <v>0</v>
      </c>
      <c r="O604" s="7">
        <v>0</v>
      </c>
      <c r="P604" s="7">
        <v>0</v>
      </c>
      <c r="Q604" s="7">
        <v>0</v>
      </c>
      <c r="R604" s="7">
        <v>0</v>
      </c>
      <c r="S604" s="7">
        <v>0</v>
      </c>
      <c r="T604" s="7">
        <v>0</v>
      </c>
      <c r="U604" s="7">
        <v>0</v>
      </c>
      <c r="V604" s="7">
        <v>0</v>
      </c>
      <c r="W604" s="7">
        <v>0</v>
      </c>
      <c r="X604" s="7">
        <v>0</v>
      </c>
      <c r="Y604" s="7">
        <v>0</v>
      </c>
      <c r="Z604" s="7">
        <v>0</v>
      </c>
      <c r="AA604" s="1" t="s">
        <v>58</v>
      </c>
      <c r="AB604" s="1" t="str">
        <f t="shared" si="27"/>
        <v>Comunidad Valenciana</v>
      </c>
      <c r="AC604" s="1" t="str">
        <f t="shared" si="28"/>
        <v>Badajoz-Comunidad Valenciana-Valencia-R16</v>
      </c>
      <c r="AD604" s="1" t="str">
        <f t="shared" si="29"/>
        <v xml:space="preserve">EE - Industria energética, distribución de energía, gas y agua </v>
      </c>
    </row>
    <row r="605" spans="1:30" ht="14.4">
      <c r="A605" s="7" t="s">
        <v>20</v>
      </c>
      <c r="B605" s="7" t="s">
        <v>103</v>
      </c>
      <c r="C605" s="7" t="s">
        <v>20</v>
      </c>
      <c r="D605" s="7" t="s">
        <v>23</v>
      </c>
      <c r="E605" s="7">
        <v>1236.7846070273499</v>
      </c>
      <c r="F605" s="7">
        <v>1173.7264543018</v>
      </c>
      <c r="G605" s="7">
        <v>1037.6757405625401</v>
      </c>
      <c r="H605" s="7">
        <v>567.82587509448797</v>
      </c>
      <c r="I605" s="7">
        <v>670.85135699949103</v>
      </c>
      <c r="J605" s="7">
        <v>1165.5749038973699</v>
      </c>
      <c r="K605" s="7">
        <v>730.13190727693097</v>
      </c>
      <c r="L605" s="7">
        <v>805.587420853195</v>
      </c>
      <c r="M605" s="7">
        <v>434.69185988969099</v>
      </c>
      <c r="N605" s="7">
        <v>534.63779095392795</v>
      </c>
      <c r="O605" s="7">
        <v>452.754976179896</v>
      </c>
      <c r="P605" s="7">
        <v>2441.6038589999998</v>
      </c>
      <c r="Q605" s="7">
        <v>2474.8215100000002</v>
      </c>
      <c r="R605" s="7">
        <v>2075.963538</v>
      </c>
      <c r="S605" s="7">
        <v>1293.9403239999999</v>
      </c>
      <c r="T605" s="7">
        <v>1739.5044330000001</v>
      </c>
      <c r="U605" s="7">
        <v>2524.421613</v>
      </c>
      <c r="V605" s="7">
        <v>1991.596358</v>
      </c>
      <c r="W605" s="7">
        <v>1360.5625319999999</v>
      </c>
      <c r="X605" s="7">
        <v>1428.9295179999999</v>
      </c>
      <c r="Y605" s="7">
        <v>1958.8895540000001</v>
      </c>
      <c r="Z605" s="7">
        <v>1314.9915249999999</v>
      </c>
      <c r="AA605" s="1" t="s">
        <v>24</v>
      </c>
      <c r="AB605" s="1" t="str">
        <f t="shared" si="27"/>
        <v>Extremadura</v>
      </c>
      <c r="AC605" s="1" t="str">
        <f t="shared" si="28"/>
        <v>Badajoz-Extremadura-Badajoz-R1</v>
      </c>
      <c r="AD605" s="1" t="str">
        <f t="shared" si="29"/>
        <v xml:space="preserve">AA,BB - Agricultura, silvicultura y pesca </v>
      </c>
    </row>
    <row r="606" spans="1:30" ht="14.4">
      <c r="A606" s="7" t="s">
        <v>20</v>
      </c>
      <c r="B606" s="7" t="s">
        <v>103</v>
      </c>
      <c r="C606" s="7" t="s">
        <v>20</v>
      </c>
      <c r="D606" s="7" t="s">
        <v>26</v>
      </c>
      <c r="E606" s="7">
        <v>608.27974796918602</v>
      </c>
      <c r="F606" s="7">
        <v>516.37517362805102</v>
      </c>
      <c r="G606" s="7">
        <v>128.337947453433</v>
      </c>
      <c r="H606" s="7">
        <v>284.16095586961501</v>
      </c>
      <c r="I606" s="7">
        <v>222.09557073183299</v>
      </c>
      <c r="J606" s="7">
        <v>273.230679123573</v>
      </c>
      <c r="K606" s="7">
        <v>212.50950978693899</v>
      </c>
      <c r="L606" s="7">
        <v>144.235931423072</v>
      </c>
      <c r="M606" s="7">
        <v>219.04653299544</v>
      </c>
      <c r="N606" s="7">
        <v>181.08417001117701</v>
      </c>
      <c r="O606" s="7">
        <v>197.27813209563101</v>
      </c>
      <c r="P606" s="7">
        <v>4499.397688</v>
      </c>
      <c r="Q606" s="7">
        <v>4224.6572980000001</v>
      </c>
      <c r="R606" s="7">
        <v>1720.148095</v>
      </c>
      <c r="S606" s="7">
        <v>2549.717208</v>
      </c>
      <c r="T606" s="7">
        <v>2788.0006969999999</v>
      </c>
      <c r="U606" s="7">
        <v>1721.9132790000001</v>
      </c>
      <c r="V606" s="7">
        <v>1902.568957</v>
      </c>
      <c r="W606" s="7">
        <v>614.076233</v>
      </c>
      <c r="X606" s="7">
        <v>1439.283212</v>
      </c>
      <c r="Y606" s="7">
        <v>1732.6433219999999</v>
      </c>
      <c r="Z606" s="7">
        <v>3414.8569640000001</v>
      </c>
      <c r="AA606" s="1" t="s">
        <v>27</v>
      </c>
      <c r="AB606" s="1" t="str">
        <f t="shared" ref="AB606:AB669" si="30">IF(B606="Castilla-La Mancha","Castilla La Mancha",B606)</f>
        <v>Extremadura</v>
      </c>
      <c r="AC606" s="1" t="str">
        <f t="shared" si="28"/>
        <v>Badajoz-Extremadura-Badajoz-R2</v>
      </c>
      <c r="AD606" s="1" t="str">
        <f t="shared" si="29"/>
        <v xml:space="preserve">CA,CB, DF - I. extractivas, coquerías, refino y combustibles nucleares </v>
      </c>
    </row>
    <row r="607" spans="1:30" ht="14.4">
      <c r="A607" s="7" t="s">
        <v>20</v>
      </c>
      <c r="B607" s="7" t="s">
        <v>103</v>
      </c>
      <c r="C607" s="7" t="s">
        <v>20</v>
      </c>
      <c r="D607" s="7" t="s">
        <v>29</v>
      </c>
      <c r="E607" s="7">
        <v>806.75416412652999</v>
      </c>
      <c r="F607" s="7">
        <v>911.74504329287299</v>
      </c>
      <c r="G607" s="7">
        <v>498.98907147156899</v>
      </c>
      <c r="H607" s="7">
        <v>694.04890721627498</v>
      </c>
      <c r="I607" s="7">
        <v>676.91413717054195</v>
      </c>
      <c r="J607" s="7">
        <v>629.95673224751204</v>
      </c>
      <c r="K607" s="7">
        <v>710.83383903144795</v>
      </c>
      <c r="L607" s="7">
        <v>599.53325954055504</v>
      </c>
      <c r="M607" s="7">
        <v>498.44456564631702</v>
      </c>
      <c r="N607" s="7">
        <v>465.90903087115299</v>
      </c>
      <c r="O607" s="7">
        <v>358.81615819536597</v>
      </c>
      <c r="P607" s="7">
        <v>1952.9001579999999</v>
      </c>
      <c r="Q607" s="7">
        <v>2523.4132140000002</v>
      </c>
      <c r="R607" s="7">
        <v>1565.9248749999999</v>
      </c>
      <c r="S607" s="7">
        <v>1320.2084990000001</v>
      </c>
      <c r="T607" s="7">
        <v>1234.554719</v>
      </c>
      <c r="U607" s="7">
        <v>1781.210167</v>
      </c>
      <c r="V607" s="7">
        <v>1115.5882449999999</v>
      </c>
      <c r="W607" s="7">
        <v>1042.25838</v>
      </c>
      <c r="X607" s="7">
        <v>1642.718402</v>
      </c>
      <c r="Y607" s="7">
        <v>719.68199700000002</v>
      </c>
      <c r="Z607" s="7">
        <v>818.60178299999995</v>
      </c>
      <c r="AA607" s="1" t="s">
        <v>30</v>
      </c>
      <c r="AB607" s="1" t="str">
        <f t="shared" si="30"/>
        <v>Extremadura</v>
      </c>
      <c r="AC607" s="1" t="str">
        <f t="shared" si="28"/>
        <v>Badajoz-Extremadura-Badajoz-R3</v>
      </c>
      <c r="AD607" s="1" t="str">
        <f t="shared" si="29"/>
        <v xml:space="preserve">DA - Industria Agroalimentaria </v>
      </c>
    </row>
    <row r="608" spans="1:30" ht="14.4">
      <c r="A608" s="7" t="s">
        <v>20</v>
      </c>
      <c r="B608" s="7" t="s">
        <v>103</v>
      </c>
      <c r="C608" s="7" t="s">
        <v>20</v>
      </c>
      <c r="D608" s="7" t="s">
        <v>32</v>
      </c>
      <c r="E608" s="7">
        <v>2.1005463337289498</v>
      </c>
      <c r="F608" s="7">
        <v>1.59152531561142E-7</v>
      </c>
      <c r="G608" s="7">
        <v>1.93705442785742</v>
      </c>
      <c r="H608" s="7">
        <v>1.0816271714252199</v>
      </c>
      <c r="I608" s="7">
        <v>0.159594098835111</v>
      </c>
      <c r="J608" s="7">
        <v>1.37005805272874E-8</v>
      </c>
      <c r="K608" s="7">
        <v>2.6344224172758999</v>
      </c>
      <c r="L608" s="7">
        <v>1.3531772693345001</v>
      </c>
      <c r="M608" s="7">
        <v>4.1767546523570402</v>
      </c>
      <c r="N608" s="7">
        <v>4.5561854984529999</v>
      </c>
      <c r="O608" s="7">
        <v>5.4681599048379299</v>
      </c>
      <c r="P608" s="7">
        <v>2.0397470000000002</v>
      </c>
      <c r="Q608" s="7">
        <v>0</v>
      </c>
      <c r="R608" s="7">
        <v>4.3006799999999998</v>
      </c>
      <c r="S608" s="7">
        <v>4.2323729999999999</v>
      </c>
      <c r="T608" s="7">
        <v>2.3284120000000001</v>
      </c>
      <c r="U608" s="7">
        <v>0</v>
      </c>
      <c r="V608" s="7">
        <v>1.030119</v>
      </c>
      <c r="W608" s="7">
        <v>6.1158299999999999</v>
      </c>
      <c r="X608" s="7">
        <v>0</v>
      </c>
      <c r="Y608" s="7">
        <v>7.7847099999999996</v>
      </c>
      <c r="Z608" s="7">
        <v>0</v>
      </c>
      <c r="AA608" s="1" t="s">
        <v>33</v>
      </c>
      <c r="AB608" s="1" t="str">
        <f t="shared" si="30"/>
        <v>Extremadura</v>
      </c>
      <c r="AC608" s="1" t="str">
        <f t="shared" si="28"/>
        <v>Badajoz-Extremadura-Badajoz-R4</v>
      </c>
      <c r="AD608" s="1" t="str">
        <f t="shared" si="29"/>
        <v xml:space="preserve">DB - Industria textil y de la confección </v>
      </c>
    </row>
    <row r="609" spans="1:30" ht="14.4">
      <c r="A609" s="7" t="s">
        <v>20</v>
      </c>
      <c r="B609" s="7" t="s">
        <v>103</v>
      </c>
      <c r="C609" s="7" t="s">
        <v>20</v>
      </c>
      <c r="D609" s="7" t="s">
        <v>35</v>
      </c>
      <c r="E609" s="7">
        <v>1.04963372636166</v>
      </c>
      <c r="F609" s="7">
        <v>2.8270320458826199</v>
      </c>
      <c r="G609" s="7">
        <v>4.4336621879613301E-4</v>
      </c>
      <c r="H609" s="7">
        <v>3.2952630969931103E-4</v>
      </c>
      <c r="I609" s="7">
        <v>1.8276074981436401</v>
      </c>
      <c r="J609" s="7">
        <v>2.7210224336922302</v>
      </c>
      <c r="K609" s="7">
        <v>1.8706281980220101</v>
      </c>
      <c r="L609" s="7">
        <v>2.3448303519867602</v>
      </c>
      <c r="M609" s="7">
        <v>2.47932939066262E-4</v>
      </c>
      <c r="N609" s="7">
        <v>4.6742872989955499E-8</v>
      </c>
      <c r="O609" s="7">
        <v>3.0505667851019502E-4</v>
      </c>
      <c r="P609" s="7">
        <v>0</v>
      </c>
      <c r="Q609" s="7">
        <v>4.5322050000000003</v>
      </c>
      <c r="R609" s="7">
        <v>0</v>
      </c>
      <c r="S609" s="7">
        <v>0</v>
      </c>
      <c r="T609" s="7">
        <v>2.47296</v>
      </c>
      <c r="U609" s="7">
        <v>47.327472</v>
      </c>
      <c r="V609" s="7">
        <v>14.542536</v>
      </c>
      <c r="W609" s="7">
        <v>0</v>
      </c>
      <c r="X609" s="7">
        <v>0</v>
      </c>
      <c r="Y609" s="7">
        <v>0</v>
      </c>
      <c r="Z609" s="7">
        <v>0</v>
      </c>
      <c r="AA609" s="1" t="s">
        <v>36</v>
      </c>
      <c r="AB609" s="1" t="str">
        <f t="shared" si="30"/>
        <v>Extremadura</v>
      </c>
      <c r="AC609" s="1" t="str">
        <f t="shared" si="28"/>
        <v>Badajoz-Extremadura-Badajoz-R5</v>
      </c>
      <c r="AD609" s="1" t="str">
        <f t="shared" si="29"/>
        <v xml:space="preserve">DC - Industria del cuero y calzado </v>
      </c>
    </row>
    <row r="610" spans="1:30" ht="14.4">
      <c r="A610" s="7" t="s">
        <v>20</v>
      </c>
      <c r="B610" s="7" t="s">
        <v>103</v>
      </c>
      <c r="C610" s="7" t="s">
        <v>20</v>
      </c>
      <c r="D610" s="7" t="s">
        <v>37</v>
      </c>
      <c r="E610" s="7">
        <v>70.987202559414399</v>
      </c>
      <c r="F610" s="7">
        <v>90.545595936367604</v>
      </c>
      <c r="G610" s="7">
        <v>68.234395243137598</v>
      </c>
      <c r="H610" s="7">
        <v>9.7622640934497795</v>
      </c>
      <c r="I610" s="7">
        <v>31.492606020305502</v>
      </c>
      <c r="J610" s="7">
        <v>68.452214247559198</v>
      </c>
      <c r="K610" s="7">
        <v>55.949414114968</v>
      </c>
      <c r="L610" s="7">
        <v>61.047366375390098</v>
      </c>
      <c r="M610" s="7">
        <v>49.432253540612699</v>
      </c>
      <c r="N610" s="7">
        <v>50.087796399037799</v>
      </c>
      <c r="O610" s="7">
        <v>36.209999555954802</v>
      </c>
      <c r="P610" s="7">
        <v>42.549075000000002</v>
      </c>
      <c r="Q610" s="7">
        <v>124.874622</v>
      </c>
      <c r="R610" s="7">
        <v>68.252032</v>
      </c>
      <c r="S610" s="7">
        <v>3.0424890000000002</v>
      </c>
      <c r="T610" s="7">
        <v>54.375886000000001</v>
      </c>
      <c r="U610" s="7">
        <v>42.569389999999999</v>
      </c>
      <c r="V610" s="7">
        <v>15.815008000000001</v>
      </c>
      <c r="W610" s="7">
        <v>102.621201</v>
      </c>
      <c r="X610" s="7">
        <v>16.279166</v>
      </c>
      <c r="Y610" s="7">
        <v>219.814412</v>
      </c>
      <c r="Z610" s="7">
        <v>13.401579999999999</v>
      </c>
      <c r="AA610" s="1" t="s">
        <v>38</v>
      </c>
      <c r="AB610" s="1" t="str">
        <f t="shared" si="30"/>
        <v>Extremadura</v>
      </c>
      <c r="AC610" s="1" t="str">
        <f t="shared" si="28"/>
        <v>Badajoz-Extremadura-Badajoz-R6</v>
      </c>
      <c r="AD610" s="1" t="str">
        <f t="shared" si="29"/>
        <v xml:space="preserve">DD - Industria de la madera y el corcho </v>
      </c>
    </row>
    <row r="611" spans="1:30" ht="14.4">
      <c r="A611" s="7" t="s">
        <v>20</v>
      </c>
      <c r="B611" s="7" t="s">
        <v>103</v>
      </c>
      <c r="C611" s="7" t="s">
        <v>20</v>
      </c>
      <c r="D611" s="7" t="s">
        <v>39</v>
      </c>
      <c r="E611" s="7">
        <v>30.309364425356499</v>
      </c>
      <c r="F611" s="7">
        <v>29.602644147169201</v>
      </c>
      <c r="G611" s="7">
        <v>27.075632206054301</v>
      </c>
      <c r="H611" s="7">
        <v>24.310111249245701</v>
      </c>
      <c r="I611" s="7">
        <v>26.123778336838701</v>
      </c>
      <c r="J611" s="7">
        <v>13.815277379587901</v>
      </c>
      <c r="K611" s="7">
        <v>24.964660722791599</v>
      </c>
      <c r="L611" s="7">
        <v>12.626987061289601</v>
      </c>
      <c r="M611" s="7">
        <v>23.4309443161046</v>
      </c>
      <c r="N611" s="7">
        <v>20.208027441681899</v>
      </c>
      <c r="O611" s="7">
        <v>15.8452391694382</v>
      </c>
      <c r="P611" s="7">
        <v>2.4170349999999998</v>
      </c>
      <c r="Q611" s="7">
        <v>4.1848429999999999</v>
      </c>
      <c r="R611" s="7">
        <v>8.6039300000000001</v>
      </c>
      <c r="S611" s="7">
        <v>0.228215</v>
      </c>
      <c r="T611" s="7">
        <v>0</v>
      </c>
      <c r="U611" s="7">
        <v>20.191403000000001</v>
      </c>
      <c r="V611" s="7">
        <v>9.7421279999999992</v>
      </c>
      <c r="W611" s="7">
        <v>10.518841</v>
      </c>
      <c r="X611" s="7">
        <v>0</v>
      </c>
      <c r="Y611" s="7">
        <v>16.880223999999998</v>
      </c>
      <c r="Z611" s="7">
        <v>0</v>
      </c>
      <c r="AA611" s="1" t="s">
        <v>40</v>
      </c>
      <c r="AB611" s="1" t="str">
        <f t="shared" si="30"/>
        <v>Extremadura</v>
      </c>
      <c r="AC611" s="1" t="str">
        <f t="shared" si="28"/>
        <v>Badajoz-Extremadura-Badajoz-R7</v>
      </c>
      <c r="AD611" s="1" t="str">
        <f t="shared" si="29"/>
        <v xml:space="preserve">DE - Industria del papel, edición y artes gráficas </v>
      </c>
    </row>
    <row r="612" spans="1:30" ht="14.4">
      <c r="A612" s="7" t="s">
        <v>20</v>
      </c>
      <c r="B612" s="7" t="s">
        <v>103</v>
      </c>
      <c r="C612" s="7" t="s">
        <v>20</v>
      </c>
      <c r="D612" s="7" t="s">
        <v>41</v>
      </c>
      <c r="E612" s="7">
        <v>122.073627498598</v>
      </c>
      <c r="F612" s="7">
        <v>132.22412277561099</v>
      </c>
      <c r="G612" s="7">
        <v>77.354758915992505</v>
      </c>
      <c r="H612" s="7">
        <v>79.861895426197506</v>
      </c>
      <c r="I612" s="7">
        <v>83.100955654375994</v>
      </c>
      <c r="J612" s="7">
        <v>71.755286611027003</v>
      </c>
      <c r="K612" s="7">
        <v>52.913536990764797</v>
      </c>
      <c r="L612" s="7">
        <v>23.420055158263501</v>
      </c>
      <c r="M612" s="7">
        <v>46.006968833703098</v>
      </c>
      <c r="N612" s="7">
        <v>45.608837307127502</v>
      </c>
      <c r="O612" s="7">
        <v>16.988597244409402</v>
      </c>
      <c r="P612" s="7">
        <v>183.177583</v>
      </c>
      <c r="Q612" s="7">
        <v>208.196663</v>
      </c>
      <c r="R612" s="7">
        <v>173.944489</v>
      </c>
      <c r="S612" s="7">
        <v>202.33709899999999</v>
      </c>
      <c r="T612" s="7">
        <v>325.77934099999999</v>
      </c>
      <c r="U612" s="7">
        <v>159.57150300000001</v>
      </c>
      <c r="V612" s="7">
        <v>188.579409</v>
      </c>
      <c r="W612" s="7">
        <v>137.161565</v>
      </c>
      <c r="X612" s="7">
        <v>229.32741799999999</v>
      </c>
      <c r="Y612" s="7">
        <v>209.27893599999999</v>
      </c>
      <c r="Z612" s="7">
        <v>152.98533599999999</v>
      </c>
      <c r="AA612" s="1" t="s">
        <v>42</v>
      </c>
      <c r="AB612" s="1" t="str">
        <f t="shared" si="30"/>
        <v>Extremadura</v>
      </c>
      <c r="AC612" s="1" t="str">
        <f t="shared" si="28"/>
        <v>Badajoz-Extremadura-Badajoz-R8</v>
      </c>
      <c r="AD612" s="1" t="str">
        <f t="shared" si="29"/>
        <v xml:space="preserve">DG - Industria Química </v>
      </c>
    </row>
    <row r="613" spans="1:30" ht="14.4">
      <c r="A613" s="7" t="s">
        <v>20</v>
      </c>
      <c r="B613" s="7" t="s">
        <v>103</v>
      </c>
      <c r="C613" s="7" t="s">
        <v>20</v>
      </c>
      <c r="D613" s="7" t="s">
        <v>43</v>
      </c>
      <c r="E613" s="7">
        <v>9.1739182450065808</v>
      </c>
      <c r="F613" s="7">
        <v>14.163875674127301</v>
      </c>
      <c r="G613" s="7">
        <v>8.7178876267940293</v>
      </c>
      <c r="H613" s="7">
        <v>11.1408955307708</v>
      </c>
      <c r="I613" s="7">
        <v>11.3287853013454</v>
      </c>
      <c r="J613" s="7">
        <v>9.6339727516486704</v>
      </c>
      <c r="K613" s="7">
        <v>3.9656512017225101</v>
      </c>
      <c r="L613" s="7">
        <v>2.24362188157856</v>
      </c>
      <c r="M613" s="7">
        <v>1.0105157069734201</v>
      </c>
      <c r="N613" s="7">
        <v>5.5932763850222598</v>
      </c>
      <c r="O613" s="7">
        <v>4.3611737002943496</v>
      </c>
      <c r="P613" s="7">
        <v>38.629188999999997</v>
      </c>
      <c r="Q613" s="7">
        <v>9.5334909999999997</v>
      </c>
      <c r="R613" s="7">
        <v>16.676143</v>
      </c>
      <c r="S613" s="7">
        <v>3.6106590000000001</v>
      </c>
      <c r="T613" s="7">
        <v>34.798212999999997</v>
      </c>
      <c r="U613" s="7">
        <v>35.382728999999998</v>
      </c>
      <c r="V613" s="7">
        <v>21.892416000000001</v>
      </c>
      <c r="W613" s="7">
        <v>2.4114149999999999</v>
      </c>
      <c r="X613" s="7">
        <v>4.0657969999999999</v>
      </c>
      <c r="Y613" s="7">
        <v>6.3695149999999998</v>
      </c>
      <c r="Z613" s="7">
        <v>53.669815</v>
      </c>
      <c r="AA613" s="1" t="s">
        <v>44</v>
      </c>
      <c r="AB613" s="1" t="str">
        <f t="shared" si="30"/>
        <v>Extremadura</v>
      </c>
      <c r="AC613" s="1" t="str">
        <f t="shared" si="28"/>
        <v>Badajoz-Extremadura-Badajoz-R9</v>
      </c>
      <c r="AD613" s="1" t="str">
        <f t="shared" si="29"/>
        <v xml:space="preserve">DH - Industria del caucho y materias plásticas </v>
      </c>
    </row>
    <row r="614" spans="1:30" ht="14.4">
      <c r="A614" s="7" t="s">
        <v>20</v>
      </c>
      <c r="B614" s="7" t="s">
        <v>103</v>
      </c>
      <c r="C614" s="7" t="s">
        <v>20</v>
      </c>
      <c r="D614" s="7" t="s">
        <v>45</v>
      </c>
      <c r="E614" s="7">
        <v>115.997261847622</v>
      </c>
      <c r="F614" s="7">
        <v>61.136738261098003</v>
      </c>
      <c r="G614" s="7">
        <v>58.209294591892899</v>
      </c>
      <c r="H614" s="7">
        <v>49.4243466607183</v>
      </c>
      <c r="I614" s="7">
        <v>64.914258911190402</v>
      </c>
      <c r="J614" s="7">
        <v>86.672947627682106</v>
      </c>
      <c r="K614" s="7">
        <v>64.434853408445306</v>
      </c>
      <c r="L614" s="7">
        <v>49.448011383314103</v>
      </c>
      <c r="M614" s="7">
        <v>65.951739474447393</v>
      </c>
      <c r="N614" s="7">
        <v>45.719462214458503</v>
      </c>
      <c r="O614" s="7">
        <v>36.389331804394899</v>
      </c>
      <c r="P614" s="7">
        <v>1029.55069</v>
      </c>
      <c r="Q614" s="7">
        <v>1163.732082</v>
      </c>
      <c r="R614" s="7">
        <v>1448.6441050000001</v>
      </c>
      <c r="S614" s="7">
        <v>1125.4733470000001</v>
      </c>
      <c r="T614" s="7">
        <v>856.12296000000003</v>
      </c>
      <c r="U614" s="7">
        <v>930.49578799999995</v>
      </c>
      <c r="V614" s="7">
        <v>824.02916300000004</v>
      </c>
      <c r="W614" s="7">
        <v>873.61845900000003</v>
      </c>
      <c r="X614" s="7">
        <v>603.93508499999996</v>
      </c>
      <c r="Y614" s="7">
        <v>947.37746900000104</v>
      </c>
      <c r="Z614" s="7">
        <v>790.93566199999998</v>
      </c>
      <c r="AA614" s="1" t="s">
        <v>46</v>
      </c>
      <c r="AB614" s="1" t="str">
        <f t="shared" si="30"/>
        <v>Extremadura</v>
      </c>
      <c r="AC614" s="1" t="str">
        <f t="shared" si="28"/>
        <v>Badajoz-Extremadura-Badajoz-R10</v>
      </c>
      <c r="AD614" s="1" t="str">
        <f t="shared" si="29"/>
        <v xml:space="preserve">DI - Industria de productos minerales no metálicos </v>
      </c>
    </row>
    <row r="615" spans="1:30" ht="14.4">
      <c r="A615" s="7" t="s">
        <v>20</v>
      </c>
      <c r="B615" s="7" t="s">
        <v>103</v>
      </c>
      <c r="C615" s="7" t="s">
        <v>20</v>
      </c>
      <c r="D615" s="7" t="s">
        <v>47</v>
      </c>
      <c r="E615" s="7">
        <v>269.28854314832699</v>
      </c>
      <c r="F615" s="7">
        <v>344.24510540706802</v>
      </c>
      <c r="G615" s="7">
        <v>220.81487247601601</v>
      </c>
      <c r="H615" s="7">
        <v>203.21139121130801</v>
      </c>
      <c r="I615" s="7">
        <v>168.95423490865701</v>
      </c>
      <c r="J615" s="7">
        <v>167.227415965278</v>
      </c>
      <c r="K615" s="7">
        <v>109.81954448349499</v>
      </c>
      <c r="L615" s="7">
        <v>64.428964328081094</v>
      </c>
      <c r="M615" s="7">
        <v>126.89571188532901</v>
      </c>
      <c r="N615" s="7">
        <v>148.059737393663</v>
      </c>
      <c r="O615" s="7">
        <v>65.608355901366195</v>
      </c>
      <c r="P615" s="7">
        <v>130.27337700000001</v>
      </c>
      <c r="Q615" s="7">
        <v>72.435424999999995</v>
      </c>
      <c r="R615" s="7">
        <v>136.709586</v>
      </c>
      <c r="S615" s="7">
        <v>230.12522200000001</v>
      </c>
      <c r="T615" s="7">
        <v>130.196831</v>
      </c>
      <c r="U615" s="7">
        <v>179.56025399999999</v>
      </c>
      <c r="V615" s="7">
        <v>267.29893199999998</v>
      </c>
      <c r="W615" s="7">
        <v>118.14699899999999</v>
      </c>
      <c r="X615" s="7">
        <v>487.38838900000002</v>
      </c>
      <c r="Y615" s="7">
        <v>131.95967200000001</v>
      </c>
      <c r="Z615" s="7">
        <v>111.56464200000001</v>
      </c>
      <c r="AA615" s="1" t="s">
        <v>48</v>
      </c>
      <c r="AB615" s="1" t="str">
        <f t="shared" si="30"/>
        <v>Extremadura</v>
      </c>
      <c r="AC615" s="1" t="str">
        <f t="shared" si="28"/>
        <v>Badajoz-Extremadura-Badajoz-R11</v>
      </c>
      <c r="AD615" s="1" t="str">
        <f t="shared" si="29"/>
        <v xml:space="preserve">DJ - Metalurgia y fabricación de productos metálicos </v>
      </c>
    </row>
    <row r="616" spans="1:30" ht="14.4">
      <c r="A616" s="7" t="s">
        <v>20</v>
      </c>
      <c r="B616" s="7" t="s">
        <v>103</v>
      </c>
      <c r="C616" s="7" t="s">
        <v>20</v>
      </c>
      <c r="D616" s="7" t="s">
        <v>49</v>
      </c>
      <c r="E616" s="7">
        <v>33.868835549454701</v>
      </c>
      <c r="F616" s="7">
        <v>53.125621057940798</v>
      </c>
      <c r="G616" s="7">
        <v>38.219073963416498</v>
      </c>
      <c r="H616" s="7">
        <v>23.968741947101101</v>
      </c>
      <c r="I616" s="7">
        <v>30.151525515440198</v>
      </c>
      <c r="J616" s="7">
        <v>19.3733767607416</v>
      </c>
      <c r="K616" s="7">
        <v>25.670189662834701</v>
      </c>
      <c r="L616" s="7">
        <v>11.227917827367801</v>
      </c>
      <c r="M616" s="7">
        <v>10.8962132361632</v>
      </c>
      <c r="N616" s="7">
        <v>9.7084357808618904</v>
      </c>
      <c r="O616" s="7">
        <v>11.331356523063</v>
      </c>
      <c r="P616" s="7">
        <v>91.589055999999999</v>
      </c>
      <c r="Q616" s="7">
        <v>62.906495999999997</v>
      </c>
      <c r="R616" s="7">
        <v>56.904843999999997</v>
      </c>
      <c r="S616" s="7">
        <v>28.597548</v>
      </c>
      <c r="T616" s="7">
        <v>69.716342999999995</v>
      </c>
      <c r="U616" s="7">
        <v>52.350487999999999</v>
      </c>
      <c r="V616" s="7">
        <v>28.070309000000002</v>
      </c>
      <c r="W616" s="7">
        <v>71.795856999999998</v>
      </c>
      <c r="X616" s="7">
        <v>19.499248000000001</v>
      </c>
      <c r="Y616" s="7">
        <v>35.203890999999999</v>
      </c>
      <c r="Z616" s="7">
        <v>13.522128</v>
      </c>
      <c r="AA616" s="1" t="s">
        <v>50</v>
      </c>
      <c r="AB616" s="1" t="str">
        <f t="shared" si="30"/>
        <v>Extremadura</v>
      </c>
      <c r="AC616" s="1" t="str">
        <f t="shared" si="28"/>
        <v>Badajoz-Extremadura-Badajoz-R12</v>
      </c>
      <c r="AD616" s="1" t="str">
        <f t="shared" si="29"/>
        <v xml:space="preserve">DK - Fabricación de maquinaria y equipo mecánico </v>
      </c>
    </row>
    <row r="617" spans="1:30" ht="14.4">
      <c r="A617" s="7" t="s">
        <v>20</v>
      </c>
      <c r="B617" s="7" t="s">
        <v>103</v>
      </c>
      <c r="C617" s="7" t="s">
        <v>20</v>
      </c>
      <c r="D617" s="7" t="s">
        <v>51</v>
      </c>
      <c r="E617" s="7">
        <v>15.3223856861743</v>
      </c>
      <c r="F617" s="7">
        <v>7.75129821938362</v>
      </c>
      <c r="G617" s="7">
        <v>12.3851580953568</v>
      </c>
      <c r="H617" s="7">
        <v>6.6750925963633803</v>
      </c>
      <c r="I617" s="7">
        <v>7.3079249159666899</v>
      </c>
      <c r="J617" s="7">
        <v>7.7160990548031396</v>
      </c>
      <c r="K617" s="7">
        <v>10.7411573663239</v>
      </c>
      <c r="L617" s="7">
        <v>7.9101543356867197</v>
      </c>
      <c r="M617" s="7">
        <v>5.4480573596713402</v>
      </c>
      <c r="N617" s="7">
        <v>2.70070889446216</v>
      </c>
      <c r="O617" s="7">
        <v>4.5118122910443104</v>
      </c>
      <c r="P617" s="7">
        <v>3.9561950000000001</v>
      </c>
      <c r="Q617" s="7">
        <v>4.0327929999999999</v>
      </c>
      <c r="R617" s="7">
        <v>6.1067580000000001</v>
      </c>
      <c r="S617" s="7">
        <v>18.786909000000001</v>
      </c>
      <c r="T617" s="7">
        <v>17.41892</v>
      </c>
      <c r="U617" s="7">
        <v>19.283442999999998</v>
      </c>
      <c r="V617" s="7">
        <v>0</v>
      </c>
      <c r="W617" s="7">
        <v>13.974095999999999</v>
      </c>
      <c r="X617" s="7">
        <v>31.696187999999999</v>
      </c>
      <c r="Y617" s="7">
        <v>8.0870929999999994</v>
      </c>
      <c r="Z617" s="7">
        <v>1.600571</v>
      </c>
      <c r="AA617" s="1" t="s">
        <v>52</v>
      </c>
      <c r="AB617" s="1" t="str">
        <f t="shared" si="30"/>
        <v>Extremadura</v>
      </c>
      <c r="AC617" s="1" t="str">
        <f t="shared" si="28"/>
        <v>Badajoz-Extremadura-Badajoz-R13</v>
      </c>
      <c r="AD617" s="1" t="str">
        <f t="shared" si="29"/>
        <v xml:space="preserve">DL - Material y equipo eléctrico, electrónico y óptico </v>
      </c>
    </row>
    <row r="618" spans="1:30" ht="14.4">
      <c r="A618" s="7" t="s">
        <v>20</v>
      </c>
      <c r="B618" s="7" t="s">
        <v>103</v>
      </c>
      <c r="C618" s="7" t="s">
        <v>20</v>
      </c>
      <c r="D618" s="7" t="s">
        <v>53</v>
      </c>
      <c r="E618" s="7">
        <v>0.65556524316565801</v>
      </c>
      <c r="F618" s="7">
        <v>2.24723350596821</v>
      </c>
      <c r="G618" s="7">
        <v>0.84492284761177205</v>
      </c>
      <c r="H618" s="7">
        <v>1.2919322082837501</v>
      </c>
      <c r="I618" s="7">
        <v>4.7218231710197696</v>
      </c>
      <c r="J618" s="7">
        <v>3.8956509042421401</v>
      </c>
      <c r="K618" s="7">
        <v>2.0421395241637401</v>
      </c>
      <c r="L618" s="7">
        <v>3.71955726589422</v>
      </c>
      <c r="M618" s="7">
        <v>3.6511357711672701</v>
      </c>
      <c r="N618" s="7">
        <v>2.5231369926092699</v>
      </c>
      <c r="O618" s="7">
        <v>0</v>
      </c>
      <c r="P618" s="7">
        <v>28.185110999999999</v>
      </c>
      <c r="Q618" s="7">
        <v>24.289773</v>
      </c>
      <c r="R618" s="7">
        <v>8.5993549999999992</v>
      </c>
      <c r="S618" s="7">
        <v>37.507407000000001</v>
      </c>
      <c r="T618" s="7">
        <v>15.03314</v>
      </c>
      <c r="U618" s="7">
        <v>50.015369999999997</v>
      </c>
      <c r="V618" s="7">
        <v>14.057551999999999</v>
      </c>
      <c r="W618" s="7">
        <v>14.009836</v>
      </c>
      <c r="X618" s="7">
        <v>9.0655529999999995</v>
      </c>
      <c r="Y618" s="7">
        <v>4.2324999999999999</v>
      </c>
      <c r="Z618" s="7">
        <v>0</v>
      </c>
      <c r="AA618" s="1" t="s">
        <v>54</v>
      </c>
      <c r="AB618" s="1" t="str">
        <f t="shared" si="30"/>
        <v>Extremadura</v>
      </c>
      <c r="AC618" s="1" t="str">
        <f t="shared" si="28"/>
        <v>Badajoz-Extremadura-Badajoz-R14</v>
      </c>
      <c r="AD618" s="1" t="str">
        <f t="shared" si="29"/>
        <v xml:space="preserve">DM - Fabricación de material de transporte </v>
      </c>
    </row>
    <row r="619" spans="1:30" ht="14.4">
      <c r="A619" s="7" t="s">
        <v>20</v>
      </c>
      <c r="B619" s="7" t="s">
        <v>103</v>
      </c>
      <c r="C619" s="7" t="s">
        <v>20</v>
      </c>
      <c r="D619" s="7" t="s">
        <v>55</v>
      </c>
      <c r="E619" s="7">
        <v>12.1440956403013</v>
      </c>
      <c r="F619" s="7">
        <v>16.598545315078699</v>
      </c>
      <c r="G619" s="7">
        <v>9.3137409987792097</v>
      </c>
      <c r="H619" s="7">
        <v>5.3717413212484697</v>
      </c>
      <c r="I619" s="7">
        <v>14.3847683832662</v>
      </c>
      <c r="J619" s="7">
        <v>6.8304690949296099</v>
      </c>
      <c r="K619" s="7">
        <v>16.374967104427899</v>
      </c>
      <c r="L619" s="7">
        <v>15.7575131805652</v>
      </c>
      <c r="M619" s="7">
        <v>14.168984635841401</v>
      </c>
      <c r="N619" s="7">
        <v>7.2035104044974103</v>
      </c>
      <c r="O619" s="7">
        <v>8.6887312288297505</v>
      </c>
      <c r="P619" s="7">
        <v>17.047523999999999</v>
      </c>
      <c r="Q619" s="7">
        <v>3.7569680000000001</v>
      </c>
      <c r="R619" s="7">
        <v>25.997682000000001</v>
      </c>
      <c r="S619" s="7">
        <v>1.9758420000000001</v>
      </c>
      <c r="T619" s="7">
        <v>6.7087779999999997</v>
      </c>
      <c r="U619" s="7">
        <v>12.789723</v>
      </c>
      <c r="V619" s="7">
        <v>13.544222</v>
      </c>
      <c r="W619" s="7">
        <v>11.210279999999999</v>
      </c>
      <c r="X619" s="7">
        <v>11.603526</v>
      </c>
      <c r="Y619" s="7">
        <v>0.84206800000000004</v>
      </c>
      <c r="Z619" s="7">
        <v>14.603883</v>
      </c>
      <c r="AA619" s="1" t="s">
        <v>56</v>
      </c>
      <c r="AB619" s="1" t="str">
        <f t="shared" si="30"/>
        <v>Extremadura</v>
      </c>
      <c r="AC619" s="1" t="str">
        <f t="shared" si="28"/>
        <v>Badajoz-Extremadura-Badajoz-R15</v>
      </c>
      <c r="AD619" s="1" t="str">
        <f t="shared" si="29"/>
        <v xml:space="preserve">DN - Industrias diversas </v>
      </c>
    </row>
    <row r="620" spans="1:30" ht="14.4">
      <c r="A620" s="7" t="s">
        <v>20</v>
      </c>
      <c r="B620" s="7" t="s">
        <v>103</v>
      </c>
      <c r="C620" s="7" t="s">
        <v>20</v>
      </c>
      <c r="D620" s="7" t="s">
        <v>57</v>
      </c>
      <c r="E620" s="7">
        <v>952.16769851645097</v>
      </c>
      <c r="F620" s="7">
        <v>745.30031657610903</v>
      </c>
      <c r="G620" s="7">
        <v>551.82089633855696</v>
      </c>
      <c r="H620" s="7">
        <v>670.08588037473896</v>
      </c>
      <c r="I620" s="7">
        <v>619.371401394229</v>
      </c>
      <c r="J620" s="7">
        <v>537.09811450687005</v>
      </c>
      <c r="K620" s="7">
        <v>557.80281265464396</v>
      </c>
      <c r="L620" s="7">
        <v>533.25406558604095</v>
      </c>
      <c r="M620" s="7">
        <v>1579.82730688322</v>
      </c>
      <c r="N620" s="7">
        <v>1458.1043219021401</v>
      </c>
      <c r="O620" s="7">
        <v>1492.9445365584299</v>
      </c>
      <c r="P620" s="7">
        <v>0</v>
      </c>
      <c r="Q620" s="7">
        <v>0</v>
      </c>
      <c r="R620" s="7">
        <v>0</v>
      </c>
      <c r="S620" s="7">
        <v>0</v>
      </c>
      <c r="T620" s="7">
        <v>0</v>
      </c>
      <c r="U620" s="7">
        <v>0</v>
      </c>
      <c r="V620" s="7">
        <v>0</v>
      </c>
      <c r="W620" s="7">
        <v>0</v>
      </c>
      <c r="X620" s="7">
        <v>0</v>
      </c>
      <c r="Y620" s="7">
        <v>0</v>
      </c>
      <c r="Z620" s="7">
        <v>0</v>
      </c>
      <c r="AA620" s="1" t="s">
        <v>58</v>
      </c>
      <c r="AB620" s="1" t="str">
        <f t="shared" si="30"/>
        <v>Extremadura</v>
      </c>
      <c r="AC620" s="1" t="str">
        <f t="shared" si="28"/>
        <v>Badajoz-Extremadura-Badajoz-R16</v>
      </c>
      <c r="AD620" s="1" t="str">
        <f t="shared" si="29"/>
        <v xml:space="preserve">EE - Industria energética, distribución de energía, gas y agua </v>
      </c>
    </row>
    <row r="621" spans="1:30" ht="14.4">
      <c r="A621" s="7" t="s">
        <v>20</v>
      </c>
      <c r="B621" s="7" t="s">
        <v>103</v>
      </c>
      <c r="C621" s="7" t="s">
        <v>104</v>
      </c>
      <c r="D621" s="7" t="s">
        <v>23</v>
      </c>
      <c r="E621" s="7">
        <v>107.700338406246</v>
      </c>
      <c r="F621" s="7">
        <v>114.236965886517</v>
      </c>
      <c r="G621" s="7">
        <v>162.53640494328499</v>
      </c>
      <c r="H621" s="7">
        <v>139.43326318113799</v>
      </c>
      <c r="I621" s="7">
        <v>47.239571053909401</v>
      </c>
      <c r="J621" s="7">
        <v>35.539746746599</v>
      </c>
      <c r="K621" s="7">
        <v>169.31275273759601</v>
      </c>
      <c r="L621" s="7">
        <v>91.904695702776493</v>
      </c>
      <c r="M621" s="7">
        <v>27.360216739908701</v>
      </c>
      <c r="N621" s="7">
        <v>52.351272053534899</v>
      </c>
      <c r="O621" s="7">
        <v>73.712745872259703</v>
      </c>
      <c r="P621" s="7">
        <v>186.15438900000001</v>
      </c>
      <c r="Q621" s="7">
        <v>234.15740600000001</v>
      </c>
      <c r="R621" s="7">
        <v>328.11262499999998</v>
      </c>
      <c r="S621" s="7">
        <v>242.25496000000001</v>
      </c>
      <c r="T621" s="7">
        <v>105.40082</v>
      </c>
      <c r="U621" s="7">
        <v>175.29333299999999</v>
      </c>
      <c r="V621" s="7">
        <v>474.20282200000003</v>
      </c>
      <c r="W621" s="7">
        <v>194.934563</v>
      </c>
      <c r="X621" s="7">
        <v>89.317452000000003</v>
      </c>
      <c r="Y621" s="7">
        <v>178.67354800000001</v>
      </c>
      <c r="Z621" s="7">
        <v>120.03314</v>
      </c>
      <c r="AA621" s="1" t="s">
        <v>24</v>
      </c>
      <c r="AB621" s="1" t="str">
        <f t="shared" si="30"/>
        <v>Extremadura</v>
      </c>
      <c r="AC621" s="1" t="str">
        <f t="shared" si="28"/>
        <v>Badajoz-Extremadura-Cáceres-R1</v>
      </c>
      <c r="AD621" s="1" t="str">
        <f t="shared" si="29"/>
        <v xml:space="preserve">AA,BB - Agricultura, silvicultura y pesca </v>
      </c>
    </row>
    <row r="622" spans="1:30" ht="14.4">
      <c r="A622" s="7" t="s">
        <v>20</v>
      </c>
      <c r="B622" s="7" t="s">
        <v>103</v>
      </c>
      <c r="C622" s="7" t="s">
        <v>104</v>
      </c>
      <c r="D622" s="7" t="s">
        <v>26</v>
      </c>
      <c r="E622" s="7">
        <v>7.7027461290898298</v>
      </c>
      <c r="F622" s="7">
        <v>27.526714256758702</v>
      </c>
      <c r="G622" s="7">
        <v>3.2393417011602899</v>
      </c>
      <c r="H622" s="7">
        <v>115.513812098476</v>
      </c>
      <c r="I622" s="7">
        <v>14.8125477665648</v>
      </c>
      <c r="J622" s="7">
        <v>0</v>
      </c>
      <c r="K622" s="7">
        <v>6.2004457781667801</v>
      </c>
      <c r="L622" s="7">
        <v>8.9822108039706396</v>
      </c>
      <c r="M622" s="7">
        <v>10.5900113756012</v>
      </c>
      <c r="N622" s="7">
        <v>3.0012574806271601</v>
      </c>
      <c r="O622" s="7">
        <v>12.624142153058299</v>
      </c>
      <c r="P622" s="7">
        <v>99.768884</v>
      </c>
      <c r="Q622" s="7">
        <v>179.23131100000001</v>
      </c>
      <c r="R622" s="7">
        <v>14.171200000000001</v>
      </c>
      <c r="S622" s="7">
        <v>391.85798599999998</v>
      </c>
      <c r="T622" s="7">
        <v>190.61136999999999</v>
      </c>
      <c r="U622" s="7">
        <v>0</v>
      </c>
      <c r="V622" s="7">
        <v>90.767540999999994</v>
      </c>
      <c r="W622" s="7">
        <v>27.431376</v>
      </c>
      <c r="X622" s="7">
        <v>124.815977</v>
      </c>
      <c r="Y622" s="7">
        <v>246.349538</v>
      </c>
      <c r="Z622" s="7">
        <v>49.518583</v>
      </c>
      <c r="AA622" s="1" t="s">
        <v>27</v>
      </c>
      <c r="AB622" s="1" t="str">
        <f t="shared" si="30"/>
        <v>Extremadura</v>
      </c>
      <c r="AC622" s="1" t="str">
        <f t="shared" si="28"/>
        <v>Badajoz-Extremadura-Cáceres-R2</v>
      </c>
      <c r="AD622" s="1" t="str">
        <f t="shared" si="29"/>
        <v xml:space="preserve">CA,CB, DF - I. extractivas, coquerías, refino y combustibles nucleares </v>
      </c>
    </row>
    <row r="623" spans="1:30" ht="14.4">
      <c r="A623" s="7" t="s">
        <v>20</v>
      </c>
      <c r="B623" s="7" t="s">
        <v>103</v>
      </c>
      <c r="C623" s="7" t="s">
        <v>104</v>
      </c>
      <c r="D623" s="7" t="s">
        <v>29</v>
      </c>
      <c r="E623" s="7">
        <v>90.395721978810897</v>
      </c>
      <c r="F623" s="7">
        <v>22.157586217154599</v>
      </c>
      <c r="G623" s="7">
        <v>42.3945396881767</v>
      </c>
      <c r="H623" s="7">
        <v>53.742594967254099</v>
      </c>
      <c r="I623" s="7">
        <v>43.784493838401303</v>
      </c>
      <c r="J623" s="7">
        <v>48.133188512837599</v>
      </c>
      <c r="K623" s="7">
        <v>131.686000013393</v>
      </c>
      <c r="L623" s="7">
        <v>23.0846702997721</v>
      </c>
      <c r="M623" s="7">
        <v>34.3331547241294</v>
      </c>
      <c r="N623" s="7">
        <v>19.2222187963294</v>
      </c>
      <c r="O623" s="7">
        <v>56.011394029704498</v>
      </c>
      <c r="P623" s="7">
        <v>169.18203700000001</v>
      </c>
      <c r="Q623" s="7">
        <v>93.805235999999994</v>
      </c>
      <c r="R623" s="7">
        <v>89.340292000000005</v>
      </c>
      <c r="S623" s="7">
        <v>131.41295700000001</v>
      </c>
      <c r="T623" s="7">
        <v>136.36348100000001</v>
      </c>
      <c r="U623" s="7">
        <v>258.69323400000002</v>
      </c>
      <c r="V623" s="7">
        <v>118.854921</v>
      </c>
      <c r="W623" s="7">
        <v>59.122860000000003</v>
      </c>
      <c r="X623" s="7">
        <v>24.297504</v>
      </c>
      <c r="Y623" s="7">
        <v>70.089605000000006</v>
      </c>
      <c r="Z623" s="7">
        <v>19.560669999999998</v>
      </c>
      <c r="AA623" s="1" t="s">
        <v>30</v>
      </c>
      <c r="AB623" s="1" t="str">
        <f t="shared" si="30"/>
        <v>Extremadura</v>
      </c>
      <c r="AC623" s="1" t="str">
        <f t="shared" si="28"/>
        <v>Badajoz-Extremadura-Cáceres-R3</v>
      </c>
      <c r="AD623" s="1" t="str">
        <f t="shared" si="29"/>
        <v xml:space="preserve">DA - Industria Agroalimentaria </v>
      </c>
    </row>
    <row r="624" spans="1:30" ht="14.4">
      <c r="A624" s="7" t="s">
        <v>20</v>
      </c>
      <c r="B624" s="7" t="s">
        <v>103</v>
      </c>
      <c r="C624" s="7" t="s">
        <v>104</v>
      </c>
      <c r="D624" s="7" t="s">
        <v>32</v>
      </c>
      <c r="E624" s="7">
        <v>0.73584169074552896</v>
      </c>
      <c r="F624" s="7">
        <v>0</v>
      </c>
      <c r="G624" s="7">
        <v>0</v>
      </c>
      <c r="H624" s="7">
        <v>0</v>
      </c>
      <c r="I624" s="7">
        <v>0</v>
      </c>
      <c r="J624" s="7">
        <v>0</v>
      </c>
      <c r="K624" s="7">
        <v>0.27540581750411303</v>
      </c>
      <c r="L624" s="7">
        <v>0</v>
      </c>
      <c r="M624" s="7">
        <v>0</v>
      </c>
      <c r="N624" s="7">
        <v>0</v>
      </c>
      <c r="O624" s="7">
        <v>0</v>
      </c>
      <c r="P624" s="7">
        <v>1.6112150000000001</v>
      </c>
      <c r="Q624" s="7">
        <v>0</v>
      </c>
      <c r="R624" s="7">
        <v>0</v>
      </c>
      <c r="S624" s="7">
        <v>0</v>
      </c>
      <c r="T624" s="7">
        <v>0</v>
      </c>
      <c r="U624" s="7">
        <v>0</v>
      </c>
      <c r="V624" s="7">
        <v>1.030119</v>
      </c>
      <c r="W624" s="7">
        <v>0</v>
      </c>
      <c r="X624" s="7">
        <v>0</v>
      </c>
      <c r="Y624" s="7">
        <v>0</v>
      </c>
      <c r="Z624" s="7">
        <v>0</v>
      </c>
      <c r="AA624" s="1" t="s">
        <v>33</v>
      </c>
      <c r="AB624" s="1" t="str">
        <f t="shared" si="30"/>
        <v>Extremadura</v>
      </c>
      <c r="AC624" s="1" t="str">
        <f t="shared" si="28"/>
        <v>Badajoz-Extremadura-Cáceres-R4</v>
      </c>
      <c r="AD624" s="1" t="str">
        <f t="shared" si="29"/>
        <v xml:space="preserve">DB - Industria textil y de la confección </v>
      </c>
    </row>
    <row r="625" spans="1:30" ht="14.4">
      <c r="A625" s="7" t="s">
        <v>20</v>
      </c>
      <c r="B625" s="7" t="s">
        <v>103</v>
      </c>
      <c r="C625" s="7" t="s">
        <v>104</v>
      </c>
      <c r="D625" s="7" t="s">
        <v>35</v>
      </c>
      <c r="E625" s="7">
        <v>0</v>
      </c>
      <c r="F625" s="7">
        <v>0</v>
      </c>
      <c r="G625" s="7">
        <v>0</v>
      </c>
      <c r="H625" s="7">
        <v>0</v>
      </c>
      <c r="I625" s="7">
        <v>0</v>
      </c>
      <c r="J625" s="7">
        <v>0</v>
      </c>
      <c r="K625" s="7">
        <v>0</v>
      </c>
      <c r="L625" s="7">
        <v>0</v>
      </c>
      <c r="M625" s="7">
        <v>0</v>
      </c>
      <c r="N625" s="7">
        <v>2.5451689379579898</v>
      </c>
      <c r="O625" s="7">
        <v>0</v>
      </c>
      <c r="P625" s="7">
        <v>0</v>
      </c>
      <c r="Q625" s="7">
        <v>0</v>
      </c>
      <c r="R625" s="7">
        <v>0</v>
      </c>
      <c r="S625" s="7">
        <v>0</v>
      </c>
      <c r="T625" s="7">
        <v>0</v>
      </c>
      <c r="U625" s="7">
        <v>0</v>
      </c>
      <c r="V625" s="7">
        <v>0</v>
      </c>
      <c r="W625" s="7">
        <v>0</v>
      </c>
      <c r="X625" s="7">
        <v>0</v>
      </c>
      <c r="Y625" s="7">
        <v>0.25581999999999999</v>
      </c>
      <c r="Z625" s="7">
        <v>0</v>
      </c>
      <c r="AA625" s="1" t="s">
        <v>36</v>
      </c>
      <c r="AB625" s="1" t="str">
        <f t="shared" si="30"/>
        <v>Extremadura</v>
      </c>
      <c r="AC625" s="1" t="str">
        <f t="shared" si="28"/>
        <v>Badajoz-Extremadura-Cáceres-R5</v>
      </c>
      <c r="AD625" s="1" t="str">
        <f t="shared" si="29"/>
        <v xml:space="preserve">DC - Industria del cuero y calzado </v>
      </c>
    </row>
    <row r="626" spans="1:30" ht="14.4">
      <c r="A626" s="7" t="s">
        <v>20</v>
      </c>
      <c r="B626" s="7" t="s">
        <v>103</v>
      </c>
      <c r="C626" s="7" t="s">
        <v>104</v>
      </c>
      <c r="D626" s="7" t="s">
        <v>37</v>
      </c>
      <c r="E626" s="7">
        <v>13.751971387253001</v>
      </c>
      <c r="F626" s="7">
        <v>0</v>
      </c>
      <c r="G626" s="7">
        <v>2.8084612165533902</v>
      </c>
      <c r="H626" s="7">
        <v>0</v>
      </c>
      <c r="I626" s="7">
        <v>9.8477690222723009</v>
      </c>
      <c r="J626" s="7">
        <v>2.2412310593054201</v>
      </c>
      <c r="K626" s="7">
        <v>0.88814775681292302</v>
      </c>
      <c r="L626" s="7">
        <v>4.2248169978282002</v>
      </c>
      <c r="M626" s="7">
        <v>0</v>
      </c>
      <c r="N626" s="7">
        <v>2.6743271135675899</v>
      </c>
      <c r="O626" s="7">
        <v>1.90092561794649</v>
      </c>
      <c r="P626" s="7">
        <v>8.6022970000000001</v>
      </c>
      <c r="Q626" s="7">
        <v>0</v>
      </c>
      <c r="R626" s="7">
        <v>10.787829</v>
      </c>
      <c r="S626" s="7">
        <v>0</v>
      </c>
      <c r="T626" s="7">
        <v>63.962587999999997</v>
      </c>
      <c r="U626" s="7">
        <v>5.7701279999999997</v>
      </c>
      <c r="V626" s="7">
        <v>4.3541129999999999</v>
      </c>
      <c r="W626" s="7">
        <v>41.676710999999997</v>
      </c>
      <c r="X626" s="7">
        <v>0</v>
      </c>
      <c r="Y626" s="7">
        <v>6.7880580000000004</v>
      </c>
      <c r="Z626" s="7">
        <v>13.650551999999999</v>
      </c>
      <c r="AA626" s="1" t="s">
        <v>38</v>
      </c>
      <c r="AB626" s="1" t="str">
        <f t="shared" si="30"/>
        <v>Extremadura</v>
      </c>
      <c r="AC626" s="1" t="str">
        <f t="shared" si="28"/>
        <v>Badajoz-Extremadura-Cáceres-R6</v>
      </c>
      <c r="AD626" s="1" t="str">
        <f t="shared" si="29"/>
        <v xml:space="preserve">DD - Industria de la madera y el corcho </v>
      </c>
    </row>
    <row r="627" spans="1:30" ht="14.4">
      <c r="A627" s="7" t="s">
        <v>20</v>
      </c>
      <c r="B627" s="7" t="s">
        <v>103</v>
      </c>
      <c r="C627" s="7" t="s">
        <v>104</v>
      </c>
      <c r="D627" s="7" t="s">
        <v>39</v>
      </c>
      <c r="E627" s="7">
        <v>18.890858076714199</v>
      </c>
      <c r="F627" s="7">
        <v>0</v>
      </c>
      <c r="G627" s="7">
        <v>8.8309901513274909</v>
      </c>
      <c r="H627" s="7">
        <v>0</v>
      </c>
      <c r="I627" s="7">
        <v>3.3987222692875401</v>
      </c>
      <c r="J627" s="7">
        <v>13.947770026986699</v>
      </c>
      <c r="K627" s="7">
        <v>0</v>
      </c>
      <c r="L627" s="7">
        <v>0</v>
      </c>
      <c r="M627" s="7">
        <v>11.5548785215731</v>
      </c>
      <c r="N627" s="7">
        <v>0</v>
      </c>
      <c r="O627" s="7">
        <v>0</v>
      </c>
      <c r="P627" s="7">
        <v>3.692904</v>
      </c>
      <c r="Q627" s="7">
        <v>0</v>
      </c>
      <c r="R627" s="7">
        <v>13.263966</v>
      </c>
      <c r="S627" s="7">
        <v>0</v>
      </c>
      <c r="T627" s="7">
        <v>6.1848099999999997</v>
      </c>
      <c r="U627" s="7">
        <v>2.5649519999999999</v>
      </c>
      <c r="V627" s="7">
        <v>0</v>
      </c>
      <c r="W627" s="7">
        <v>0</v>
      </c>
      <c r="X627" s="7">
        <v>3.0445730000000002</v>
      </c>
      <c r="Y627" s="7">
        <v>0</v>
      </c>
      <c r="Z627" s="7">
        <v>0</v>
      </c>
      <c r="AA627" s="1" t="s">
        <v>40</v>
      </c>
      <c r="AB627" s="1" t="str">
        <f t="shared" si="30"/>
        <v>Extremadura</v>
      </c>
      <c r="AC627" s="1" t="str">
        <f t="shared" si="28"/>
        <v>Badajoz-Extremadura-Cáceres-R7</v>
      </c>
      <c r="AD627" s="1" t="str">
        <f t="shared" si="29"/>
        <v xml:space="preserve">DE - Industria del papel, edición y artes gráficas </v>
      </c>
    </row>
    <row r="628" spans="1:30" ht="14.4">
      <c r="A628" s="7" t="s">
        <v>20</v>
      </c>
      <c r="B628" s="7" t="s">
        <v>103</v>
      </c>
      <c r="C628" s="7" t="s">
        <v>104</v>
      </c>
      <c r="D628" s="7" t="s">
        <v>41</v>
      </c>
      <c r="E628" s="7">
        <v>2.2853414025083598</v>
      </c>
      <c r="F628" s="7">
        <v>3.0017741604744699</v>
      </c>
      <c r="G628" s="7">
        <v>5.0959296706402499</v>
      </c>
      <c r="H628" s="7">
        <v>0</v>
      </c>
      <c r="I628" s="7">
        <v>1.3965075422542099</v>
      </c>
      <c r="J628" s="7">
        <v>0.81680642296287997</v>
      </c>
      <c r="K628" s="7">
        <v>0.13623456422473301</v>
      </c>
      <c r="L628" s="7">
        <v>0.37487717910403201</v>
      </c>
      <c r="M628" s="7">
        <v>0.85591899910659697</v>
      </c>
      <c r="N628" s="7">
        <v>1.9329316816261</v>
      </c>
      <c r="O628" s="7">
        <v>1.37410989303637</v>
      </c>
      <c r="P628" s="7">
        <v>6.593216</v>
      </c>
      <c r="Q628" s="7">
        <v>28.224865999999999</v>
      </c>
      <c r="R628" s="7">
        <v>24.242477999999998</v>
      </c>
      <c r="S628" s="7">
        <v>0</v>
      </c>
      <c r="T628" s="7">
        <v>10.015145</v>
      </c>
      <c r="U628" s="7">
        <v>29.709042</v>
      </c>
      <c r="V628" s="7">
        <v>6.2053219999999998</v>
      </c>
      <c r="W628" s="7">
        <v>25.783643999999999</v>
      </c>
      <c r="X628" s="7">
        <v>12.902085</v>
      </c>
      <c r="Y628" s="7">
        <v>12.384175000000001</v>
      </c>
      <c r="Z628" s="7">
        <v>28.875609000000001</v>
      </c>
      <c r="AA628" s="1" t="s">
        <v>42</v>
      </c>
      <c r="AB628" s="1" t="str">
        <f t="shared" si="30"/>
        <v>Extremadura</v>
      </c>
      <c r="AC628" s="1" t="str">
        <f t="shared" si="28"/>
        <v>Badajoz-Extremadura-Cáceres-R8</v>
      </c>
      <c r="AD628" s="1" t="str">
        <f t="shared" si="29"/>
        <v xml:space="preserve">DG - Industria Química </v>
      </c>
    </row>
    <row r="629" spans="1:30" ht="14.4">
      <c r="A629" s="7" t="s">
        <v>20</v>
      </c>
      <c r="B629" s="7" t="s">
        <v>103</v>
      </c>
      <c r="C629" s="7" t="s">
        <v>104</v>
      </c>
      <c r="D629" s="7" t="s">
        <v>43</v>
      </c>
      <c r="E629" s="7">
        <v>0</v>
      </c>
      <c r="F629" s="7">
        <v>0</v>
      </c>
      <c r="G629" s="7">
        <v>0</v>
      </c>
      <c r="H629" s="7">
        <v>0.93566999244697602</v>
      </c>
      <c r="I629" s="7">
        <v>1.4139691287337</v>
      </c>
      <c r="J629" s="7">
        <v>2.10274435789221</v>
      </c>
      <c r="K629" s="7">
        <v>0</v>
      </c>
      <c r="L629" s="7">
        <v>2.9119924618704198</v>
      </c>
      <c r="M629" s="7">
        <v>0</v>
      </c>
      <c r="N629" s="7">
        <v>0.28936416755517902</v>
      </c>
      <c r="O629" s="7">
        <v>0.63924006579773796</v>
      </c>
      <c r="P629" s="7">
        <v>0</v>
      </c>
      <c r="Q629" s="7">
        <v>0</v>
      </c>
      <c r="R629" s="7">
        <v>0</v>
      </c>
      <c r="S629" s="7">
        <v>2.6663009999999998</v>
      </c>
      <c r="T629" s="7">
        <v>6.6148740000000004</v>
      </c>
      <c r="U629" s="7">
        <v>3.7207720000000002</v>
      </c>
      <c r="V629" s="7">
        <v>0</v>
      </c>
      <c r="W629" s="7">
        <v>14.894899000000001</v>
      </c>
      <c r="X629" s="7">
        <v>0</v>
      </c>
      <c r="Y629" s="7">
        <v>1.8602460000000001</v>
      </c>
      <c r="Z629" s="7">
        <v>1.484861</v>
      </c>
      <c r="AA629" s="1" t="s">
        <v>44</v>
      </c>
      <c r="AB629" s="1" t="str">
        <f t="shared" si="30"/>
        <v>Extremadura</v>
      </c>
      <c r="AC629" s="1" t="str">
        <f t="shared" si="28"/>
        <v>Badajoz-Extremadura-Cáceres-R9</v>
      </c>
      <c r="AD629" s="1" t="str">
        <f t="shared" si="29"/>
        <v xml:space="preserve">DH - Industria del caucho y materias plásticas </v>
      </c>
    </row>
    <row r="630" spans="1:30" ht="14.4">
      <c r="A630" s="7" t="s">
        <v>20</v>
      </c>
      <c r="B630" s="7" t="s">
        <v>103</v>
      </c>
      <c r="C630" s="7" t="s">
        <v>104</v>
      </c>
      <c r="D630" s="7" t="s">
        <v>45</v>
      </c>
      <c r="E630" s="7">
        <v>3.49784713881425</v>
      </c>
      <c r="F630" s="7">
        <v>7.29128179168658</v>
      </c>
      <c r="G630" s="7">
        <v>1.90165381147206</v>
      </c>
      <c r="H630" s="7">
        <v>12.8371521743597</v>
      </c>
      <c r="I630" s="7">
        <v>3.5377800833542201</v>
      </c>
      <c r="J630" s="7">
        <v>3.31559755213285</v>
      </c>
      <c r="K630" s="7">
        <v>2.9999104911211298</v>
      </c>
      <c r="L630" s="7">
        <v>5.3746295371955997</v>
      </c>
      <c r="M630" s="7">
        <v>1.5342432000561099</v>
      </c>
      <c r="N630" s="7">
        <v>3.51845988158707</v>
      </c>
      <c r="O630" s="7">
        <v>6.4763178601620499</v>
      </c>
      <c r="P630" s="7">
        <v>70.558020999999997</v>
      </c>
      <c r="Q630" s="7">
        <v>44.375048</v>
      </c>
      <c r="R630" s="7">
        <v>74.022864999999996</v>
      </c>
      <c r="S630" s="7">
        <v>175.51470499999999</v>
      </c>
      <c r="T630" s="7">
        <v>45.824599999999997</v>
      </c>
      <c r="U630" s="7">
        <v>62.692019000000002</v>
      </c>
      <c r="V630" s="7">
        <v>44.324595000000002</v>
      </c>
      <c r="W630" s="7">
        <v>41.537776999999998</v>
      </c>
      <c r="X630" s="7">
        <v>9.7886140000000008</v>
      </c>
      <c r="Y630" s="7">
        <v>56.318109</v>
      </c>
      <c r="Z630" s="7">
        <v>24.371293000000001</v>
      </c>
      <c r="AA630" s="1" t="s">
        <v>46</v>
      </c>
      <c r="AB630" s="1" t="str">
        <f t="shared" si="30"/>
        <v>Extremadura</v>
      </c>
      <c r="AC630" s="1" t="str">
        <f t="shared" si="28"/>
        <v>Badajoz-Extremadura-Cáceres-R10</v>
      </c>
      <c r="AD630" s="1" t="str">
        <f t="shared" si="29"/>
        <v xml:space="preserve">DI - Industria de productos minerales no metálicos </v>
      </c>
    </row>
    <row r="631" spans="1:30" ht="14.4">
      <c r="A631" s="7" t="s">
        <v>20</v>
      </c>
      <c r="B631" s="7" t="s">
        <v>103</v>
      </c>
      <c r="C631" s="7" t="s">
        <v>104</v>
      </c>
      <c r="D631" s="7" t="s">
        <v>47</v>
      </c>
      <c r="E631" s="7">
        <v>20.213246887588799</v>
      </c>
      <c r="F631" s="7">
        <v>49.356363846899001</v>
      </c>
      <c r="G631" s="7">
        <v>19.9409846659035</v>
      </c>
      <c r="H631" s="7">
        <v>6.9710655967180601</v>
      </c>
      <c r="I631" s="7">
        <v>12.429719943089101</v>
      </c>
      <c r="J631" s="7">
        <v>11.2287964953601</v>
      </c>
      <c r="K631" s="7">
        <v>2.2628738624836302</v>
      </c>
      <c r="L631" s="7">
        <v>9.4801711208881603</v>
      </c>
      <c r="M631" s="7">
        <v>27.0436998018628</v>
      </c>
      <c r="N631" s="7">
        <v>3.02894933357361</v>
      </c>
      <c r="O631" s="7">
        <v>7.5670863899469802</v>
      </c>
      <c r="P631" s="7">
        <v>19.451191999999999</v>
      </c>
      <c r="Q631" s="7">
        <v>20.844473000000001</v>
      </c>
      <c r="R631" s="7">
        <v>59.074513000000003</v>
      </c>
      <c r="S631" s="7">
        <v>19.045735000000001</v>
      </c>
      <c r="T631" s="7">
        <v>49.417878999999999</v>
      </c>
      <c r="U631" s="7">
        <v>9.5603890000000007</v>
      </c>
      <c r="V631" s="7">
        <v>8.9427339999999997</v>
      </c>
      <c r="W631" s="7">
        <v>42.844163000000002</v>
      </c>
      <c r="X631" s="7">
        <v>130.00095300000001</v>
      </c>
      <c r="Y631" s="7">
        <v>6.4106959999999997</v>
      </c>
      <c r="Z631" s="7">
        <v>4.809272</v>
      </c>
      <c r="AA631" s="1" t="s">
        <v>48</v>
      </c>
      <c r="AB631" s="1" t="str">
        <f t="shared" si="30"/>
        <v>Extremadura</v>
      </c>
      <c r="AC631" s="1" t="str">
        <f t="shared" si="28"/>
        <v>Badajoz-Extremadura-Cáceres-R11</v>
      </c>
      <c r="AD631" s="1" t="str">
        <f t="shared" si="29"/>
        <v xml:space="preserve">DJ - Metalurgia y fabricación de productos metálicos </v>
      </c>
    </row>
    <row r="632" spans="1:30" ht="14.4">
      <c r="A632" s="7" t="s">
        <v>20</v>
      </c>
      <c r="B632" s="7" t="s">
        <v>103</v>
      </c>
      <c r="C632" s="7" t="s">
        <v>104</v>
      </c>
      <c r="D632" s="7" t="s">
        <v>49</v>
      </c>
      <c r="E632" s="7">
        <v>33.286648672396801</v>
      </c>
      <c r="F632" s="7">
        <v>0</v>
      </c>
      <c r="G632" s="7">
        <v>0</v>
      </c>
      <c r="H632" s="7">
        <v>22.9937983991653</v>
      </c>
      <c r="I632" s="7">
        <v>22.841472768475501</v>
      </c>
      <c r="J632" s="7">
        <v>0</v>
      </c>
      <c r="K632" s="7">
        <v>1.20953244539698</v>
      </c>
      <c r="L632" s="7">
        <v>0</v>
      </c>
      <c r="M632" s="7">
        <v>6.9929455155490903</v>
      </c>
      <c r="N632" s="7">
        <v>0.47496385001055202</v>
      </c>
      <c r="O632" s="7">
        <v>0</v>
      </c>
      <c r="P632" s="7">
        <v>10.737590000000001</v>
      </c>
      <c r="Q632" s="7">
        <v>0</v>
      </c>
      <c r="R632" s="7">
        <v>0</v>
      </c>
      <c r="S632" s="7">
        <v>13.416191</v>
      </c>
      <c r="T632" s="7">
        <v>18.294374999999999</v>
      </c>
      <c r="U632" s="7">
        <v>0</v>
      </c>
      <c r="V632" s="7">
        <v>1.5179279999999999</v>
      </c>
      <c r="W632" s="7">
        <v>0</v>
      </c>
      <c r="X632" s="7">
        <v>9.4571400000000008</v>
      </c>
      <c r="Y632" s="7">
        <v>1.0265759999999999</v>
      </c>
      <c r="Z632" s="7">
        <v>0</v>
      </c>
      <c r="AA632" s="1" t="s">
        <v>50</v>
      </c>
      <c r="AB632" s="1" t="str">
        <f t="shared" si="30"/>
        <v>Extremadura</v>
      </c>
      <c r="AC632" s="1" t="str">
        <f t="shared" si="28"/>
        <v>Badajoz-Extremadura-Cáceres-R12</v>
      </c>
      <c r="AD632" s="1" t="str">
        <f t="shared" si="29"/>
        <v xml:space="preserve">DK - Fabricación de maquinaria y equipo mecánico </v>
      </c>
    </row>
    <row r="633" spans="1:30" ht="14.4">
      <c r="A633" s="7" t="s">
        <v>20</v>
      </c>
      <c r="B633" s="7" t="s">
        <v>103</v>
      </c>
      <c r="C633" s="7" t="s">
        <v>104</v>
      </c>
      <c r="D633" s="7" t="s">
        <v>51</v>
      </c>
      <c r="E633" s="7">
        <v>6.7858752413406904</v>
      </c>
      <c r="F633" s="7">
        <v>4.5024278600242598</v>
      </c>
      <c r="G633" s="7">
        <v>0.15986879236057699</v>
      </c>
      <c r="H633" s="7">
        <v>0</v>
      </c>
      <c r="I633" s="7">
        <v>0</v>
      </c>
      <c r="J633" s="7">
        <v>3.5248657469158902</v>
      </c>
      <c r="K633" s="7">
        <v>0</v>
      </c>
      <c r="L633" s="7">
        <v>3.7016770287010998</v>
      </c>
      <c r="M633" s="7">
        <v>10.283954334776499</v>
      </c>
      <c r="N633" s="7">
        <v>0</v>
      </c>
      <c r="O633" s="7">
        <v>3.4545870234029401</v>
      </c>
      <c r="P633" s="7">
        <v>11.927821</v>
      </c>
      <c r="Q633" s="7">
        <v>2.0738479999999999</v>
      </c>
      <c r="R633" s="7">
        <v>0.17271</v>
      </c>
      <c r="S633" s="7">
        <v>0</v>
      </c>
      <c r="T633" s="7">
        <v>0</v>
      </c>
      <c r="U633" s="7">
        <v>2.6514700000000002</v>
      </c>
      <c r="V633" s="7">
        <v>0</v>
      </c>
      <c r="W633" s="7">
        <v>1.94784</v>
      </c>
      <c r="X633" s="7">
        <v>5.3393199999999998</v>
      </c>
      <c r="Y633" s="7">
        <v>0</v>
      </c>
      <c r="Z633" s="7">
        <v>1.4386110000000001</v>
      </c>
      <c r="AA633" s="1" t="s">
        <v>52</v>
      </c>
      <c r="AB633" s="1" t="str">
        <f t="shared" si="30"/>
        <v>Extremadura</v>
      </c>
      <c r="AC633" s="1" t="str">
        <f t="shared" si="28"/>
        <v>Badajoz-Extremadura-Cáceres-R13</v>
      </c>
      <c r="AD633" s="1" t="str">
        <f t="shared" si="29"/>
        <v xml:space="preserve">DL - Material y equipo eléctrico, electrónico y óptico </v>
      </c>
    </row>
    <row r="634" spans="1:30" ht="14.4">
      <c r="A634" s="7" t="s">
        <v>20</v>
      </c>
      <c r="B634" s="7" t="s">
        <v>103</v>
      </c>
      <c r="C634" s="7" t="s">
        <v>104</v>
      </c>
      <c r="D634" s="7" t="s">
        <v>53</v>
      </c>
      <c r="E634" s="7">
        <v>0</v>
      </c>
      <c r="F634" s="7">
        <v>0.70064139683683002</v>
      </c>
      <c r="G634" s="7">
        <v>0</v>
      </c>
      <c r="H634" s="7">
        <v>1.3202177908549699</v>
      </c>
      <c r="I634" s="7">
        <v>0.13980128292254701</v>
      </c>
      <c r="J634" s="7">
        <v>1.2894912850662399</v>
      </c>
      <c r="K634" s="7">
        <v>0.23285838524609401</v>
      </c>
      <c r="L634" s="7">
        <v>7.57007340679344E-2</v>
      </c>
      <c r="M634" s="7">
        <v>1.0926969553482699</v>
      </c>
      <c r="N634" s="7">
        <v>0</v>
      </c>
      <c r="O634" s="7">
        <v>0</v>
      </c>
      <c r="P634" s="7">
        <v>0</v>
      </c>
      <c r="Q634" s="7">
        <v>30.712872999999998</v>
      </c>
      <c r="R634" s="7">
        <v>0</v>
      </c>
      <c r="S634" s="7">
        <v>19.527839</v>
      </c>
      <c r="T634" s="7">
        <v>0.83850000000000002</v>
      </c>
      <c r="U634" s="7">
        <v>34.750703999999999</v>
      </c>
      <c r="V634" s="7">
        <v>1.8721110000000001</v>
      </c>
      <c r="W634" s="7">
        <v>0.89598500000000003</v>
      </c>
      <c r="X634" s="7">
        <v>19.156210999999999</v>
      </c>
      <c r="Y634" s="7">
        <v>0</v>
      </c>
      <c r="Z634" s="7">
        <v>0</v>
      </c>
      <c r="AA634" s="1" t="s">
        <v>54</v>
      </c>
      <c r="AB634" s="1" t="str">
        <f t="shared" si="30"/>
        <v>Extremadura</v>
      </c>
      <c r="AC634" s="1" t="str">
        <f t="shared" si="28"/>
        <v>Badajoz-Extremadura-Cáceres-R14</v>
      </c>
      <c r="AD634" s="1" t="str">
        <f t="shared" si="29"/>
        <v xml:space="preserve">DM - Fabricación de material de transporte </v>
      </c>
    </row>
    <row r="635" spans="1:30" ht="14.4">
      <c r="A635" s="7" t="s">
        <v>20</v>
      </c>
      <c r="B635" s="7" t="s">
        <v>103</v>
      </c>
      <c r="C635" s="7" t="s">
        <v>104</v>
      </c>
      <c r="D635" s="7" t="s">
        <v>55</v>
      </c>
      <c r="E635" s="7">
        <v>7.4928716411827798</v>
      </c>
      <c r="F635" s="7">
        <v>0</v>
      </c>
      <c r="G635" s="7">
        <v>0.40340375986697002</v>
      </c>
      <c r="H635" s="7">
        <v>0</v>
      </c>
      <c r="I635" s="7">
        <v>0</v>
      </c>
      <c r="J635" s="7">
        <v>0.54058736218595305</v>
      </c>
      <c r="K635" s="7">
        <v>0</v>
      </c>
      <c r="L635" s="7">
        <v>0</v>
      </c>
      <c r="M635" s="7">
        <v>2.31005205794825</v>
      </c>
      <c r="N635" s="7">
        <v>0</v>
      </c>
      <c r="O635" s="7">
        <v>0</v>
      </c>
      <c r="P635" s="7">
        <v>4.3848399999999996</v>
      </c>
      <c r="Q635" s="7">
        <v>0</v>
      </c>
      <c r="R635" s="7">
        <v>0.72262199999999999</v>
      </c>
      <c r="S635" s="7">
        <v>0</v>
      </c>
      <c r="T635" s="7">
        <v>0</v>
      </c>
      <c r="U635" s="7">
        <v>2.2176900000000002</v>
      </c>
      <c r="V635" s="7">
        <v>0</v>
      </c>
      <c r="W635" s="7">
        <v>0</v>
      </c>
      <c r="X635" s="7">
        <v>2.1070099999999998</v>
      </c>
      <c r="Y635" s="7">
        <v>0</v>
      </c>
      <c r="Z635" s="7">
        <v>0</v>
      </c>
      <c r="AA635" s="1" t="s">
        <v>56</v>
      </c>
      <c r="AB635" s="1" t="str">
        <f t="shared" si="30"/>
        <v>Extremadura</v>
      </c>
      <c r="AC635" s="1" t="str">
        <f t="shared" si="28"/>
        <v>Badajoz-Extremadura-Cáceres-R15</v>
      </c>
      <c r="AD635" s="1" t="str">
        <f t="shared" si="29"/>
        <v xml:space="preserve">DN - Industrias diversas </v>
      </c>
    </row>
    <row r="636" spans="1:30" ht="14.4">
      <c r="A636" s="7" t="s">
        <v>20</v>
      </c>
      <c r="B636" s="7" t="s">
        <v>103</v>
      </c>
      <c r="C636" s="7" t="s">
        <v>104</v>
      </c>
      <c r="D636" s="7" t="s">
        <v>57</v>
      </c>
      <c r="E636" s="7">
        <v>0</v>
      </c>
      <c r="F636" s="7">
        <v>0</v>
      </c>
      <c r="G636" s="7">
        <v>0</v>
      </c>
      <c r="H636" s="7">
        <v>0</v>
      </c>
      <c r="I636" s="7">
        <v>70.932546336704704</v>
      </c>
      <c r="J636" s="7">
        <v>116.13087120708001</v>
      </c>
      <c r="K636" s="7">
        <v>75.042588131501702</v>
      </c>
      <c r="L636" s="7">
        <v>49.667568702018102</v>
      </c>
      <c r="M636" s="7">
        <v>32.234101251952403</v>
      </c>
      <c r="N636" s="7">
        <v>37.152762669393901</v>
      </c>
      <c r="O636" s="7">
        <v>49.896059567375502</v>
      </c>
      <c r="P636" s="7">
        <v>0</v>
      </c>
      <c r="Q636" s="7">
        <v>0</v>
      </c>
      <c r="R636" s="7">
        <v>0</v>
      </c>
      <c r="S636" s="7">
        <v>0</v>
      </c>
      <c r="T636" s="7">
        <v>0</v>
      </c>
      <c r="U636" s="7">
        <v>0</v>
      </c>
      <c r="V636" s="7">
        <v>0</v>
      </c>
      <c r="W636" s="7">
        <v>0</v>
      </c>
      <c r="X636" s="7">
        <v>0</v>
      </c>
      <c r="Y636" s="7">
        <v>0</v>
      </c>
      <c r="Z636" s="7">
        <v>0</v>
      </c>
      <c r="AA636" s="1" t="s">
        <v>58</v>
      </c>
      <c r="AB636" s="1" t="str">
        <f t="shared" si="30"/>
        <v>Extremadura</v>
      </c>
      <c r="AC636" s="1" t="str">
        <f t="shared" si="28"/>
        <v>Badajoz-Extremadura-Cáceres-R16</v>
      </c>
      <c r="AD636" s="1" t="str">
        <f t="shared" si="29"/>
        <v xml:space="preserve">EE - Industria energética, distribución de energía, gas y agua </v>
      </c>
    </row>
    <row r="637" spans="1:30" ht="14.4">
      <c r="A637" s="7" t="s">
        <v>20</v>
      </c>
      <c r="B637" s="7" t="s">
        <v>105</v>
      </c>
      <c r="C637" s="7" t="s">
        <v>106</v>
      </c>
      <c r="D637" s="7" t="s">
        <v>23</v>
      </c>
      <c r="E637" s="7">
        <v>0</v>
      </c>
      <c r="F637" s="7">
        <v>0</v>
      </c>
      <c r="G637" s="7">
        <v>0</v>
      </c>
      <c r="H637" s="7">
        <v>0</v>
      </c>
      <c r="I637" s="7">
        <v>0</v>
      </c>
      <c r="J637" s="7">
        <v>0</v>
      </c>
      <c r="K637" s="7">
        <v>0</v>
      </c>
      <c r="L637" s="7">
        <v>0</v>
      </c>
      <c r="M637" s="7">
        <v>0</v>
      </c>
      <c r="N637" s="7">
        <v>0</v>
      </c>
      <c r="O637" s="7">
        <v>0</v>
      </c>
      <c r="P637" s="7">
        <v>0</v>
      </c>
      <c r="Q637" s="7">
        <v>0</v>
      </c>
      <c r="R637" s="7">
        <v>0</v>
      </c>
      <c r="S637" s="7">
        <v>0</v>
      </c>
      <c r="T637" s="7">
        <v>0</v>
      </c>
      <c r="U637" s="7">
        <v>0</v>
      </c>
      <c r="V637" s="7">
        <v>0</v>
      </c>
      <c r="W637" s="7">
        <v>0</v>
      </c>
      <c r="X637" s="7">
        <v>0</v>
      </c>
      <c r="Y637" s="7">
        <v>0</v>
      </c>
      <c r="Z637" s="7">
        <v>0</v>
      </c>
      <c r="AA637" s="1" t="s">
        <v>24</v>
      </c>
      <c r="AB637" s="1" t="str">
        <f t="shared" si="30"/>
        <v>Galicia</v>
      </c>
      <c r="AC637" s="1" t="str">
        <f t="shared" si="28"/>
        <v>Badajoz-Galicia-A Coruña-R1</v>
      </c>
      <c r="AD637" s="1" t="str">
        <f t="shared" si="29"/>
        <v xml:space="preserve">AA,BB - Agricultura, silvicultura y pesca </v>
      </c>
    </row>
    <row r="638" spans="1:30" ht="14.4">
      <c r="A638" s="7" t="s">
        <v>20</v>
      </c>
      <c r="B638" s="7" t="s">
        <v>105</v>
      </c>
      <c r="C638" s="7" t="s">
        <v>106</v>
      </c>
      <c r="D638" s="7" t="s">
        <v>26</v>
      </c>
      <c r="E638" s="7">
        <v>0</v>
      </c>
      <c r="F638" s="7">
        <v>0</v>
      </c>
      <c r="G638" s="7">
        <v>0</v>
      </c>
      <c r="H638" s="7">
        <v>0</v>
      </c>
      <c r="I638" s="7">
        <v>0</v>
      </c>
      <c r="J638" s="7">
        <v>0</v>
      </c>
      <c r="K638" s="7">
        <v>0</v>
      </c>
      <c r="L638" s="7">
        <v>0</v>
      </c>
      <c r="M638" s="7">
        <v>0</v>
      </c>
      <c r="N638" s="7">
        <v>0</v>
      </c>
      <c r="O638" s="7">
        <v>0</v>
      </c>
      <c r="P638" s="7">
        <v>0</v>
      </c>
      <c r="Q638" s="7">
        <v>0</v>
      </c>
      <c r="R638" s="7">
        <v>0</v>
      </c>
      <c r="S638" s="7">
        <v>0</v>
      </c>
      <c r="T638" s="7">
        <v>0</v>
      </c>
      <c r="U638" s="7">
        <v>0</v>
      </c>
      <c r="V638" s="7">
        <v>0</v>
      </c>
      <c r="W638" s="7">
        <v>0</v>
      </c>
      <c r="X638" s="7">
        <v>0</v>
      </c>
      <c r="Y638" s="7">
        <v>0</v>
      </c>
      <c r="Z638" s="7">
        <v>0</v>
      </c>
      <c r="AA638" s="1" t="s">
        <v>27</v>
      </c>
      <c r="AB638" s="1" t="str">
        <f t="shared" si="30"/>
        <v>Galicia</v>
      </c>
      <c r="AC638" s="1" t="str">
        <f t="shared" si="28"/>
        <v>Badajoz-Galicia-A Coruña-R2</v>
      </c>
      <c r="AD638" s="1" t="str">
        <f t="shared" si="29"/>
        <v xml:space="preserve">CA,CB, DF - I. extractivas, coquerías, refino y combustibles nucleares </v>
      </c>
    </row>
    <row r="639" spans="1:30" ht="14.4">
      <c r="A639" s="7" t="s">
        <v>20</v>
      </c>
      <c r="B639" s="7" t="s">
        <v>105</v>
      </c>
      <c r="C639" s="7" t="s">
        <v>106</v>
      </c>
      <c r="D639" s="7" t="s">
        <v>29</v>
      </c>
      <c r="E639" s="7">
        <v>13.723617938859499</v>
      </c>
      <c r="F639" s="7">
        <v>11.999459284943899</v>
      </c>
      <c r="G639" s="7">
        <v>6.9547598964278903</v>
      </c>
      <c r="H639" s="7">
        <v>7.2355235982394799</v>
      </c>
      <c r="I639" s="7">
        <v>0</v>
      </c>
      <c r="J639" s="7">
        <v>0</v>
      </c>
      <c r="K639" s="7">
        <v>9.4638500743227691</v>
      </c>
      <c r="L639" s="7">
        <v>0</v>
      </c>
      <c r="M639" s="7">
        <v>0</v>
      </c>
      <c r="N639" s="7">
        <v>0</v>
      </c>
      <c r="O639" s="7">
        <v>3.92444511137009</v>
      </c>
      <c r="P639" s="7">
        <v>2.3177669999999999</v>
      </c>
      <c r="Q639" s="7">
        <v>19.879674999999999</v>
      </c>
      <c r="R639" s="7">
        <v>2.7275680000000002</v>
      </c>
      <c r="S639" s="7">
        <v>17.145624999999999</v>
      </c>
      <c r="T639" s="7">
        <v>0</v>
      </c>
      <c r="U639" s="7">
        <v>0</v>
      </c>
      <c r="V639" s="7">
        <v>3.1897139999999999</v>
      </c>
      <c r="W639" s="7">
        <v>0</v>
      </c>
      <c r="X639" s="7">
        <v>0</v>
      </c>
      <c r="Y639" s="7">
        <v>0</v>
      </c>
      <c r="Z639" s="7">
        <v>9.0685260000000003</v>
      </c>
      <c r="AA639" s="1" t="s">
        <v>30</v>
      </c>
      <c r="AB639" s="1" t="str">
        <f t="shared" si="30"/>
        <v>Galicia</v>
      </c>
      <c r="AC639" s="1" t="str">
        <f t="shared" si="28"/>
        <v>Badajoz-Galicia-A Coruña-R3</v>
      </c>
      <c r="AD639" s="1" t="str">
        <f t="shared" si="29"/>
        <v xml:space="preserve">DA - Industria Agroalimentaria </v>
      </c>
    </row>
    <row r="640" spans="1:30" ht="14.4">
      <c r="A640" s="7" t="s">
        <v>20</v>
      </c>
      <c r="B640" s="7" t="s">
        <v>105</v>
      </c>
      <c r="C640" s="7" t="s">
        <v>106</v>
      </c>
      <c r="D640" s="7" t="s">
        <v>32</v>
      </c>
      <c r="E640" s="7">
        <v>0</v>
      </c>
      <c r="F640" s="7">
        <v>0</v>
      </c>
      <c r="G640" s="7">
        <v>0</v>
      </c>
      <c r="H640" s="7">
        <v>0</v>
      </c>
      <c r="I640" s="7">
        <v>0</v>
      </c>
      <c r="J640" s="7">
        <v>0</v>
      </c>
      <c r="K640" s="7">
        <v>0</v>
      </c>
      <c r="L640" s="7">
        <v>0</v>
      </c>
      <c r="M640" s="7">
        <v>0</v>
      </c>
      <c r="N640" s="7">
        <v>0</v>
      </c>
      <c r="O640" s="7">
        <v>0</v>
      </c>
      <c r="P640" s="7">
        <v>0</v>
      </c>
      <c r="Q640" s="7">
        <v>0</v>
      </c>
      <c r="R640" s="7">
        <v>0</v>
      </c>
      <c r="S640" s="7">
        <v>0</v>
      </c>
      <c r="T640" s="7">
        <v>0</v>
      </c>
      <c r="U640" s="7">
        <v>0</v>
      </c>
      <c r="V640" s="7">
        <v>0</v>
      </c>
      <c r="W640" s="7">
        <v>0</v>
      </c>
      <c r="X640" s="7">
        <v>0</v>
      </c>
      <c r="Y640" s="7">
        <v>0</v>
      </c>
      <c r="Z640" s="7">
        <v>0</v>
      </c>
      <c r="AA640" s="1" t="s">
        <v>33</v>
      </c>
      <c r="AB640" s="1" t="str">
        <f t="shared" si="30"/>
        <v>Galicia</v>
      </c>
      <c r="AC640" s="1" t="str">
        <f t="shared" si="28"/>
        <v>Badajoz-Galicia-A Coruña-R4</v>
      </c>
      <c r="AD640" s="1" t="str">
        <f t="shared" si="29"/>
        <v xml:space="preserve">DB - Industria textil y de la confección </v>
      </c>
    </row>
    <row r="641" spans="1:30" ht="14.4">
      <c r="A641" s="7" t="s">
        <v>20</v>
      </c>
      <c r="B641" s="7" t="s">
        <v>105</v>
      </c>
      <c r="C641" s="7" t="s">
        <v>106</v>
      </c>
      <c r="D641" s="7" t="s">
        <v>35</v>
      </c>
      <c r="E641" s="7">
        <v>0</v>
      </c>
      <c r="F641" s="7">
        <v>0</v>
      </c>
      <c r="G641" s="7">
        <v>0</v>
      </c>
      <c r="H641" s="7">
        <v>0</v>
      </c>
      <c r="I641" s="7">
        <v>0</v>
      </c>
      <c r="J641" s="7">
        <v>0</v>
      </c>
      <c r="K641" s="7">
        <v>0</v>
      </c>
      <c r="L641" s="7">
        <v>0</v>
      </c>
      <c r="M641" s="7">
        <v>0</v>
      </c>
      <c r="N641" s="7">
        <v>0</v>
      </c>
      <c r="O641" s="7">
        <v>0</v>
      </c>
      <c r="P641" s="7">
        <v>0</v>
      </c>
      <c r="Q641" s="7">
        <v>0</v>
      </c>
      <c r="R641" s="7">
        <v>0</v>
      </c>
      <c r="S641" s="7">
        <v>0</v>
      </c>
      <c r="T641" s="7">
        <v>0</v>
      </c>
      <c r="U641" s="7">
        <v>0</v>
      </c>
      <c r="V641" s="7">
        <v>0</v>
      </c>
      <c r="W641" s="7">
        <v>0</v>
      </c>
      <c r="X641" s="7">
        <v>0</v>
      </c>
      <c r="Y641" s="7">
        <v>0</v>
      </c>
      <c r="Z641" s="7">
        <v>0</v>
      </c>
      <c r="AA641" s="1" t="s">
        <v>36</v>
      </c>
      <c r="AB641" s="1" t="str">
        <f t="shared" si="30"/>
        <v>Galicia</v>
      </c>
      <c r="AC641" s="1" t="str">
        <f t="shared" si="28"/>
        <v>Badajoz-Galicia-A Coruña-R5</v>
      </c>
      <c r="AD641" s="1" t="str">
        <f t="shared" si="29"/>
        <v xml:space="preserve">DC - Industria del cuero y calzado </v>
      </c>
    </row>
    <row r="642" spans="1:30" ht="14.4">
      <c r="A642" s="7" t="s">
        <v>20</v>
      </c>
      <c r="B642" s="7" t="s">
        <v>105</v>
      </c>
      <c r="C642" s="7" t="s">
        <v>106</v>
      </c>
      <c r="D642" s="7" t="s">
        <v>37</v>
      </c>
      <c r="E642" s="7">
        <v>4.9110176184275298</v>
      </c>
      <c r="F642" s="7">
        <v>0</v>
      </c>
      <c r="G642" s="7">
        <v>1.92241875309234</v>
      </c>
      <c r="H642" s="7">
        <v>1.7582940508632601</v>
      </c>
      <c r="I642" s="7">
        <v>0</v>
      </c>
      <c r="J642" s="7">
        <v>0</v>
      </c>
      <c r="K642" s="7">
        <v>5.8192868540586398</v>
      </c>
      <c r="L642" s="7">
        <v>0</v>
      </c>
      <c r="M642" s="7">
        <v>0</v>
      </c>
      <c r="N642" s="7">
        <v>0</v>
      </c>
      <c r="O642" s="7">
        <v>5.4044770628060697</v>
      </c>
      <c r="P642" s="7">
        <v>17.452791000000001</v>
      </c>
      <c r="Q642" s="7">
        <v>0</v>
      </c>
      <c r="R642" s="7">
        <v>3.558656</v>
      </c>
      <c r="S642" s="7">
        <v>5.4866000000000001</v>
      </c>
      <c r="T642" s="7">
        <v>0</v>
      </c>
      <c r="U642" s="7">
        <v>0</v>
      </c>
      <c r="V642" s="7">
        <v>14.780927999999999</v>
      </c>
      <c r="W642" s="7">
        <v>0</v>
      </c>
      <c r="X642" s="7">
        <v>0</v>
      </c>
      <c r="Y642" s="7">
        <v>0</v>
      </c>
      <c r="Z642" s="7">
        <v>10.53252</v>
      </c>
      <c r="AA642" s="1" t="s">
        <v>38</v>
      </c>
      <c r="AB642" s="1" t="str">
        <f t="shared" si="30"/>
        <v>Galicia</v>
      </c>
      <c r="AC642" s="1" t="str">
        <f t="shared" si="28"/>
        <v>Badajoz-Galicia-A Coruña-R6</v>
      </c>
      <c r="AD642" s="1" t="str">
        <f t="shared" si="29"/>
        <v xml:space="preserve">DD - Industria de la madera y el corcho </v>
      </c>
    </row>
    <row r="643" spans="1:30" ht="14.4">
      <c r="A643" s="7" t="s">
        <v>20</v>
      </c>
      <c r="B643" s="7" t="s">
        <v>105</v>
      </c>
      <c r="C643" s="7" t="s">
        <v>106</v>
      </c>
      <c r="D643" s="7" t="s">
        <v>39</v>
      </c>
      <c r="E643" s="7">
        <v>0</v>
      </c>
      <c r="F643" s="7">
        <v>0</v>
      </c>
      <c r="G643" s="7">
        <v>0</v>
      </c>
      <c r="H643" s="7">
        <v>0</v>
      </c>
      <c r="I643" s="7">
        <v>0</v>
      </c>
      <c r="J643" s="7">
        <v>0</v>
      </c>
      <c r="K643" s="7">
        <v>0</v>
      </c>
      <c r="L643" s="7">
        <v>0</v>
      </c>
      <c r="M643" s="7">
        <v>0</v>
      </c>
      <c r="N643" s="7">
        <v>0</v>
      </c>
      <c r="O643" s="7">
        <v>0</v>
      </c>
      <c r="P643" s="7">
        <v>0</v>
      </c>
      <c r="Q643" s="7">
        <v>0</v>
      </c>
      <c r="R643" s="7">
        <v>0</v>
      </c>
      <c r="S643" s="7">
        <v>0</v>
      </c>
      <c r="T643" s="7">
        <v>0</v>
      </c>
      <c r="U643" s="7">
        <v>0</v>
      </c>
      <c r="V643" s="7">
        <v>0</v>
      </c>
      <c r="W643" s="7">
        <v>0</v>
      </c>
      <c r="X643" s="7">
        <v>0</v>
      </c>
      <c r="Y643" s="7">
        <v>0</v>
      </c>
      <c r="Z643" s="7">
        <v>0</v>
      </c>
      <c r="AA643" s="1" t="s">
        <v>40</v>
      </c>
      <c r="AB643" s="1" t="str">
        <f t="shared" si="30"/>
        <v>Galicia</v>
      </c>
      <c r="AC643" s="1" t="str">
        <f t="shared" si="28"/>
        <v>Badajoz-Galicia-A Coruña-R7</v>
      </c>
      <c r="AD643" s="1" t="str">
        <f t="shared" si="29"/>
        <v xml:space="preserve">DE - Industria del papel, edición y artes gráficas </v>
      </c>
    </row>
    <row r="644" spans="1:30" ht="14.4">
      <c r="A644" s="7" t="s">
        <v>20</v>
      </c>
      <c r="B644" s="7" t="s">
        <v>105</v>
      </c>
      <c r="C644" s="7" t="s">
        <v>106</v>
      </c>
      <c r="D644" s="7" t="s">
        <v>41</v>
      </c>
      <c r="E644" s="7">
        <v>0</v>
      </c>
      <c r="F644" s="7">
        <v>0</v>
      </c>
      <c r="G644" s="7">
        <v>0</v>
      </c>
      <c r="H644" s="7">
        <v>0</v>
      </c>
      <c r="I644" s="7">
        <v>0</v>
      </c>
      <c r="J644" s="7">
        <v>3.81714143661809</v>
      </c>
      <c r="K644" s="7">
        <v>0</v>
      </c>
      <c r="L644" s="7">
        <v>0</v>
      </c>
      <c r="M644" s="7">
        <v>0</v>
      </c>
      <c r="N644" s="7">
        <v>0</v>
      </c>
      <c r="O644" s="7">
        <v>0</v>
      </c>
      <c r="P644" s="7">
        <v>0</v>
      </c>
      <c r="Q644" s="7">
        <v>0</v>
      </c>
      <c r="R644" s="7">
        <v>0</v>
      </c>
      <c r="S644" s="7">
        <v>0</v>
      </c>
      <c r="T644" s="7">
        <v>0</v>
      </c>
      <c r="U644" s="7">
        <v>4.8426809999999998</v>
      </c>
      <c r="V644" s="7">
        <v>0</v>
      </c>
      <c r="W644" s="7">
        <v>0</v>
      </c>
      <c r="X644" s="7">
        <v>0</v>
      </c>
      <c r="Y644" s="7">
        <v>0</v>
      </c>
      <c r="Z644" s="7">
        <v>0</v>
      </c>
      <c r="AA644" s="1" t="s">
        <v>42</v>
      </c>
      <c r="AB644" s="1" t="str">
        <f t="shared" si="30"/>
        <v>Galicia</v>
      </c>
      <c r="AC644" s="1" t="str">
        <f t="shared" si="28"/>
        <v>Badajoz-Galicia-A Coruña-R8</v>
      </c>
      <c r="AD644" s="1" t="str">
        <f t="shared" si="29"/>
        <v xml:space="preserve">DG - Industria Química </v>
      </c>
    </row>
    <row r="645" spans="1:30" ht="14.4">
      <c r="A645" s="7" t="s">
        <v>20</v>
      </c>
      <c r="B645" s="7" t="s">
        <v>105</v>
      </c>
      <c r="C645" s="7" t="s">
        <v>106</v>
      </c>
      <c r="D645" s="7" t="s">
        <v>43</v>
      </c>
      <c r="E645" s="7">
        <v>0</v>
      </c>
      <c r="F645" s="7">
        <v>20.5114981181401</v>
      </c>
      <c r="G645" s="7">
        <v>6.3069583253687798</v>
      </c>
      <c r="H645" s="7">
        <v>0</v>
      </c>
      <c r="I645" s="7">
        <v>0</v>
      </c>
      <c r="J645" s="7">
        <v>3.6375207064115398</v>
      </c>
      <c r="K645" s="7">
        <v>4.21988175445526</v>
      </c>
      <c r="L645" s="7">
        <v>0</v>
      </c>
      <c r="M645" s="7">
        <v>0</v>
      </c>
      <c r="N645" s="7">
        <v>0</v>
      </c>
      <c r="O645" s="7">
        <v>0</v>
      </c>
      <c r="P645" s="7">
        <v>0</v>
      </c>
      <c r="Q645" s="7">
        <v>11.385123999999999</v>
      </c>
      <c r="R645" s="7">
        <v>11.921078</v>
      </c>
      <c r="S645" s="7">
        <v>0</v>
      </c>
      <c r="T645" s="7">
        <v>0</v>
      </c>
      <c r="U645" s="7">
        <v>3.4456920000000002</v>
      </c>
      <c r="V645" s="7">
        <v>3.5051350000000001</v>
      </c>
      <c r="W645" s="7">
        <v>0</v>
      </c>
      <c r="X645" s="7">
        <v>0</v>
      </c>
      <c r="Y645" s="7">
        <v>0</v>
      </c>
      <c r="Z645" s="7">
        <v>0</v>
      </c>
      <c r="AA645" s="1" t="s">
        <v>44</v>
      </c>
      <c r="AB645" s="1" t="str">
        <f t="shared" si="30"/>
        <v>Galicia</v>
      </c>
      <c r="AC645" s="1" t="str">
        <f t="shared" si="28"/>
        <v>Badajoz-Galicia-A Coruña-R9</v>
      </c>
      <c r="AD645" s="1" t="str">
        <f t="shared" si="29"/>
        <v xml:space="preserve">DH - Industria del caucho y materias plásticas </v>
      </c>
    </row>
    <row r="646" spans="1:30" ht="14.4">
      <c r="A646" s="7" t="s">
        <v>20</v>
      </c>
      <c r="B646" s="7" t="s">
        <v>105</v>
      </c>
      <c r="C646" s="7" t="s">
        <v>106</v>
      </c>
      <c r="D646" s="7" t="s">
        <v>45</v>
      </c>
      <c r="E646" s="7">
        <v>0</v>
      </c>
      <c r="F646" s="7">
        <v>0</v>
      </c>
      <c r="G646" s="7">
        <v>0</v>
      </c>
      <c r="H646" s="7">
        <v>13.098836401997801</v>
      </c>
      <c r="I646" s="7">
        <v>0</v>
      </c>
      <c r="J646" s="7">
        <v>0</v>
      </c>
      <c r="K646" s="7">
        <v>0</v>
      </c>
      <c r="L646" s="7">
        <v>0</v>
      </c>
      <c r="M646" s="7">
        <v>0</v>
      </c>
      <c r="N646" s="7">
        <v>0</v>
      </c>
      <c r="O646" s="7">
        <v>0</v>
      </c>
      <c r="P646" s="7">
        <v>0</v>
      </c>
      <c r="Q646" s="7">
        <v>0</v>
      </c>
      <c r="R646" s="7">
        <v>0</v>
      </c>
      <c r="S646" s="7">
        <v>15.946992</v>
      </c>
      <c r="T646" s="7">
        <v>0</v>
      </c>
      <c r="U646" s="7">
        <v>0</v>
      </c>
      <c r="V646" s="7">
        <v>0</v>
      </c>
      <c r="W646" s="7">
        <v>0</v>
      </c>
      <c r="X646" s="7">
        <v>0</v>
      </c>
      <c r="Y646" s="7">
        <v>0</v>
      </c>
      <c r="Z646" s="7">
        <v>0</v>
      </c>
      <c r="AA646" s="1" t="s">
        <v>46</v>
      </c>
      <c r="AB646" s="1" t="str">
        <f t="shared" si="30"/>
        <v>Galicia</v>
      </c>
      <c r="AC646" s="1" t="str">
        <f t="shared" si="28"/>
        <v>Badajoz-Galicia-A Coruña-R10</v>
      </c>
      <c r="AD646" s="1" t="str">
        <f t="shared" si="29"/>
        <v xml:space="preserve">DI - Industria de productos minerales no metálicos </v>
      </c>
    </row>
    <row r="647" spans="1:30" ht="14.4">
      <c r="A647" s="7" t="s">
        <v>20</v>
      </c>
      <c r="B647" s="7" t="s">
        <v>105</v>
      </c>
      <c r="C647" s="7" t="s">
        <v>106</v>
      </c>
      <c r="D647" s="7" t="s">
        <v>47</v>
      </c>
      <c r="E647" s="7">
        <v>23.376161123169201</v>
      </c>
      <c r="F647" s="7">
        <v>0</v>
      </c>
      <c r="G647" s="7">
        <v>0</v>
      </c>
      <c r="H647" s="7">
        <v>0</v>
      </c>
      <c r="I647" s="7">
        <v>0</v>
      </c>
      <c r="J647" s="7">
        <v>0</v>
      </c>
      <c r="K647" s="7">
        <v>0</v>
      </c>
      <c r="L647" s="7">
        <v>0</v>
      </c>
      <c r="M647" s="7">
        <v>0</v>
      </c>
      <c r="N647" s="7">
        <v>0</v>
      </c>
      <c r="O647" s="7">
        <v>0</v>
      </c>
      <c r="P647" s="7">
        <v>18.913992</v>
      </c>
      <c r="Q647" s="7">
        <v>0</v>
      </c>
      <c r="R647" s="7">
        <v>0</v>
      </c>
      <c r="S647" s="7">
        <v>0</v>
      </c>
      <c r="T647" s="7">
        <v>0</v>
      </c>
      <c r="U647" s="7">
        <v>0</v>
      </c>
      <c r="V647" s="7">
        <v>0</v>
      </c>
      <c r="W647" s="7">
        <v>0</v>
      </c>
      <c r="X647" s="7">
        <v>0</v>
      </c>
      <c r="Y647" s="7">
        <v>0</v>
      </c>
      <c r="Z647" s="7">
        <v>0</v>
      </c>
      <c r="AA647" s="1" t="s">
        <v>48</v>
      </c>
      <c r="AB647" s="1" t="str">
        <f t="shared" si="30"/>
        <v>Galicia</v>
      </c>
      <c r="AC647" s="1" t="str">
        <f t="shared" si="28"/>
        <v>Badajoz-Galicia-A Coruña-R11</v>
      </c>
      <c r="AD647" s="1" t="str">
        <f t="shared" si="29"/>
        <v xml:space="preserve">DJ - Metalurgia y fabricación de productos metálicos </v>
      </c>
    </row>
    <row r="648" spans="1:30" ht="14.4">
      <c r="A648" s="7" t="s">
        <v>20</v>
      </c>
      <c r="B648" s="7" t="s">
        <v>105</v>
      </c>
      <c r="C648" s="7" t="s">
        <v>106</v>
      </c>
      <c r="D648" s="7" t="s">
        <v>49</v>
      </c>
      <c r="E648" s="7">
        <v>0</v>
      </c>
      <c r="F648" s="7">
        <v>0</v>
      </c>
      <c r="G648" s="7">
        <v>0</v>
      </c>
      <c r="H648" s="7">
        <v>0</v>
      </c>
      <c r="I648" s="7">
        <v>0</v>
      </c>
      <c r="J648" s="7">
        <v>0</v>
      </c>
      <c r="K648" s="7">
        <v>0</v>
      </c>
      <c r="L648" s="7">
        <v>0</v>
      </c>
      <c r="M648" s="7">
        <v>0</v>
      </c>
      <c r="N648" s="7">
        <v>0</v>
      </c>
      <c r="O648" s="7">
        <v>0</v>
      </c>
      <c r="P648" s="7">
        <v>0</v>
      </c>
      <c r="Q648" s="7">
        <v>0</v>
      </c>
      <c r="R648" s="7">
        <v>0</v>
      </c>
      <c r="S648" s="7">
        <v>0</v>
      </c>
      <c r="T648" s="7">
        <v>0</v>
      </c>
      <c r="U648" s="7">
        <v>0</v>
      </c>
      <c r="V648" s="7">
        <v>0</v>
      </c>
      <c r="W648" s="7">
        <v>0</v>
      </c>
      <c r="X648" s="7">
        <v>0</v>
      </c>
      <c r="Y648" s="7">
        <v>0</v>
      </c>
      <c r="Z648" s="7">
        <v>0</v>
      </c>
      <c r="AA648" s="1" t="s">
        <v>50</v>
      </c>
      <c r="AB648" s="1" t="str">
        <f t="shared" si="30"/>
        <v>Galicia</v>
      </c>
      <c r="AC648" s="1" t="str">
        <f t="shared" si="28"/>
        <v>Badajoz-Galicia-A Coruña-R12</v>
      </c>
      <c r="AD648" s="1" t="str">
        <f t="shared" si="29"/>
        <v xml:space="preserve">DK - Fabricación de maquinaria y equipo mecánico </v>
      </c>
    </row>
    <row r="649" spans="1:30" ht="14.4">
      <c r="A649" s="7" t="s">
        <v>20</v>
      </c>
      <c r="B649" s="7" t="s">
        <v>105</v>
      </c>
      <c r="C649" s="7" t="s">
        <v>106</v>
      </c>
      <c r="D649" s="7" t="s">
        <v>51</v>
      </c>
      <c r="E649" s="7">
        <v>0</v>
      </c>
      <c r="F649" s="7">
        <v>8.2682578678838397</v>
      </c>
      <c r="G649" s="7">
        <v>0</v>
      </c>
      <c r="H649" s="7">
        <v>0</v>
      </c>
      <c r="I649" s="7">
        <v>0</v>
      </c>
      <c r="J649" s="7">
        <v>0</v>
      </c>
      <c r="K649" s="7">
        <v>0</v>
      </c>
      <c r="L649" s="7">
        <v>0</v>
      </c>
      <c r="M649" s="7">
        <v>0</v>
      </c>
      <c r="N649" s="7">
        <v>0</v>
      </c>
      <c r="O649" s="7">
        <v>0</v>
      </c>
      <c r="P649" s="7">
        <v>0</v>
      </c>
      <c r="Q649" s="7">
        <v>2.817116</v>
      </c>
      <c r="R649" s="7">
        <v>0</v>
      </c>
      <c r="S649" s="7">
        <v>0</v>
      </c>
      <c r="T649" s="7">
        <v>0</v>
      </c>
      <c r="U649" s="7">
        <v>0</v>
      </c>
      <c r="V649" s="7">
        <v>0</v>
      </c>
      <c r="W649" s="7">
        <v>0</v>
      </c>
      <c r="X649" s="7">
        <v>0</v>
      </c>
      <c r="Y649" s="7">
        <v>0</v>
      </c>
      <c r="Z649" s="7">
        <v>0</v>
      </c>
      <c r="AA649" s="1" t="s">
        <v>52</v>
      </c>
      <c r="AB649" s="1" t="str">
        <f t="shared" si="30"/>
        <v>Galicia</v>
      </c>
      <c r="AC649" s="1" t="str">
        <f t="shared" si="28"/>
        <v>Badajoz-Galicia-A Coruña-R13</v>
      </c>
      <c r="AD649" s="1" t="str">
        <f t="shared" si="29"/>
        <v xml:space="preserve">DL - Material y equipo eléctrico, electrónico y óptico </v>
      </c>
    </row>
    <row r="650" spans="1:30" ht="14.4">
      <c r="A650" s="7" t="s">
        <v>20</v>
      </c>
      <c r="B650" s="7" t="s">
        <v>105</v>
      </c>
      <c r="C650" s="7" t="s">
        <v>106</v>
      </c>
      <c r="D650" s="7" t="s">
        <v>53</v>
      </c>
      <c r="E650" s="7">
        <v>0</v>
      </c>
      <c r="F650" s="7">
        <v>0</v>
      </c>
      <c r="G650" s="7">
        <v>0</v>
      </c>
      <c r="H650" s="7">
        <v>0</v>
      </c>
      <c r="I650" s="7">
        <v>0</v>
      </c>
      <c r="J650" s="7">
        <v>0</v>
      </c>
      <c r="K650" s="7">
        <v>0</v>
      </c>
      <c r="L650" s="7">
        <v>0</v>
      </c>
      <c r="M650" s="7">
        <v>0</v>
      </c>
      <c r="N650" s="7">
        <v>0</v>
      </c>
      <c r="O650" s="7">
        <v>0</v>
      </c>
      <c r="P650" s="7">
        <v>0</v>
      </c>
      <c r="Q650" s="7">
        <v>0</v>
      </c>
      <c r="R650" s="7">
        <v>0</v>
      </c>
      <c r="S650" s="7">
        <v>0</v>
      </c>
      <c r="T650" s="7">
        <v>0</v>
      </c>
      <c r="U650" s="7">
        <v>0</v>
      </c>
      <c r="V650" s="7">
        <v>0</v>
      </c>
      <c r="W650" s="7">
        <v>0</v>
      </c>
      <c r="X650" s="7">
        <v>0</v>
      </c>
      <c r="Y650" s="7">
        <v>0</v>
      </c>
      <c r="Z650" s="7">
        <v>0</v>
      </c>
      <c r="AA650" s="1" t="s">
        <v>54</v>
      </c>
      <c r="AB650" s="1" t="str">
        <f t="shared" si="30"/>
        <v>Galicia</v>
      </c>
      <c r="AC650" s="1" t="str">
        <f t="shared" si="28"/>
        <v>Badajoz-Galicia-A Coruña-R14</v>
      </c>
      <c r="AD650" s="1" t="str">
        <f t="shared" si="29"/>
        <v xml:space="preserve">DM - Fabricación de material de transporte </v>
      </c>
    </row>
    <row r="651" spans="1:30" ht="14.4">
      <c r="A651" s="7" t="s">
        <v>20</v>
      </c>
      <c r="B651" s="7" t="s">
        <v>105</v>
      </c>
      <c r="C651" s="7" t="s">
        <v>106</v>
      </c>
      <c r="D651" s="7" t="s">
        <v>55</v>
      </c>
      <c r="E651" s="7">
        <v>0</v>
      </c>
      <c r="F651" s="7">
        <v>0</v>
      </c>
      <c r="G651" s="7">
        <v>33.836702426412003</v>
      </c>
      <c r="H651" s="7">
        <v>0</v>
      </c>
      <c r="I651" s="7">
        <v>0</v>
      </c>
      <c r="J651" s="7">
        <v>0</v>
      </c>
      <c r="K651" s="7">
        <v>0</v>
      </c>
      <c r="L651" s="7">
        <v>0</v>
      </c>
      <c r="M651" s="7">
        <v>4.8448868913196099</v>
      </c>
      <c r="N651" s="7">
        <v>0</v>
      </c>
      <c r="O651" s="7">
        <v>0</v>
      </c>
      <c r="P651" s="7">
        <v>0</v>
      </c>
      <c r="Q651" s="7">
        <v>0</v>
      </c>
      <c r="R651" s="7">
        <v>17.832999999999998</v>
      </c>
      <c r="S651" s="7">
        <v>0</v>
      </c>
      <c r="T651" s="7">
        <v>0</v>
      </c>
      <c r="U651" s="7">
        <v>0</v>
      </c>
      <c r="V651" s="7">
        <v>0</v>
      </c>
      <c r="W651" s="7">
        <v>0</v>
      </c>
      <c r="X651" s="7">
        <v>0.59760000000000002</v>
      </c>
      <c r="Y651" s="7">
        <v>0</v>
      </c>
      <c r="Z651" s="7">
        <v>0</v>
      </c>
      <c r="AA651" s="1" t="s">
        <v>56</v>
      </c>
      <c r="AB651" s="1" t="str">
        <f t="shared" si="30"/>
        <v>Galicia</v>
      </c>
      <c r="AC651" s="1" t="str">
        <f t="shared" si="28"/>
        <v>Badajoz-Galicia-A Coruña-R15</v>
      </c>
      <c r="AD651" s="1" t="str">
        <f t="shared" si="29"/>
        <v xml:space="preserve">DN - Industrias diversas </v>
      </c>
    </row>
    <row r="652" spans="1:30" ht="14.4">
      <c r="A652" s="7" t="s">
        <v>20</v>
      </c>
      <c r="B652" s="7" t="s">
        <v>105</v>
      </c>
      <c r="C652" s="7" t="s">
        <v>106</v>
      </c>
      <c r="D652" s="7" t="s">
        <v>57</v>
      </c>
      <c r="E652" s="7">
        <v>0</v>
      </c>
      <c r="F652" s="7">
        <v>0</v>
      </c>
      <c r="G652" s="7">
        <v>0</v>
      </c>
      <c r="H652" s="7">
        <v>0</v>
      </c>
      <c r="I652" s="7">
        <v>0</v>
      </c>
      <c r="J652" s="7">
        <v>0</v>
      </c>
      <c r="K652" s="7">
        <v>0</v>
      </c>
      <c r="L652" s="7">
        <v>0</v>
      </c>
      <c r="M652" s="7">
        <v>0</v>
      </c>
      <c r="N652" s="7">
        <v>0</v>
      </c>
      <c r="O652" s="7">
        <v>0</v>
      </c>
      <c r="P652" s="7">
        <v>0</v>
      </c>
      <c r="Q652" s="7">
        <v>0</v>
      </c>
      <c r="R652" s="7">
        <v>0</v>
      </c>
      <c r="S652" s="7">
        <v>0</v>
      </c>
      <c r="T652" s="7">
        <v>0</v>
      </c>
      <c r="U652" s="7">
        <v>0</v>
      </c>
      <c r="V652" s="7">
        <v>0</v>
      </c>
      <c r="W652" s="7">
        <v>0</v>
      </c>
      <c r="X652" s="7">
        <v>0</v>
      </c>
      <c r="Y652" s="7">
        <v>0</v>
      </c>
      <c r="Z652" s="7">
        <v>0</v>
      </c>
      <c r="AA652" s="1" t="s">
        <v>58</v>
      </c>
      <c r="AB652" s="1" t="str">
        <f t="shared" si="30"/>
        <v>Galicia</v>
      </c>
      <c r="AC652" s="1" t="str">
        <f t="shared" si="28"/>
        <v>Badajoz-Galicia-A Coruña-R16</v>
      </c>
      <c r="AD652" s="1" t="str">
        <f t="shared" si="29"/>
        <v xml:space="preserve">EE - Industria energética, distribución de energía, gas y agua </v>
      </c>
    </row>
    <row r="653" spans="1:30" ht="14.4">
      <c r="A653" s="7" t="s">
        <v>20</v>
      </c>
      <c r="B653" s="7" t="s">
        <v>105</v>
      </c>
      <c r="C653" s="7" t="s">
        <v>107</v>
      </c>
      <c r="D653" s="7" t="s">
        <v>23</v>
      </c>
      <c r="E653" s="7">
        <v>36.226640904749502</v>
      </c>
      <c r="F653" s="7">
        <v>0</v>
      </c>
      <c r="G653" s="7">
        <v>0</v>
      </c>
      <c r="H653" s="7">
        <v>0</v>
      </c>
      <c r="I653" s="7">
        <v>0</v>
      </c>
      <c r="J653" s="7">
        <v>0</v>
      </c>
      <c r="K653" s="7">
        <v>0</v>
      </c>
      <c r="L653" s="7">
        <v>0</v>
      </c>
      <c r="M653" s="7">
        <v>0</v>
      </c>
      <c r="N653" s="7">
        <v>0</v>
      </c>
      <c r="O653" s="7">
        <v>0</v>
      </c>
      <c r="P653" s="7">
        <v>30.217212</v>
      </c>
      <c r="Q653" s="7">
        <v>0</v>
      </c>
      <c r="R653" s="7">
        <v>0</v>
      </c>
      <c r="S653" s="7">
        <v>0</v>
      </c>
      <c r="T653" s="7">
        <v>0</v>
      </c>
      <c r="U653" s="7">
        <v>0</v>
      </c>
      <c r="V653" s="7">
        <v>0</v>
      </c>
      <c r="W653" s="7">
        <v>0</v>
      </c>
      <c r="X653" s="7">
        <v>0</v>
      </c>
      <c r="Y653" s="7">
        <v>0</v>
      </c>
      <c r="Z653" s="7">
        <v>0</v>
      </c>
      <c r="AA653" s="1" t="s">
        <v>24</v>
      </c>
      <c r="AB653" s="1" t="str">
        <f t="shared" si="30"/>
        <v>Galicia</v>
      </c>
      <c r="AC653" s="1" t="str">
        <f t="shared" si="28"/>
        <v>Badajoz-Galicia-Lugo-R1</v>
      </c>
      <c r="AD653" s="1" t="str">
        <f t="shared" si="29"/>
        <v xml:space="preserve">AA,BB - Agricultura, silvicultura y pesca </v>
      </c>
    </row>
    <row r="654" spans="1:30" ht="14.4">
      <c r="A654" s="7" t="s">
        <v>20</v>
      </c>
      <c r="B654" s="7" t="s">
        <v>105</v>
      </c>
      <c r="C654" s="7" t="s">
        <v>107</v>
      </c>
      <c r="D654" s="7" t="s">
        <v>26</v>
      </c>
      <c r="E654" s="7">
        <v>0</v>
      </c>
      <c r="F654" s="7">
        <v>0</v>
      </c>
      <c r="G654" s="7">
        <v>0</v>
      </c>
      <c r="H654" s="7">
        <v>0</v>
      </c>
      <c r="I654" s="7">
        <v>0</v>
      </c>
      <c r="J654" s="7">
        <v>0</v>
      </c>
      <c r="K654" s="7">
        <v>0</v>
      </c>
      <c r="L654" s="7">
        <v>0</v>
      </c>
      <c r="M654" s="7">
        <v>0</v>
      </c>
      <c r="N654" s="7">
        <v>0</v>
      </c>
      <c r="O654" s="7">
        <v>0</v>
      </c>
      <c r="P654" s="7">
        <v>0</v>
      </c>
      <c r="Q654" s="7">
        <v>0</v>
      </c>
      <c r="R654" s="7">
        <v>0</v>
      </c>
      <c r="S654" s="7">
        <v>0</v>
      </c>
      <c r="T654" s="7">
        <v>0</v>
      </c>
      <c r="U654" s="7">
        <v>0</v>
      </c>
      <c r="V654" s="7">
        <v>0</v>
      </c>
      <c r="W654" s="7">
        <v>0</v>
      </c>
      <c r="X654" s="7">
        <v>0</v>
      </c>
      <c r="Y654" s="7">
        <v>0</v>
      </c>
      <c r="Z654" s="7">
        <v>0</v>
      </c>
      <c r="AA654" s="1" t="s">
        <v>27</v>
      </c>
      <c r="AB654" s="1" t="str">
        <f t="shared" si="30"/>
        <v>Galicia</v>
      </c>
      <c r="AC654" s="1" t="str">
        <f t="shared" ref="AC654:AC717" si="31">+A654&amp;"-"&amp;AB654&amp;"-"&amp;C654&amp;"-"&amp;AA654</f>
        <v>Badajoz-Galicia-Lugo-R2</v>
      </c>
      <c r="AD654" s="1" t="str">
        <f t="shared" ref="AD654:AD717" si="32">+IF(D654=$D$13,$AI$1,IF(D654=$D$14,$AI$2,IF(D654=$D$15,$AI$3,IF(D654=$D$16,$AI$4,IF(D654=$D$17,$AI$5,IF(D654=$D$18,$AI$6,IF(D654=$D$19,$AI$7,IF(D654=$D$20,$AI$8,IF(D654=$D$21,$AI$9,IF(D654=$D$22,$AI$10,IF(D654=$D$23,$AI$11,IF(D654=$D$24,$AI$12,IF(D654=$D$25,$AI$13,IF(D654=$D$26,$AI$14,IF(D654=$D$27,$AI$15,$AI$16)))))))))))))))</f>
        <v xml:space="preserve">CA,CB, DF - I. extractivas, coquerías, refino y combustibles nucleares </v>
      </c>
    </row>
    <row r="655" spans="1:30" ht="14.4">
      <c r="A655" s="7" t="s">
        <v>20</v>
      </c>
      <c r="B655" s="7" t="s">
        <v>105</v>
      </c>
      <c r="C655" s="7" t="s">
        <v>107</v>
      </c>
      <c r="D655" s="7" t="s">
        <v>29</v>
      </c>
      <c r="E655" s="7">
        <v>39.782556994469999</v>
      </c>
      <c r="F655" s="7">
        <v>7.7736625986237096</v>
      </c>
      <c r="G655" s="7">
        <v>5.5483706065506704</v>
      </c>
      <c r="H655" s="7">
        <v>7.4714680157922198</v>
      </c>
      <c r="I655" s="7">
        <v>17.861658362714898</v>
      </c>
      <c r="J655" s="7">
        <v>16.2557044759176</v>
      </c>
      <c r="K655" s="7">
        <v>2.18792726471345</v>
      </c>
      <c r="L655" s="7">
        <v>3.1695615786740898</v>
      </c>
      <c r="M655" s="7">
        <v>9.6409679577131495</v>
      </c>
      <c r="N655" s="7">
        <v>8.5520439176489909</v>
      </c>
      <c r="O655" s="7">
        <v>8.1121062091021692</v>
      </c>
      <c r="P655" s="7">
        <v>40.538035000000001</v>
      </c>
      <c r="Q655" s="7">
        <v>18.715271999999999</v>
      </c>
      <c r="R655" s="7">
        <v>18.326951999999999</v>
      </c>
      <c r="S655" s="7">
        <v>24.748180999999999</v>
      </c>
      <c r="T655" s="7">
        <v>47.227150999999999</v>
      </c>
      <c r="U655" s="7">
        <v>56.808861999999998</v>
      </c>
      <c r="V655" s="7">
        <v>7.8567159999999996</v>
      </c>
      <c r="W655" s="7">
        <v>13.184212</v>
      </c>
      <c r="X655" s="7">
        <v>35.141511999999999</v>
      </c>
      <c r="Y655" s="7">
        <v>15.749628</v>
      </c>
      <c r="Z655" s="7">
        <v>23.125993000000001</v>
      </c>
      <c r="AA655" s="1" t="s">
        <v>30</v>
      </c>
      <c r="AB655" s="1" t="str">
        <f t="shared" si="30"/>
        <v>Galicia</v>
      </c>
      <c r="AC655" s="1" t="str">
        <f t="shared" si="31"/>
        <v>Badajoz-Galicia-Lugo-R3</v>
      </c>
      <c r="AD655" s="1" t="str">
        <f t="shared" si="32"/>
        <v xml:space="preserve">DA - Industria Agroalimentaria </v>
      </c>
    </row>
    <row r="656" spans="1:30" ht="14.4">
      <c r="A656" s="7" t="s">
        <v>20</v>
      </c>
      <c r="B656" s="7" t="s">
        <v>105</v>
      </c>
      <c r="C656" s="7" t="s">
        <v>107</v>
      </c>
      <c r="D656" s="7" t="s">
        <v>32</v>
      </c>
      <c r="E656" s="7">
        <v>0</v>
      </c>
      <c r="F656" s="7">
        <v>0</v>
      </c>
      <c r="G656" s="7">
        <v>0</v>
      </c>
      <c r="H656" s="7">
        <v>0</v>
      </c>
      <c r="I656" s="7">
        <v>0</v>
      </c>
      <c r="J656" s="7">
        <v>0</v>
      </c>
      <c r="K656" s="7">
        <v>0</v>
      </c>
      <c r="L656" s="7">
        <v>0</v>
      </c>
      <c r="M656" s="7">
        <v>0</v>
      </c>
      <c r="N656" s="7">
        <v>0</v>
      </c>
      <c r="O656" s="7">
        <v>0</v>
      </c>
      <c r="P656" s="7">
        <v>0</v>
      </c>
      <c r="Q656" s="7">
        <v>0</v>
      </c>
      <c r="R656" s="7">
        <v>0</v>
      </c>
      <c r="S656" s="7">
        <v>0</v>
      </c>
      <c r="T656" s="7">
        <v>0</v>
      </c>
      <c r="U656" s="7">
        <v>0</v>
      </c>
      <c r="V656" s="7">
        <v>0</v>
      </c>
      <c r="W656" s="7">
        <v>0</v>
      </c>
      <c r="X656" s="7">
        <v>0</v>
      </c>
      <c r="Y656" s="7">
        <v>0</v>
      </c>
      <c r="Z656" s="7">
        <v>0</v>
      </c>
      <c r="AA656" s="1" t="s">
        <v>33</v>
      </c>
      <c r="AB656" s="1" t="str">
        <f t="shared" si="30"/>
        <v>Galicia</v>
      </c>
      <c r="AC656" s="1" t="str">
        <f t="shared" si="31"/>
        <v>Badajoz-Galicia-Lugo-R4</v>
      </c>
      <c r="AD656" s="1" t="str">
        <f t="shared" si="32"/>
        <v xml:space="preserve">DB - Industria textil y de la confección </v>
      </c>
    </row>
    <row r="657" spans="1:30" ht="14.4">
      <c r="A657" s="7" t="s">
        <v>20</v>
      </c>
      <c r="B657" s="7" t="s">
        <v>105</v>
      </c>
      <c r="C657" s="7" t="s">
        <v>107</v>
      </c>
      <c r="D657" s="7" t="s">
        <v>35</v>
      </c>
      <c r="E657" s="7">
        <v>0</v>
      </c>
      <c r="F657" s="7">
        <v>0</v>
      </c>
      <c r="G657" s="7">
        <v>0</v>
      </c>
      <c r="H657" s="7">
        <v>0</v>
      </c>
      <c r="I657" s="7">
        <v>0</v>
      </c>
      <c r="J657" s="7">
        <v>0</v>
      </c>
      <c r="K657" s="7">
        <v>0</v>
      </c>
      <c r="L657" s="7">
        <v>0</v>
      </c>
      <c r="M657" s="7">
        <v>0</v>
      </c>
      <c r="N657" s="7">
        <v>0</v>
      </c>
      <c r="O657" s="7">
        <v>0</v>
      </c>
      <c r="P657" s="7">
        <v>0</v>
      </c>
      <c r="Q657" s="7">
        <v>0</v>
      </c>
      <c r="R657" s="7">
        <v>0</v>
      </c>
      <c r="S657" s="7">
        <v>0</v>
      </c>
      <c r="T657" s="7">
        <v>0</v>
      </c>
      <c r="U657" s="7">
        <v>0</v>
      </c>
      <c r="V657" s="7">
        <v>0</v>
      </c>
      <c r="W657" s="7">
        <v>0</v>
      </c>
      <c r="X657" s="7">
        <v>0</v>
      </c>
      <c r="Y657" s="7">
        <v>0</v>
      </c>
      <c r="Z657" s="7">
        <v>0</v>
      </c>
      <c r="AA657" s="1" t="s">
        <v>36</v>
      </c>
      <c r="AB657" s="1" t="str">
        <f t="shared" si="30"/>
        <v>Galicia</v>
      </c>
      <c r="AC657" s="1" t="str">
        <f t="shared" si="31"/>
        <v>Badajoz-Galicia-Lugo-R5</v>
      </c>
      <c r="AD657" s="1" t="str">
        <f t="shared" si="32"/>
        <v xml:space="preserve">DC - Industria del cuero y calzado </v>
      </c>
    </row>
    <row r="658" spans="1:30" ht="14.4">
      <c r="A658" s="7" t="s">
        <v>20</v>
      </c>
      <c r="B658" s="7" t="s">
        <v>105</v>
      </c>
      <c r="C658" s="7" t="s">
        <v>107</v>
      </c>
      <c r="D658" s="7" t="s">
        <v>37</v>
      </c>
      <c r="E658" s="7">
        <v>0</v>
      </c>
      <c r="F658" s="7">
        <v>0</v>
      </c>
      <c r="G658" s="7">
        <v>0.415792877223086</v>
      </c>
      <c r="H658" s="7">
        <v>0</v>
      </c>
      <c r="I658" s="7">
        <v>0</v>
      </c>
      <c r="J658" s="7">
        <v>0</v>
      </c>
      <c r="K658" s="7">
        <v>0</v>
      </c>
      <c r="L658" s="7">
        <v>0</v>
      </c>
      <c r="M658" s="7">
        <v>0</v>
      </c>
      <c r="N658" s="7">
        <v>0</v>
      </c>
      <c r="O658" s="7">
        <v>0</v>
      </c>
      <c r="P658" s="7">
        <v>0</v>
      </c>
      <c r="Q658" s="7">
        <v>0</v>
      </c>
      <c r="R658" s="7">
        <v>3.558656</v>
      </c>
      <c r="S658" s="7">
        <v>0</v>
      </c>
      <c r="T658" s="7">
        <v>0</v>
      </c>
      <c r="U658" s="7">
        <v>0</v>
      </c>
      <c r="V658" s="7">
        <v>0</v>
      </c>
      <c r="W658" s="7">
        <v>0</v>
      </c>
      <c r="X658" s="7">
        <v>0</v>
      </c>
      <c r="Y658" s="7">
        <v>0</v>
      </c>
      <c r="Z658" s="7">
        <v>0</v>
      </c>
      <c r="AA658" s="1" t="s">
        <v>38</v>
      </c>
      <c r="AB658" s="1" t="str">
        <f t="shared" si="30"/>
        <v>Galicia</v>
      </c>
      <c r="AC658" s="1" t="str">
        <f t="shared" si="31"/>
        <v>Badajoz-Galicia-Lugo-R6</v>
      </c>
      <c r="AD658" s="1" t="str">
        <f t="shared" si="32"/>
        <v xml:space="preserve">DD - Industria de la madera y el corcho </v>
      </c>
    </row>
    <row r="659" spans="1:30" ht="14.4">
      <c r="A659" s="7" t="s">
        <v>20</v>
      </c>
      <c r="B659" s="7" t="s">
        <v>105</v>
      </c>
      <c r="C659" s="7" t="s">
        <v>107</v>
      </c>
      <c r="D659" s="7" t="s">
        <v>39</v>
      </c>
      <c r="E659" s="7">
        <v>0</v>
      </c>
      <c r="F659" s="7">
        <v>0</v>
      </c>
      <c r="G659" s="7">
        <v>0</v>
      </c>
      <c r="H659" s="7">
        <v>0</v>
      </c>
      <c r="I659" s="7">
        <v>0</v>
      </c>
      <c r="J659" s="7">
        <v>0</v>
      </c>
      <c r="K659" s="7">
        <v>0</v>
      </c>
      <c r="L659" s="7">
        <v>0</v>
      </c>
      <c r="M659" s="7">
        <v>0</v>
      </c>
      <c r="N659" s="7">
        <v>0</v>
      </c>
      <c r="O659" s="7">
        <v>0</v>
      </c>
      <c r="P659" s="7">
        <v>0</v>
      </c>
      <c r="Q659" s="7">
        <v>0</v>
      </c>
      <c r="R659" s="7">
        <v>0</v>
      </c>
      <c r="S659" s="7">
        <v>0</v>
      </c>
      <c r="T659" s="7">
        <v>0</v>
      </c>
      <c r="U659" s="7">
        <v>0</v>
      </c>
      <c r="V659" s="7">
        <v>0</v>
      </c>
      <c r="W659" s="7">
        <v>0</v>
      </c>
      <c r="X659" s="7">
        <v>0</v>
      </c>
      <c r="Y659" s="7">
        <v>0</v>
      </c>
      <c r="Z659" s="7">
        <v>0</v>
      </c>
      <c r="AA659" s="1" t="s">
        <v>40</v>
      </c>
      <c r="AB659" s="1" t="str">
        <f t="shared" si="30"/>
        <v>Galicia</v>
      </c>
      <c r="AC659" s="1" t="str">
        <f t="shared" si="31"/>
        <v>Badajoz-Galicia-Lugo-R7</v>
      </c>
      <c r="AD659" s="1" t="str">
        <f t="shared" si="32"/>
        <v xml:space="preserve">DE - Industria del papel, edición y artes gráficas </v>
      </c>
    </row>
    <row r="660" spans="1:30" ht="14.4">
      <c r="A660" s="7" t="s">
        <v>20</v>
      </c>
      <c r="B660" s="7" t="s">
        <v>105</v>
      </c>
      <c r="C660" s="7" t="s">
        <v>107</v>
      </c>
      <c r="D660" s="7" t="s">
        <v>41</v>
      </c>
      <c r="E660" s="7">
        <v>0</v>
      </c>
      <c r="F660" s="7">
        <v>0</v>
      </c>
      <c r="G660" s="7">
        <v>0</v>
      </c>
      <c r="H660" s="7">
        <v>0</v>
      </c>
      <c r="I660" s="7">
        <v>0</v>
      </c>
      <c r="J660" s="7">
        <v>0</v>
      </c>
      <c r="K660" s="7">
        <v>0</v>
      </c>
      <c r="L660" s="7">
        <v>0</v>
      </c>
      <c r="M660" s="7">
        <v>0.499412738625095</v>
      </c>
      <c r="N660" s="7">
        <v>0</v>
      </c>
      <c r="O660" s="7">
        <v>0</v>
      </c>
      <c r="P660" s="7">
        <v>0</v>
      </c>
      <c r="Q660" s="7">
        <v>0</v>
      </c>
      <c r="R660" s="7">
        <v>0</v>
      </c>
      <c r="S660" s="7">
        <v>0</v>
      </c>
      <c r="T660" s="7">
        <v>0</v>
      </c>
      <c r="U660" s="7">
        <v>0</v>
      </c>
      <c r="V660" s="7">
        <v>0</v>
      </c>
      <c r="W660" s="7">
        <v>0</v>
      </c>
      <c r="X660" s="7">
        <v>14.58249</v>
      </c>
      <c r="Y660" s="7">
        <v>0</v>
      </c>
      <c r="Z660" s="7">
        <v>0</v>
      </c>
      <c r="AA660" s="1" t="s">
        <v>42</v>
      </c>
      <c r="AB660" s="1" t="str">
        <f t="shared" si="30"/>
        <v>Galicia</v>
      </c>
      <c r="AC660" s="1" t="str">
        <f t="shared" si="31"/>
        <v>Badajoz-Galicia-Lugo-R8</v>
      </c>
      <c r="AD660" s="1" t="str">
        <f t="shared" si="32"/>
        <v xml:space="preserve">DG - Industria Química </v>
      </c>
    </row>
    <row r="661" spans="1:30" ht="14.4">
      <c r="A661" s="7" t="s">
        <v>20</v>
      </c>
      <c r="B661" s="7" t="s">
        <v>105</v>
      </c>
      <c r="C661" s="7" t="s">
        <v>107</v>
      </c>
      <c r="D661" s="7" t="s">
        <v>43</v>
      </c>
      <c r="E661" s="7">
        <v>0</v>
      </c>
      <c r="F661" s="7">
        <v>0</v>
      </c>
      <c r="G661" s="7">
        <v>0</v>
      </c>
      <c r="H661" s="7">
        <v>0</v>
      </c>
      <c r="I661" s="7">
        <v>0</v>
      </c>
      <c r="J661" s="7">
        <v>0</v>
      </c>
      <c r="K661" s="7">
        <v>0</v>
      </c>
      <c r="L661" s="7">
        <v>0</v>
      </c>
      <c r="M661" s="7">
        <v>0</v>
      </c>
      <c r="N661" s="7">
        <v>0</v>
      </c>
      <c r="O661" s="7">
        <v>0</v>
      </c>
      <c r="P661" s="7">
        <v>0</v>
      </c>
      <c r="Q661" s="7">
        <v>0</v>
      </c>
      <c r="R661" s="7">
        <v>0</v>
      </c>
      <c r="S661" s="7">
        <v>0</v>
      </c>
      <c r="T661" s="7">
        <v>0</v>
      </c>
      <c r="U661" s="7">
        <v>0</v>
      </c>
      <c r="V661" s="7">
        <v>0</v>
      </c>
      <c r="W661" s="7">
        <v>0</v>
      </c>
      <c r="X661" s="7">
        <v>0</v>
      </c>
      <c r="Y661" s="7">
        <v>0</v>
      </c>
      <c r="Z661" s="7">
        <v>0</v>
      </c>
      <c r="AA661" s="1" t="s">
        <v>44</v>
      </c>
      <c r="AB661" s="1" t="str">
        <f t="shared" si="30"/>
        <v>Galicia</v>
      </c>
      <c r="AC661" s="1" t="str">
        <f t="shared" si="31"/>
        <v>Badajoz-Galicia-Lugo-R9</v>
      </c>
      <c r="AD661" s="1" t="str">
        <f t="shared" si="32"/>
        <v xml:space="preserve">DH - Industria del caucho y materias plásticas </v>
      </c>
    </row>
    <row r="662" spans="1:30" ht="14.4">
      <c r="A662" s="7" t="s">
        <v>20</v>
      </c>
      <c r="B662" s="7" t="s">
        <v>105</v>
      </c>
      <c r="C662" s="7" t="s">
        <v>107</v>
      </c>
      <c r="D662" s="7" t="s">
        <v>45</v>
      </c>
      <c r="E662" s="7">
        <v>0</v>
      </c>
      <c r="F662" s="7">
        <v>0</v>
      </c>
      <c r="G662" s="7">
        <v>0</v>
      </c>
      <c r="H662" s="7">
        <v>0</v>
      </c>
      <c r="I662" s="7">
        <v>0</v>
      </c>
      <c r="J662" s="7">
        <v>0</v>
      </c>
      <c r="K662" s="7">
        <v>0</v>
      </c>
      <c r="L662" s="7">
        <v>0</v>
      </c>
      <c r="M662" s="7">
        <v>1.0441344869839699</v>
      </c>
      <c r="N662" s="7">
        <v>0</v>
      </c>
      <c r="O662" s="7">
        <v>0</v>
      </c>
      <c r="P662" s="7">
        <v>0</v>
      </c>
      <c r="Q662" s="7">
        <v>0</v>
      </c>
      <c r="R662" s="7">
        <v>0</v>
      </c>
      <c r="S662" s="7">
        <v>0</v>
      </c>
      <c r="T662" s="7">
        <v>0</v>
      </c>
      <c r="U662" s="7">
        <v>0</v>
      </c>
      <c r="V662" s="7">
        <v>0</v>
      </c>
      <c r="W662" s="7">
        <v>0</v>
      </c>
      <c r="X662" s="7">
        <v>12.977923000000001</v>
      </c>
      <c r="Y662" s="7">
        <v>0</v>
      </c>
      <c r="Z662" s="7">
        <v>0</v>
      </c>
      <c r="AA662" s="1" t="s">
        <v>46</v>
      </c>
      <c r="AB662" s="1" t="str">
        <f t="shared" si="30"/>
        <v>Galicia</v>
      </c>
      <c r="AC662" s="1" t="str">
        <f t="shared" si="31"/>
        <v>Badajoz-Galicia-Lugo-R10</v>
      </c>
      <c r="AD662" s="1" t="str">
        <f t="shared" si="32"/>
        <v xml:space="preserve">DI - Industria de productos minerales no metálicos </v>
      </c>
    </row>
    <row r="663" spans="1:30" ht="14.4">
      <c r="A663" s="7" t="s">
        <v>20</v>
      </c>
      <c r="B663" s="7" t="s">
        <v>105</v>
      </c>
      <c r="C663" s="7" t="s">
        <v>107</v>
      </c>
      <c r="D663" s="7" t="s">
        <v>47</v>
      </c>
      <c r="E663" s="7">
        <v>0</v>
      </c>
      <c r="F663" s="7">
        <v>0</v>
      </c>
      <c r="G663" s="7">
        <v>0</v>
      </c>
      <c r="H663" s="7">
        <v>0</v>
      </c>
      <c r="I663" s="7">
        <v>0</v>
      </c>
      <c r="J663" s="7">
        <v>0</v>
      </c>
      <c r="K663" s="7">
        <v>0</v>
      </c>
      <c r="L663" s="7">
        <v>0</v>
      </c>
      <c r="M663" s="7">
        <v>0</v>
      </c>
      <c r="N663" s="7">
        <v>0</v>
      </c>
      <c r="O663" s="7">
        <v>0</v>
      </c>
      <c r="P663" s="7">
        <v>0</v>
      </c>
      <c r="Q663" s="7">
        <v>0</v>
      </c>
      <c r="R663" s="7">
        <v>0</v>
      </c>
      <c r="S663" s="7">
        <v>0</v>
      </c>
      <c r="T663" s="7">
        <v>0</v>
      </c>
      <c r="U663" s="7">
        <v>0</v>
      </c>
      <c r="V663" s="7">
        <v>0</v>
      </c>
      <c r="W663" s="7">
        <v>0</v>
      </c>
      <c r="X663" s="7">
        <v>0</v>
      </c>
      <c r="Y663" s="7">
        <v>0</v>
      </c>
      <c r="Z663" s="7">
        <v>0</v>
      </c>
      <c r="AA663" s="1" t="s">
        <v>48</v>
      </c>
      <c r="AB663" s="1" t="str">
        <f t="shared" si="30"/>
        <v>Galicia</v>
      </c>
      <c r="AC663" s="1" t="str">
        <f t="shared" si="31"/>
        <v>Badajoz-Galicia-Lugo-R11</v>
      </c>
      <c r="AD663" s="1" t="str">
        <f t="shared" si="32"/>
        <v xml:space="preserve">DJ - Metalurgia y fabricación de productos metálicos </v>
      </c>
    </row>
    <row r="664" spans="1:30" ht="14.4">
      <c r="A664" s="7" t="s">
        <v>20</v>
      </c>
      <c r="B664" s="7" t="s">
        <v>105</v>
      </c>
      <c r="C664" s="7" t="s">
        <v>107</v>
      </c>
      <c r="D664" s="7" t="s">
        <v>49</v>
      </c>
      <c r="E664" s="7">
        <v>0</v>
      </c>
      <c r="F664" s="7">
        <v>0</v>
      </c>
      <c r="G664" s="7">
        <v>0</v>
      </c>
      <c r="H664" s="7">
        <v>0</v>
      </c>
      <c r="I664" s="7">
        <v>0</v>
      </c>
      <c r="J664" s="7">
        <v>0</v>
      </c>
      <c r="K664" s="7">
        <v>0</v>
      </c>
      <c r="L664" s="7">
        <v>0</v>
      </c>
      <c r="M664" s="7">
        <v>0</v>
      </c>
      <c r="N664" s="7">
        <v>0</v>
      </c>
      <c r="O664" s="7">
        <v>0</v>
      </c>
      <c r="P664" s="7">
        <v>0</v>
      </c>
      <c r="Q664" s="7">
        <v>0</v>
      </c>
      <c r="R664" s="7">
        <v>0</v>
      </c>
      <c r="S664" s="7">
        <v>0</v>
      </c>
      <c r="T664" s="7">
        <v>0</v>
      </c>
      <c r="U664" s="7">
        <v>0</v>
      </c>
      <c r="V664" s="7">
        <v>0</v>
      </c>
      <c r="W664" s="7">
        <v>0</v>
      </c>
      <c r="X664" s="7">
        <v>0</v>
      </c>
      <c r="Y664" s="7">
        <v>0</v>
      </c>
      <c r="Z664" s="7">
        <v>0</v>
      </c>
      <c r="AA664" s="1" t="s">
        <v>50</v>
      </c>
      <c r="AB664" s="1" t="str">
        <f t="shared" si="30"/>
        <v>Galicia</v>
      </c>
      <c r="AC664" s="1" t="str">
        <f t="shared" si="31"/>
        <v>Badajoz-Galicia-Lugo-R12</v>
      </c>
      <c r="AD664" s="1" t="str">
        <f t="shared" si="32"/>
        <v xml:space="preserve">DK - Fabricación de maquinaria y equipo mecánico </v>
      </c>
    </row>
    <row r="665" spans="1:30" ht="14.4">
      <c r="A665" s="7" t="s">
        <v>20</v>
      </c>
      <c r="B665" s="7" t="s">
        <v>105</v>
      </c>
      <c r="C665" s="7" t="s">
        <v>107</v>
      </c>
      <c r="D665" s="7" t="s">
        <v>51</v>
      </c>
      <c r="E665" s="7">
        <v>0</v>
      </c>
      <c r="F665" s="7">
        <v>0</v>
      </c>
      <c r="G665" s="7">
        <v>0</v>
      </c>
      <c r="H665" s="7">
        <v>0</v>
      </c>
      <c r="I665" s="7">
        <v>0</v>
      </c>
      <c r="J665" s="7">
        <v>0</v>
      </c>
      <c r="K665" s="7">
        <v>0</v>
      </c>
      <c r="L665" s="7">
        <v>0</v>
      </c>
      <c r="M665" s="7">
        <v>0</v>
      </c>
      <c r="N665" s="7">
        <v>0</v>
      </c>
      <c r="O665" s="7">
        <v>0</v>
      </c>
      <c r="P665" s="7">
        <v>0</v>
      </c>
      <c r="Q665" s="7">
        <v>0</v>
      </c>
      <c r="R665" s="7">
        <v>0</v>
      </c>
      <c r="S665" s="7">
        <v>0</v>
      </c>
      <c r="T665" s="7">
        <v>0</v>
      </c>
      <c r="U665" s="7">
        <v>0</v>
      </c>
      <c r="V665" s="7">
        <v>0</v>
      </c>
      <c r="W665" s="7">
        <v>0</v>
      </c>
      <c r="X665" s="7">
        <v>0</v>
      </c>
      <c r="Y665" s="7">
        <v>0</v>
      </c>
      <c r="Z665" s="7">
        <v>0</v>
      </c>
      <c r="AA665" s="1" t="s">
        <v>52</v>
      </c>
      <c r="AB665" s="1" t="str">
        <f t="shared" si="30"/>
        <v>Galicia</v>
      </c>
      <c r="AC665" s="1" t="str">
        <f t="shared" si="31"/>
        <v>Badajoz-Galicia-Lugo-R13</v>
      </c>
      <c r="AD665" s="1" t="str">
        <f t="shared" si="32"/>
        <v xml:space="preserve">DL - Material y equipo eléctrico, electrónico y óptico </v>
      </c>
    </row>
    <row r="666" spans="1:30" ht="14.4">
      <c r="A666" s="7" t="s">
        <v>20</v>
      </c>
      <c r="B666" s="7" t="s">
        <v>105</v>
      </c>
      <c r="C666" s="7" t="s">
        <v>107</v>
      </c>
      <c r="D666" s="7" t="s">
        <v>53</v>
      </c>
      <c r="E666" s="7">
        <v>0</v>
      </c>
      <c r="F666" s="7">
        <v>0</v>
      </c>
      <c r="G666" s="7">
        <v>0</v>
      </c>
      <c r="H666" s="7">
        <v>0</v>
      </c>
      <c r="I666" s="7">
        <v>0</v>
      </c>
      <c r="J666" s="7">
        <v>0</v>
      </c>
      <c r="K666" s="7">
        <v>0</v>
      </c>
      <c r="L666" s="7">
        <v>0</v>
      </c>
      <c r="M666" s="7">
        <v>0</v>
      </c>
      <c r="N666" s="7">
        <v>0</v>
      </c>
      <c r="O666" s="7">
        <v>0</v>
      </c>
      <c r="P666" s="7">
        <v>0</v>
      </c>
      <c r="Q666" s="7">
        <v>0</v>
      </c>
      <c r="R666" s="7">
        <v>0</v>
      </c>
      <c r="S666" s="7">
        <v>0</v>
      </c>
      <c r="T666" s="7">
        <v>0</v>
      </c>
      <c r="U666" s="7">
        <v>0</v>
      </c>
      <c r="V666" s="7">
        <v>0</v>
      </c>
      <c r="W666" s="7">
        <v>0</v>
      </c>
      <c r="X666" s="7">
        <v>0</v>
      </c>
      <c r="Y666" s="7">
        <v>0</v>
      </c>
      <c r="Z666" s="7">
        <v>0</v>
      </c>
      <c r="AA666" s="1" t="s">
        <v>54</v>
      </c>
      <c r="AB666" s="1" t="str">
        <f t="shared" si="30"/>
        <v>Galicia</v>
      </c>
      <c r="AC666" s="1" t="str">
        <f t="shared" si="31"/>
        <v>Badajoz-Galicia-Lugo-R14</v>
      </c>
      <c r="AD666" s="1" t="str">
        <f t="shared" si="32"/>
        <v xml:space="preserve">DM - Fabricación de material de transporte </v>
      </c>
    </row>
    <row r="667" spans="1:30" ht="14.4">
      <c r="A667" s="7" t="s">
        <v>20</v>
      </c>
      <c r="B667" s="7" t="s">
        <v>105</v>
      </c>
      <c r="C667" s="7" t="s">
        <v>107</v>
      </c>
      <c r="D667" s="7" t="s">
        <v>55</v>
      </c>
      <c r="E667" s="7">
        <v>0</v>
      </c>
      <c r="F667" s="7">
        <v>0</v>
      </c>
      <c r="G667" s="7">
        <v>0</v>
      </c>
      <c r="H667" s="7">
        <v>0</v>
      </c>
      <c r="I667" s="7">
        <v>0</v>
      </c>
      <c r="J667" s="7">
        <v>0</v>
      </c>
      <c r="K667" s="7">
        <v>0</v>
      </c>
      <c r="L667" s="7">
        <v>0</v>
      </c>
      <c r="M667" s="7">
        <v>0</v>
      </c>
      <c r="N667" s="7">
        <v>0</v>
      </c>
      <c r="O667" s="7">
        <v>0</v>
      </c>
      <c r="P667" s="7">
        <v>0</v>
      </c>
      <c r="Q667" s="7">
        <v>0</v>
      </c>
      <c r="R667" s="7">
        <v>0</v>
      </c>
      <c r="S667" s="7">
        <v>0</v>
      </c>
      <c r="T667" s="7">
        <v>0</v>
      </c>
      <c r="U667" s="7">
        <v>0</v>
      </c>
      <c r="V667" s="7">
        <v>0</v>
      </c>
      <c r="W667" s="7">
        <v>0</v>
      </c>
      <c r="X667" s="7">
        <v>0</v>
      </c>
      <c r="Y667" s="7">
        <v>0</v>
      </c>
      <c r="Z667" s="7">
        <v>0</v>
      </c>
      <c r="AA667" s="1" t="s">
        <v>56</v>
      </c>
      <c r="AB667" s="1" t="str">
        <f t="shared" si="30"/>
        <v>Galicia</v>
      </c>
      <c r="AC667" s="1" t="str">
        <f t="shared" si="31"/>
        <v>Badajoz-Galicia-Lugo-R15</v>
      </c>
      <c r="AD667" s="1" t="str">
        <f t="shared" si="32"/>
        <v xml:space="preserve">DN - Industrias diversas </v>
      </c>
    </row>
    <row r="668" spans="1:30" ht="14.4">
      <c r="A668" s="7" t="s">
        <v>20</v>
      </c>
      <c r="B668" s="7" t="s">
        <v>105</v>
      </c>
      <c r="C668" s="7" t="s">
        <v>107</v>
      </c>
      <c r="D668" s="7" t="s">
        <v>57</v>
      </c>
      <c r="E668" s="7">
        <v>0</v>
      </c>
      <c r="F668" s="7">
        <v>0</v>
      </c>
      <c r="G668" s="7">
        <v>0</v>
      </c>
      <c r="H668" s="7">
        <v>0</v>
      </c>
      <c r="I668" s="7">
        <v>0</v>
      </c>
      <c r="J668" s="7">
        <v>0</v>
      </c>
      <c r="K668" s="7">
        <v>0</v>
      </c>
      <c r="L668" s="7">
        <v>0</v>
      </c>
      <c r="M668" s="7">
        <v>0</v>
      </c>
      <c r="N668" s="7">
        <v>0</v>
      </c>
      <c r="O668" s="7">
        <v>0</v>
      </c>
      <c r="P668" s="7">
        <v>0</v>
      </c>
      <c r="Q668" s="7">
        <v>0</v>
      </c>
      <c r="R668" s="7">
        <v>0</v>
      </c>
      <c r="S668" s="7">
        <v>0</v>
      </c>
      <c r="T668" s="7">
        <v>0</v>
      </c>
      <c r="U668" s="7">
        <v>0</v>
      </c>
      <c r="V668" s="7">
        <v>0</v>
      </c>
      <c r="W668" s="7">
        <v>0</v>
      </c>
      <c r="X668" s="7">
        <v>0</v>
      </c>
      <c r="Y668" s="7">
        <v>0</v>
      </c>
      <c r="Z668" s="7">
        <v>0</v>
      </c>
      <c r="AA668" s="1" t="s">
        <v>58</v>
      </c>
      <c r="AB668" s="1" t="str">
        <f t="shared" si="30"/>
        <v>Galicia</v>
      </c>
      <c r="AC668" s="1" t="str">
        <f t="shared" si="31"/>
        <v>Badajoz-Galicia-Lugo-R16</v>
      </c>
      <c r="AD668" s="1" t="str">
        <f t="shared" si="32"/>
        <v xml:space="preserve">EE - Industria energética, distribución de energía, gas y agua </v>
      </c>
    </row>
    <row r="669" spans="1:30" ht="14.4">
      <c r="A669" s="7" t="s">
        <v>20</v>
      </c>
      <c r="B669" s="7" t="s">
        <v>105</v>
      </c>
      <c r="C669" s="7" t="s">
        <v>108</v>
      </c>
      <c r="D669" s="7" t="s">
        <v>23</v>
      </c>
      <c r="E669" s="7">
        <v>0</v>
      </c>
      <c r="F669" s="7">
        <v>0</v>
      </c>
      <c r="G669" s="7">
        <v>0</v>
      </c>
      <c r="H669" s="7">
        <v>0</v>
      </c>
      <c r="I669" s="7">
        <v>0</v>
      </c>
      <c r="J669" s="7">
        <v>0</v>
      </c>
      <c r="K669" s="7">
        <v>0</v>
      </c>
      <c r="L669" s="7">
        <v>0</v>
      </c>
      <c r="M669" s="7">
        <v>0</v>
      </c>
      <c r="N669" s="7">
        <v>0</v>
      </c>
      <c r="O669" s="7">
        <v>0</v>
      </c>
      <c r="P669" s="7">
        <v>0</v>
      </c>
      <c r="Q669" s="7">
        <v>0</v>
      </c>
      <c r="R669" s="7">
        <v>0</v>
      </c>
      <c r="S669" s="7">
        <v>0</v>
      </c>
      <c r="T669" s="7">
        <v>0</v>
      </c>
      <c r="U669" s="7">
        <v>0</v>
      </c>
      <c r="V669" s="7">
        <v>0</v>
      </c>
      <c r="W669" s="7">
        <v>0</v>
      </c>
      <c r="X669" s="7">
        <v>0</v>
      </c>
      <c r="Y669" s="7">
        <v>0</v>
      </c>
      <c r="Z669" s="7">
        <v>0</v>
      </c>
      <c r="AA669" s="1" t="s">
        <v>24</v>
      </c>
      <c r="AB669" s="1" t="str">
        <f t="shared" si="30"/>
        <v>Galicia</v>
      </c>
      <c r="AC669" s="1" t="str">
        <f t="shared" si="31"/>
        <v>Badajoz-Galicia-Ourense-R1</v>
      </c>
      <c r="AD669" s="1" t="str">
        <f t="shared" si="32"/>
        <v xml:space="preserve">AA,BB - Agricultura, silvicultura y pesca </v>
      </c>
    </row>
    <row r="670" spans="1:30" ht="14.4">
      <c r="A670" s="7" t="s">
        <v>20</v>
      </c>
      <c r="B670" s="7" t="s">
        <v>105</v>
      </c>
      <c r="C670" s="7" t="s">
        <v>108</v>
      </c>
      <c r="D670" s="7" t="s">
        <v>26</v>
      </c>
      <c r="E670" s="7">
        <v>0</v>
      </c>
      <c r="F670" s="7">
        <v>0</v>
      </c>
      <c r="G670" s="7">
        <v>0</v>
      </c>
      <c r="H670" s="7">
        <v>0</v>
      </c>
      <c r="I670" s="7">
        <v>0</v>
      </c>
      <c r="J670" s="7">
        <v>0</v>
      </c>
      <c r="K670" s="7">
        <v>0</v>
      </c>
      <c r="L670" s="7">
        <v>0</v>
      </c>
      <c r="M670" s="7">
        <v>0</v>
      </c>
      <c r="N670" s="7">
        <v>0</v>
      </c>
      <c r="O670" s="7">
        <v>0</v>
      </c>
      <c r="P670" s="7">
        <v>0</v>
      </c>
      <c r="Q670" s="7">
        <v>0</v>
      </c>
      <c r="R670" s="7">
        <v>0</v>
      </c>
      <c r="S670" s="7">
        <v>0</v>
      </c>
      <c r="T670" s="7">
        <v>0</v>
      </c>
      <c r="U670" s="7">
        <v>0</v>
      </c>
      <c r="V670" s="7">
        <v>0</v>
      </c>
      <c r="W670" s="7">
        <v>0</v>
      </c>
      <c r="X670" s="7">
        <v>0</v>
      </c>
      <c r="Y670" s="7">
        <v>0</v>
      </c>
      <c r="Z670" s="7">
        <v>0</v>
      </c>
      <c r="AA670" s="1" t="s">
        <v>27</v>
      </c>
      <c r="AB670" s="1" t="str">
        <f t="shared" ref="AB670:AB733" si="33">IF(B670="Castilla-La Mancha","Castilla La Mancha",B670)</f>
        <v>Galicia</v>
      </c>
      <c r="AC670" s="1" t="str">
        <f t="shared" si="31"/>
        <v>Badajoz-Galicia-Ourense-R2</v>
      </c>
      <c r="AD670" s="1" t="str">
        <f t="shared" si="32"/>
        <v xml:space="preserve">CA,CB, DF - I. extractivas, coquerías, refino y combustibles nucleares </v>
      </c>
    </row>
    <row r="671" spans="1:30" ht="14.4">
      <c r="A671" s="7" t="s">
        <v>20</v>
      </c>
      <c r="B671" s="7" t="s">
        <v>105</v>
      </c>
      <c r="C671" s="7" t="s">
        <v>108</v>
      </c>
      <c r="D671" s="7" t="s">
        <v>29</v>
      </c>
      <c r="E671" s="7">
        <v>0</v>
      </c>
      <c r="F671" s="7">
        <v>0</v>
      </c>
      <c r="G671" s="7">
        <v>0</v>
      </c>
      <c r="H671" s="7">
        <v>3.0218394531438899</v>
      </c>
      <c r="I671" s="7">
        <v>2.8370180241796001</v>
      </c>
      <c r="J671" s="7">
        <v>2.42612383480424</v>
      </c>
      <c r="K671" s="7">
        <v>0</v>
      </c>
      <c r="L671" s="7">
        <v>0</v>
      </c>
      <c r="M671" s="7">
        <v>0</v>
      </c>
      <c r="N671" s="7">
        <v>0</v>
      </c>
      <c r="O671" s="7">
        <v>0</v>
      </c>
      <c r="P671" s="7">
        <v>0</v>
      </c>
      <c r="Q671" s="7">
        <v>0</v>
      </c>
      <c r="R671" s="7">
        <v>0</v>
      </c>
      <c r="S671" s="7">
        <v>5.9801219999999997</v>
      </c>
      <c r="T671" s="7">
        <v>13.907959999999999</v>
      </c>
      <c r="U671" s="7">
        <v>4.7061149999999996</v>
      </c>
      <c r="V671" s="7">
        <v>0</v>
      </c>
      <c r="W671" s="7">
        <v>0</v>
      </c>
      <c r="X671" s="7">
        <v>0</v>
      </c>
      <c r="Y671" s="7">
        <v>0</v>
      </c>
      <c r="Z671" s="7">
        <v>0</v>
      </c>
      <c r="AA671" s="1" t="s">
        <v>30</v>
      </c>
      <c r="AB671" s="1" t="str">
        <f t="shared" si="33"/>
        <v>Galicia</v>
      </c>
      <c r="AC671" s="1" t="str">
        <f t="shared" si="31"/>
        <v>Badajoz-Galicia-Ourense-R3</v>
      </c>
      <c r="AD671" s="1" t="str">
        <f t="shared" si="32"/>
        <v xml:space="preserve">DA - Industria Agroalimentaria </v>
      </c>
    </row>
    <row r="672" spans="1:30" ht="14.4">
      <c r="A672" s="7" t="s">
        <v>20</v>
      </c>
      <c r="B672" s="7" t="s">
        <v>105</v>
      </c>
      <c r="C672" s="7" t="s">
        <v>108</v>
      </c>
      <c r="D672" s="7" t="s">
        <v>32</v>
      </c>
      <c r="E672" s="7">
        <v>3.7444890790092699E-8</v>
      </c>
      <c r="F672" s="7">
        <v>0</v>
      </c>
      <c r="G672" s="7">
        <v>0</v>
      </c>
      <c r="H672" s="7">
        <v>4.95603580716174E-8</v>
      </c>
      <c r="I672" s="7">
        <v>8.2972828605652495E-8</v>
      </c>
      <c r="J672" s="7">
        <v>2.9331021802957101E-8</v>
      </c>
      <c r="K672" s="7">
        <v>0</v>
      </c>
      <c r="L672" s="7">
        <v>0</v>
      </c>
      <c r="M672" s="7">
        <v>0</v>
      </c>
      <c r="N672" s="7">
        <v>0</v>
      </c>
      <c r="O672" s="7">
        <v>9.71607480516471E-4</v>
      </c>
      <c r="P672" s="7">
        <v>0</v>
      </c>
      <c r="Q672" s="7">
        <v>0</v>
      </c>
      <c r="R672" s="7">
        <v>0</v>
      </c>
      <c r="S672" s="7">
        <v>0</v>
      </c>
      <c r="T672" s="7">
        <v>0</v>
      </c>
      <c r="U672" s="7">
        <v>0</v>
      </c>
      <c r="V672" s="7">
        <v>0</v>
      </c>
      <c r="W672" s="7">
        <v>0</v>
      </c>
      <c r="X672" s="7">
        <v>0</v>
      </c>
      <c r="Y672" s="7">
        <v>0</v>
      </c>
      <c r="Z672" s="7">
        <v>0</v>
      </c>
      <c r="AA672" s="1" t="s">
        <v>33</v>
      </c>
      <c r="AB672" s="1" t="str">
        <f t="shared" si="33"/>
        <v>Galicia</v>
      </c>
      <c r="AC672" s="1" t="str">
        <f t="shared" si="31"/>
        <v>Badajoz-Galicia-Ourense-R4</v>
      </c>
      <c r="AD672" s="1" t="str">
        <f t="shared" si="32"/>
        <v xml:space="preserve">DB - Industria textil y de la confección </v>
      </c>
    </row>
    <row r="673" spans="1:30" ht="14.4">
      <c r="A673" s="7" t="s">
        <v>20</v>
      </c>
      <c r="B673" s="7" t="s">
        <v>105</v>
      </c>
      <c r="C673" s="7" t="s">
        <v>108</v>
      </c>
      <c r="D673" s="7" t="s">
        <v>35</v>
      </c>
      <c r="E673" s="7">
        <v>0</v>
      </c>
      <c r="F673" s="7">
        <v>0</v>
      </c>
      <c r="G673" s="7">
        <v>0</v>
      </c>
      <c r="H673" s="7">
        <v>0</v>
      </c>
      <c r="I673" s="7">
        <v>0</v>
      </c>
      <c r="J673" s="7">
        <v>0</v>
      </c>
      <c r="K673" s="7">
        <v>0</v>
      </c>
      <c r="L673" s="7">
        <v>0</v>
      </c>
      <c r="M673" s="7">
        <v>0</v>
      </c>
      <c r="N673" s="7">
        <v>0</v>
      </c>
      <c r="O673" s="7">
        <v>0</v>
      </c>
      <c r="P673" s="7">
        <v>0</v>
      </c>
      <c r="Q673" s="7">
        <v>0</v>
      </c>
      <c r="R673" s="7">
        <v>0</v>
      </c>
      <c r="S673" s="7">
        <v>0</v>
      </c>
      <c r="T673" s="7">
        <v>0</v>
      </c>
      <c r="U673" s="7">
        <v>0</v>
      </c>
      <c r="V673" s="7">
        <v>0</v>
      </c>
      <c r="W673" s="7">
        <v>0</v>
      </c>
      <c r="X673" s="7">
        <v>0</v>
      </c>
      <c r="Y673" s="7">
        <v>0</v>
      </c>
      <c r="Z673" s="7">
        <v>0</v>
      </c>
      <c r="AA673" s="1" t="s">
        <v>36</v>
      </c>
      <c r="AB673" s="1" t="str">
        <f t="shared" si="33"/>
        <v>Galicia</v>
      </c>
      <c r="AC673" s="1" t="str">
        <f t="shared" si="31"/>
        <v>Badajoz-Galicia-Ourense-R5</v>
      </c>
      <c r="AD673" s="1" t="str">
        <f t="shared" si="32"/>
        <v xml:space="preserve">DC - Industria del cuero y calzado </v>
      </c>
    </row>
    <row r="674" spans="1:30" ht="14.4">
      <c r="A674" s="7" t="s">
        <v>20</v>
      </c>
      <c r="B674" s="7" t="s">
        <v>105</v>
      </c>
      <c r="C674" s="7" t="s">
        <v>108</v>
      </c>
      <c r="D674" s="7" t="s">
        <v>37</v>
      </c>
      <c r="E674" s="7">
        <v>0</v>
      </c>
      <c r="F674" s="7">
        <v>0</v>
      </c>
      <c r="G674" s="7">
        <v>0</v>
      </c>
      <c r="H674" s="7">
        <v>0</v>
      </c>
      <c r="I674" s="7">
        <v>0</v>
      </c>
      <c r="J674" s="7">
        <v>0</v>
      </c>
      <c r="K674" s="7">
        <v>0</v>
      </c>
      <c r="L674" s="7">
        <v>0</v>
      </c>
      <c r="M674" s="7">
        <v>0</v>
      </c>
      <c r="N674" s="7">
        <v>0</v>
      </c>
      <c r="O674" s="7">
        <v>0</v>
      </c>
      <c r="P674" s="7">
        <v>0</v>
      </c>
      <c r="Q674" s="7">
        <v>0</v>
      </c>
      <c r="R674" s="7">
        <v>0</v>
      </c>
      <c r="S674" s="7">
        <v>0</v>
      </c>
      <c r="T674" s="7">
        <v>0</v>
      </c>
      <c r="U674" s="7">
        <v>0</v>
      </c>
      <c r="V674" s="7">
        <v>0</v>
      </c>
      <c r="W674" s="7">
        <v>0</v>
      </c>
      <c r="X674" s="7">
        <v>0</v>
      </c>
      <c r="Y674" s="7">
        <v>0</v>
      </c>
      <c r="Z674" s="7">
        <v>0</v>
      </c>
      <c r="AA674" s="1" t="s">
        <v>38</v>
      </c>
      <c r="AB674" s="1" t="str">
        <f t="shared" si="33"/>
        <v>Galicia</v>
      </c>
      <c r="AC674" s="1" t="str">
        <f t="shared" si="31"/>
        <v>Badajoz-Galicia-Ourense-R6</v>
      </c>
      <c r="AD674" s="1" t="str">
        <f t="shared" si="32"/>
        <v xml:space="preserve">DD - Industria de la madera y el corcho </v>
      </c>
    </row>
    <row r="675" spans="1:30" ht="14.4">
      <c r="A675" s="7" t="s">
        <v>20</v>
      </c>
      <c r="B675" s="7" t="s">
        <v>105</v>
      </c>
      <c r="C675" s="7" t="s">
        <v>108</v>
      </c>
      <c r="D675" s="7" t="s">
        <v>39</v>
      </c>
      <c r="E675" s="7">
        <v>3.7209361957676799</v>
      </c>
      <c r="F675" s="7">
        <v>0</v>
      </c>
      <c r="G675" s="7">
        <v>0</v>
      </c>
      <c r="H675" s="7">
        <v>0</v>
      </c>
      <c r="I675" s="7">
        <v>0</v>
      </c>
      <c r="J675" s="7">
        <v>0</v>
      </c>
      <c r="K675" s="7">
        <v>0</v>
      </c>
      <c r="L675" s="7">
        <v>0</v>
      </c>
      <c r="M675" s="7">
        <v>0</v>
      </c>
      <c r="N675" s="7">
        <v>0</v>
      </c>
      <c r="O675" s="7">
        <v>0</v>
      </c>
      <c r="P675" s="7">
        <v>7.61076</v>
      </c>
      <c r="Q675" s="7">
        <v>0</v>
      </c>
      <c r="R675" s="7">
        <v>0</v>
      </c>
      <c r="S675" s="7">
        <v>0</v>
      </c>
      <c r="T675" s="7">
        <v>0</v>
      </c>
      <c r="U675" s="7">
        <v>0</v>
      </c>
      <c r="V675" s="7">
        <v>0</v>
      </c>
      <c r="W675" s="7">
        <v>0</v>
      </c>
      <c r="X675" s="7">
        <v>0</v>
      </c>
      <c r="Y675" s="7">
        <v>0</v>
      </c>
      <c r="Z675" s="7">
        <v>0</v>
      </c>
      <c r="AA675" s="1" t="s">
        <v>40</v>
      </c>
      <c r="AB675" s="1" t="str">
        <f t="shared" si="33"/>
        <v>Galicia</v>
      </c>
      <c r="AC675" s="1" t="str">
        <f t="shared" si="31"/>
        <v>Badajoz-Galicia-Ourense-R7</v>
      </c>
      <c r="AD675" s="1" t="str">
        <f t="shared" si="32"/>
        <v xml:space="preserve">DE - Industria del papel, edición y artes gráficas </v>
      </c>
    </row>
    <row r="676" spans="1:30" ht="14.4">
      <c r="A676" s="7" t="s">
        <v>20</v>
      </c>
      <c r="B676" s="7" t="s">
        <v>105</v>
      </c>
      <c r="C676" s="7" t="s">
        <v>108</v>
      </c>
      <c r="D676" s="7" t="s">
        <v>41</v>
      </c>
      <c r="E676" s="7">
        <v>0</v>
      </c>
      <c r="F676" s="7">
        <v>0</v>
      </c>
      <c r="G676" s="7">
        <v>0</v>
      </c>
      <c r="H676" s="7">
        <v>0</v>
      </c>
      <c r="I676" s="7">
        <v>0</v>
      </c>
      <c r="J676" s="7">
        <v>0</v>
      </c>
      <c r="K676" s="7">
        <v>0</v>
      </c>
      <c r="L676" s="7">
        <v>0</v>
      </c>
      <c r="M676" s="7">
        <v>0</v>
      </c>
      <c r="N676" s="7">
        <v>0</v>
      </c>
      <c r="O676" s="7">
        <v>0</v>
      </c>
      <c r="P676" s="7">
        <v>0</v>
      </c>
      <c r="Q676" s="7">
        <v>0</v>
      </c>
      <c r="R676" s="7">
        <v>0</v>
      </c>
      <c r="S676" s="7">
        <v>0</v>
      </c>
      <c r="T676" s="7">
        <v>0</v>
      </c>
      <c r="U676" s="7">
        <v>0</v>
      </c>
      <c r="V676" s="7">
        <v>0</v>
      </c>
      <c r="W676" s="7">
        <v>0</v>
      </c>
      <c r="X676" s="7">
        <v>0</v>
      </c>
      <c r="Y676" s="7">
        <v>0</v>
      </c>
      <c r="Z676" s="7">
        <v>0</v>
      </c>
      <c r="AA676" s="1" t="s">
        <v>42</v>
      </c>
      <c r="AB676" s="1" t="str">
        <f t="shared" si="33"/>
        <v>Galicia</v>
      </c>
      <c r="AC676" s="1" t="str">
        <f t="shared" si="31"/>
        <v>Badajoz-Galicia-Ourense-R8</v>
      </c>
      <c r="AD676" s="1" t="str">
        <f t="shared" si="32"/>
        <v xml:space="preserve">DG - Industria Química </v>
      </c>
    </row>
    <row r="677" spans="1:30" ht="14.4">
      <c r="A677" s="7" t="s">
        <v>20</v>
      </c>
      <c r="B677" s="7" t="s">
        <v>105</v>
      </c>
      <c r="C677" s="7" t="s">
        <v>108</v>
      </c>
      <c r="D677" s="7" t="s">
        <v>43</v>
      </c>
      <c r="E677" s="7">
        <v>0</v>
      </c>
      <c r="F677" s="7">
        <v>0</v>
      </c>
      <c r="G677" s="7">
        <v>0</v>
      </c>
      <c r="H677" s="7">
        <v>0</v>
      </c>
      <c r="I677" s="7">
        <v>0</v>
      </c>
      <c r="J677" s="7">
        <v>0</v>
      </c>
      <c r="K677" s="7">
        <v>0</v>
      </c>
      <c r="L677" s="7">
        <v>0</v>
      </c>
      <c r="M677" s="7">
        <v>0</v>
      </c>
      <c r="N677" s="7">
        <v>0</v>
      </c>
      <c r="O677" s="7">
        <v>0</v>
      </c>
      <c r="P677" s="7">
        <v>0</v>
      </c>
      <c r="Q677" s="7">
        <v>0</v>
      </c>
      <c r="R677" s="7">
        <v>0</v>
      </c>
      <c r="S677" s="7">
        <v>0</v>
      </c>
      <c r="T677" s="7">
        <v>0</v>
      </c>
      <c r="U677" s="7">
        <v>0</v>
      </c>
      <c r="V677" s="7">
        <v>0</v>
      </c>
      <c r="W677" s="7">
        <v>0</v>
      </c>
      <c r="X677" s="7">
        <v>0</v>
      </c>
      <c r="Y677" s="7">
        <v>0</v>
      </c>
      <c r="Z677" s="7">
        <v>0</v>
      </c>
      <c r="AA677" s="1" t="s">
        <v>44</v>
      </c>
      <c r="AB677" s="1" t="str">
        <f t="shared" si="33"/>
        <v>Galicia</v>
      </c>
      <c r="AC677" s="1" t="str">
        <f t="shared" si="31"/>
        <v>Badajoz-Galicia-Ourense-R9</v>
      </c>
      <c r="AD677" s="1" t="str">
        <f t="shared" si="32"/>
        <v xml:space="preserve">DH - Industria del caucho y materias plásticas </v>
      </c>
    </row>
    <row r="678" spans="1:30" ht="14.4">
      <c r="A678" s="7" t="s">
        <v>20</v>
      </c>
      <c r="B678" s="7" t="s">
        <v>105</v>
      </c>
      <c r="C678" s="7" t="s">
        <v>108</v>
      </c>
      <c r="D678" s="7" t="s">
        <v>45</v>
      </c>
      <c r="E678" s="7">
        <v>1.09081504195829</v>
      </c>
      <c r="F678" s="7">
        <v>0</v>
      </c>
      <c r="G678" s="7">
        <v>0</v>
      </c>
      <c r="H678" s="7">
        <v>0</v>
      </c>
      <c r="I678" s="7">
        <v>0</v>
      </c>
      <c r="J678" s="7">
        <v>0</v>
      </c>
      <c r="K678" s="7">
        <v>0</v>
      </c>
      <c r="L678" s="7">
        <v>0</v>
      </c>
      <c r="M678" s="7">
        <v>0</v>
      </c>
      <c r="N678" s="7">
        <v>0</v>
      </c>
      <c r="O678" s="7">
        <v>0</v>
      </c>
      <c r="P678" s="7">
        <v>19.08624</v>
      </c>
      <c r="Q678" s="7">
        <v>0</v>
      </c>
      <c r="R678" s="7">
        <v>0</v>
      </c>
      <c r="S678" s="7">
        <v>0</v>
      </c>
      <c r="T678" s="7">
        <v>0</v>
      </c>
      <c r="U678" s="7">
        <v>0</v>
      </c>
      <c r="V678" s="7">
        <v>0</v>
      </c>
      <c r="W678" s="7">
        <v>0</v>
      </c>
      <c r="X678" s="7">
        <v>0</v>
      </c>
      <c r="Y678" s="7">
        <v>0</v>
      </c>
      <c r="Z678" s="7">
        <v>0</v>
      </c>
      <c r="AA678" s="1" t="s">
        <v>46</v>
      </c>
      <c r="AB678" s="1" t="str">
        <f t="shared" si="33"/>
        <v>Galicia</v>
      </c>
      <c r="AC678" s="1" t="str">
        <f t="shared" si="31"/>
        <v>Badajoz-Galicia-Ourense-R10</v>
      </c>
      <c r="AD678" s="1" t="str">
        <f t="shared" si="32"/>
        <v xml:space="preserve">DI - Industria de productos minerales no metálicos </v>
      </c>
    </row>
    <row r="679" spans="1:30" ht="14.4">
      <c r="A679" s="7" t="s">
        <v>20</v>
      </c>
      <c r="B679" s="7" t="s">
        <v>105</v>
      </c>
      <c r="C679" s="7" t="s">
        <v>108</v>
      </c>
      <c r="D679" s="7" t="s">
        <v>47</v>
      </c>
      <c r="E679" s="7">
        <v>0</v>
      </c>
      <c r="F679" s="7">
        <v>0</v>
      </c>
      <c r="G679" s="7">
        <v>0</v>
      </c>
      <c r="H679" s="7">
        <v>0</v>
      </c>
      <c r="I679" s="7">
        <v>0</v>
      </c>
      <c r="J679" s="7">
        <v>0</v>
      </c>
      <c r="K679" s="7">
        <v>0</v>
      </c>
      <c r="L679" s="7">
        <v>0</v>
      </c>
      <c r="M679" s="7">
        <v>0</v>
      </c>
      <c r="N679" s="7">
        <v>0</v>
      </c>
      <c r="O679" s="7">
        <v>8.1654138094766004</v>
      </c>
      <c r="P679" s="7">
        <v>0</v>
      </c>
      <c r="Q679" s="7">
        <v>0</v>
      </c>
      <c r="R679" s="7">
        <v>0</v>
      </c>
      <c r="S679" s="7">
        <v>0</v>
      </c>
      <c r="T679" s="7">
        <v>0</v>
      </c>
      <c r="U679" s="7">
        <v>0</v>
      </c>
      <c r="V679" s="7">
        <v>0</v>
      </c>
      <c r="W679" s="7">
        <v>0</v>
      </c>
      <c r="X679" s="7">
        <v>0</v>
      </c>
      <c r="Y679" s="7">
        <v>0</v>
      </c>
      <c r="Z679" s="7">
        <v>12.3978</v>
      </c>
      <c r="AA679" s="1" t="s">
        <v>48</v>
      </c>
      <c r="AB679" s="1" t="str">
        <f t="shared" si="33"/>
        <v>Galicia</v>
      </c>
      <c r="AC679" s="1" t="str">
        <f t="shared" si="31"/>
        <v>Badajoz-Galicia-Ourense-R11</v>
      </c>
      <c r="AD679" s="1" t="str">
        <f t="shared" si="32"/>
        <v xml:space="preserve">DJ - Metalurgia y fabricación de productos metálicos </v>
      </c>
    </row>
    <row r="680" spans="1:30" ht="14.4">
      <c r="A680" s="7" t="s">
        <v>20</v>
      </c>
      <c r="B680" s="7" t="s">
        <v>105</v>
      </c>
      <c r="C680" s="7" t="s">
        <v>108</v>
      </c>
      <c r="D680" s="7" t="s">
        <v>49</v>
      </c>
      <c r="E680" s="7">
        <v>0</v>
      </c>
      <c r="F680" s="7">
        <v>0</v>
      </c>
      <c r="G680" s="7">
        <v>0</v>
      </c>
      <c r="H680" s="7">
        <v>0</v>
      </c>
      <c r="I680" s="7">
        <v>0</v>
      </c>
      <c r="J680" s="7">
        <v>0</v>
      </c>
      <c r="K680" s="7">
        <v>0</v>
      </c>
      <c r="L680" s="7">
        <v>0</v>
      </c>
      <c r="M680" s="7">
        <v>0</v>
      </c>
      <c r="N680" s="7">
        <v>0</v>
      </c>
      <c r="O680" s="7">
        <v>0</v>
      </c>
      <c r="P680" s="7">
        <v>0</v>
      </c>
      <c r="Q680" s="7">
        <v>0</v>
      </c>
      <c r="R680" s="7">
        <v>0</v>
      </c>
      <c r="S680" s="7">
        <v>0</v>
      </c>
      <c r="T680" s="7">
        <v>0</v>
      </c>
      <c r="U680" s="7">
        <v>0</v>
      </c>
      <c r="V680" s="7">
        <v>0</v>
      </c>
      <c r="W680" s="7">
        <v>0</v>
      </c>
      <c r="X680" s="7">
        <v>0</v>
      </c>
      <c r="Y680" s="7">
        <v>0</v>
      </c>
      <c r="Z680" s="7">
        <v>0</v>
      </c>
      <c r="AA680" s="1" t="s">
        <v>50</v>
      </c>
      <c r="AB680" s="1" t="str">
        <f t="shared" si="33"/>
        <v>Galicia</v>
      </c>
      <c r="AC680" s="1" t="str">
        <f t="shared" si="31"/>
        <v>Badajoz-Galicia-Ourense-R12</v>
      </c>
      <c r="AD680" s="1" t="str">
        <f t="shared" si="32"/>
        <v xml:space="preserve">DK - Fabricación de maquinaria y equipo mecánico </v>
      </c>
    </row>
    <row r="681" spans="1:30" ht="14.4">
      <c r="A681" s="7" t="s">
        <v>20</v>
      </c>
      <c r="B681" s="7" t="s">
        <v>105</v>
      </c>
      <c r="C681" s="7" t="s">
        <v>108</v>
      </c>
      <c r="D681" s="7" t="s">
        <v>51</v>
      </c>
      <c r="E681" s="7">
        <v>0</v>
      </c>
      <c r="F681" s="7">
        <v>0</v>
      </c>
      <c r="G681" s="7">
        <v>0</v>
      </c>
      <c r="H681" s="7">
        <v>0</v>
      </c>
      <c r="I681" s="7">
        <v>0</v>
      </c>
      <c r="J681" s="7">
        <v>0</v>
      </c>
      <c r="K681" s="7">
        <v>0</v>
      </c>
      <c r="L681" s="7">
        <v>0</v>
      </c>
      <c r="M681" s="7">
        <v>0</v>
      </c>
      <c r="N681" s="7">
        <v>0</v>
      </c>
      <c r="O681" s="7">
        <v>0</v>
      </c>
      <c r="P681" s="7">
        <v>0</v>
      </c>
      <c r="Q681" s="7">
        <v>0</v>
      </c>
      <c r="R681" s="7">
        <v>0</v>
      </c>
      <c r="S681" s="7">
        <v>0</v>
      </c>
      <c r="T681" s="7">
        <v>0</v>
      </c>
      <c r="U681" s="7">
        <v>0</v>
      </c>
      <c r="V681" s="7">
        <v>0</v>
      </c>
      <c r="W681" s="7">
        <v>0</v>
      </c>
      <c r="X681" s="7">
        <v>0</v>
      </c>
      <c r="Y681" s="7">
        <v>0</v>
      </c>
      <c r="Z681" s="7">
        <v>0</v>
      </c>
      <c r="AA681" s="1" t="s">
        <v>52</v>
      </c>
      <c r="AB681" s="1" t="str">
        <f t="shared" si="33"/>
        <v>Galicia</v>
      </c>
      <c r="AC681" s="1" t="str">
        <f t="shared" si="31"/>
        <v>Badajoz-Galicia-Ourense-R13</v>
      </c>
      <c r="AD681" s="1" t="str">
        <f t="shared" si="32"/>
        <v xml:space="preserve">DL - Material y equipo eléctrico, electrónico y óptico </v>
      </c>
    </row>
    <row r="682" spans="1:30" ht="14.4">
      <c r="A682" s="7" t="s">
        <v>20</v>
      </c>
      <c r="B682" s="7" t="s">
        <v>105</v>
      </c>
      <c r="C682" s="7" t="s">
        <v>108</v>
      </c>
      <c r="D682" s="7" t="s">
        <v>53</v>
      </c>
      <c r="E682" s="7">
        <v>0</v>
      </c>
      <c r="F682" s="7">
        <v>0</v>
      </c>
      <c r="G682" s="7">
        <v>0</v>
      </c>
      <c r="H682" s="7">
        <v>0</v>
      </c>
      <c r="I682" s="7">
        <v>0</v>
      </c>
      <c r="J682" s="7">
        <v>0</v>
      </c>
      <c r="K682" s="7">
        <v>0</v>
      </c>
      <c r="L682" s="7">
        <v>0</v>
      </c>
      <c r="M682" s="7">
        <v>0</v>
      </c>
      <c r="N682" s="7">
        <v>0</v>
      </c>
      <c r="O682" s="7">
        <v>0</v>
      </c>
      <c r="P682" s="7">
        <v>0</v>
      </c>
      <c r="Q682" s="7">
        <v>0</v>
      </c>
      <c r="R682" s="7">
        <v>0</v>
      </c>
      <c r="S682" s="7">
        <v>0</v>
      </c>
      <c r="T682" s="7">
        <v>0</v>
      </c>
      <c r="U682" s="7">
        <v>0</v>
      </c>
      <c r="V682" s="7">
        <v>0</v>
      </c>
      <c r="W682" s="7">
        <v>0</v>
      </c>
      <c r="X682" s="7">
        <v>0</v>
      </c>
      <c r="Y682" s="7">
        <v>0</v>
      </c>
      <c r="Z682" s="7">
        <v>0</v>
      </c>
      <c r="AA682" s="1" t="s">
        <v>54</v>
      </c>
      <c r="AB682" s="1" t="str">
        <f t="shared" si="33"/>
        <v>Galicia</v>
      </c>
      <c r="AC682" s="1" t="str">
        <f t="shared" si="31"/>
        <v>Badajoz-Galicia-Ourense-R14</v>
      </c>
      <c r="AD682" s="1" t="str">
        <f t="shared" si="32"/>
        <v xml:space="preserve">DM - Fabricación de material de transporte </v>
      </c>
    </row>
    <row r="683" spans="1:30" ht="14.4">
      <c r="A683" s="7" t="s">
        <v>20</v>
      </c>
      <c r="B683" s="7" t="s">
        <v>105</v>
      </c>
      <c r="C683" s="7" t="s">
        <v>108</v>
      </c>
      <c r="D683" s="7" t="s">
        <v>55</v>
      </c>
      <c r="E683" s="7">
        <v>0</v>
      </c>
      <c r="F683" s="7">
        <v>0</v>
      </c>
      <c r="G683" s="7">
        <v>0</v>
      </c>
      <c r="H683" s="7">
        <v>0</v>
      </c>
      <c r="I683" s="7">
        <v>0</v>
      </c>
      <c r="J683" s="7">
        <v>0</v>
      </c>
      <c r="K683" s="7">
        <v>0</v>
      </c>
      <c r="L683" s="7">
        <v>0</v>
      </c>
      <c r="M683" s="7">
        <v>0</v>
      </c>
      <c r="N683" s="7">
        <v>0</v>
      </c>
      <c r="O683" s="7">
        <v>0</v>
      </c>
      <c r="P683" s="7">
        <v>0</v>
      </c>
      <c r="Q683" s="7">
        <v>0</v>
      </c>
      <c r="R683" s="7">
        <v>0</v>
      </c>
      <c r="S683" s="7">
        <v>0</v>
      </c>
      <c r="T683" s="7">
        <v>0</v>
      </c>
      <c r="U683" s="7">
        <v>0</v>
      </c>
      <c r="V683" s="7">
        <v>0</v>
      </c>
      <c r="W683" s="7">
        <v>0</v>
      </c>
      <c r="X683" s="7">
        <v>0</v>
      </c>
      <c r="Y683" s="7">
        <v>0</v>
      </c>
      <c r="Z683" s="7">
        <v>0</v>
      </c>
      <c r="AA683" s="1" t="s">
        <v>56</v>
      </c>
      <c r="AB683" s="1" t="str">
        <f t="shared" si="33"/>
        <v>Galicia</v>
      </c>
      <c r="AC683" s="1" t="str">
        <f t="shared" si="31"/>
        <v>Badajoz-Galicia-Ourense-R15</v>
      </c>
      <c r="AD683" s="1" t="str">
        <f t="shared" si="32"/>
        <v xml:space="preserve">DN - Industrias diversas </v>
      </c>
    </row>
    <row r="684" spans="1:30" ht="14.4">
      <c r="A684" s="7" t="s">
        <v>20</v>
      </c>
      <c r="B684" s="7" t="s">
        <v>105</v>
      </c>
      <c r="C684" s="7" t="s">
        <v>108</v>
      </c>
      <c r="D684" s="7" t="s">
        <v>57</v>
      </c>
      <c r="E684" s="7">
        <v>0</v>
      </c>
      <c r="F684" s="7">
        <v>0</v>
      </c>
      <c r="G684" s="7">
        <v>0</v>
      </c>
      <c r="H684" s="7">
        <v>0</v>
      </c>
      <c r="I684" s="7">
        <v>0</v>
      </c>
      <c r="J684" s="7">
        <v>0</v>
      </c>
      <c r="K684" s="7">
        <v>0</v>
      </c>
      <c r="L684" s="7">
        <v>0</v>
      </c>
      <c r="M684" s="7">
        <v>0</v>
      </c>
      <c r="N684" s="7">
        <v>0</v>
      </c>
      <c r="O684" s="7">
        <v>0</v>
      </c>
      <c r="P684" s="7">
        <v>0</v>
      </c>
      <c r="Q684" s="7">
        <v>0</v>
      </c>
      <c r="R684" s="7">
        <v>0</v>
      </c>
      <c r="S684" s="7">
        <v>0</v>
      </c>
      <c r="T684" s="7">
        <v>0</v>
      </c>
      <c r="U684" s="7">
        <v>0</v>
      </c>
      <c r="V684" s="7">
        <v>0</v>
      </c>
      <c r="W684" s="7">
        <v>0</v>
      </c>
      <c r="X684" s="7">
        <v>0</v>
      </c>
      <c r="Y684" s="7">
        <v>0</v>
      </c>
      <c r="Z684" s="7">
        <v>0</v>
      </c>
      <c r="AA684" s="1" t="s">
        <v>58</v>
      </c>
      <c r="AB684" s="1" t="str">
        <f t="shared" si="33"/>
        <v>Galicia</v>
      </c>
      <c r="AC684" s="1" t="str">
        <f t="shared" si="31"/>
        <v>Badajoz-Galicia-Ourense-R16</v>
      </c>
      <c r="AD684" s="1" t="str">
        <f t="shared" si="32"/>
        <v xml:space="preserve">EE - Industria energética, distribución de energía, gas y agua </v>
      </c>
    </row>
    <row r="685" spans="1:30" ht="14.4">
      <c r="A685" s="7" t="s">
        <v>20</v>
      </c>
      <c r="B685" s="7" t="s">
        <v>105</v>
      </c>
      <c r="C685" s="7" t="s">
        <v>109</v>
      </c>
      <c r="D685" s="7" t="s">
        <v>23</v>
      </c>
      <c r="E685" s="7">
        <v>0</v>
      </c>
      <c r="F685" s="7">
        <v>0</v>
      </c>
      <c r="G685" s="7">
        <v>0</v>
      </c>
      <c r="H685" s="7">
        <v>0</v>
      </c>
      <c r="I685" s="7">
        <v>0</v>
      </c>
      <c r="J685" s="7">
        <v>0</v>
      </c>
      <c r="K685" s="7">
        <v>0</v>
      </c>
      <c r="L685" s="7">
        <v>0</v>
      </c>
      <c r="M685" s="7">
        <v>0</v>
      </c>
      <c r="N685" s="7">
        <v>0</v>
      </c>
      <c r="O685" s="7">
        <v>0</v>
      </c>
      <c r="P685" s="7">
        <v>0</v>
      </c>
      <c r="Q685" s="7">
        <v>0</v>
      </c>
      <c r="R685" s="7">
        <v>0</v>
      </c>
      <c r="S685" s="7">
        <v>0</v>
      </c>
      <c r="T685" s="7">
        <v>0</v>
      </c>
      <c r="U685" s="7">
        <v>0</v>
      </c>
      <c r="V685" s="7">
        <v>0</v>
      </c>
      <c r="W685" s="7">
        <v>0</v>
      </c>
      <c r="X685" s="7">
        <v>0</v>
      </c>
      <c r="Y685" s="7">
        <v>0</v>
      </c>
      <c r="Z685" s="7">
        <v>0</v>
      </c>
      <c r="AA685" s="1" t="s">
        <v>24</v>
      </c>
      <c r="AB685" s="1" t="str">
        <f t="shared" si="33"/>
        <v>Galicia</v>
      </c>
      <c r="AC685" s="1" t="str">
        <f t="shared" si="31"/>
        <v>Badajoz-Galicia-Pontevedra-R1</v>
      </c>
      <c r="AD685" s="1" t="str">
        <f t="shared" si="32"/>
        <v xml:space="preserve">AA,BB - Agricultura, silvicultura y pesca </v>
      </c>
    </row>
    <row r="686" spans="1:30" ht="14.4">
      <c r="A686" s="7" t="s">
        <v>20</v>
      </c>
      <c r="B686" s="7" t="s">
        <v>105</v>
      </c>
      <c r="C686" s="7" t="s">
        <v>109</v>
      </c>
      <c r="D686" s="7" t="s">
        <v>26</v>
      </c>
      <c r="E686" s="7">
        <v>0</v>
      </c>
      <c r="F686" s="7">
        <v>0</v>
      </c>
      <c r="G686" s="7">
        <v>0</v>
      </c>
      <c r="H686" s="7">
        <v>0</v>
      </c>
      <c r="I686" s="7">
        <v>0</v>
      </c>
      <c r="J686" s="7">
        <v>0</v>
      </c>
      <c r="K686" s="7">
        <v>0</v>
      </c>
      <c r="L686" s="7">
        <v>0</v>
      </c>
      <c r="M686" s="7">
        <v>0</v>
      </c>
      <c r="N686" s="7">
        <v>0</v>
      </c>
      <c r="O686" s="7">
        <v>0</v>
      </c>
      <c r="P686" s="7">
        <v>0</v>
      </c>
      <c r="Q686" s="7">
        <v>0</v>
      </c>
      <c r="R686" s="7">
        <v>0</v>
      </c>
      <c r="S686" s="7">
        <v>0</v>
      </c>
      <c r="T686" s="7">
        <v>0</v>
      </c>
      <c r="U686" s="7">
        <v>0</v>
      </c>
      <c r="V686" s="7">
        <v>0</v>
      </c>
      <c r="W686" s="7">
        <v>0</v>
      </c>
      <c r="X686" s="7">
        <v>0</v>
      </c>
      <c r="Y686" s="7">
        <v>0</v>
      </c>
      <c r="Z686" s="7">
        <v>0</v>
      </c>
      <c r="AA686" s="1" t="s">
        <v>27</v>
      </c>
      <c r="AB686" s="1" t="str">
        <f t="shared" si="33"/>
        <v>Galicia</v>
      </c>
      <c r="AC686" s="1" t="str">
        <f t="shared" si="31"/>
        <v>Badajoz-Galicia-Pontevedra-R2</v>
      </c>
      <c r="AD686" s="1" t="str">
        <f t="shared" si="32"/>
        <v xml:space="preserve">CA,CB, DF - I. extractivas, coquerías, refino y combustibles nucleares </v>
      </c>
    </row>
    <row r="687" spans="1:30" ht="14.4">
      <c r="A687" s="7" t="s">
        <v>20</v>
      </c>
      <c r="B687" s="7" t="s">
        <v>105</v>
      </c>
      <c r="C687" s="7" t="s">
        <v>109</v>
      </c>
      <c r="D687" s="7" t="s">
        <v>29</v>
      </c>
      <c r="E687" s="7">
        <v>0</v>
      </c>
      <c r="F687" s="7">
        <v>0</v>
      </c>
      <c r="G687" s="7">
        <v>0</v>
      </c>
      <c r="H687" s="7">
        <v>4.39281349080112</v>
      </c>
      <c r="I687" s="7">
        <v>0</v>
      </c>
      <c r="J687" s="7">
        <v>0</v>
      </c>
      <c r="K687" s="7">
        <v>2.3853547819643701</v>
      </c>
      <c r="L687" s="7">
        <v>0</v>
      </c>
      <c r="M687" s="7">
        <v>4.2177179593845402</v>
      </c>
      <c r="N687" s="7">
        <v>0</v>
      </c>
      <c r="O687" s="7">
        <v>1.1846792654828899</v>
      </c>
      <c r="P687" s="7">
        <v>0</v>
      </c>
      <c r="Q687" s="7">
        <v>0</v>
      </c>
      <c r="R687" s="7">
        <v>0</v>
      </c>
      <c r="S687" s="7">
        <v>16.275887999999998</v>
      </c>
      <c r="T687" s="7">
        <v>0</v>
      </c>
      <c r="U687" s="7">
        <v>0</v>
      </c>
      <c r="V687" s="7">
        <v>5.1093299999999999</v>
      </c>
      <c r="W687" s="7">
        <v>0</v>
      </c>
      <c r="X687" s="7">
        <v>25.328759999999999</v>
      </c>
      <c r="Y687" s="7">
        <v>0</v>
      </c>
      <c r="Z687" s="7">
        <v>4.2055759999999998</v>
      </c>
      <c r="AA687" s="1" t="s">
        <v>30</v>
      </c>
      <c r="AB687" s="1" t="str">
        <f t="shared" si="33"/>
        <v>Galicia</v>
      </c>
      <c r="AC687" s="1" t="str">
        <f t="shared" si="31"/>
        <v>Badajoz-Galicia-Pontevedra-R3</v>
      </c>
      <c r="AD687" s="1" t="str">
        <f t="shared" si="32"/>
        <v xml:space="preserve">DA - Industria Agroalimentaria </v>
      </c>
    </row>
    <row r="688" spans="1:30" ht="14.4">
      <c r="A688" s="7" t="s">
        <v>20</v>
      </c>
      <c r="B688" s="7" t="s">
        <v>105</v>
      </c>
      <c r="C688" s="7" t="s">
        <v>109</v>
      </c>
      <c r="D688" s="7" t="s">
        <v>32</v>
      </c>
      <c r="E688" s="7">
        <v>0</v>
      </c>
      <c r="F688" s="7">
        <v>0</v>
      </c>
      <c r="G688" s="7">
        <v>0</v>
      </c>
      <c r="H688" s="7">
        <v>0</v>
      </c>
      <c r="I688" s="7">
        <v>0</v>
      </c>
      <c r="J688" s="7">
        <v>0</v>
      </c>
      <c r="K688" s="7">
        <v>0</v>
      </c>
      <c r="L688" s="7">
        <v>0</v>
      </c>
      <c r="M688" s="7">
        <v>0</v>
      </c>
      <c r="N688" s="7">
        <v>0</v>
      </c>
      <c r="O688" s="7">
        <v>0</v>
      </c>
      <c r="P688" s="7">
        <v>0</v>
      </c>
      <c r="Q688" s="7">
        <v>0</v>
      </c>
      <c r="R688" s="7">
        <v>0</v>
      </c>
      <c r="S688" s="7">
        <v>0</v>
      </c>
      <c r="T688" s="7">
        <v>0</v>
      </c>
      <c r="U688" s="7">
        <v>0</v>
      </c>
      <c r="V688" s="7">
        <v>0</v>
      </c>
      <c r="W688" s="7">
        <v>0</v>
      </c>
      <c r="X688" s="7">
        <v>0</v>
      </c>
      <c r="Y688" s="7">
        <v>0</v>
      </c>
      <c r="Z688" s="7">
        <v>0</v>
      </c>
      <c r="AA688" s="1" t="s">
        <v>33</v>
      </c>
      <c r="AB688" s="1" t="str">
        <f t="shared" si="33"/>
        <v>Galicia</v>
      </c>
      <c r="AC688" s="1" t="str">
        <f t="shared" si="31"/>
        <v>Badajoz-Galicia-Pontevedra-R4</v>
      </c>
      <c r="AD688" s="1" t="str">
        <f t="shared" si="32"/>
        <v xml:space="preserve">DB - Industria textil y de la confección </v>
      </c>
    </row>
    <row r="689" spans="1:30" ht="14.4">
      <c r="A689" s="7" t="s">
        <v>20</v>
      </c>
      <c r="B689" s="7" t="s">
        <v>105</v>
      </c>
      <c r="C689" s="7" t="s">
        <v>109</v>
      </c>
      <c r="D689" s="7" t="s">
        <v>35</v>
      </c>
      <c r="E689" s="7">
        <v>0</v>
      </c>
      <c r="F689" s="7">
        <v>0</v>
      </c>
      <c r="G689" s="7">
        <v>0</v>
      </c>
      <c r="H689" s="7">
        <v>0</v>
      </c>
      <c r="I689" s="7">
        <v>0</v>
      </c>
      <c r="J689" s="7">
        <v>0</v>
      </c>
      <c r="K689" s="7">
        <v>0</v>
      </c>
      <c r="L689" s="7">
        <v>0</v>
      </c>
      <c r="M689" s="7">
        <v>0</v>
      </c>
      <c r="N689" s="7">
        <v>0</v>
      </c>
      <c r="O689" s="7">
        <v>0</v>
      </c>
      <c r="P689" s="7">
        <v>0</v>
      </c>
      <c r="Q689" s="7">
        <v>0</v>
      </c>
      <c r="R689" s="7">
        <v>0</v>
      </c>
      <c r="S689" s="7">
        <v>0</v>
      </c>
      <c r="T689" s="7">
        <v>0</v>
      </c>
      <c r="U689" s="7">
        <v>0</v>
      </c>
      <c r="V689" s="7">
        <v>0</v>
      </c>
      <c r="W689" s="7">
        <v>0</v>
      </c>
      <c r="X689" s="7">
        <v>0</v>
      </c>
      <c r="Y689" s="7">
        <v>0</v>
      </c>
      <c r="Z689" s="7">
        <v>0</v>
      </c>
      <c r="AA689" s="1" t="s">
        <v>36</v>
      </c>
      <c r="AB689" s="1" t="str">
        <f t="shared" si="33"/>
        <v>Galicia</v>
      </c>
      <c r="AC689" s="1" t="str">
        <f t="shared" si="31"/>
        <v>Badajoz-Galicia-Pontevedra-R5</v>
      </c>
      <c r="AD689" s="1" t="str">
        <f t="shared" si="32"/>
        <v xml:space="preserve">DC - Industria del cuero y calzado </v>
      </c>
    </row>
    <row r="690" spans="1:30" ht="14.4">
      <c r="A690" s="7" t="s">
        <v>20</v>
      </c>
      <c r="B690" s="7" t="s">
        <v>105</v>
      </c>
      <c r="C690" s="7" t="s">
        <v>109</v>
      </c>
      <c r="D690" s="7" t="s">
        <v>37</v>
      </c>
      <c r="E690" s="7">
        <v>0</v>
      </c>
      <c r="F690" s="7">
        <v>0</v>
      </c>
      <c r="G690" s="7">
        <v>0</v>
      </c>
      <c r="H690" s="7">
        <v>0</v>
      </c>
      <c r="I690" s="7">
        <v>0</v>
      </c>
      <c r="J690" s="7">
        <v>0</v>
      </c>
      <c r="K690" s="7">
        <v>0</v>
      </c>
      <c r="L690" s="7">
        <v>0</v>
      </c>
      <c r="M690" s="7">
        <v>0</v>
      </c>
      <c r="N690" s="7">
        <v>0</v>
      </c>
      <c r="O690" s="7">
        <v>0</v>
      </c>
      <c r="P690" s="7">
        <v>0</v>
      </c>
      <c r="Q690" s="7">
        <v>0</v>
      </c>
      <c r="R690" s="7">
        <v>0</v>
      </c>
      <c r="S690" s="7">
        <v>0</v>
      </c>
      <c r="T690" s="7">
        <v>0</v>
      </c>
      <c r="U690" s="7">
        <v>0</v>
      </c>
      <c r="V690" s="7">
        <v>0</v>
      </c>
      <c r="W690" s="7">
        <v>0</v>
      </c>
      <c r="X690" s="7">
        <v>0</v>
      </c>
      <c r="Y690" s="7">
        <v>0</v>
      </c>
      <c r="Z690" s="7">
        <v>0</v>
      </c>
      <c r="AA690" s="1" t="s">
        <v>38</v>
      </c>
      <c r="AB690" s="1" t="str">
        <f t="shared" si="33"/>
        <v>Galicia</v>
      </c>
      <c r="AC690" s="1" t="str">
        <f t="shared" si="31"/>
        <v>Badajoz-Galicia-Pontevedra-R6</v>
      </c>
      <c r="AD690" s="1" t="str">
        <f t="shared" si="32"/>
        <v xml:space="preserve">DD - Industria de la madera y el corcho </v>
      </c>
    </row>
    <row r="691" spans="1:30" ht="14.4">
      <c r="A691" s="7" t="s">
        <v>20</v>
      </c>
      <c r="B691" s="7" t="s">
        <v>105</v>
      </c>
      <c r="C691" s="7" t="s">
        <v>109</v>
      </c>
      <c r="D691" s="7" t="s">
        <v>39</v>
      </c>
      <c r="E691" s="7">
        <v>0</v>
      </c>
      <c r="F691" s="7">
        <v>0</v>
      </c>
      <c r="G691" s="7">
        <v>0</v>
      </c>
      <c r="H691" s="7">
        <v>0</v>
      </c>
      <c r="I691" s="7">
        <v>0</v>
      </c>
      <c r="J691" s="7">
        <v>0</v>
      </c>
      <c r="K691" s="7">
        <v>0</v>
      </c>
      <c r="L691" s="7">
        <v>0</v>
      </c>
      <c r="M691" s="7">
        <v>0</v>
      </c>
      <c r="N691" s="7">
        <v>0</v>
      </c>
      <c r="O691" s="7">
        <v>0</v>
      </c>
      <c r="P691" s="7">
        <v>0</v>
      </c>
      <c r="Q691" s="7">
        <v>0</v>
      </c>
      <c r="R691" s="7">
        <v>0</v>
      </c>
      <c r="S691" s="7">
        <v>0</v>
      </c>
      <c r="T691" s="7">
        <v>0</v>
      </c>
      <c r="U691" s="7">
        <v>0</v>
      </c>
      <c r="V691" s="7">
        <v>0</v>
      </c>
      <c r="W691" s="7">
        <v>0</v>
      </c>
      <c r="X691" s="7">
        <v>0</v>
      </c>
      <c r="Y691" s="7">
        <v>0</v>
      </c>
      <c r="Z691" s="7">
        <v>0</v>
      </c>
      <c r="AA691" s="1" t="s">
        <v>40</v>
      </c>
      <c r="AB691" s="1" t="str">
        <f t="shared" si="33"/>
        <v>Galicia</v>
      </c>
      <c r="AC691" s="1" t="str">
        <f t="shared" si="31"/>
        <v>Badajoz-Galicia-Pontevedra-R7</v>
      </c>
      <c r="AD691" s="1" t="str">
        <f t="shared" si="32"/>
        <v xml:space="preserve">DE - Industria del papel, edición y artes gráficas </v>
      </c>
    </row>
    <row r="692" spans="1:30" ht="14.4">
      <c r="A692" s="7" t="s">
        <v>20</v>
      </c>
      <c r="B692" s="7" t="s">
        <v>105</v>
      </c>
      <c r="C692" s="7" t="s">
        <v>109</v>
      </c>
      <c r="D692" s="7" t="s">
        <v>41</v>
      </c>
      <c r="E692" s="7">
        <v>0</v>
      </c>
      <c r="F692" s="7">
        <v>0</v>
      </c>
      <c r="G692" s="7">
        <v>0</v>
      </c>
      <c r="H692" s="7">
        <v>0</v>
      </c>
      <c r="I692" s="7">
        <v>0</v>
      </c>
      <c r="J692" s="7">
        <v>0</v>
      </c>
      <c r="K692" s="7">
        <v>0</v>
      </c>
      <c r="L692" s="7">
        <v>0</v>
      </c>
      <c r="M692" s="7">
        <v>2.5595054429731401</v>
      </c>
      <c r="N692" s="7">
        <v>1.0349506363988801</v>
      </c>
      <c r="O692" s="7">
        <v>0</v>
      </c>
      <c r="P692" s="7">
        <v>0</v>
      </c>
      <c r="Q692" s="7">
        <v>0</v>
      </c>
      <c r="R692" s="7">
        <v>0</v>
      </c>
      <c r="S692" s="7">
        <v>0</v>
      </c>
      <c r="T692" s="7">
        <v>0</v>
      </c>
      <c r="U692" s="7">
        <v>0</v>
      </c>
      <c r="V692" s="7">
        <v>0</v>
      </c>
      <c r="W692" s="7">
        <v>0</v>
      </c>
      <c r="X692" s="7">
        <v>12.358991</v>
      </c>
      <c r="Y692" s="7">
        <v>12.602947</v>
      </c>
      <c r="Z692" s="7">
        <v>0</v>
      </c>
      <c r="AA692" s="1" t="s">
        <v>42</v>
      </c>
      <c r="AB692" s="1" t="str">
        <f t="shared" si="33"/>
        <v>Galicia</v>
      </c>
      <c r="AC692" s="1" t="str">
        <f t="shared" si="31"/>
        <v>Badajoz-Galicia-Pontevedra-R8</v>
      </c>
      <c r="AD692" s="1" t="str">
        <f t="shared" si="32"/>
        <v xml:space="preserve">DG - Industria Química </v>
      </c>
    </row>
    <row r="693" spans="1:30" ht="14.4">
      <c r="A693" s="7" t="s">
        <v>20</v>
      </c>
      <c r="B693" s="7" t="s">
        <v>105</v>
      </c>
      <c r="C693" s="7" t="s">
        <v>109</v>
      </c>
      <c r="D693" s="7" t="s">
        <v>43</v>
      </c>
      <c r="E693" s="7">
        <v>0</v>
      </c>
      <c r="F693" s="7">
        <v>0</v>
      </c>
      <c r="G693" s="7">
        <v>0</v>
      </c>
      <c r="H693" s="7">
        <v>0</v>
      </c>
      <c r="I693" s="7">
        <v>0</v>
      </c>
      <c r="J693" s="7">
        <v>0</v>
      </c>
      <c r="K693" s="7">
        <v>0</v>
      </c>
      <c r="L693" s="7">
        <v>0</v>
      </c>
      <c r="M693" s="7">
        <v>0</v>
      </c>
      <c r="N693" s="7">
        <v>0</v>
      </c>
      <c r="O693" s="7">
        <v>0</v>
      </c>
      <c r="P693" s="7">
        <v>0</v>
      </c>
      <c r="Q693" s="7">
        <v>0</v>
      </c>
      <c r="R693" s="7">
        <v>0</v>
      </c>
      <c r="S693" s="7">
        <v>0</v>
      </c>
      <c r="T693" s="7">
        <v>0</v>
      </c>
      <c r="U693" s="7">
        <v>0</v>
      </c>
      <c r="V693" s="7">
        <v>0</v>
      </c>
      <c r="W693" s="7">
        <v>0</v>
      </c>
      <c r="X693" s="7">
        <v>0</v>
      </c>
      <c r="Y693" s="7">
        <v>0</v>
      </c>
      <c r="Z693" s="7">
        <v>0</v>
      </c>
      <c r="AA693" s="1" t="s">
        <v>44</v>
      </c>
      <c r="AB693" s="1" t="str">
        <f t="shared" si="33"/>
        <v>Galicia</v>
      </c>
      <c r="AC693" s="1" t="str">
        <f t="shared" si="31"/>
        <v>Badajoz-Galicia-Pontevedra-R9</v>
      </c>
      <c r="AD693" s="1" t="str">
        <f t="shared" si="32"/>
        <v xml:space="preserve">DH - Industria del caucho y materias plásticas </v>
      </c>
    </row>
    <row r="694" spans="1:30" ht="14.4">
      <c r="A694" s="7" t="s">
        <v>20</v>
      </c>
      <c r="B694" s="7" t="s">
        <v>105</v>
      </c>
      <c r="C694" s="7" t="s">
        <v>109</v>
      </c>
      <c r="D694" s="7" t="s">
        <v>45</v>
      </c>
      <c r="E694" s="7">
        <v>0</v>
      </c>
      <c r="F694" s="7">
        <v>0</v>
      </c>
      <c r="G694" s="7">
        <v>0</v>
      </c>
      <c r="H694" s="7">
        <v>0</v>
      </c>
      <c r="I694" s="7">
        <v>1.6409720303159001</v>
      </c>
      <c r="J694" s="7">
        <v>0</v>
      </c>
      <c r="K694" s="7">
        <v>0</v>
      </c>
      <c r="L694" s="7">
        <v>0</v>
      </c>
      <c r="M694" s="7">
        <v>0</v>
      </c>
      <c r="N694" s="7">
        <v>0</v>
      </c>
      <c r="O694" s="7">
        <v>0</v>
      </c>
      <c r="P694" s="7">
        <v>0</v>
      </c>
      <c r="Q694" s="7">
        <v>0</v>
      </c>
      <c r="R694" s="7">
        <v>0</v>
      </c>
      <c r="S694" s="7">
        <v>0</v>
      </c>
      <c r="T694" s="7">
        <v>30.440016</v>
      </c>
      <c r="U694" s="7">
        <v>0</v>
      </c>
      <c r="V694" s="7">
        <v>0</v>
      </c>
      <c r="W694" s="7">
        <v>0</v>
      </c>
      <c r="X694" s="7">
        <v>0</v>
      </c>
      <c r="Y694" s="7">
        <v>0</v>
      </c>
      <c r="Z694" s="7">
        <v>0</v>
      </c>
      <c r="AA694" s="1" t="s">
        <v>46</v>
      </c>
      <c r="AB694" s="1" t="str">
        <f t="shared" si="33"/>
        <v>Galicia</v>
      </c>
      <c r="AC694" s="1" t="str">
        <f t="shared" si="31"/>
        <v>Badajoz-Galicia-Pontevedra-R10</v>
      </c>
      <c r="AD694" s="1" t="str">
        <f t="shared" si="32"/>
        <v xml:space="preserve">DI - Industria de productos minerales no metálicos </v>
      </c>
    </row>
    <row r="695" spans="1:30" ht="14.4">
      <c r="A695" s="7" t="s">
        <v>20</v>
      </c>
      <c r="B695" s="7" t="s">
        <v>105</v>
      </c>
      <c r="C695" s="7" t="s">
        <v>109</v>
      </c>
      <c r="D695" s="7" t="s">
        <v>47</v>
      </c>
      <c r="E695" s="7">
        <v>0</v>
      </c>
      <c r="F695" s="7">
        <v>1.49957894709059</v>
      </c>
      <c r="G695" s="7">
        <v>0</v>
      </c>
      <c r="H695" s="7">
        <v>0</v>
      </c>
      <c r="I695" s="7">
        <v>0</v>
      </c>
      <c r="J695" s="7">
        <v>0</v>
      </c>
      <c r="K695" s="7">
        <v>0</v>
      </c>
      <c r="L695" s="7">
        <v>0</v>
      </c>
      <c r="M695" s="7">
        <v>1.5109609680312599</v>
      </c>
      <c r="N695" s="7">
        <v>0</v>
      </c>
      <c r="O695" s="7">
        <v>0</v>
      </c>
      <c r="P695" s="7">
        <v>0</v>
      </c>
      <c r="Q695" s="7">
        <v>18.130175000000001</v>
      </c>
      <c r="R695" s="7">
        <v>0</v>
      </c>
      <c r="S695" s="7">
        <v>0</v>
      </c>
      <c r="T695" s="7">
        <v>0</v>
      </c>
      <c r="U695" s="7">
        <v>0</v>
      </c>
      <c r="V695" s="7">
        <v>0</v>
      </c>
      <c r="W695" s="7">
        <v>0</v>
      </c>
      <c r="X695" s="7">
        <v>4.3970500000000001</v>
      </c>
      <c r="Y695" s="7">
        <v>0</v>
      </c>
      <c r="Z695" s="7">
        <v>0</v>
      </c>
      <c r="AA695" s="1" t="s">
        <v>48</v>
      </c>
      <c r="AB695" s="1" t="str">
        <f t="shared" si="33"/>
        <v>Galicia</v>
      </c>
      <c r="AC695" s="1" t="str">
        <f t="shared" si="31"/>
        <v>Badajoz-Galicia-Pontevedra-R11</v>
      </c>
      <c r="AD695" s="1" t="str">
        <f t="shared" si="32"/>
        <v xml:space="preserve">DJ - Metalurgia y fabricación de productos metálicos </v>
      </c>
    </row>
    <row r="696" spans="1:30" ht="14.4">
      <c r="A696" s="7" t="s">
        <v>20</v>
      </c>
      <c r="B696" s="7" t="s">
        <v>105</v>
      </c>
      <c r="C696" s="7" t="s">
        <v>109</v>
      </c>
      <c r="D696" s="7" t="s">
        <v>49</v>
      </c>
      <c r="E696" s="7">
        <v>0</v>
      </c>
      <c r="F696" s="7">
        <v>0</v>
      </c>
      <c r="G696" s="7">
        <v>0</v>
      </c>
      <c r="H696" s="7">
        <v>0</v>
      </c>
      <c r="I696" s="7">
        <v>0</v>
      </c>
      <c r="J696" s="7">
        <v>0</v>
      </c>
      <c r="K696" s="7">
        <v>0</v>
      </c>
      <c r="L696" s="7">
        <v>0</v>
      </c>
      <c r="M696" s="7">
        <v>0</v>
      </c>
      <c r="N696" s="7">
        <v>0</v>
      </c>
      <c r="O696" s="7">
        <v>0</v>
      </c>
      <c r="P696" s="7">
        <v>0</v>
      </c>
      <c r="Q696" s="7">
        <v>0</v>
      </c>
      <c r="R696" s="7">
        <v>0</v>
      </c>
      <c r="S696" s="7">
        <v>0</v>
      </c>
      <c r="T696" s="7">
        <v>0</v>
      </c>
      <c r="U696" s="7">
        <v>0</v>
      </c>
      <c r="V696" s="7">
        <v>0</v>
      </c>
      <c r="W696" s="7">
        <v>0</v>
      </c>
      <c r="X696" s="7">
        <v>0</v>
      </c>
      <c r="Y696" s="7">
        <v>0</v>
      </c>
      <c r="Z696" s="7">
        <v>0</v>
      </c>
      <c r="AA696" s="1" t="s">
        <v>50</v>
      </c>
      <c r="AB696" s="1" t="str">
        <f t="shared" si="33"/>
        <v>Galicia</v>
      </c>
      <c r="AC696" s="1" t="str">
        <f t="shared" si="31"/>
        <v>Badajoz-Galicia-Pontevedra-R12</v>
      </c>
      <c r="AD696" s="1" t="str">
        <f t="shared" si="32"/>
        <v xml:space="preserve">DK - Fabricación de maquinaria y equipo mecánico </v>
      </c>
    </row>
    <row r="697" spans="1:30" ht="14.4">
      <c r="A697" s="7" t="s">
        <v>20</v>
      </c>
      <c r="B697" s="7" t="s">
        <v>105</v>
      </c>
      <c r="C697" s="7" t="s">
        <v>109</v>
      </c>
      <c r="D697" s="7" t="s">
        <v>51</v>
      </c>
      <c r="E697" s="7">
        <v>0</v>
      </c>
      <c r="F697" s="7">
        <v>0</v>
      </c>
      <c r="G697" s="7">
        <v>0</v>
      </c>
      <c r="H697" s="7">
        <v>0</v>
      </c>
      <c r="I697" s="7">
        <v>0</v>
      </c>
      <c r="J697" s="7">
        <v>0</v>
      </c>
      <c r="K697" s="7">
        <v>8.0844344487601401</v>
      </c>
      <c r="L697" s="7">
        <v>0</v>
      </c>
      <c r="M697" s="7">
        <v>0</v>
      </c>
      <c r="N697" s="7">
        <v>0</v>
      </c>
      <c r="O697" s="7">
        <v>0</v>
      </c>
      <c r="P697" s="7">
        <v>0</v>
      </c>
      <c r="Q697" s="7">
        <v>0</v>
      </c>
      <c r="R697" s="7">
        <v>0</v>
      </c>
      <c r="S697" s="7">
        <v>0</v>
      </c>
      <c r="T697" s="7">
        <v>0</v>
      </c>
      <c r="U697" s="7">
        <v>0</v>
      </c>
      <c r="V697" s="7">
        <v>12.519606</v>
      </c>
      <c r="W697" s="7">
        <v>0</v>
      </c>
      <c r="X697" s="7">
        <v>0</v>
      </c>
      <c r="Y697" s="7">
        <v>0</v>
      </c>
      <c r="Z697" s="7">
        <v>0</v>
      </c>
      <c r="AA697" s="1" t="s">
        <v>52</v>
      </c>
      <c r="AB697" s="1" t="str">
        <f t="shared" si="33"/>
        <v>Galicia</v>
      </c>
      <c r="AC697" s="1" t="str">
        <f t="shared" si="31"/>
        <v>Badajoz-Galicia-Pontevedra-R13</v>
      </c>
      <c r="AD697" s="1" t="str">
        <f t="shared" si="32"/>
        <v xml:space="preserve">DL - Material y equipo eléctrico, electrónico y óptico </v>
      </c>
    </row>
    <row r="698" spans="1:30" ht="14.4">
      <c r="A698" s="7" t="s">
        <v>20</v>
      </c>
      <c r="B698" s="7" t="s">
        <v>105</v>
      </c>
      <c r="C698" s="7" t="s">
        <v>109</v>
      </c>
      <c r="D698" s="7" t="s">
        <v>53</v>
      </c>
      <c r="E698" s="7">
        <v>0</v>
      </c>
      <c r="F698" s="7">
        <v>0</v>
      </c>
      <c r="G698" s="7">
        <v>0</v>
      </c>
      <c r="H698" s="7">
        <v>0</v>
      </c>
      <c r="I698" s="7">
        <v>0</v>
      </c>
      <c r="J698" s="7">
        <v>0</v>
      </c>
      <c r="K698" s="7">
        <v>0</v>
      </c>
      <c r="L698" s="7">
        <v>0</v>
      </c>
      <c r="M698" s="7">
        <v>0</v>
      </c>
      <c r="N698" s="7">
        <v>10.835204346781699</v>
      </c>
      <c r="O698" s="7">
        <v>0</v>
      </c>
      <c r="P698" s="7">
        <v>0</v>
      </c>
      <c r="Q698" s="7">
        <v>0</v>
      </c>
      <c r="R698" s="7">
        <v>0</v>
      </c>
      <c r="S698" s="7">
        <v>0</v>
      </c>
      <c r="T698" s="7">
        <v>0</v>
      </c>
      <c r="U698" s="7">
        <v>0</v>
      </c>
      <c r="V698" s="7">
        <v>0</v>
      </c>
      <c r="W698" s="7">
        <v>0</v>
      </c>
      <c r="X698" s="7">
        <v>0</v>
      </c>
      <c r="Y698" s="7">
        <v>2.3572280000000001</v>
      </c>
      <c r="Z698" s="7">
        <v>0</v>
      </c>
      <c r="AA698" s="1" t="s">
        <v>54</v>
      </c>
      <c r="AB698" s="1" t="str">
        <f t="shared" si="33"/>
        <v>Galicia</v>
      </c>
      <c r="AC698" s="1" t="str">
        <f t="shared" si="31"/>
        <v>Badajoz-Galicia-Pontevedra-R14</v>
      </c>
      <c r="AD698" s="1" t="str">
        <f t="shared" si="32"/>
        <v xml:space="preserve">DM - Fabricación de material de transporte </v>
      </c>
    </row>
    <row r="699" spans="1:30" ht="14.4">
      <c r="A699" s="7" t="s">
        <v>20</v>
      </c>
      <c r="B699" s="7" t="s">
        <v>105</v>
      </c>
      <c r="C699" s="7" t="s">
        <v>109</v>
      </c>
      <c r="D699" s="7" t="s">
        <v>55</v>
      </c>
      <c r="E699" s="7">
        <v>0</v>
      </c>
      <c r="F699" s="7">
        <v>0</v>
      </c>
      <c r="G699" s="7">
        <v>0</v>
      </c>
      <c r="H699" s="7">
        <v>0</v>
      </c>
      <c r="I699" s="7">
        <v>0</v>
      </c>
      <c r="J699" s="7">
        <v>0</v>
      </c>
      <c r="K699" s="7">
        <v>0</v>
      </c>
      <c r="L699" s="7">
        <v>0</v>
      </c>
      <c r="M699" s="7">
        <v>0</v>
      </c>
      <c r="N699" s="7">
        <v>0</v>
      </c>
      <c r="O699" s="7">
        <v>0</v>
      </c>
      <c r="P699" s="7">
        <v>0</v>
      </c>
      <c r="Q699" s="7">
        <v>0</v>
      </c>
      <c r="R699" s="7">
        <v>0</v>
      </c>
      <c r="S699" s="7">
        <v>0</v>
      </c>
      <c r="T699" s="7">
        <v>0</v>
      </c>
      <c r="U699" s="7">
        <v>0</v>
      </c>
      <c r="V699" s="7">
        <v>0</v>
      </c>
      <c r="W699" s="7">
        <v>0</v>
      </c>
      <c r="X699" s="7">
        <v>0</v>
      </c>
      <c r="Y699" s="7">
        <v>0</v>
      </c>
      <c r="Z699" s="7">
        <v>0</v>
      </c>
      <c r="AA699" s="1" t="s">
        <v>56</v>
      </c>
      <c r="AB699" s="1" t="str">
        <f t="shared" si="33"/>
        <v>Galicia</v>
      </c>
      <c r="AC699" s="1" t="str">
        <f t="shared" si="31"/>
        <v>Badajoz-Galicia-Pontevedra-R15</v>
      </c>
      <c r="AD699" s="1" t="str">
        <f t="shared" si="32"/>
        <v xml:space="preserve">DN - Industrias diversas </v>
      </c>
    </row>
    <row r="700" spans="1:30" ht="14.4">
      <c r="A700" s="7" t="s">
        <v>20</v>
      </c>
      <c r="B700" s="7" t="s">
        <v>105</v>
      </c>
      <c r="C700" s="7" t="s">
        <v>109</v>
      </c>
      <c r="D700" s="7" t="s">
        <v>57</v>
      </c>
      <c r="E700" s="7">
        <v>0</v>
      </c>
      <c r="F700" s="7">
        <v>0</v>
      </c>
      <c r="G700" s="7">
        <v>0</v>
      </c>
      <c r="H700" s="7">
        <v>0</v>
      </c>
      <c r="I700" s="7">
        <v>0</v>
      </c>
      <c r="J700" s="7">
        <v>0</v>
      </c>
      <c r="K700" s="7">
        <v>0</v>
      </c>
      <c r="L700" s="7">
        <v>0</v>
      </c>
      <c r="M700" s="7">
        <v>0</v>
      </c>
      <c r="N700" s="7">
        <v>0</v>
      </c>
      <c r="O700" s="7">
        <v>0</v>
      </c>
      <c r="P700" s="7">
        <v>0</v>
      </c>
      <c r="Q700" s="7">
        <v>0</v>
      </c>
      <c r="R700" s="7">
        <v>0</v>
      </c>
      <c r="S700" s="7">
        <v>0</v>
      </c>
      <c r="T700" s="7">
        <v>0</v>
      </c>
      <c r="U700" s="7">
        <v>0</v>
      </c>
      <c r="V700" s="7">
        <v>0</v>
      </c>
      <c r="W700" s="7">
        <v>0</v>
      </c>
      <c r="X700" s="7">
        <v>0</v>
      </c>
      <c r="Y700" s="7">
        <v>0</v>
      </c>
      <c r="Z700" s="7">
        <v>0</v>
      </c>
      <c r="AA700" s="1" t="s">
        <v>58</v>
      </c>
      <c r="AB700" s="1" t="str">
        <f t="shared" si="33"/>
        <v>Galicia</v>
      </c>
      <c r="AC700" s="1" t="str">
        <f t="shared" si="31"/>
        <v>Badajoz-Galicia-Pontevedra-R16</v>
      </c>
      <c r="AD700" s="1" t="str">
        <f t="shared" si="32"/>
        <v xml:space="preserve">EE - Industria energética, distribución de energía, gas y agua </v>
      </c>
    </row>
    <row r="701" spans="1:30" ht="14.4">
      <c r="A701" s="7" t="s">
        <v>20</v>
      </c>
      <c r="B701" s="7" t="s">
        <v>110</v>
      </c>
      <c r="C701" s="7" t="s">
        <v>111</v>
      </c>
      <c r="D701" s="7" t="s">
        <v>23</v>
      </c>
      <c r="E701" s="7">
        <v>121.007002982324</v>
      </c>
      <c r="F701" s="7">
        <v>50.220658767471797</v>
      </c>
      <c r="G701" s="7">
        <v>105.18077211343299</v>
      </c>
      <c r="H701" s="7">
        <v>26.349096868688999</v>
      </c>
      <c r="I701" s="7">
        <v>13.509357701350099</v>
      </c>
      <c r="J701" s="7">
        <v>111.61965775674101</v>
      </c>
      <c r="K701" s="7">
        <v>5.5172451865859697</v>
      </c>
      <c r="L701" s="7">
        <v>19.3851925436188</v>
      </c>
      <c r="M701" s="7">
        <v>27.435366160337999</v>
      </c>
      <c r="N701" s="7">
        <v>31.0070389930518</v>
      </c>
      <c r="O701" s="7">
        <v>8.3495784945628699</v>
      </c>
      <c r="P701" s="7">
        <v>142.48698200000001</v>
      </c>
      <c r="Q701" s="7">
        <v>80.014835000000005</v>
      </c>
      <c r="R701" s="7">
        <v>116.384856</v>
      </c>
      <c r="S701" s="7">
        <v>50.452888999999999</v>
      </c>
      <c r="T701" s="7">
        <v>21.000094000000001</v>
      </c>
      <c r="U701" s="7">
        <v>123.967209</v>
      </c>
      <c r="V701" s="7">
        <v>21.991745000000002</v>
      </c>
      <c r="W701" s="7">
        <v>32.841472000000003</v>
      </c>
      <c r="X701" s="7">
        <v>43.1787631045718</v>
      </c>
      <c r="Y701" s="7">
        <v>54.502864232887603</v>
      </c>
      <c r="Z701" s="7">
        <v>20.104230000000001</v>
      </c>
      <c r="AA701" s="1" t="s">
        <v>24</v>
      </c>
      <c r="AB701" s="1" t="str">
        <f t="shared" si="33"/>
        <v>Comunidad de Madrid</v>
      </c>
      <c r="AC701" s="1" t="str">
        <f t="shared" si="31"/>
        <v>Badajoz-Comunidad de Madrid-Madrid-R1</v>
      </c>
      <c r="AD701" s="1" t="str">
        <f t="shared" si="32"/>
        <v xml:space="preserve">AA,BB - Agricultura, silvicultura y pesca </v>
      </c>
    </row>
    <row r="702" spans="1:30" ht="14.4">
      <c r="A702" s="7" t="s">
        <v>20</v>
      </c>
      <c r="B702" s="7" t="s">
        <v>110</v>
      </c>
      <c r="C702" s="7" t="s">
        <v>111</v>
      </c>
      <c r="D702" s="7" t="s">
        <v>26</v>
      </c>
      <c r="E702" s="7">
        <v>0</v>
      </c>
      <c r="F702" s="7">
        <v>0</v>
      </c>
      <c r="G702" s="7">
        <v>0.52148388822187397</v>
      </c>
      <c r="H702" s="7">
        <v>0</v>
      </c>
      <c r="I702" s="7">
        <v>0.70449269862884001</v>
      </c>
      <c r="J702" s="7">
        <v>0</v>
      </c>
      <c r="K702" s="7">
        <v>4.1413391874904697</v>
      </c>
      <c r="L702" s="7">
        <v>0</v>
      </c>
      <c r="M702" s="7">
        <v>2.38551231115905E-8</v>
      </c>
      <c r="N702" s="7">
        <v>5.0197206485022896</v>
      </c>
      <c r="O702" s="7">
        <v>12.065949421371201</v>
      </c>
      <c r="P702" s="7">
        <v>0</v>
      </c>
      <c r="Q702" s="7">
        <v>0</v>
      </c>
      <c r="R702" s="7">
        <v>19.697664</v>
      </c>
      <c r="S702" s="7">
        <v>0</v>
      </c>
      <c r="T702" s="7">
        <v>2.5239720000000001</v>
      </c>
      <c r="U702" s="7">
        <v>0</v>
      </c>
      <c r="V702" s="7">
        <v>13.184151</v>
      </c>
      <c r="W702" s="7">
        <v>0</v>
      </c>
      <c r="X702" s="7">
        <v>6.2537590424209395E-8</v>
      </c>
      <c r="Y702" s="7">
        <v>14.9328660035897</v>
      </c>
      <c r="Z702" s="7">
        <v>25.522924</v>
      </c>
      <c r="AA702" s="1" t="s">
        <v>27</v>
      </c>
      <c r="AB702" s="1" t="str">
        <f t="shared" si="33"/>
        <v>Comunidad de Madrid</v>
      </c>
      <c r="AC702" s="1" t="str">
        <f t="shared" si="31"/>
        <v>Badajoz-Comunidad de Madrid-Madrid-R2</v>
      </c>
      <c r="AD702" s="1" t="str">
        <f t="shared" si="32"/>
        <v xml:space="preserve">CA,CB, DF - I. extractivas, coquerías, refino y combustibles nucleares </v>
      </c>
    </row>
    <row r="703" spans="1:30" ht="14.4">
      <c r="A703" s="7" t="s">
        <v>20</v>
      </c>
      <c r="B703" s="7" t="s">
        <v>110</v>
      </c>
      <c r="C703" s="7" t="s">
        <v>111</v>
      </c>
      <c r="D703" s="7" t="s">
        <v>29</v>
      </c>
      <c r="E703" s="7">
        <v>73.754805129024007</v>
      </c>
      <c r="F703" s="7">
        <v>13.122331462888599</v>
      </c>
      <c r="G703" s="7">
        <v>40.3033499906835</v>
      </c>
      <c r="H703" s="7">
        <v>32.385389422661802</v>
      </c>
      <c r="I703" s="7">
        <v>32.502290266864101</v>
      </c>
      <c r="J703" s="7">
        <v>177.105922545715</v>
      </c>
      <c r="K703" s="7">
        <v>72.762741353828304</v>
      </c>
      <c r="L703" s="7">
        <v>31.216835172825402</v>
      </c>
      <c r="M703" s="7">
        <v>17.051735544152699</v>
      </c>
      <c r="N703" s="7">
        <v>50.973166789506898</v>
      </c>
      <c r="O703" s="7">
        <v>38.045289851319303</v>
      </c>
      <c r="P703" s="7">
        <v>163.14893900000001</v>
      </c>
      <c r="Q703" s="7">
        <v>36.484633000000002</v>
      </c>
      <c r="R703" s="7">
        <v>96.175513584597994</v>
      </c>
      <c r="S703" s="7">
        <v>119.644903</v>
      </c>
      <c r="T703" s="7">
        <v>121.477734</v>
      </c>
      <c r="U703" s="7">
        <v>145.18532500000001</v>
      </c>
      <c r="V703" s="7">
        <v>164.35324900000001</v>
      </c>
      <c r="W703" s="7">
        <v>70.359412000000006</v>
      </c>
      <c r="X703" s="7">
        <v>83.0604550239389</v>
      </c>
      <c r="Y703" s="7">
        <v>144.783963</v>
      </c>
      <c r="Z703" s="7">
        <v>68.825500000000005</v>
      </c>
      <c r="AA703" s="1" t="s">
        <v>30</v>
      </c>
      <c r="AB703" s="1" t="str">
        <f t="shared" si="33"/>
        <v>Comunidad de Madrid</v>
      </c>
      <c r="AC703" s="1" t="str">
        <f t="shared" si="31"/>
        <v>Badajoz-Comunidad de Madrid-Madrid-R3</v>
      </c>
      <c r="AD703" s="1" t="str">
        <f t="shared" si="32"/>
        <v xml:space="preserve">DA - Industria Agroalimentaria </v>
      </c>
    </row>
    <row r="704" spans="1:30" ht="14.4">
      <c r="A704" s="7" t="s">
        <v>20</v>
      </c>
      <c r="B704" s="7" t="s">
        <v>110</v>
      </c>
      <c r="C704" s="7" t="s">
        <v>111</v>
      </c>
      <c r="D704" s="7" t="s">
        <v>32</v>
      </c>
      <c r="E704" s="7">
        <v>0</v>
      </c>
      <c r="F704" s="7">
        <v>0</v>
      </c>
      <c r="G704" s="7">
        <v>0</v>
      </c>
      <c r="H704" s="7">
        <v>0</v>
      </c>
      <c r="I704" s="7">
        <v>0</v>
      </c>
      <c r="J704" s="7">
        <v>0</v>
      </c>
      <c r="K704" s="7">
        <v>0</v>
      </c>
      <c r="L704" s="7">
        <v>0</v>
      </c>
      <c r="M704" s="7">
        <v>32.463674652602997</v>
      </c>
      <c r="N704" s="7">
        <v>3.3725538360613003E-7</v>
      </c>
      <c r="O704" s="7">
        <v>9.6861960632131594E-8</v>
      </c>
      <c r="P704" s="7">
        <v>0</v>
      </c>
      <c r="Q704" s="7">
        <v>0</v>
      </c>
      <c r="R704" s="7">
        <v>0</v>
      </c>
      <c r="S704" s="7">
        <v>0</v>
      </c>
      <c r="T704" s="7">
        <v>0</v>
      </c>
      <c r="U704" s="7">
        <v>0</v>
      </c>
      <c r="V704" s="7">
        <v>0</v>
      </c>
      <c r="W704" s="7">
        <v>0</v>
      </c>
      <c r="X704" s="7">
        <v>35.929882433281897</v>
      </c>
      <c r="Y704" s="7">
        <v>6.49493179305179E-7</v>
      </c>
      <c r="Z704" s="7">
        <v>6.4302166371795698E-8</v>
      </c>
      <c r="AA704" s="1" t="s">
        <v>33</v>
      </c>
      <c r="AB704" s="1" t="str">
        <f t="shared" si="33"/>
        <v>Comunidad de Madrid</v>
      </c>
      <c r="AC704" s="1" t="str">
        <f t="shared" si="31"/>
        <v>Badajoz-Comunidad de Madrid-Madrid-R4</v>
      </c>
      <c r="AD704" s="1" t="str">
        <f t="shared" si="32"/>
        <v xml:space="preserve">DB - Industria textil y de la confección </v>
      </c>
    </row>
    <row r="705" spans="1:30" ht="14.4">
      <c r="A705" s="7" t="s">
        <v>20</v>
      </c>
      <c r="B705" s="7" t="s">
        <v>110</v>
      </c>
      <c r="C705" s="7" t="s">
        <v>111</v>
      </c>
      <c r="D705" s="7" t="s">
        <v>35</v>
      </c>
      <c r="E705" s="7">
        <v>0</v>
      </c>
      <c r="F705" s="7">
        <v>0</v>
      </c>
      <c r="G705" s="7">
        <v>6.2720684850668196</v>
      </c>
      <c r="H705" s="7">
        <v>0</v>
      </c>
      <c r="I705" s="7">
        <v>0</v>
      </c>
      <c r="J705" s="7">
        <v>0</v>
      </c>
      <c r="K705" s="7">
        <v>6.3558640049552402</v>
      </c>
      <c r="L705" s="7">
        <v>0</v>
      </c>
      <c r="M705" s="7">
        <v>1.95090723253357E-6</v>
      </c>
      <c r="N705" s="7">
        <v>6.6440032001514605E-7</v>
      </c>
      <c r="O705" s="7">
        <v>3.1584801407143898E-7</v>
      </c>
      <c r="P705" s="7">
        <v>0</v>
      </c>
      <c r="Q705" s="7">
        <v>0</v>
      </c>
      <c r="R705" s="7">
        <v>13.637840000000001</v>
      </c>
      <c r="S705" s="7">
        <v>0</v>
      </c>
      <c r="T705" s="7">
        <v>0</v>
      </c>
      <c r="U705" s="7">
        <v>0</v>
      </c>
      <c r="V705" s="7">
        <v>12.528815</v>
      </c>
      <c r="W705" s="7">
        <v>0</v>
      </c>
      <c r="X705" s="7">
        <v>2.4015517149521099E-6</v>
      </c>
      <c r="Y705" s="7">
        <v>1.05287952723626E-6</v>
      </c>
      <c r="Z705" s="7">
        <v>2.4320416557595999E-7</v>
      </c>
      <c r="AA705" s="1" t="s">
        <v>36</v>
      </c>
      <c r="AB705" s="1" t="str">
        <f t="shared" si="33"/>
        <v>Comunidad de Madrid</v>
      </c>
      <c r="AC705" s="1" t="str">
        <f t="shared" si="31"/>
        <v>Badajoz-Comunidad de Madrid-Madrid-R5</v>
      </c>
      <c r="AD705" s="1" t="str">
        <f t="shared" si="32"/>
        <v xml:space="preserve">DC - Industria del cuero y calzado </v>
      </c>
    </row>
    <row r="706" spans="1:30" ht="14.4">
      <c r="A706" s="7" t="s">
        <v>20</v>
      </c>
      <c r="B706" s="7" t="s">
        <v>110</v>
      </c>
      <c r="C706" s="7" t="s">
        <v>111</v>
      </c>
      <c r="D706" s="7" t="s">
        <v>37</v>
      </c>
      <c r="E706" s="7">
        <v>0</v>
      </c>
      <c r="F706" s="7">
        <v>0</v>
      </c>
      <c r="G706" s="7">
        <v>0</v>
      </c>
      <c r="H706" s="7">
        <v>0</v>
      </c>
      <c r="I706" s="7">
        <v>0</v>
      </c>
      <c r="J706" s="7">
        <v>0</v>
      </c>
      <c r="K706" s="7">
        <v>0</v>
      </c>
      <c r="L706" s="7">
        <v>0</v>
      </c>
      <c r="M706" s="7">
        <v>0</v>
      </c>
      <c r="N706" s="7">
        <v>0</v>
      </c>
      <c r="O706" s="7">
        <v>0</v>
      </c>
      <c r="P706" s="7">
        <v>0</v>
      </c>
      <c r="Q706" s="7">
        <v>0</v>
      </c>
      <c r="R706" s="7">
        <v>0</v>
      </c>
      <c r="S706" s="7">
        <v>0</v>
      </c>
      <c r="T706" s="7">
        <v>0</v>
      </c>
      <c r="U706" s="7">
        <v>0</v>
      </c>
      <c r="V706" s="7">
        <v>0</v>
      </c>
      <c r="W706" s="7">
        <v>0</v>
      </c>
      <c r="X706" s="7">
        <v>0</v>
      </c>
      <c r="Y706" s="7">
        <v>0</v>
      </c>
      <c r="Z706" s="7">
        <v>0</v>
      </c>
      <c r="AA706" s="1" t="s">
        <v>38</v>
      </c>
      <c r="AB706" s="1" t="str">
        <f t="shared" si="33"/>
        <v>Comunidad de Madrid</v>
      </c>
      <c r="AC706" s="1" t="str">
        <f t="shared" si="31"/>
        <v>Badajoz-Comunidad de Madrid-Madrid-R6</v>
      </c>
      <c r="AD706" s="1" t="str">
        <f t="shared" si="32"/>
        <v xml:space="preserve">DD - Industria de la madera y el corcho </v>
      </c>
    </row>
    <row r="707" spans="1:30" ht="14.4">
      <c r="A707" s="7" t="s">
        <v>20</v>
      </c>
      <c r="B707" s="7" t="s">
        <v>110</v>
      </c>
      <c r="C707" s="7" t="s">
        <v>111</v>
      </c>
      <c r="D707" s="7" t="s">
        <v>39</v>
      </c>
      <c r="E707" s="7">
        <v>6.3534001866705001</v>
      </c>
      <c r="F707" s="7">
        <v>3.8844132361447699</v>
      </c>
      <c r="G707" s="7">
        <v>3.3107140772332798E-4</v>
      </c>
      <c r="H707" s="7">
        <v>19.032462809017701</v>
      </c>
      <c r="I707" s="7">
        <v>0.21182106959904301</v>
      </c>
      <c r="J707" s="7">
        <v>0</v>
      </c>
      <c r="K707" s="7">
        <v>10.3596108323707</v>
      </c>
      <c r="L707" s="7">
        <v>28.723325484076899</v>
      </c>
      <c r="M707" s="7">
        <v>2.1552979955510199</v>
      </c>
      <c r="N707" s="7">
        <v>11.5925413646805</v>
      </c>
      <c r="O707" s="7">
        <v>22.072330663180999</v>
      </c>
      <c r="P707" s="7">
        <v>5.6083509999999999</v>
      </c>
      <c r="Q707" s="7">
        <v>9.1138440000000003</v>
      </c>
      <c r="R707" s="7">
        <v>5.0655126692404899E-4</v>
      </c>
      <c r="S707" s="7">
        <v>18.777631439746401</v>
      </c>
      <c r="T707" s="7">
        <v>1.0576680000000001</v>
      </c>
      <c r="U707" s="7">
        <v>0</v>
      </c>
      <c r="V707" s="7">
        <v>32.468043000000002</v>
      </c>
      <c r="W707" s="7">
        <v>25.768561999999999</v>
      </c>
      <c r="X707" s="7">
        <v>5.5851311206309298</v>
      </c>
      <c r="Y707" s="7">
        <v>18.527522698970099</v>
      </c>
      <c r="Z707" s="7">
        <v>31.997896082263701</v>
      </c>
      <c r="AA707" s="1" t="s">
        <v>40</v>
      </c>
      <c r="AB707" s="1" t="str">
        <f t="shared" si="33"/>
        <v>Comunidad de Madrid</v>
      </c>
      <c r="AC707" s="1" t="str">
        <f t="shared" si="31"/>
        <v>Badajoz-Comunidad de Madrid-Madrid-R7</v>
      </c>
      <c r="AD707" s="1" t="str">
        <f t="shared" si="32"/>
        <v xml:space="preserve">DE - Industria del papel, edición y artes gráficas </v>
      </c>
    </row>
    <row r="708" spans="1:30" ht="14.4">
      <c r="A708" s="7" t="s">
        <v>20</v>
      </c>
      <c r="B708" s="7" t="s">
        <v>110</v>
      </c>
      <c r="C708" s="7" t="s">
        <v>111</v>
      </c>
      <c r="D708" s="7" t="s">
        <v>41</v>
      </c>
      <c r="E708" s="7">
        <v>6.13813181455353</v>
      </c>
      <c r="F708" s="7">
        <v>0</v>
      </c>
      <c r="G708" s="7">
        <v>17.5359547439311</v>
      </c>
      <c r="H708" s="7">
        <v>22.605173085825999</v>
      </c>
      <c r="I708" s="7">
        <v>47.446780815386603</v>
      </c>
      <c r="J708" s="7">
        <v>0</v>
      </c>
      <c r="K708" s="7">
        <v>0</v>
      </c>
      <c r="L708" s="7">
        <v>0</v>
      </c>
      <c r="M708" s="7">
        <v>50.845091888161498</v>
      </c>
      <c r="N708" s="7">
        <v>67.938542618009095</v>
      </c>
      <c r="O708" s="7">
        <v>30.287609845901098</v>
      </c>
      <c r="P708" s="7">
        <v>18.261792</v>
      </c>
      <c r="Q708" s="7">
        <v>0</v>
      </c>
      <c r="R708" s="7">
        <v>18.179215355421899</v>
      </c>
      <c r="S708" s="7">
        <v>16.325776662013102</v>
      </c>
      <c r="T708" s="7">
        <v>32.498410999999997</v>
      </c>
      <c r="U708" s="7">
        <v>0</v>
      </c>
      <c r="V708" s="7">
        <v>0</v>
      </c>
      <c r="W708" s="7">
        <v>0</v>
      </c>
      <c r="X708" s="7">
        <v>62.978122642052398</v>
      </c>
      <c r="Y708" s="7">
        <v>48.608481583547899</v>
      </c>
      <c r="Z708" s="7">
        <v>35.266490403836698</v>
      </c>
      <c r="AA708" s="1" t="s">
        <v>42</v>
      </c>
      <c r="AB708" s="1" t="str">
        <f t="shared" si="33"/>
        <v>Comunidad de Madrid</v>
      </c>
      <c r="AC708" s="1" t="str">
        <f t="shared" si="31"/>
        <v>Badajoz-Comunidad de Madrid-Madrid-R8</v>
      </c>
      <c r="AD708" s="1" t="str">
        <f t="shared" si="32"/>
        <v xml:space="preserve">DG - Industria Química </v>
      </c>
    </row>
    <row r="709" spans="1:30" ht="14.4">
      <c r="A709" s="7" t="s">
        <v>20</v>
      </c>
      <c r="B709" s="7" t="s">
        <v>110</v>
      </c>
      <c r="C709" s="7" t="s">
        <v>111</v>
      </c>
      <c r="D709" s="7" t="s">
        <v>43</v>
      </c>
      <c r="E709" s="7">
        <v>8.7129188926007508</v>
      </c>
      <c r="F709" s="7">
        <v>0</v>
      </c>
      <c r="G709" s="7">
        <v>2.5201373543846399</v>
      </c>
      <c r="H709" s="7">
        <v>23.300524903960898</v>
      </c>
      <c r="I709" s="7">
        <v>6.9647958477428098</v>
      </c>
      <c r="J709" s="7">
        <v>12.8124976570853</v>
      </c>
      <c r="K709" s="7">
        <v>0</v>
      </c>
      <c r="L709" s="7">
        <v>17.609331252642001</v>
      </c>
      <c r="M709" s="7">
        <v>7.8623880864590005E-7</v>
      </c>
      <c r="N709" s="7">
        <v>8.5924227153482395E-8</v>
      </c>
      <c r="O709" s="7">
        <v>1.36644852148822E-8</v>
      </c>
      <c r="P709" s="7">
        <v>19.254998000000001</v>
      </c>
      <c r="Q709" s="7">
        <v>0</v>
      </c>
      <c r="R709" s="7">
        <v>3.2771710000000001</v>
      </c>
      <c r="S709" s="7">
        <v>48.983690000000003</v>
      </c>
      <c r="T709" s="7">
        <v>23.600300000000001</v>
      </c>
      <c r="U709" s="7">
        <v>35.492966000000003</v>
      </c>
      <c r="V709" s="7">
        <v>0</v>
      </c>
      <c r="W709" s="7">
        <v>20.636662000000001</v>
      </c>
      <c r="X709" s="7">
        <v>4.4449300285332102E-7</v>
      </c>
      <c r="Y709" s="7">
        <v>8.7349205774992503E-8</v>
      </c>
      <c r="Z709" s="7">
        <v>1.17833179055341E-8</v>
      </c>
      <c r="AA709" s="1" t="s">
        <v>44</v>
      </c>
      <c r="AB709" s="1" t="str">
        <f t="shared" si="33"/>
        <v>Comunidad de Madrid</v>
      </c>
      <c r="AC709" s="1" t="str">
        <f t="shared" si="31"/>
        <v>Badajoz-Comunidad de Madrid-Madrid-R9</v>
      </c>
      <c r="AD709" s="1" t="str">
        <f t="shared" si="32"/>
        <v xml:space="preserve">DH - Industria del caucho y materias plásticas </v>
      </c>
    </row>
    <row r="710" spans="1:30" ht="14.4">
      <c r="A710" s="7" t="s">
        <v>20</v>
      </c>
      <c r="B710" s="7" t="s">
        <v>110</v>
      </c>
      <c r="C710" s="7" t="s">
        <v>111</v>
      </c>
      <c r="D710" s="7" t="s">
        <v>45</v>
      </c>
      <c r="E710" s="7">
        <v>20.170300637819899</v>
      </c>
      <c r="F710" s="7">
        <v>1.96417625201461</v>
      </c>
      <c r="G710" s="7">
        <v>1.9410903399888001E-5</v>
      </c>
      <c r="H710" s="7">
        <v>3.0952968710076498</v>
      </c>
      <c r="I710" s="7">
        <v>0</v>
      </c>
      <c r="J710" s="7">
        <v>92.896164863035295</v>
      </c>
      <c r="K710" s="7">
        <v>32.940128388767</v>
      </c>
      <c r="L710" s="7">
        <v>0.94143713422018704</v>
      </c>
      <c r="M710" s="7">
        <v>9.5525113483644493</v>
      </c>
      <c r="N710" s="7">
        <v>86.070716235994496</v>
      </c>
      <c r="O710" s="7">
        <v>19.550720484941198</v>
      </c>
      <c r="P710" s="7">
        <v>40.027048999999998</v>
      </c>
      <c r="Q710" s="7">
        <v>18.715271999999999</v>
      </c>
      <c r="R710" s="7">
        <v>3.0590555383844102E-4</v>
      </c>
      <c r="S710" s="7">
        <v>19.1408761785104</v>
      </c>
      <c r="T710" s="7">
        <v>0</v>
      </c>
      <c r="U710" s="7">
        <v>33.329340000000002</v>
      </c>
      <c r="V710" s="7">
        <v>42.037346999999997</v>
      </c>
      <c r="W710" s="7">
        <v>13.453992</v>
      </c>
      <c r="X710" s="7">
        <v>54.501277010996802</v>
      </c>
      <c r="Y710" s="7">
        <v>79.0437810295454</v>
      </c>
      <c r="Z710" s="7">
        <v>90.775807</v>
      </c>
      <c r="AA710" s="1" t="s">
        <v>46</v>
      </c>
      <c r="AB710" s="1" t="str">
        <f t="shared" si="33"/>
        <v>Comunidad de Madrid</v>
      </c>
      <c r="AC710" s="1" t="str">
        <f t="shared" si="31"/>
        <v>Badajoz-Comunidad de Madrid-Madrid-R10</v>
      </c>
      <c r="AD710" s="1" t="str">
        <f t="shared" si="32"/>
        <v xml:space="preserve">DI - Industria de productos minerales no metálicos </v>
      </c>
    </row>
    <row r="711" spans="1:30" ht="14.4">
      <c r="A711" s="7" t="s">
        <v>20</v>
      </c>
      <c r="B711" s="7" t="s">
        <v>110</v>
      </c>
      <c r="C711" s="7" t="s">
        <v>111</v>
      </c>
      <c r="D711" s="7" t="s">
        <v>47</v>
      </c>
      <c r="E711" s="7">
        <v>20.2836328087865</v>
      </c>
      <c r="F711" s="7">
        <v>7.1460574699261601</v>
      </c>
      <c r="G711" s="7">
        <v>21.750250967551899</v>
      </c>
      <c r="H711" s="7">
        <v>0</v>
      </c>
      <c r="I711" s="7">
        <v>9.5390862535920906</v>
      </c>
      <c r="J711" s="7">
        <v>10.2865402020666</v>
      </c>
      <c r="K711" s="7">
        <v>1.23090473487796</v>
      </c>
      <c r="L711" s="7">
        <v>7.7409786021386404</v>
      </c>
      <c r="M711" s="7">
        <v>9.7735757313274103</v>
      </c>
      <c r="N711" s="7">
        <v>2.0626594484699701E-7</v>
      </c>
      <c r="O711" s="7">
        <v>13.01447113239</v>
      </c>
      <c r="P711" s="7">
        <v>55.629758000000002</v>
      </c>
      <c r="Q711" s="7">
        <v>60.724930000000001</v>
      </c>
      <c r="R711" s="7">
        <v>95.289415000000005</v>
      </c>
      <c r="S711" s="7">
        <v>0</v>
      </c>
      <c r="T711" s="7">
        <v>20.900596</v>
      </c>
      <c r="U711" s="7">
        <v>15.059568000000001</v>
      </c>
      <c r="V711" s="7">
        <v>13.873389</v>
      </c>
      <c r="W711" s="7">
        <v>27.492052000000001</v>
      </c>
      <c r="X711" s="7">
        <v>59.416049832692302</v>
      </c>
      <c r="Y711" s="7">
        <v>1.04379301110656E-7</v>
      </c>
      <c r="Z711" s="7">
        <v>94.191355031379203</v>
      </c>
      <c r="AA711" s="1" t="s">
        <v>48</v>
      </c>
      <c r="AB711" s="1" t="str">
        <f t="shared" si="33"/>
        <v>Comunidad de Madrid</v>
      </c>
      <c r="AC711" s="1" t="str">
        <f t="shared" si="31"/>
        <v>Badajoz-Comunidad de Madrid-Madrid-R11</v>
      </c>
      <c r="AD711" s="1" t="str">
        <f t="shared" si="32"/>
        <v xml:space="preserve">DJ - Metalurgia y fabricación de productos metálicos </v>
      </c>
    </row>
    <row r="712" spans="1:30" ht="14.4">
      <c r="A712" s="7" t="s">
        <v>20</v>
      </c>
      <c r="B712" s="7" t="s">
        <v>110</v>
      </c>
      <c r="C712" s="7" t="s">
        <v>111</v>
      </c>
      <c r="D712" s="7" t="s">
        <v>49</v>
      </c>
      <c r="E712" s="7">
        <v>0</v>
      </c>
      <c r="F712" s="7">
        <v>0</v>
      </c>
      <c r="G712" s="7">
        <v>0</v>
      </c>
      <c r="H712" s="7">
        <v>0</v>
      </c>
      <c r="I712" s="7">
        <v>122.25941176120099</v>
      </c>
      <c r="J712" s="7">
        <v>165.15160385105199</v>
      </c>
      <c r="K712" s="7">
        <v>0</v>
      </c>
      <c r="L712" s="7">
        <v>0</v>
      </c>
      <c r="M712" s="7">
        <v>1.3518309835319401E-4</v>
      </c>
      <c r="N712" s="7">
        <v>9.0285322716881694E-5</v>
      </c>
      <c r="O712" s="7">
        <v>11.2102436389573</v>
      </c>
      <c r="P712" s="7">
        <v>0</v>
      </c>
      <c r="Q712" s="7">
        <v>0</v>
      </c>
      <c r="R712" s="7">
        <v>0</v>
      </c>
      <c r="S712" s="7">
        <v>0</v>
      </c>
      <c r="T712" s="7">
        <v>8.634639</v>
      </c>
      <c r="U712" s="7">
        <v>12.40334</v>
      </c>
      <c r="V712" s="7">
        <v>0</v>
      </c>
      <c r="W712" s="7">
        <v>0</v>
      </c>
      <c r="X712" s="7">
        <v>8.2581621538425092E-6</v>
      </c>
      <c r="Y712" s="7">
        <v>5.3546561359439602E-6</v>
      </c>
      <c r="Z712" s="7">
        <v>1.1044193994143201</v>
      </c>
      <c r="AA712" s="1" t="s">
        <v>50</v>
      </c>
      <c r="AB712" s="1" t="str">
        <f t="shared" si="33"/>
        <v>Comunidad de Madrid</v>
      </c>
      <c r="AC712" s="1" t="str">
        <f t="shared" si="31"/>
        <v>Badajoz-Comunidad de Madrid-Madrid-R12</v>
      </c>
      <c r="AD712" s="1" t="str">
        <f t="shared" si="32"/>
        <v xml:space="preserve">DK - Fabricación de maquinaria y equipo mecánico </v>
      </c>
    </row>
    <row r="713" spans="1:30" ht="14.4">
      <c r="A713" s="7" t="s">
        <v>20</v>
      </c>
      <c r="B713" s="7" t="s">
        <v>110</v>
      </c>
      <c r="C713" s="7" t="s">
        <v>111</v>
      </c>
      <c r="D713" s="7" t="s">
        <v>51</v>
      </c>
      <c r="E713" s="7">
        <v>0</v>
      </c>
      <c r="F713" s="7">
        <v>0</v>
      </c>
      <c r="G713" s="7">
        <v>3.7015017346072099E-5</v>
      </c>
      <c r="H713" s="7">
        <v>2.8414311644721102E-4</v>
      </c>
      <c r="I713" s="7">
        <v>6.9119074482487397</v>
      </c>
      <c r="J713" s="7">
        <v>0</v>
      </c>
      <c r="K713" s="7">
        <v>0</v>
      </c>
      <c r="L713" s="7">
        <v>0</v>
      </c>
      <c r="M713" s="7">
        <v>4.2036499607179003</v>
      </c>
      <c r="N713" s="7">
        <v>5.83195253877988E-6</v>
      </c>
      <c r="O713" s="7">
        <v>6.8111232389002003</v>
      </c>
      <c r="P713" s="7">
        <v>0</v>
      </c>
      <c r="Q713" s="7">
        <v>0</v>
      </c>
      <c r="R713" s="7">
        <v>2.2603159277063402E-5</v>
      </c>
      <c r="S713" s="7">
        <v>1.5671973014110501E-4</v>
      </c>
      <c r="T713" s="7">
        <v>4.9478479999999996</v>
      </c>
      <c r="U713" s="7">
        <v>0</v>
      </c>
      <c r="V713" s="7">
        <v>0</v>
      </c>
      <c r="W713" s="7">
        <v>0</v>
      </c>
      <c r="X713" s="7">
        <v>1.96978968709302</v>
      </c>
      <c r="Y713" s="7">
        <v>3.0978417111530601E-6</v>
      </c>
      <c r="Z713" s="7">
        <v>2.9905410945676101</v>
      </c>
      <c r="AA713" s="1" t="s">
        <v>52</v>
      </c>
      <c r="AB713" s="1" t="str">
        <f t="shared" si="33"/>
        <v>Comunidad de Madrid</v>
      </c>
      <c r="AC713" s="1" t="str">
        <f t="shared" si="31"/>
        <v>Badajoz-Comunidad de Madrid-Madrid-R13</v>
      </c>
      <c r="AD713" s="1" t="str">
        <f t="shared" si="32"/>
        <v xml:space="preserve">DL - Material y equipo eléctrico, electrónico y óptico </v>
      </c>
    </row>
    <row r="714" spans="1:30" ht="14.4">
      <c r="A714" s="7" t="s">
        <v>20</v>
      </c>
      <c r="B714" s="7" t="s">
        <v>110</v>
      </c>
      <c r="C714" s="7" t="s">
        <v>111</v>
      </c>
      <c r="D714" s="7" t="s">
        <v>53</v>
      </c>
      <c r="E714" s="7">
        <v>10.2094997641444</v>
      </c>
      <c r="F714" s="7">
        <v>49.309277506510298</v>
      </c>
      <c r="G714" s="7">
        <v>2.63074698704167</v>
      </c>
      <c r="H714" s="7">
        <v>1.8917381964209601</v>
      </c>
      <c r="I714" s="7">
        <v>9.5190768066433797</v>
      </c>
      <c r="J714" s="7">
        <v>61.558295067064101</v>
      </c>
      <c r="K714" s="7">
        <v>0</v>
      </c>
      <c r="L714" s="7">
        <v>46.926882397300297</v>
      </c>
      <c r="M714" s="7">
        <v>18.0272250723329</v>
      </c>
      <c r="N714" s="7">
        <v>71.338411894714696</v>
      </c>
      <c r="O714" s="7">
        <v>32.5820834509205</v>
      </c>
      <c r="P714" s="7">
        <v>2.2276229999999999</v>
      </c>
      <c r="Q714" s="7">
        <v>15.199252</v>
      </c>
      <c r="R714" s="7">
        <v>0.82749300000000003</v>
      </c>
      <c r="S714" s="7">
        <v>0.70452499999999996</v>
      </c>
      <c r="T714" s="7">
        <v>3.7200250000000001</v>
      </c>
      <c r="U714" s="7">
        <v>25.218947</v>
      </c>
      <c r="V714" s="7">
        <v>0</v>
      </c>
      <c r="W714" s="7">
        <v>20.807124000000002</v>
      </c>
      <c r="X714" s="7">
        <v>7.1137288101159699</v>
      </c>
      <c r="Y714" s="7">
        <v>29.531073503425102</v>
      </c>
      <c r="Z714" s="7">
        <v>21.932288293931698</v>
      </c>
      <c r="AA714" s="1" t="s">
        <v>54</v>
      </c>
      <c r="AB714" s="1" t="str">
        <f t="shared" si="33"/>
        <v>Comunidad de Madrid</v>
      </c>
      <c r="AC714" s="1" t="str">
        <f t="shared" si="31"/>
        <v>Badajoz-Comunidad de Madrid-Madrid-R14</v>
      </c>
      <c r="AD714" s="1" t="str">
        <f t="shared" si="32"/>
        <v xml:space="preserve">DM - Fabricación de material de transporte </v>
      </c>
    </row>
    <row r="715" spans="1:30" ht="14.4">
      <c r="A715" s="7" t="s">
        <v>20</v>
      </c>
      <c r="B715" s="7" t="s">
        <v>110</v>
      </c>
      <c r="C715" s="7" t="s">
        <v>111</v>
      </c>
      <c r="D715" s="7" t="s">
        <v>55</v>
      </c>
      <c r="E715" s="7">
        <v>0</v>
      </c>
      <c r="F715" s="7">
        <v>0</v>
      </c>
      <c r="G715" s="7">
        <v>0</v>
      </c>
      <c r="H715" s="7">
        <v>0</v>
      </c>
      <c r="I715" s="7">
        <v>2.94811111027765</v>
      </c>
      <c r="J715" s="7">
        <v>9.3361096751892294</v>
      </c>
      <c r="K715" s="7">
        <v>0</v>
      </c>
      <c r="L715" s="7">
        <v>24.130218119302299</v>
      </c>
      <c r="M715" s="7">
        <v>3.7278363763814402</v>
      </c>
      <c r="N715" s="7">
        <v>19.1735333525566</v>
      </c>
      <c r="O715" s="7">
        <v>4.1065836751696602E-7</v>
      </c>
      <c r="P715" s="7">
        <v>0</v>
      </c>
      <c r="Q715" s="7">
        <v>0</v>
      </c>
      <c r="R715" s="7">
        <v>0</v>
      </c>
      <c r="S715" s="7">
        <v>0</v>
      </c>
      <c r="T715" s="7">
        <v>1.4218519999999999</v>
      </c>
      <c r="U715" s="7">
        <v>4.0324900000000001</v>
      </c>
      <c r="V715" s="7">
        <v>0</v>
      </c>
      <c r="W715" s="7">
        <v>11.49601</v>
      </c>
      <c r="X715" s="7">
        <v>3.0036918097865302</v>
      </c>
      <c r="Y715" s="7">
        <v>12.6350115234813</v>
      </c>
      <c r="Z715" s="7">
        <v>2.1921224183584001E-7</v>
      </c>
      <c r="AA715" s="1" t="s">
        <v>56</v>
      </c>
      <c r="AB715" s="1" t="str">
        <f t="shared" si="33"/>
        <v>Comunidad de Madrid</v>
      </c>
      <c r="AC715" s="1" t="str">
        <f t="shared" si="31"/>
        <v>Badajoz-Comunidad de Madrid-Madrid-R15</v>
      </c>
      <c r="AD715" s="1" t="str">
        <f t="shared" si="32"/>
        <v xml:space="preserve">DN - Industrias diversas </v>
      </c>
    </row>
    <row r="716" spans="1:30" ht="14.4">
      <c r="A716" s="7" t="s">
        <v>20</v>
      </c>
      <c r="B716" s="7" t="s">
        <v>110</v>
      </c>
      <c r="C716" s="7" t="s">
        <v>111</v>
      </c>
      <c r="D716" s="7" t="s">
        <v>57</v>
      </c>
      <c r="E716" s="7">
        <v>217.26863370965199</v>
      </c>
      <c r="F716" s="7">
        <v>358.663849195377</v>
      </c>
      <c r="G716" s="7">
        <v>240.89685844432299</v>
      </c>
      <c r="H716" s="7">
        <v>213.33610132297801</v>
      </c>
      <c r="I716" s="7">
        <v>206.38767728378301</v>
      </c>
      <c r="J716" s="7">
        <v>203.99432935162301</v>
      </c>
      <c r="K716" s="7">
        <v>191.173344042286</v>
      </c>
      <c r="L716" s="7">
        <v>177.76521720365901</v>
      </c>
      <c r="M716" s="7">
        <v>195.97643006886099</v>
      </c>
      <c r="N716" s="7">
        <v>201.69559269208199</v>
      </c>
      <c r="O716" s="7">
        <v>181.22003150626901</v>
      </c>
      <c r="P716" s="7">
        <v>0</v>
      </c>
      <c r="Q716" s="7">
        <v>0</v>
      </c>
      <c r="R716" s="7">
        <v>0</v>
      </c>
      <c r="S716" s="7">
        <v>0</v>
      </c>
      <c r="T716" s="7">
        <v>0</v>
      </c>
      <c r="U716" s="7">
        <v>0</v>
      </c>
      <c r="V716" s="7">
        <v>0</v>
      </c>
      <c r="W716" s="7">
        <v>0</v>
      </c>
      <c r="X716" s="7">
        <v>0</v>
      </c>
      <c r="Y716" s="7">
        <v>0</v>
      </c>
      <c r="Z716" s="7">
        <v>0</v>
      </c>
      <c r="AA716" s="1" t="s">
        <v>58</v>
      </c>
      <c r="AB716" s="1" t="str">
        <f t="shared" si="33"/>
        <v>Comunidad de Madrid</v>
      </c>
      <c r="AC716" s="1" t="str">
        <f t="shared" si="31"/>
        <v>Badajoz-Comunidad de Madrid-Madrid-R16</v>
      </c>
      <c r="AD716" s="1" t="str">
        <f t="shared" si="32"/>
        <v xml:space="preserve">EE - Industria energética, distribución de energía, gas y agua </v>
      </c>
    </row>
    <row r="717" spans="1:30" ht="14.4">
      <c r="A717" s="7" t="s">
        <v>20</v>
      </c>
      <c r="B717" s="7" t="s">
        <v>112</v>
      </c>
      <c r="C717" s="7" t="s">
        <v>113</v>
      </c>
      <c r="D717" s="7" t="s">
        <v>23</v>
      </c>
      <c r="E717" s="7">
        <v>0</v>
      </c>
      <c r="F717" s="7">
        <v>1.42616260650987</v>
      </c>
      <c r="G717" s="7">
        <v>0</v>
      </c>
      <c r="H717" s="7">
        <v>0</v>
      </c>
      <c r="I717" s="7">
        <v>0</v>
      </c>
      <c r="J717" s="7">
        <v>8.7588644679289196</v>
      </c>
      <c r="K717" s="7">
        <v>0</v>
      </c>
      <c r="L717" s="7">
        <v>17.809467257293399</v>
      </c>
      <c r="M717" s="7">
        <v>7.1132619698276898</v>
      </c>
      <c r="N717" s="7">
        <v>0</v>
      </c>
      <c r="O717" s="7">
        <v>6.6870692918982702</v>
      </c>
      <c r="P717" s="7">
        <v>0</v>
      </c>
      <c r="Q717" s="7">
        <v>1.302033</v>
      </c>
      <c r="R717" s="7">
        <v>0</v>
      </c>
      <c r="S717" s="7">
        <v>0</v>
      </c>
      <c r="T717" s="7">
        <v>0</v>
      </c>
      <c r="U717" s="7">
        <v>9.5730140000000006</v>
      </c>
      <c r="V717" s="7">
        <v>0</v>
      </c>
      <c r="W717" s="7">
        <v>19.568802000000002</v>
      </c>
      <c r="X717" s="7">
        <v>9.3710880000000003</v>
      </c>
      <c r="Y717" s="7">
        <v>0</v>
      </c>
      <c r="Z717" s="7">
        <v>7.3749060000000002</v>
      </c>
      <c r="AA717" s="1" t="s">
        <v>24</v>
      </c>
      <c r="AB717" s="1" t="str">
        <f t="shared" si="33"/>
        <v>Región de Murcia</v>
      </c>
      <c r="AC717" s="1" t="str">
        <f t="shared" si="31"/>
        <v>Badajoz-Región de Murcia-Murcia-R1</v>
      </c>
      <c r="AD717" s="1" t="str">
        <f t="shared" si="32"/>
        <v xml:space="preserve">AA,BB - Agricultura, silvicultura y pesca </v>
      </c>
    </row>
    <row r="718" spans="1:30" ht="14.4">
      <c r="A718" s="7" t="s">
        <v>20</v>
      </c>
      <c r="B718" s="7" t="s">
        <v>112</v>
      </c>
      <c r="C718" s="7" t="s">
        <v>113</v>
      </c>
      <c r="D718" s="7" t="s">
        <v>26</v>
      </c>
      <c r="E718" s="7">
        <v>0</v>
      </c>
      <c r="F718" s="7">
        <v>0</v>
      </c>
      <c r="G718" s="7">
        <v>0</v>
      </c>
      <c r="H718" s="7">
        <v>0</v>
      </c>
      <c r="I718" s="7">
        <v>0</v>
      </c>
      <c r="J718" s="7">
        <v>0</v>
      </c>
      <c r="K718" s="7">
        <v>0</v>
      </c>
      <c r="L718" s="7">
        <v>0</v>
      </c>
      <c r="M718" s="7">
        <v>0</v>
      </c>
      <c r="N718" s="7">
        <v>0</v>
      </c>
      <c r="O718" s="7">
        <v>4.4721504470980804</v>
      </c>
      <c r="P718" s="7">
        <v>0</v>
      </c>
      <c r="Q718" s="7">
        <v>0</v>
      </c>
      <c r="R718" s="7">
        <v>0</v>
      </c>
      <c r="S718" s="7">
        <v>0</v>
      </c>
      <c r="T718" s="7">
        <v>0</v>
      </c>
      <c r="U718" s="7">
        <v>0</v>
      </c>
      <c r="V718" s="7">
        <v>0</v>
      </c>
      <c r="W718" s="7">
        <v>0</v>
      </c>
      <c r="X718" s="7">
        <v>0</v>
      </c>
      <c r="Y718" s="7">
        <v>0</v>
      </c>
      <c r="Z718" s="7">
        <v>10.391297</v>
      </c>
      <c r="AA718" s="1" t="s">
        <v>27</v>
      </c>
      <c r="AB718" s="1" t="str">
        <f t="shared" si="33"/>
        <v>Región de Murcia</v>
      </c>
      <c r="AC718" s="1" t="str">
        <f t="shared" ref="AC718:AC781" si="34">+A718&amp;"-"&amp;AB718&amp;"-"&amp;C718&amp;"-"&amp;AA718</f>
        <v>Badajoz-Región de Murcia-Murcia-R2</v>
      </c>
      <c r="AD718" s="1" t="str">
        <f t="shared" ref="AD718:AD781" si="35">+IF(D718=$D$13,$AI$1,IF(D718=$D$14,$AI$2,IF(D718=$D$15,$AI$3,IF(D718=$D$16,$AI$4,IF(D718=$D$17,$AI$5,IF(D718=$D$18,$AI$6,IF(D718=$D$19,$AI$7,IF(D718=$D$20,$AI$8,IF(D718=$D$21,$AI$9,IF(D718=$D$22,$AI$10,IF(D718=$D$23,$AI$11,IF(D718=$D$24,$AI$12,IF(D718=$D$25,$AI$13,IF(D718=$D$26,$AI$14,IF(D718=$D$27,$AI$15,$AI$16)))))))))))))))</f>
        <v xml:space="preserve">CA,CB, DF - I. extractivas, coquerías, refino y combustibles nucleares </v>
      </c>
    </row>
    <row r="719" spans="1:30" ht="14.4">
      <c r="A719" s="7" t="s">
        <v>20</v>
      </c>
      <c r="B719" s="7" t="s">
        <v>112</v>
      </c>
      <c r="C719" s="7" t="s">
        <v>113</v>
      </c>
      <c r="D719" s="7" t="s">
        <v>29</v>
      </c>
      <c r="E719" s="7">
        <v>38.631307186270803</v>
      </c>
      <c r="F719" s="7">
        <v>4.8159275958046699</v>
      </c>
      <c r="G719" s="7">
        <v>38.628601392053497</v>
      </c>
      <c r="H719" s="7">
        <v>26.479260405384899</v>
      </c>
      <c r="I719" s="7">
        <v>22.4755141881508</v>
      </c>
      <c r="J719" s="7">
        <v>16.190580445483199</v>
      </c>
      <c r="K719" s="7">
        <v>15.431885755423201</v>
      </c>
      <c r="L719" s="7">
        <v>22.386618975062401</v>
      </c>
      <c r="M719" s="7">
        <v>23.360572023823501</v>
      </c>
      <c r="N719" s="7">
        <v>46.325886958374397</v>
      </c>
      <c r="O719" s="7">
        <v>15.9598786139358</v>
      </c>
      <c r="P719" s="7">
        <v>17.504747999999999</v>
      </c>
      <c r="Q719" s="7">
        <v>19.843377</v>
      </c>
      <c r="R719" s="7">
        <v>31.46912</v>
      </c>
      <c r="S719" s="7">
        <v>14.838252000000001</v>
      </c>
      <c r="T719" s="7">
        <v>52.708903999999997</v>
      </c>
      <c r="U719" s="7">
        <v>39.441260999999997</v>
      </c>
      <c r="V719" s="7">
        <v>38.671869000000001</v>
      </c>
      <c r="W719" s="7">
        <v>22.745968000000001</v>
      </c>
      <c r="X719" s="7">
        <v>25.979255999999999</v>
      </c>
      <c r="Y719" s="7">
        <v>55.120100999999998</v>
      </c>
      <c r="Z719" s="7">
        <v>45.631926</v>
      </c>
      <c r="AA719" s="1" t="s">
        <v>30</v>
      </c>
      <c r="AB719" s="1" t="str">
        <f t="shared" si="33"/>
        <v>Región de Murcia</v>
      </c>
      <c r="AC719" s="1" t="str">
        <f t="shared" si="34"/>
        <v>Badajoz-Región de Murcia-Murcia-R3</v>
      </c>
      <c r="AD719" s="1" t="str">
        <f t="shared" si="35"/>
        <v xml:space="preserve">DA - Industria Agroalimentaria </v>
      </c>
    </row>
    <row r="720" spans="1:30" ht="14.4">
      <c r="A720" s="7" t="s">
        <v>20</v>
      </c>
      <c r="B720" s="7" t="s">
        <v>112</v>
      </c>
      <c r="C720" s="7" t="s">
        <v>113</v>
      </c>
      <c r="D720" s="7" t="s">
        <v>32</v>
      </c>
      <c r="E720" s="7">
        <v>0</v>
      </c>
      <c r="F720" s="7">
        <v>0</v>
      </c>
      <c r="G720" s="7">
        <v>14.696568715206899</v>
      </c>
      <c r="H720" s="7">
        <v>0</v>
      </c>
      <c r="I720" s="7">
        <v>0</v>
      </c>
      <c r="J720" s="7">
        <v>0</v>
      </c>
      <c r="K720" s="7">
        <v>0</v>
      </c>
      <c r="L720" s="7">
        <v>0</v>
      </c>
      <c r="M720" s="7">
        <v>0</v>
      </c>
      <c r="N720" s="7">
        <v>0</v>
      </c>
      <c r="O720" s="7">
        <v>0</v>
      </c>
      <c r="P720" s="7">
        <v>0</v>
      </c>
      <c r="Q720" s="7">
        <v>0</v>
      </c>
      <c r="R720" s="7">
        <v>16.536840000000002</v>
      </c>
      <c r="S720" s="7">
        <v>0</v>
      </c>
      <c r="T720" s="7">
        <v>0</v>
      </c>
      <c r="U720" s="7">
        <v>0</v>
      </c>
      <c r="V720" s="7">
        <v>0</v>
      </c>
      <c r="W720" s="7">
        <v>0</v>
      </c>
      <c r="X720" s="7">
        <v>0</v>
      </c>
      <c r="Y720" s="7">
        <v>0</v>
      </c>
      <c r="Z720" s="7">
        <v>0</v>
      </c>
      <c r="AA720" s="1" t="s">
        <v>33</v>
      </c>
      <c r="AB720" s="1" t="str">
        <f t="shared" si="33"/>
        <v>Región de Murcia</v>
      </c>
      <c r="AC720" s="1" t="str">
        <f t="shared" si="34"/>
        <v>Badajoz-Región de Murcia-Murcia-R4</v>
      </c>
      <c r="AD720" s="1" t="str">
        <f t="shared" si="35"/>
        <v xml:space="preserve">DB - Industria textil y de la confección </v>
      </c>
    </row>
    <row r="721" spans="1:30" ht="14.4">
      <c r="A721" s="7" t="s">
        <v>20</v>
      </c>
      <c r="B721" s="7" t="s">
        <v>112</v>
      </c>
      <c r="C721" s="7" t="s">
        <v>113</v>
      </c>
      <c r="D721" s="7" t="s">
        <v>35</v>
      </c>
      <c r="E721" s="7">
        <v>0</v>
      </c>
      <c r="F721" s="7">
        <v>0</v>
      </c>
      <c r="G721" s="7">
        <v>0</v>
      </c>
      <c r="H721" s="7">
        <v>0</v>
      </c>
      <c r="I721" s="7">
        <v>0</v>
      </c>
      <c r="J721" s="7">
        <v>0</v>
      </c>
      <c r="K721" s="7">
        <v>0</v>
      </c>
      <c r="L721" s="7">
        <v>0</v>
      </c>
      <c r="M721" s="7">
        <v>0</v>
      </c>
      <c r="N721" s="7">
        <v>0</v>
      </c>
      <c r="O721" s="7">
        <v>0</v>
      </c>
      <c r="P721" s="7">
        <v>0</v>
      </c>
      <c r="Q721" s="7">
        <v>0</v>
      </c>
      <c r="R721" s="7">
        <v>0</v>
      </c>
      <c r="S721" s="7">
        <v>0</v>
      </c>
      <c r="T721" s="7">
        <v>0</v>
      </c>
      <c r="U721" s="7">
        <v>0</v>
      </c>
      <c r="V721" s="7">
        <v>0</v>
      </c>
      <c r="W721" s="7">
        <v>0</v>
      </c>
      <c r="X721" s="7">
        <v>0</v>
      </c>
      <c r="Y721" s="7">
        <v>0</v>
      </c>
      <c r="Z721" s="7">
        <v>0</v>
      </c>
      <c r="AA721" s="1" t="s">
        <v>36</v>
      </c>
      <c r="AB721" s="1" t="str">
        <f t="shared" si="33"/>
        <v>Región de Murcia</v>
      </c>
      <c r="AC721" s="1" t="str">
        <f t="shared" si="34"/>
        <v>Badajoz-Región de Murcia-Murcia-R5</v>
      </c>
      <c r="AD721" s="1" t="str">
        <f t="shared" si="35"/>
        <v xml:space="preserve">DC - Industria del cuero y calzado </v>
      </c>
    </row>
    <row r="722" spans="1:30" ht="14.4">
      <c r="A722" s="7" t="s">
        <v>20</v>
      </c>
      <c r="B722" s="7" t="s">
        <v>112</v>
      </c>
      <c r="C722" s="7" t="s">
        <v>113</v>
      </c>
      <c r="D722" s="7" t="s">
        <v>37</v>
      </c>
      <c r="E722" s="7">
        <v>17.210711022041899</v>
      </c>
      <c r="F722" s="7">
        <v>0</v>
      </c>
      <c r="G722" s="7">
        <v>2.0871457266003501</v>
      </c>
      <c r="H722" s="7">
        <v>0</v>
      </c>
      <c r="I722" s="7">
        <v>0</v>
      </c>
      <c r="J722" s="7">
        <v>3.1432999427891501</v>
      </c>
      <c r="K722" s="7">
        <v>0</v>
      </c>
      <c r="L722" s="7">
        <v>0</v>
      </c>
      <c r="M722" s="7">
        <v>0</v>
      </c>
      <c r="N722" s="7">
        <v>0</v>
      </c>
      <c r="O722" s="7">
        <v>0</v>
      </c>
      <c r="P722" s="7">
        <v>18.913992</v>
      </c>
      <c r="Q722" s="7">
        <v>0</v>
      </c>
      <c r="R722" s="7">
        <v>8.5332840000000001</v>
      </c>
      <c r="S722" s="7">
        <v>0</v>
      </c>
      <c r="T722" s="7">
        <v>0</v>
      </c>
      <c r="U722" s="7">
        <v>8.9115579999999994</v>
      </c>
      <c r="V722" s="7">
        <v>0</v>
      </c>
      <c r="W722" s="7">
        <v>0</v>
      </c>
      <c r="X722" s="7">
        <v>0</v>
      </c>
      <c r="Y722" s="7">
        <v>0</v>
      </c>
      <c r="Z722" s="7">
        <v>0</v>
      </c>
      <c r="AA722" s="1" t="s">
        <v>38</v>
      </c>
      <c r="AB722" s="1" t="str">
        <f t="shared" si="33"/>
        <v>Región de Murcia</v>
      </c>
      <c r="AC722" s="1" t="str">
        <f t="shared" si="34"/>
        <v>Badajoz-Región de Murcia-Murcia-R6</v>
      </c>
      <c r="AD722" s="1" t="str">
        <f t="shared" si="35"/>
        <v xml:space="preserve">DD - Industria de la madera y el corcho </v>
      </c>
    </row>
    <row r="723" spans="1:30" ht="14.4">
      <c r="A723" s="7" t="s">
        <v>20</v>
      </c>
      <c r="B723" s="7" t="s">
        <v>112</v>
      </c>
      <c r="C723" s="7" t="s">
        <v>113</v>
      </c>
      <c r="D723" s="7" t="s">
        <v>39</v>
      </c>
      <c r="E723" s="7">
        <v>0</v>
      </c>
      <c r="F723" s="7">
        <v>0</v>
      </c>
      <c r="G723" s="7">
        <v>0</v>
      </c>
      <c r="H723" s="7">
        <v>0</v>
      </c>
      <c r="I723" s="7">
        <v>0</v>
      </c>
      <c r="J723" s="7">
        <v>0</v>
      </c>
      <c r="K723" s="7">
        <v>0</v>
      </c>
      <c r="L723" s="7">
        <v>2.8005211736112998</v>
      </c>
      <c r="M723" s="7">
        <v>0</v>
      </c>
      <c r="N723" s="7">
        <v>20.173864861353302</v>
      </c>
      <c r="O723" s="7">
        <v>0</v>
      </c>
      <c r="P723" s="7">
        <v>0</v>
      </c>
      <c r="Q723" s="7">
        <v>0</v>
      </c>
      <c r="R723" s="7">
        <v>0</v>
      </c>
      <c r="S723" s="7">
        <v>0</v>
      </c>
      <c r="T723" s="7">
        <v>0</v>
      </c>
      <c r="U723" s="7">
        <v>0</v>
      </c>
      <c r="V723" s="7">
        <v>0</v>
      </c>
      <c r="W723" s="7">
        <v>13.757256</v>
      </c>
      <c r="X723" s="7">
        <v>0</v>
      </c>
      <c r="Y723" s="7">
        <v>10.1828</v>
      </c>
      <c r="Z723" s="7">
        <v>0</v>
      </c>
      <c r="AA723" s="1" t="s">
        <v>40</v>
      </c>
      <c r="AB723" s="1" t="str">
        <f t="shared" si="33"/>
        <v>Región de Murcia</v>
      </c>
      <c r="AC723" s="1" t="str">
        <f t="shared" si="34"/>
        <v>Badajoz-Región de Murcia-Murcia-R7</v>
      </c>
      <c r="AD723" s="1" t="str">
        <f t="shared" si="35"/>
        <v xml:space="preserve">DE - Industria del papel, edición y artes gráficas </v>
      </c>
    </row>
    <row r="724" spans="1:30" ht="14.4">
      <c r="A724" s="7" t="s">
        <v>20</v>
      </c>
      <c r="B724" s="7" t="s">
        <v>112</v>
      </c>
      <c r="C724" s="7" t="s">
        <v>113</v>
      </c>
      <c r="D724" s="7" t="s">
        <v>41</v>
      </c>
      <c r="E724" s="7">
        <v>0</v>
      </c>
      <c r="F724" s="7">
        <v>0</v>
      </c>
      <c r="G724" s="7">
        <v>8.88618317696303</v>
      </c>
      <c r="H724" s="7">
        <v>0</v>
      </c>
      <c r="I724" s="7">
        <v>16.164560708747999</v>
      </c>
      <c r="J724" s="7">
        <v>7.6960265567616597</v>
      </c>
      <c r="K724" s="7">
        <v>0</v>
      </c>
      <c r="L724" s="7">
        <v>0</v>
      </c>
      <c r="M724" s="7">
        <v>9.7586899124556599</v>
      </c>
      <c r="N724" s="7">
        <v>25.950577218948901</v>
      </c>
      <c r="O724" s="7">
        <v>6.0939375642843903</v>
      </c>
      <c r="P724" s="7">
        <v>0</v>
      </c>
      <c r="Q724" s="7">
        <v>0</v>
      </c>
      <c r="R724" s="7">
        <v>20.93994</v>
      </c>
      <c r="S724" s="7">
        <v>0</v>
      </c>
      <c r="T724" s="7">
        <v>29.931101000000002</v>
      </c>
      <c r="U724" s="7">
        <v>30.878526000000001</v>
      </c>
      <c r="V724" s="7">
        <v>0</v>
      </c>
      <c r="W724" s="7">
        <v>0</v>
      </c>
      <c r="X724" s="7">
        <v>12.91356</v>
      </c>
      <c r="Y724" s="7">
        <v>25.300584000000001</v>
      </c>
      <c r="Z724" s="7">
        <v>3.0119699999999998</v>
      </c>
      <c r="AA724" s="1" t="s">
        <v>42</v>
      </c>
      <c r="AB724" s="1" t="str">
        <f t="shared" si="33"/>
        <v>Región de Murcia</v>
      </c>
      <c r="AC724" s="1" t="str">
        <f t="shared" si="34"/>
        <v>Badajoz-Región de Murcia-Murcia-R8</v>
      </c>
      <c r="AD724" s="1" t="str">
        <f t="shared" si="35"/>
        <v xml:space="preserve">DG - Industria Química </v>
      </c>
    </row>
    <row r="725" spans="1:30" ht="14.4">
      <c r="A725" s="7" t="s">
        <v>20</v>
      </c>
      <c r="B725" s="7" t="s">
        <v>112</v>
      </c>
      <c r="C725" s="7" t="s">
        <v>113</v>
      </c>
      <c r="D725" s="7" t="s">
        <v>43</v>
      </c>
      <c r="E725" s="7">
        <v>0</v>
      </c>
      <c r="F725" s="7">
        <v>7.6796220502486703</v>
      </c>
      <c r="G725" s="7">
        <v>0</v>
      </c>
      <c r="H725" s="7">
        <v>0</v>
      </c>
      <c r="I725" s="7">
        <v>0</v>
      </c>
      <c r="J725" s="7">
        <v>0</v>
      </c>
      <c r="K725" s="7">
        <v>0</v>
      </c>
      <c r="L725" s="7">
        <v>0.43510774372170202</v>
      </c>
      <c r="M725" s="7">
        <v>7.8486153558622798</v>
      </c>
      <c r="N725" s="7">
        <v>0</v>
      </c>
      <c r="O725" s="7">
        <v>2.29152928122434</v>
      </c>
      <c r="P725" s="7">
        <v>0</v>
      </c>
      <c r="Q725" s="7">
        <v>19.639088000000001</v>
      </c>
      <c r="R725" s="7">
        <v>0</v>
      </c>
      <c r="S725" s="7">
        <v>0</v>
      </c>
      <c r="T725" s="7">
        <v>0</v>
      </c>
      <c r="U725" s="7">
        <v>0</v>
      </c>
      <c r="V725" s="7">
        <v>0</v>
      </c>
      <c r="W725" s="7">
        <v>14.343843</v>
      </c>
      <c r="X725" s="7">
        <v>7.2817629999999998</v>
      </c>
      <c r="Y725" s="7">
        <v>0</v>
      </c>
      <c r="Z725" s="7">
        <v>3.1769280000000002</v>
      </c>
      <c r="AA725" s="1" t="s">
        <v>44</v>
      </c>
      <c r="AB725" s="1" t="str">
        <f t="shared" si="33"/>
        <v>Región de Murcia</v>
      </c>
      <c r="AC725" s="1" t="str">
        <f t="shared" si="34"/>
        <v>Badajoz-Región de Murcia-Murcia-R9</v>
      </c>
      <c r="AD725" s="1" t="str">
        <f t="shared" si="35"/>
        <v xml:space="preserve">DH - Industria del caucho y materias plásticas </v>
      </c>
    </row>
    <row r="726" spans="1:30" ht="14.4">
      <c r="A726" s="7" t="s">
        <v>20</v>
      </c>
      <c r="B726" s="7" t="s">
        <v>112</v>
      </c>
      <c r="C726" s="7" t="s">
        <v>113</v>
      </c>
      <c r="D726" s="7" t="s">
        <v>45</v>
      </c>
      <c r="E726" s="7">
        <v>0.13317010773867599</v>
      </c>
      <c r="F726" s="7">
        <v>1.65694714022005</v>
      </c>
      <c r="G726" s="7">
        <v>0</v>
      </c>
      <c r="H726" s="7">
        <v>0</v>
      </c>
      <c r="I726" s="7">
        <v>0</v>
      </c>
      <c r="J726" s="7">
        <v>0</v>
      </c>
      <c r="K726" s="7">
        <v>0</v>
      </c>
      <c r="L726" s="7">
        <v>0</v>
      </c>
      <c r="M726" s="7">
        <v>0</v>
      </c>
      <c r="N726" s="7">
        <v>0</v>
      </c>
      <c r="O726" s="7">
        <v>0.45545030706288497</v>
      </c>
      <c r="P726" s="7">
        <v>2.5218660000000002</v>
      </c>
      <c r="Q726" s="7">
        <v>17.468201000000001</v>
      </c>
      <c r="R726" s="7">
        <v>0</v>
      </c>
      <c r="S726" s="7">
        <v>0</v>
      </c>
      <c r="T726" s="7">
        <v>0</v>
      </c>
      <c r="U726" s="7">
        <v>0</v>
      </c>
      <c r="V726" s="7">
        <v>0</v>
      </c>
      <c r="W726" s="7">
        <v>0</v>
      </c>
      <c r="X726" s="7">
        <v>0</v>
      </c>
      <c r="Y726" s="7">
        <v>0</v>
      </c>
      <c r="Z726" s="7">
        <v>9.0359099999999994</v>
      </c>
      <c r="AA726" s="1" t="s">
        <v>46</v>
      </c>
      <c r="AB726" s="1" t="str">
        <f t="shared" si="33"/>
        <v>Región de Murcia</v>
      </c>
      <c r="AC726" s="1" t="str">
        <f t="shared" si="34"/>
        <v>Badajoz-Región de Murcia-Murcia-R10</v>
      </c>
      <c r="AD726" s="1" t="str">
        <f t="shared" si="35"/>
        <v xml:space="preserve">DI - Industria de productos minerales no metálicos </v>
      </c>
    </row>
    <row r="727" spans="1:30" ht="14.4">
      <c r="A727" s="7" t="s">
        <v>20</v>
      </c>
      <c r="B727" s="7" t="s">
        <v>112</v>
      </c>
      <c r="C727" s="7" t="s">
        <v>113</v>
      </c>
      <c r="D727" s="7" t="s">
        <v>47</v>
      </c>
      <c r="E727" s="7">
        <v>0</v>
      </c>
      <c r="F727" s="7">
        <v>11.9025347930575</v>
      </c>
      <c r="G727" s="7">
        <v>6.0688954021838404</v>
      </c>
      <c r="H727" s="7">
        <v>16.227957855577301</v>
      </c>
      <c r="I727" s="7">
        <v>0</v>
      </c>
      <c r="J727" s="7">
        <v>13.620942233045501</v>
      </c>
      <c r="K727" s="7">
        <v>0</v>
      </c>
      <c r="L727" s="7">
        <v>0.56396746306103596</v>
      </c>
      <c r="M727" s="7">
        <v>1.0197549561088399</v>
      </c>
      <c r="N727" s="7">
        <v>5.9351400011436199</v>
      </c>
      <c r="O727" s="7">
        <v>0</v>
      </c>
      <c r="P727" s="7">
        <v>0</v>
      </c>
      <c r="Q727" s="7">
        <v>59.879798000000001</v>
      </c>
      <c r="R727" s="7">
        <v>71.058667</v>
      </c>
      <c r="S727" s="7">
        <v>51.762869000000002</v>
      </c>
      <c r="T727" s="7">
        <v>0</v>
      </c>
      <c r="U727" s="7">
        <v>13.616358999999999</v>
      </c>
      <c r="V727" s="7">
        <v>0</v>
      </c>
      <c r="W727" s="7">
        <v>14.330475</v>
      </c>
      <c r="X727" s="7">
        <v>4.2283799999999996</v>
      </c>
      <c r="Y727" s="7">
        <v>13.666257999999999</v>
      </c>
      <c r="Z727" s="7">
        <v>0</v>
      </c>
      <c r="AA727" s="1" t="s">
        <v>48</v>
      </c>
      <c r="AB727" s="1" t="str">
        <f t="shared" si="33"/>
        <v>Región de Murcia</v>
      </c>
      <c r="AC727" s="1" t="str">
        <f t="shared" si="34"/>
        <v>Badajoz-Región de Murcia-Murcia-R11</v>
      </c>
      <c r="AD727" s="1" t="str">
        <f t="shared" si="35"/>
        <v xml:space="preserve">DJ - Metalurgia y fabricación de productos metálicos </v>
      </c>
    </row>
    <row r="728" spans="1:30" ht="14.4">
      <c r="A728" s="7" t="s">
        <v>20</v>
      </c>
      <c r="B728" s="7" t="s">
        <v>112</v>
      </c>
      <c r="C728" s="7" t="s">
        <v>113</v>
      </c>
      <c r="D728" s="7" t="s">
        <v>49</v>
      </c>
      <c r="E728" s="7">
        <v>20.777405036103001</v>
      </c>
      <c r="F728" s="7">
        <v>0</v>
      </c>
      <c r="G728" s="7">
        <v>0</v>
      </c>
      <c r="H728" s="7">
        <v>0</v>
      </c>
      <c r="I728" s="7">
        <v>0</v>
      </c>
      <c r="J728" s="7">
        <v>0</v>
      </c>
      <c r="K728" s="7">
        <v>0</v>
      </c>
      <c r="L728" s="7">
        <v>0</v>
      </c>
      <c r="M728" s="7">
        <v>0</v>
      </c>
      <c r="N728" s="7">
        <v>1.1559923627652999</v>
      </c>
      <c r="O728" s="7">
        <v>0</v>
      </c>
      <c r="P728" s="7">
        <v>7.4610399999999997</v>
      </c>
      <c r="Q728" s="7">
        <v>0</v>
      </c>
      <c r="R728" s="7">
        <v>0</v>
      </c>
      <c r="S728" s="7">
        <v>0</v>
      </c>
      <c r="T728" s="7">
        <v>0</v>
      </c>
      <c r="U728" s="7">
        <v>0</v>
      </c>
      <c r="V728" s="7">
        <v>0</v>
      </c>
      <c r="W728" s="7">
        <v>0</v>
      </c>
      <c r="X728" s="7">
        <v>0</v>
      </c>
      <c r="Y728" s="7">
        <v>0.45211000000000001</v>
      </c>
      <c r="Z728" s="7">
        <v>0</v>
      </c>
      <c r="AA728" s="1" t="s">
        <v>50</v>
      </c>
      <c r="AB728" s="1" t="str">
        <f t="shared" si="33"/>
        <v>Región de Murcia</v>
      </c>
      <c r="AC728" s="1" t="str">
        <f t="shared" si="34"/>
        <v>Badajoz-Región de Murcia-Murcia-R12</v>
      </c>
      <c r="AD728" s="1" t="str">
        <f t="shared" si="35"/>
        <v xml:space="preserve">DK - Fabricación de maquinaria y equipo mecánico </v>
      </c>
    </row>
    <row r="729" spans="1:30" ht="14.4">
      <c r="A729" s="7" t="s">
        <v>20</v>
      </c>
      <c r="B729" s="7" t="s">
        <v>112</v>
      </c>
      <c r="C729" s="7" t="s">
        <v>113</v>
      </c>
      <c r="D729" s="7" t="s">
        <v>51</v>
      </c>
      <c r="E729" s="7">
        <v>0</v>
      </c>
      <c r="F729" s="7">
        <v>0</v>
      </c>
      <c r="G729" s="7">
        <v>0</v>
      </c>
      <c r="H729" s="7">
        <v>0</v>
      </c>
      <c r="I729" s="7">
        <v>0</v>
      </c>
      <c r="J729" s="7">
        <v>0</v>
      </c>
      <c r="K729" s="7">
        <v>0</v>
      </c>
      <c r="L729" s="7">
        <v>0</v>
      </c>
      <c r="M729" s="7">
        <v>0</v>
      </c>
      <c r="N729" s="7">
        <v>0</v>
      </c>
      <c r="O729" s="7">
        <v>0</v>
      </c>
      <c r="P729" s="7">
        <v>0</v>
      </c>
      <c r="Q729" s="7">
        <v>0</v>
      </c>
      <c r="R729" s="7">
        <v>0</v>
      </c>
      <c r="S729" s="7">
        <v>0</v>
      </c>
      <c r="T729" s="7">
        <v>0</v>
      </c>
      <c r="U729" s="7">
        <v>0</v>
      </c>
      <c r="V729" s="7">
        <v>0</v>
      </c>
      <c r="W729" s="7">
        <v>0</v>
      </c>
      <c r="X729" s="7">
        <v>0</v>
      </c>
      <c r="Y729" s="7">
        <v>0</v>
      </c>
      <c r="Z729" s="7">
        <v>0</v>
      </c>
      <c r="AA729" s="1" t="s">
        <v>52</v>
      </c>
      <c r="AB729" s="1" t="str">
        <f t="shared" si="33"/>
        <v>Región de Murcia</v>
      </c>
      <c r="AC729" s="1" t="str">
        <f t="shared" si="34"/>
        <v>Badajoz-Región de Murcia-Murcia-R13</v>
      </c>
      <c r="AD729" s="1" t="str">
        <f t="shared" si="35"/>
        <v xml:space="preserve">DL - Material y equipo eléctrico, electrónico y óptico </v>
      </c>
    </row>
    <row r="730" spans="1:30" ht="14.4">
      <c r="A730" s="7" t="s">
        <v>20</v>
      </c>
      <c r="B730" s="7" t="s">
        <v>112</v>
      </c>
      <c r="C730" s="7" t="s">
        <v>113</v>
      </c>
      <c r="D730" s="7" t="s">
        <v>53</v>
      </c>
      <c r="E730" s="7">
        <v>0</v>
      </c>
      <c r="F730" s="7">
        <v>0</v>
      </c>
      <c r="G730" s="7">
        <v>0</v>
      </c>
      <c r="H730" s="7">
        <v>0</v>
      </c>
      <c r="I730" s="7">
        <v>0</v>
      </c>
      <c r="J730" s="7">
        <v>26.008682149476599</v>
      </c>
      <c r="K730" s="7">
        <v>0</v>
      </c>
      <c r="L730" s="7">
        <v>0</v>
      </c>
      <c r="M730" s="7">
        <v>0</v>
      </c>
      <c r="N730" s="7">
        <v>0</v>
      </c>
      <c r="O730" s="7">
        <v>0</v>
      </c>
      <c r="P730" s="7">
        <v>0</v>
      </c>
      <c r="Q730" s="7">
        <v>0</v>
      </c>
      <c r="R730" s="7">
        <v>0</v>
      </c>
      <c r="S730" s="7">
        <v>0</v>
      </c>
      <c r="T730" s="7">
        <v>0</v>
      </c>
      <c r="U730" s="7">
        <v>6.0081699999999998</v>
      </c>
      <c r="V730" s="7">
        <v>0</v>
      </c>
      <c r="W730" s="7">
        <v>0</v>
      </c>
      <c r="X730" s="7">
        <v>0</v>
      </c>
      <c r="Y730" s="7">
        <v>0</v>
      </c>
      <c r="Z730" s="7">
        <v>0</v>
      </c>
      <c r="AA730" s="1" t="s">
        <v>54</v>
      </c>
      <c r="AB730" s="1" t="str">
        <f t="shared" si="33"/>
        <v>Región de Murcia</v>
      </c>
      <c r="AC730" s="1" t="str">
        <f t="shared" si="34"/>
        <v>Badajoz-Región de Murcia-Murcia-R14</v>
      </c>
      <c r="AD730" s="1" t="str">
        <f t="shared" si="35"/>
        <v xml:space="preserve">DM - Fabricación de material de transporte </v>
      </c>
    </row>
    <row r="731" spans="1:30" ht="14.4">
      <c r="A731" s="7" t="s">
        <v>20</v>
      </c>
      <c r="B731" s="7" t="s">
        <v>112</v>
      </c>
      <c r="C731" s="7" t="s">
        <v>113</v>
      </c>
      <c r="D731" s="7" t="s">
        <v>55</v>
      </c>
      <c r="E731" s="7">
        <v>8.4711597766765401</v>
      </c>
      <c r="F731" s="7">
        <v>0</v>
      </c>
      <c r="G731" s="7">
        <v>0</v>
      </c>
      <c r="H731" s="7">
        <v>0</v>
      </c>
      <c r="I731" s="7">
        <v>0</v>
      </c>
      <c r="J731" s="7">
        <v>0</v>
      </c>
      <c r="K731" s="7">
        <v>4.75568625181036</v>
      </c>
      <c r="L731" s="7">
        <v>0</v>
      </c>
      <c r="M731" s="7">
        <v>0</v>
      </c>
      <c r="N731" s="7">
        <v>0</v>
      </c>
      <c r="O731" s="7">
        <v>5.3374449063120899</v>
      </c>
      <c r="P731" s="7">
        <v>4.669359</v>
      </c>
      <c r="Q731" s="7">
        <v>0</v>
      </c>
      <c r="R731" s="7">
        <v>0</v>
      </c>
      <c r="S731" s="7">
        <v>0</v>
      </c>
      <c r="T731" s="7">
        <v>0</v>
      </c>
      <c r="U731" s="7">
        <v>0</v>
      </c>
      <c r="V731" s="7">
        <v>3.1478199999999998</v>
      </c>
      <c r="W731" s="7">
        <v>0</v>
      </c>
      <c r="X731" s="7">
        <v>0</v>
      </c>
      <c r="Y731" s="7">
        <v>0</v>
      </c>
      <c r="Z731" s="7">
        <v>2.0270760000000001</v>
      </c>
      <c r="AA731" s="1" t="s">
        <v>56</v>
      </c>
      <c r="AB731" s="1" t="str">
        <f t="shared" si="33"/>
        <v>Región de Murcia</v>
      </c>
      <c r="AC731" s="1" t="str">
        <f t="shared" si="34"/>
        <v>Badajoz-Región de Murcia-Murcia-R15</v>
      </c>
      <c r="AD731" s="1" t="str">
        <f t="shared" si="35"/>
        <v xml:space="preserve">DN - Industrias diversas </v>
      </c>
    </row>
    <row r="732" spans="1:30" ht="14.4">
      <c r="A732" s="7" t="s">
        <v>20</v>
      </c>
      <c r="B732" s="7" t="s">
        <v>112</v>
      </c>
      <c r="C732" s="7" t="s">
        <v>113</v>
      </c>
      <c r="D732" s="7" t="s">
        <v>57</v>
      </c>
      <c r="E732" s="7">
        <v>0</v>
      </c>
      <c r="F732" s="7">
        <v>0</v>
      </c>
      <c r="G732" s="7">
        <v>0</v>
      </c>
      <c r="H732" s="7">
        <v>0</v>
      </c>
      <c r="I732" s="7">
        <v>0</v>
      </c>
      <c r="J732" s="7">
        <v>0</v>
      </c>
      <c r="K732" s="7">
        <v>0</v>
      </c>
      <c r="L732" s="7">
        <v>0</v>
      </c>
      <c r="M732" s="7">
        <v>0</v>
      </c>
      <c r="N732" s="7">
        <v>0</v>
      </c>
      <c r="O732" s="7">
        <v>0</v>
      </c>
      <c r="P732" s="7">
        <v>0</v>
      </c>
      <c r="Q732" s="7">
        <v>0</v>
      </c>
      <c r="R732" s="7">
        <v>0</v>
      </c>
      <c r="S732" s="7">
        <v>0</v>
      </c>
      <c r="T732" s="7">
        <v>0</v>
      </c>
      <c r="U732" s="7">
        <v>0</v>
      </c>
      <c r="V732" s="7">
        <v>0</v>
      </c>
      <c r="W732" s="7">
        <v>0</v>
      </c>
      <c r="X732" s="7">
        <v>0</v>
      </c>
      <c r="Y732" s="7">
        <v>0</v>
      </c>
      <c r="Z732" s="7">
        <v>0</v>
      </c>
      <c r="AA732" s="1" t="s">
        <v>58</v>
      </c>
      <c r="AB732" s="1" t="str">
        <f t="shared" si="33"/>
        <v>Región de Murcia</v>
      </c>
      <c r="AC732" s="1" t="str">
        <f t="shared" si="34"/>
        <v>Badajoz-Región de Murcia-Murcia-R16</v>
      </c>
      <c r="AD732" s="1" t="str">
        <f t="shared" si="35"/>
        <v xml:space="preserve">EE - Industria energética, distribución de energía, gas y agua </v>
      </c>
    </row>
    <row r="733" spans="1:30" ht="14.4">
      <c r="A733" s="7" t="s">
        <v>20</v>
      </c>
      <c r="B733" s="7" t="s">
        <v>114</v>
      </c>
      <c r="C733" s="7" t="s">
        <v>115</v>
      </c>
      <c r="D733" s="7" t="s">
        <v>23</v>
      </c>
      <c r="E733" s="7">
        <v>0</v>
      </c>
      <c r="F733" s="7">
        <v>0</v>
      </c>
      <c r="G733" s="7">
        <v>0</v>
      </c>
      <c r="H733" s="7">
        <v>0</v>
      </c>
      <c r="I733" s="7">
        <v>0</v>
      </c>
      <c r="J733" s="7">
        <v>0</v>
      </c>
      <c r="K733" s="7">
        <v>0</v>
      </c>
      <c r="L733" s="7">
        <v>0</v>
      </c>
      <c r="M733" s="7">
        <v>0</v>
      </c>
      <c r="N733" s="7">
        <v>0</v>
      </c>
      <c r="O733" s="7">
        <v>0</v>
      </c>
      <c r="P733" s="7">
        <v>0</v>
      </c>
      <c r="Q733" s="7">
        <v>0</v>
      </c>
      <c r="R733" s="7">
        <v>0</v>
      </c>
      <c r="S733" s="7">
        <v>0</v>
      </c>
      <c r="T733" s="7">
        <v>0</v>
      </c>
      <c r="U733" s="7">
        <v>0</v>
      </c>
      <c r="V733" s="7">
        <v>0</v>
      </c>
      <c r="W733" s="7">
        <v>0</v>
      </c>
      <c r="X733" s="7">
        <v>0</v>
      </c>
      <c r="Y733" s="7">
        <v>0</v>
      </c>
      <c r="Z733" s="7">
        <v>0</v>
      </c>
      <c r="AA733" s="1" t="s">
        <v>24</v>
      </c>
      <c r="AB733" s="1" t="str">
        <f t="shared" si="33"/>
        <v>Comunidad Foral De Navarra</v>
      </c>
      <c r="AC733" s="1" t="str">
        <f t="shared" si="34"/>
        <v>Badajoz-Comunidad Foral De Navarra-Navarra-R1</v>
      </c>
      <c r="AD733" s="1" t="str">
        <f t="shared" si="35"/>
        <v xml:space="preserve">AA,BB - Agricultura, silvicultura y pesca </v>
      </c>
    </row>
    <row r="734" spans="1:30" ht="14.4">
      <c r="A734" s="7" t="s">
        <v>20</v>
      </c>
      <c r="B734" s="7" t="s">
        <v>114</v>
      </c>
      <c r="C734" s="7" t="s">
        <v>115</v>
      </c>
      <c r="D734" s="7" t="s">
        <v>26</v>
      </c>
      <c r="E734" s="7">
        <v>0</v>
      </c>
      <c r="F734" s="7">
        <v>0</v>
      </c>
      <c r="G734" s="7">
        <v>0</v>
      </c>
      <c r="H734" s="7">
        <v>0</v>
      </c>
      <c r="I734" s="7">
        <v>0</v>
      </c>
      <c r="J734" s="7">
        <v>0</v>
      </c>
      <c r="K734" s="7">
        <v>0</v>
      </c>
      <c r="L734" s="7">
        <v>0</v>
      </c>
      <c r="M734" s="7">
        <v>1.2115957616530799</v>
      </c>
      <c r="N734" s="7">
        <v>0</v>
      </c>
      <c r="O734" s="7">
        <v>0</v>
      </c>
      <c r="P734" s="7">
        <v>0</v>
      </c>
      <c r="Q734" s="7">
        <v>0</v>
      </c>
      <c r="R734" s="7">
        <v>0</v>
      </c>
      <c r="S734" s="7">
        <v>0</v>
      </c>
      <c r="T734" s="7">
        <v>0</v>
      </c>
      <c r="U734" s="7">
        <v>0</v>
      </c>
      <c r="V734" s="7">
        <v>0</v>
      </c>
      <c r="W734" s="7">
        <v>0</v>
      </c>
      <c r="X734" s="7">
        <v>14.334922000000001</v>
      </c>
      <c r="Y734" s="7">
        <v>0</v>
      </c>
      <c r="Z734" s="7">
        <v>0</v>
      </c>
      <c r="AA734" s="1" t="s">
        <v>27</v>
      </c>
      <c r="AB734" s="1" t="str">
        <f t="shared" ref="AB734:AB797" si="36">IF(B734="Castilla-La Mancha","Castilla La Mancha",B734)</f>
        <v>Comunidad Foral De Navarra</v>
      </c>
      <c r="AC734" s="1" t="str">
        <f t="shared" si="34"/>
        <v>Badajoz-Comunidad Foral De Navarra-Navarra-R2</v>
      </c>
      <c r="AD734" s="1" t="str">
        <f t="shared" si="35"/>
        <v xml:space="preserve">CA,CB, DF - I. extractivas, coquerías, refino y combustibles nucleares </v>
      </c>
    </row>
    <row r="735" spans="1:30" ht="14.4">
      <c r="A735" s="7" t="s">
        <v>20</v>
      </c>
      <c r="B735" s="7" t="s">
        <v>114</v>
      </c>
      <c r="C735" s="7" t="s">
        <v>115</v>
      </c>
      <c r="D735" s="7" t="s">
        <v>29</v>
      </c>
      <c r="E735" s="7">
        <v>0</v>
      </c>
      <c r="F735" s="7">
        <v>0</v>
      </c>
      <c r="G735" s="7">
        <v>54.637962650391898</v>
      </c>
      <c r="H735" s="7">
        <v>34.587812041203499</v>
      </c>
      <c r="I735" s="7">
        <v>0</v>
      </c>
      <c r="J735" s="7">
        <v>0</v>
      </c>
      <c r="K735" s="7">
        <v>0</v>
      </c>
      <c r="L735" s="7">
        <v>0</v>
      </c>
      <c r="M735" s="7">
        <v>0</v>
      </c>
      <c r="N735" s="7">
        <v>4.1450594903621401</v>
      </c>
      <c r="O735" s="7">
        <v>0</v>
      </c>
      <c r="P735" s="7">
        <v>0</v>
      </c>
      <c r="Q735" s="7">
        <v>0</v>
      </c>
      <c r="R735" s="7">
        <v>51.501092999999997</v>
      </c>
      <c r="S735" s="7">
        <v>16.389524000000002</v>
      </c>
      <c r="T735" s="7">
        <v>0</v>
      </c>
      <c r="U735" s="7">
        <v>0</v>
      </c>
      <c r="V735" s="7">
        <v>0</v>
      </c>
      <c r="W735" s="7">
        <v>0</v>
      </c>
      <c r="X735" s="7">
        <v>0</v>
      </c>
      <c r="Y735" s="7">
        <v>12.345744</v>
      </c>
      <c r="Z735" s="7">
        <v>0</v>
      </c>
      <c r="AA735" s="1" t="s">
        <v>30</v>
      </c>
      <c r="AB735" s="1" t="str">
        <f t="shared" si="36"/>
        <v>Comunidad Foral De Navarra</v>
      </c>
      <c r="AC735" s="1" t="str">
        <f t="shared" si="34"/>
        <v>Badajoz-Comunidad Foral De Navarra-Navarra-R3</v>
      </c>
      <c r="AD735" s="1" t="str">
        <f t="shared" si="35"/>
        <v xml:space="preserve">DA - Industria Agroalimentaria </v>
      </c>
    </row>
    <row r="736" spans="1:30" ht="14.4">
      <c r="A736" s="7" t="s">
        <v>20</v>
      </c>
      <c r="B736" s="7" t="s">
        <v>114</v>
      </c>
      <c r="C736" s="7" t="s">
        <v>115</v>
      </c>
      <c r="D736" s="7" t="s">
        <v>32</v>
      </c>
      <c r="E736" s="7">
        <v>0</v>
      </c>
      <c r="F736" s="7">
        <v>0</v>
      </c>
      <c r="G736" s="7">
        <v>0</v>
      </c>
      <c r="H736" s="7">
        <v>0</v>
      </c>
      <c r="I736" s="7">
        <v>0</v>
      </c>
      <c r="J736" s="7">
        <v>3.3396871121703899E-2</v>
      </c>
      <c r="K736" s="7">
        <v>0</v>
      </c>
      <c r="L736" s="7">
        <v>0</v>
      </c>
      <c r="M736" s="7">
        <v>0</v>
      </c>
      <c r="N736" s="7">
        <v>0</v>
      </c>
      <c r="O736" s="7">
        <v>0</v>
      </c>
      <c r="P736" s="7">
        <v>0</v>
      </c>
      <c r="Q736" s="7">
        <v>0</v>
      </c>
      <c r="R736" s="7">
        <v>0</v>
      </c>
      <c r="S736" s="7">
        <v>0</v>
      </c>
      <c r="T736" s="7">
        <v>0</v>
      </c>
      <c r="U736" s="7">
        <v>0</v>
      </c>
      <c r="V736" s="7">
        <v>0</v>
      </c>
      <c r="W736" s="7">
        <v>0</v>
      </c>
      <c r="X736" s="7">
        <v>0</v>
      </c>
      <c r="Y736" s="7">
        <v>0</v>
      </c>
      <c r="Z736" s="7">
        <v>0</v>
      </c>
      <c r="AA736" s="1" t="s">
        <v>33</v>
      </c>
      <c r="AB736" s="1" t="str">
        <f t="shared" si="36"/>
        <v>Comunidad Foral De Navarra</v>
      </c>
      <c r="AC736" s="1" t="str">
        <f t="shared" si="34"/>
        <v>Badajoz-Comunidad Foral De Navarra-Navarra-R4</v>
      </c>
      <c r="AD736" s="1" t="str">
        <f t="shared" si="35"/>
        <v xml:space="preserve">DB - Industria textil y de la confección </v>
      </c>
    </row>
    <row r="737" spans="1:30" ht="14.4">
      <c r="A737" s="7" t="s">
        <v>20</v>
      </c>
      <c r="B737" s="7" t="s">
        <v>114</v>
      </c>
      <c r="C737" s="7" t="s">
        <v>115</v>
      </c>
      <c r="D737" s="7" t="s">
        <v>35</v>
      </c>
      <c r="E737" s="7">
        <v>0</v>
      </c>
      <c r="F737" s="7">
        <v>0</v>
      </c>
      <c r="G737" s="7">
        <v>0</v>
      </c>
      <c r="H737" s="7">
        <v>0</v>
      </c>
      <c r="I737" s="7">
        <v>0</v>
      </c>
      <c r="J737" s="7">
        <v>0</v>
      </c>
      <c r="K737" s="7">
        <v>0</v>
      </c>
      <c r="L737" s="7">
        <v>0</v>
      </c>
      <c r="M737" s="7">
        <v>0</v>
      </c>
      <c r="N737" s="7">
        <v>0</v>
      </c>
      <c r="O737" s="7">
        <v>0</v>
      </c>
      <c r="P737" s="7">
        <v>0</v>
      </c>
      <c r="Q737" s="7">
        <v>0</v>
      </c>
      <c r="R737" s="7">
        <v>0</v>
      </c>
      <c r="S737" s="7">
        <v>0</v>
      </c>
      <c r="T737" s="7">
        <v>0</v>
      </c>
      <c r="U737" s="7">
        <v>0</v>
      </c>
      <c r="V737" s="7">
        <v>0</v>
      </c>
      <c r="W737" s="7">
        <v>0</v>
      </c>
      <c r="X737" s="7">
        <v>0</v>
      </c>
      <c r="Y737" s="7">
        <v>0</v>
      </c>
      <c r="Z737" s="7">
        <v>0</v>
      </c>
      <c r="AA737" s="1" t="s">
        <v>36</v>
      </c>
      <c r="AB737" s="1" t="str">
        <f t="shared" si="36"/>
        <v>Comunidad Foral De Navarra</v>
      </c>
      <c r="AC737" s="1" t="str">
        <f t="shared" si="34"/>
        <v>Badajoz-Comunidad Foral De Navarra-Navarra-R5</v>
      </c>
      <c r="AD737" s="1" t="str">
        <f t="shared" si="35"/>
        <v xml:space="preserve">DC - Industria del cuero y calzado </v>
      </c>
    </row>
    <row r="738" spans="1:30" ht="14.4">
      <c r="A738" s="7" t="s">
        <v>20</v>
      </c>
      <c r="B738" s="7" t="s">
        <v>114</v>
      </c>
      <c r="C738" s="7" t="s">
        <v>115</v>
      </c>
      <c r="D738" s="7" t="s">
        <v>37</v>
      </c>
      <c r="E738" s="7">
        <v>0</v>
      </c>
      <c r="F738" s="7">
        <v>0</v>
      </c>
      <c r="G738" s="7">
        <v>0</v>
      </c>
      <c r="H738" s="7">
        <v>0</v>
      </c>
      <c r="I738" s="7">
        <v>0</v>
      </c>
      <c r="J738" s="7">
        <v>0</v>
      </c>
      <c r="K738" s="7">
        <v>0</v>
      </c>
      <c r="L738" s="7">
        <v>0</v>
      </c>
      <c r="M738" s="7">
        <v>0</v>
      </c>
      <c r="N738" s="7">
        <v>0</v>
      </c>
      <c r="O738" s="7">
        <v>0</v>
      </c>
      <c r="P738" s="7">
        <v>0</v>
      </c>
      <c r="Q738" s="7">
        <v>0</v>
      </c>
      <c r="R738" s="7">
        <v>0</v>
      </c>
      <c r="S738" s="7">
        <v>0</v>
      </c>
      <c r="T738" s="7">
        <v>0</v>
      </c>
      <c r="U738" s="7">
        <v>0</v>
      </c>
      <c r="V738" s="7">
        <v>0</v>
      </c>
      <c r="W738" s="7">
        <v>0</v>
      </c>
      <c r="X738" s="7">
        <v>0</v>
      </c>
      <c r="Y738" s="7">
        <v>0</v>
      </c>
      <c r="Z738" s="7">
        <v>0</v>
      </c>
      <c r="AA738" s="1" t="s">
        <v>38</v>
      </c>
      <c r="AB738" s="1" t="str">
        <f t="shared" si="36"/>
        <v>Comunidad Foral De Navarra</v>
      </c>
      <c r="AC738" s="1" t="str">
        <f t="shared" si="34"/>
        <v>Badajoz-Comunidad Foral De Navarra-Navarra-R6</v>
      </c>
      <c r="AD738" s="1" t="str">
        <f t="shared" si="35"/>
        <v xml:space="preserve">DD - Industria de la madera y el corcho </v>
      </c>
    </row>
    <row r="739" spans="1:30" ht="14.4">
      <c r="A739" s="7" t="s">
        <v>20</v>
      </c>
      <c r="B739" s="7" t="s">
        <v>114</v>
      </c>
      <c r="C739" s="7" t="s">
        <v>115</v>
      </c>
      <c r="D739" s="7" t="s">
        <v>39</v>
      </c>
      <c r="E739" s="7">
        <v>0</v>
      </c>
      <c r="F739" s="7">
        <v>0</v>
      </c>
      <c r="G739" s="7">
        <v>3.10209172837865</v>
      </c>
      <c r="H739" s="7">
        <v>0</v>
      </c>
      <c r="I739" s="7">
        <v>0</v>
      </c>
      <c r="J739" s="7">
        <v>0</v>
      </c>
      <c r="K739" s="7">
        <v>0</v>
      </c>
      <c r="L739" s="7">
        <v>0</v>
      </c>
      <c r="M739" s="7">
        <v>0</v>
      </c>
      <c r="N739" s="7">
        <v>4.2843249377613599</v>
      </c>
      <c r="O739" s="7">
        <v>0</v>
      </c>
      <c r="P739" s="7">
        <v>0</v>
      </c>
      <c r="Q739" s="7">
        <v>0</v>
      </c>
      <c r="R739" s="7">
        <v>3.4451749999999999</v>
      </c>
      <c r="S739" s="7">
        <v>0</v>
      </c>
      <c r="T739" s="7">
        <v>0</v>
      </c>
      <c r="U739" s="7">
        <v>0</v>
      </c>
      <c r="V739" s="7">
        <v>0</v>
      </c>
      <c r="W739" s="7">
        <v>0</v>
      </c>
      <c r="X739" s="7">
        <v>0</v>
      </c>
      <c r="Y739" s="7">
        <v>5.5722459999999998</v>
      </c>
      <c r="Z739" s="7">
        <v>0</v>
      </c>
      <c r="AA739" s="1" t="s">
        <v>40</v>
      </c>
      <c r="AB739" s="1" t="str">
        <f t="shared" si="36"/>
        <v>Comunidad Foral De Navarra</v>
      </c>
      <c r="AC739" s="1" t="str">
        <f t="shared" si="34"/>
        <v>Badajoz-Comunidad Foral De Navarra-Navarra-R7</v>
      </c>
      <c r="AD739" s="1" t="str">
        <f t="shared" si="35"/>
        <v xml:space="preserve">DE - Industria del papel, edición y artes gráficas </v>
      </c>
    </row>
    <row r="740" spans="1:30" ht="14.4">
      <c r="A740" s="7" t="s">
        <v>20</v>
      </c>
      <c r="B740" s="7" t="s">
        <v>114</v>
      </c>
      <c r="C740" s="7" t="s">
        <v>115</v>
      </c>
      <c r="D740" s="7" t="s">
        <v>41</v>
      </c>
      <c r="E740" s="7">
        <v>11.1280408148288</v>
      </c>
      <c r="F740" s="7">
        <v>10.662383685156399</v>
      </c>
      <c r="G740" s="7">
        <v>6.2361344701536101</v>
      </c>
      <c r="H740" s="7">
        <v>60.986849090489301</v>
      </c>
      <c r="I740" s="7">
        <v>20.161308744439498</v>
      </c>
      <c r="J740" s="7">
        <v>0</v>
      </c>
      <c r="K740" s="7">
        <v>0</v>
      </c>
      <c r="L740" s="7">
        <v>0</v>
      </c>
      <c r="M740" s="7">
        <v>0</v>
      </c>
      <c r="N740" s="7">
        <v>10.3317083584018</v>
      </c>
      <c r="O740" s="7">
        <v>0</v>
      </c>
      <c r="P740" s="7">
        <v>17.906496000000001</v>
      </c>
      <c r="Q740" s="7">
        <v>9.7892340000000004</v>
      </c>
      <c r="R740" s="7">
        <v>19.190028000000002</v>
      </c>
      <c r="S740" s="7">
        <v>31.504770000000001</v>
      </c>
      <c r="T740" s="7">
        <v>46.292999999999999</v>
      </c>
      <c r="U740" s="7">
        <v>0</v>
      </c>
      <c r="V740" s="7">
        <v>0</v>
      </c>
      <c r="W740" s="7">
        <v>0</v>
      </c>
      <c r="X740" s="7">
        <v>0</v>
      </c>
      <c r="Y740" s="7">
        <v>26.077055999999999</v>
      </c>
      <c r="Z740" s="7">
        <v>0</v>
      </c>
      <c r="AA740" s="1" t="s">
        <v>42</v>
      </c>
      <c r="AB740" s="1" t="str">
        <f t="shared" si="36"/>
        <v>Comunidad Foral De Navarra</v>
      </c>
      <c r="AC740" s="1" t="str">
        <f t="shared" si="34"/>
        <v>Badajoz-Comunidad Foral De Navarra-Navarra-R8</v>
      </c>
      <c r="AD740" s="1" t="str">
        <f t="shared" si="35"/>
        <v xml:space="preserve">DG - Industria Química </v>
      </c>
    </row>
    <row r="741" spans="1:30" ht="14.4">
      <c r="A741" s="7" t="s">
        <v>20</v>
      </c>
      <c r="B741" s="7" t="s">
        <v>114</v>
      </c>
      <c r="C741" s="7" t="s">
        <v>115</v>
      </c>
      <c r="D741" s="7" t="s">
        <v>43</v>
      </c>
      <c r="E741" s="7">
        <v>0</v>
      </c>
      <c r="F741" s="7">
        <v>0</v>
      </c>
      <c r="G741" s="7">
        <v>0</v>
      </c>
      <c r="H741" s="7">
        <v>0</v>
      </c>
      <c r="I741" s="7">
        <v>44.587103100948497</v>
      </c>
      <c r="J741" s="7">
        <v>0</v>
      </c>
      <c r="K741" s="7">
        <v>0</v>
      </c>
      <c r="L741" s="7">
        <v>0</v>
      </c>
      <c r="M741" s="7">
        <v>0</v>
      </c>
      <c r="N741" s="7">
        <v>0</v>
      </c>
      <c r="O741" s="7">
        <v>0</v>
      </c>
      <c r="P741" s="7">
        <v>0</v>
      </c>
      <c r="Q741" s="7">
        <v>0</v>
      </c>
      <c r="R741" s="7">
        <v>0</v>
      </c>
      <c r="S741" s="7">
        <v>0</v>
      </c>
      <c r="T741" s="7">
        <v>15.312408</v>
      </c>
      <c r="U741" s="7">
        <v>0</v>
      </c>
      <c r="V741" s="7">
        <v>0</v>
      </c>
      <c r="W741" s="7">
        <v>0</v>
      </c>
      <c r="X741" s="7">
        <v>0</v>
      </c>
      <c r="Y741" s="7">
        <v>0</v>
      </c>
      <c r="Z741" s="7">
        <v>0</v>
      </c>
      <c r="AA741" s="1" t="s">
        <v>44</v>
      </c>
      <c r="AB741" s="1" t="str">
        <f t="shared" si="36"/>
        <v>Comunidad Foral De Navarra</v>
      </c>
      <c r="AC741" s="1" t="str">
        <f t="shared" si="34"/>
        <v>Badajoz-Comunidad Foral De Navarra-Navarra-R9</v>
      </c>
      <c r="AD741" s="1" t="str">
        <f t="shared" si="35"/>
        <v xml:space="preserve">DH - Industria del caucho y materias plásticas </v>
      </c>
    </row>
    <row r="742" spans="1:30" ht="14.4">
      <c r="A742" s="7" t="s">
        <v>20</v>
      </c>
      <c r="B742" s="7" t="s">
        <v>114</v>
      </c>
      <c r="C742" s="7" t="s">
        <v>115</v>
      </c>
      <c r="D742" s="7" t="s">
        <v>45</v>
      </c>
      <c r="E742" s="7">
        <v>0</v>
      </c>
      <c r="F742" s="7">
        <v>0</v>
      </c>
      <c r="G742" s="7">
        <v>0</v>
      </c>
      <c r="H742" s="7">
        <v>8.7569661282009603E-2</v>
      </c>
      <c r="I742" s="7">
        <v>0</v>
      </c>
      <c r="J742" s="7">
        <v>0</v>
      </c>
      <c r="K742" s="7">
        <v>0.51512067897845404</v>
      </c>
      <c r="L742" s="7">
        <v>0</v>
      </c>
      <c r="M742" s="7">
        <v>0</v>
      </c>
      <c r="N742" s="7">
        <v>0</v>
      </c>
      <c r="O742" s="7">
        <v>0</v>
      </c>
      <c r="P742" s="7">
        <v>0</v>
      </c>
      <c r="Q742" s="7">
        <v>0</v>
      </c>
      <c r="R742" s="7">
        <v>0</v>
      </c>
      <c r="S742" s="7">
        <v>2.02623</v>
      </c>
      <c r="T742" s="7">
        <v>0</v>
      </c>
      <c r="U742" s="7">
        <v>0</v>
      </c>
      <c r="V742" s="7">
        <v>15.222075</v>
      </c>
      <c r="W742" s="7">
        <v>0</v>
      </c>
      <c r="X742" s="7">
        <v>0</v>
      </c>
      <c r="Y742" s="7">
        <v>0</v>
      </c>
      <c r="Z742" s="7">
        <v>0</v>
      </c>
      <c r="AA742" s="1" t="s">
        <v>46</v>
      </c>
      <c r="AB742" s="1" t="str">
        <f t="shared" si="36"/>
        <v>Comunidad Foral De Navarra</v>
      </c>
      <c r="AC742" s="1" t="str">
        <f t="shared" si="34"/>
        <v>Badajoz-Comunidad Foral De Navarra-Navarra-R10</v>
      </c>
      <c r="AD742" s="1" t="str">
        <f t="shared" si="35"/>
        <v xml:space="preserve">DI - Industria de productos minerales no metálicos </v>
      </c>
    </row>
    <row r="743" spans="1:30" ht="14.4">
      <c r="A743" s="7" t="s">
        <v>20</v>
      </c>
      <c r="B743" s="7" t="s">
        <v>114</v>
      </c>
      <c r="C743" s="7" t="s">
        <v>115</v>
      </c>
      <c r="D743" s="7" t="s">
        <v>47</v>
      </c>
      <c r="E743" s="7">
        <v>0</v>
      </c>
      <c r="F743" s="7">
        <v>3.1405193951078201</v>
      </c>
      <c r="G743" s="7">
        <v>0</v>
      </c>
      <c r="H743" s="7">
        <v>0</v>
      </c>
      <c r="I743" s="7">
        <v>0</v>
      </c>
      <c r="J743" s="7">
        <v>0</v>
      </c>
      <c r="K743" s="7">
        <v>0</v>
      </c>
      <c r="L743" s="7">
        <v>0</v>
      </c>
      <c r="M743" s="7">
        <v>0</v>
      </c>
      <c r="N743" s="7">
        <v>15.8162614677797</v>
      </c>
      <c r="O743" s="7">
        <v>12.235203599209701</v>
      </c>
      <c r="P743" s="7">
        <v>0</v>
      </c>
      <c r="Q743" s="7">
        <v>9.7349759999999996</v>
      </c>
      <c r="R743" s="7">
        <v>0</v>
      </c>
      <c r="S743" s="7">
        <v>0</v>
      </c>
      <c r="T743" s="7">
        <v>0</v>
      </c>
      <c r="U743" s="7">
        <v>0</v>
      </c>
      <c r="V743" s="7">
        <v>0</v>
      </c>
      <c r="W743" s="7">
        <v>0</v>
      </c>
      <c r="X743" s="7">
        <v>0</v>
      </c>
      <c r="Y743" s="7">
        <v>12.623279999999999</v>
      </c>
      <c r="Z743" s="7">
        <v>11.364649999999999</v>
      </c>
      <c r="AA743" s="1" t="s">
        <v>48</v>
      </c>
      <c r="AB743" s="1" t="str">
        <f t="shared" si="36"/>
        <v>Comunidad Foral De Navarra</v>
      </c>
      <c r="AC743" s="1" t="str">
        <f t="shared" si="34"/>
        <v>Badajoz-Comunidad Foral De Navarra-Navarra-R11</v>
      </c>
      <c r="AD743" s="1" t="str">
        <f t="shared" si="35"/>
        <v xml:space="preserve">DJ - Metalurgia y fabricación de productos metálicos </v>
      </c>
    </row>
    <row r="744" spans="1:30" ht="14.4">
      <c r="A744" s="7" t="s">
        <v>20</v>
      </c>
      <c r="B744" s="7" t="s">
        <v>114</v>
      </c>
      <c r="C744" s="7" t="s">
        <v>115</v>
      </c>
      <c r="D744" s="7" t="s">
        <v>49</v>
      </c>
      <c r="E744" s="7">
        <v>0</v>
      </c>
      <c r="F744" s="7">
        <v>0</v>
      </c>
      <c r="G744" s="7">
        <v>0</v>
      </c>
      <c r="H744" s="7">
        <v>0</v>
      </c>
      <c r="I744" s="7">
        <v>0</v>
      </c>
      <c r="J744" s="7">
        <v>17.0173786393492</v>
      </c>
      <c r="K744" s="7">
        <v>0</v>
      </c>
      <c r="L744" s="7">
        <v>0</v>
      </c>
      <c r="M744" s="7">
        <v>0</v>
      </c>
      <c r="N744" s="7">
        <v>0</v>
      </c>
      <c r="O744" s="7">
        <v>0</v>
      </c>
      <c r="P744" s="7">
        <v>0</v>
      </c>
      <c r="Q744" s="7">
        <v>0</v>
      </c>
      <c r="R744" s="7">
        <v>0</v>
      </c>
      <c r="S744" s="7">
        <v>0</v>
      </c>
      <c r="T744" s="7">
        <v>0</v>
      </c>
      <c r="U744" s="7">
        <v>0.80132400000000004</v>
      </c>
      <c r="V744" s="7">
        <v>0</v>
      </c>
      <c r="W744" s="7">
        <v>0</v>
      </c>
      <c r="X744" s="7">
        <v>0</v>
      </c>
      <c r="Y744" s="7">
        <v>0</v>
      </c>
      <c r="Z744" s="7">
        <v>0</v>
      </c>
      <c r="AA744" s="1" t="s">
        <v>50</v>
      </c>
      <c r="AB744" s="1" t="str">
        <f t="shared" si="36"/>
        <v>Comunidad Foral De Navarra</v>
      </c>
      <c r="AC744" s="1" t="str">
        <f t="shared" si="34"/>
        <v>Badajoz-Comunidad Foral De Navarra-Navarra-R12</v>
      </c>
      <c r="AD744" s="1" t="str">
        <f t="shared" si="35"/>
        <v xml:space="preserve">DK - Fabricación de maquinaria y equipo mecánico </v>
      </c>
    </row>
    <row r="745" spans="1:30" ht="14.4">
      <c r="A745" s="7" t="s">
        <v>20</v>
      </c>
      <c r="B745" s="7" t="s">
        <v>114</v>
      </c>
      <c r="C745" s="7" t="s">
        <v>115</v>
      </c>
      <c r="D745" s="7" t="s">
        <v>51</v>
      </c>
      <c r="E745" s="7">
        <v>0</v>
      </c>
      <c r="F745" s="7">
        <v>0</v>
      </c>
      <c r="G745" s="7">
        <v>0</v>
      </c>
      <c r="H745" s="7">
        <v>0</v>
      </c>
      <c r="I745" s="7">
        <v>0</v>
      </c>
      <c r="J745" s="7">
        <v>0</v>
      </c>
      <c r="K745" s="7">
        <v>0</v>
      </c>
      <c r="L745" s="7">
        <v>0</v>
      </c>
      <c r="M745" s="7">
        <v>0</v>
      </c>
      <c r="N745" s="7">
        <v>0</v>
      </c>
      <c r="O745" s="7">
        <v>0</v>
      </c>
      <c r="P745" s="7">
        <v>0</v>
      </c>
      <c r="Q745" s="7">
        <v>0</v>
      </c>
      <c r="R745" s="7">
        <v>0</v>
      </c>
      <c r="S745" s="7">
        <v>0</v>
      </c>
      <c r="T745" s="7">
        <v>0</v>
      </c>
      <c r="U745" s="7">
        <v>0</v>
      </c>
      <c r="V745" s="7">
        <v>0</v>
      </c>
      <c r="W745" s="7">
        <v>0</v>
      </c>
      <c r="X745" s="7">
        <v>0</v>
      </c>
      <c r="Y745" s="7">
        <v>0</v>
      </c>
      <c r="Z745" s="7">
        <v>0</v>
      </c>
      <c r="AA745" s="1" t="s">
        <v>52</v>
      </c>
      <c r="AB745" s="1" t="str">
        <f t="shared" si="36"/>
        <v>Comunidad Foral De Navarra</v>
      </c>
      <c r="AC745" s="1" t="str">
        <f t="shared" si="34"/>
        <v>Badajoz-Comunidad Foral De Navarra-Navarra-R13</v>
      </c>
      <c r="AD745" s="1" t="str">
        <f t="shared" si="35"/>
        <v xml:space="preserve">DL - Material y equipo eléctrico, electrónico y óptico </v>
      </c>
    </row>
    <row r="746" spans="1:30" ht="14.4">
      <c r="A746" s="7" t="s">
        <v>20</v>
      </c>
      <c r="B746" s="7" t="s">
        <v>114</v>
      </c>
      <c r="C746" s="7" t="s">
        <v>115</v>
      </c>
      <c r="D746" s="7" t="s">
        <v>53</v>
      </c>
      <c r="E746" s="7">
        <v>0</v>
      </c>
      <c r="F746" s="7">
        <v>98.718856064548802</v>
      </c>
      <c r="G746" s="7">
        <v>47.463049441248302</v>
      </c>
      <c r="H746" s="7">
        <v>0</v>
      </c>
      <c r="I746" s="7">
        <v>0</v>
      </c>
      <c r="J746" s="7">
        <v>0</v>
      </c>
      <c r="K746" s="7">
        <v>0</v>
      </c>
      <c r="L746" s="7">
        <v>0</v>
      </c>
      <c r="M746" s="7">
        <v>0</v>
      </c>
      <c r="N746" s="7">
        <v>0</v>
      </c>
      <c r="O746" s="7">
        <v>0</v>
      </c>
      <c r="P746" s="7">
        <v>0</v>
      </c>
      <c r="Q746" s="7">
        <v>36.183185000000002</v>
      </c>
      <c r="R746" s="7">
        <v>29.464216</v>
      </c>
      <c r="S746" s="7">
        <v>0</v>
      </c>
      <c r="T746" s="7">
        <v>0</v>
      </c>
      <c r="U746" s="7">
        <v>0</v>
      </c>
      <c r="V746" s="7">
        <v>0</v>
      </c>
      <c r="W746" s="7">
        <v>0</v>
      </c>
      <c r="X746" s="7">
        <v>0</v>
      </c>
      <c r="Y746" s="7">
        <v>0</v>
      </c>
      <c r="Z746" s="7">
        <v>0</v>
      </c>
      <c r="AA746" s="1" t="s">
        <v>54</v>
      </c>
      <c r="AB746" s="1" t="str">
        <f t="shared" si="36"/>
        <v>Comunidad Foral De Navarra</v>
      </c>
      <c r="AC746" s="1" t="str">
        <f t="shared" si="34"/>
        <v>Badajoz-Comunidad Foral De Navarra-Navarra-R14</v>
      </c>
      <c r="AD746" s="1" t="str">
        <f t="shared" si="35"/>
        <v xml:space="preserve">DM - Fabricación de material de transporte </v>
      </c>
    </row>
    <row r="747" spans="1:30" ht="14.4">
      <c r="A747" s="7" t="s">
        <v>20</v>
      </c>
      <c r="B747" s="7" t="s">
        <v>114</v>
      </c>
      <c r="C747" s="7" t="s">
        <v>115</v>
      </c>
      <c r="D747" s="7" t="s">
        <v>55</v>
      </c>
      <c r="E747" s="7">
        <v>0</v>
      </c>
      <c r="F747" s="7">
        <v>0</v>
      </c>
      <c r="G747" s="7">
        <v>0</v>
      </c>
      <c r="H747" s="7">
        <v>0</v>
      </c>
      <c r="I747" s="7">
        <v>0</v>
      </c>
      <c r="J747" s="7">
        <v>0</v>
      </c>
      <c r="K747" s="7">
        <v>0</v>
      </c>
      <c r="L747" s="7">
        <v>0</v>
      </c>
      <c r="M747" s="7">
        <v>0</v>
      </c>
      <c r="N747" s="7">
        <v>0</v>
      </c>
      <c r="O747" s="7">
        <v>0</v>
      </c>
      <c r="P747" s="7">
        <v>0</v>
      </c>
      <c r="Q747" s="7">
        <v>0</v>
      </c>
      <c r="R747" s="7">
        <v>0</v>
      </c>
      <c r="S747" s="7">
        <v>0</v>
      </c>
      <c r="T747" s="7">
        <v>0</v>
      </c>
      <c r="U747" s="7">
        <v>0</v>
      </c>
      <c r="V747" s="7">
        <v>0</v>
      </c>
      <c r="W747" s="7">
        <v>0</v>
      </c>
      <c r="X747" s="7">
        <v>0</v>
      </c>
      <c r="Y747" s="7">
        <v>0</v>
      </c>
      <c r="Z747" s="7">
        <v>0</v>
      </c>
      <c r="AA747" s="1" t="s">
        <v>56</v>
      </c>
      <c r="AB747" s="1" t="str">
        <f t="shared" si="36"/>
        <v>Comunidad Foral De Navarra</v>
      </c>
      <c r="AC747" s="1" t="str">
        <f t="shared" si="34"/>
        <v>Badajoz-Comunidad Foral De Navarra-Navarra-R15</v>
      </c>
      <c r="AD747" s="1" t="str">
        <f t="shared" si="35"/>
        <v xml:space="preserve">DN - Industrias diversas </v>
      </c>
    </row>
    <row r="748" spans="1:30" ht="14.4">
      <c r="A748" s="7" t="s">
        <v>20</v>
      </c>
      <c r="B748" s="7" t="s">
        <v>114</v>
      </c>
      <c r="C748" s="7" t="s">
        <v>115</v>
      </c>
      <c r="D748" s="7" t="s">
        <v>57</v>
      </c>
      <c r="E748" s="7">
        <v>0</v>
      </c>
      <c r="F748" s="7">
        <v>0</v>
      </c>
      <c r="G748" s="7">
        <v>0</v>
      </c>
      <c r="H748" s="7">
        <v>0</v>
      </c>
      <c r="I748" s="7">
        <v>0</v>
      </c>
      <c r="J748" s="7">
        <v>0</v>
      </c>
      <c r="K748" s="7">
        <v>0</v>
      </c>
      <c r="L748" s="7">
        <v>0</v>
      </c>
      <c r="M748" s="7">
        <v>0</v>
      </c>
      <c r="N748" s="7">
        <v>0</v>
      </c>
      <c r="O748" s="7">
        <v>0</v>
      </c>
      <c r="P748" s="7">
        <v>0</v>
      </c>
      <c r="Q748" s="7">
        <v>0</v>
      </c>
      <c r="R748" s="7">
        <v>0</v>
      </c>
      <c r="S748" s="7">
        <v>0</v>
      </c>
      <c r="T748" s="7">
        <v>0</v>
      </c>
      <c r="U748" s="7">
        <v>0</v>
      </c>
      <c r="V748" s="7">
        <v>0</v>
      </c>
      <c r="W748" s="7">
        <v>0</v>
      </c>
      <c r="X748" s="7">
        <v>0</v>
      </c>
      <c r="Y748" s="7">
        <v>0</v>
      </c>
      <c r="Z748" s="7">
        <v>0</v>
      </c>
      <c r="AA748" s="1" t="s">
        <v>58</v>
      </c>
      <c r="AB748" s="1" t="str">
        <f t="shared" si="36"/>
        <v>Comunidad Foral De Navarra</v>
      </c>
      <c r="AC748" s="1" t="str">
        <f t="shared" si="34"/>
        <v>Badajoz-Comunidad Foral De Navarra-Navarra-R16</v>
      </c>
      <c r="AD748" s="1" t="str">
        <f t="shared" si="35"/>
        <v xml:space="preserve">EE - Industria energética, distribución de energía, gas y agua </v>
      </c>
    </row>
    <row r="749" spans="1:30" ht="14.4">
      <c r="A749" s="7" t="s">
        <v>20</v>
      </c>
      <c r="B749" s="7" t="s">
        <v>116</v>
      </c>
      <c r="C749" s="7" t="s">
        <v>117</v>
      </c>
      <c r="D749" s="7" t="s">
        <v>23</v>
      </c>
      <c r="E749" s="7">
        <v>0</v>
      </c>
      <c r="F749" s="7">
        <v>0</v>
      </c>
      <c r="G749" s="7">
        <v>0</v>
      </c>
      <c r="H749" s="7">
        <v>0</v>
      </c>
      <c r="I749" s="7">
        <v>0</v>
      </c>
      <c r="J749" s="7">
        <v>0</v>
      </c>
      <c r="K749" s="7">
        <v>0</v>
      </c>
      <c r="L749" s="7">
        <v>0</v>
      </c>
      <c r="M749" s="7">
        <v>0</v>
      </c>
      <c r="N749" s="7">
        <v>0</v>
      </c>
      <c r="O749" s="7">
        <v>0</v>
      </c>
      <c r="P749" s="7">
        <v>0</v>
      </c>
      <c r="Q749" s="7">
        <v>0</v>
      </c>
      <c r="R749" s="7">
        <v>0</v>
      </c>
      <c r="S749" s="7">
        <v>0</v>
      </c>
      <c r="T749" s="7">
        <v>0</v>
      </c>
      <c r="U749" s="7">
        <v>0</v>
      </c>
      <c r="V749" s="7">
        <v>0</v>
      </c>
      <c r="W749" s="7">
        <v>0</v>
      </c>
      <c r="X749" s="7">
        <v>0</v>
      </c>
      <c r="Y749" s="7">
        <v>0</v>
      </c>
      <c r="Z749" s="7">
        <v>0</v>
      </c>
      <c r="AA749" s="1" t="s">
        <v>24</v>
      </c>
      <c r="AB749" s="1" t="str">
        <f t="shared" si="36"/>
        <v>País Vasco</v>
      </c>
      <c r="AC749" s="1" t="str">
        <f t="shared" si="34"/>
        <v>Badajoz-País Vasco-Álava-R1</v>
      </c>
      <c r="AD749" s="1" t="str">
        <f t="shared" si="35"/>
        <v xml:space="preserve">AA,BB - Agricultura, silvicultura y pesca </v>
      </c>
    </row>
    <row r="750" spans="1:30" ht="14.4">
      <c r="A750" s="7" t="s">
        <v>20</v>
      </c>
      <c r="B750" s="7" t="s">
        <v>116</v>
      </c>
      <c r="C750" s="7" t="s">
        <v>117</v>
      </c>
      <c r="D750" s="7" t="s">
        <v>26</v>
      </c>
      <c r="E750" s="7">
        <v>0</v>
      </c>
      <c r="F750" s="7">
        <v>0</v>
      </c>
      <c r="G750" s="7">
        <v>0</v>
      </c>
      <c r="H750" s="7">
        <v>0</v>
      </c>
      <c r="I750" s="7">
        <v>0</v>
      </c>
      <c r="J750" s="7">
        <v>0</v>
      </c>
      <c r="K750" s="7">
        <v>0</v>
      </c>
      <c r="L750" s="7">
        <v>0</v>
      </c>
      <c r="M750" s="7">
        <v>0</v>
      </c>
      <c r="N750" s="7">
        <v>0</v>
      </c>
      <c r="O750" s="7">
        <v>0</v>
      </c>
      <c r="P750" s="7">
        <v>0</v>
      </c>
      <c r="Q750" s="7">
        <v>0</v>
      </c>
      <c r="R750" s="7">
        <v>0</v>
      </c>
      <c r="S750" s="7">
        <v>0</v>
      </c>
      <c r="T750" s="7">
        <v>0</v>
      </c>
      <c r="U750" s="7">
        <v>0</v>
      </c>
      <c r="V750" s="7">
        <v>0</v>
      </c>
      <c r="W750" s="7">
        <v>0</v>
      </c>
      <c r="X750" s="7">
        <v>0</v>
      </c>
      <c r="Y750" s="7">
        <v>0</v>
      </c>
      <c r="Z750" s="7">
        <v>0</v>
      </c>
      <c r="AA750" s="1" t="s">
        <v>27</v>
      </c>
      <c r="AB750" s="1" t="str">
        <f t="shared" si="36"/>
        <v>País Vasco</v>
      </c>
      <c r="AC750" s="1" t="str">
        <f t="shared" si="34"/>
        <v>Badajoz-País Vasco-Álava-R2</v>
      </c>
      <c r="AD750" s="1" t="str">
        <f t="shared" si="35"/>
        <v xml:space="preserve">CA,CB, DF - I. extractivas, coquerías, refino y combustibles nucleares </v>
      </c>
    </row>
    <row r="751" spans="1:30" ht="14.4">
      <c r="A751" s="7" t="s">
        <v>20</v>
      </c>
      <c r="B751" s="7" t="s">
        <v>116</v>
      </c>
      <c r="C751" s="7" t="s">
        <v>117</v>
      </c>
      <c r="D751" s="7" t="s">
        <v>29</v>
      </c>
      <c r="E751" s="7">
        <v>0</v>
      </c>
      <c r="F751" s="7">
        <v>0</v>
      </c>
      <c r="G751" s="7">
        <v>0</v>
      </c>
      <c r="H751" s="7">
        <v>0</v>
      </c>
      <c r="I751" s="7">
        <v>0</v>
      </c>
      <c r="J751" s="7">
        <v>0</v>
      </c>
      <c r="K751" s="7">
        <v>1.0246422452358599</v>
      </c>
      <c r="L751" s="7">
        <v>0</v>
      </c>
      <c r="M751" s="7">
        <v>0</v>
      </c>
      <c r="N751" s="7">
        <v>0</v>
      </c>
      <c r="O751" s="7">
        <v>0</v>
      </c>
      <c r="P751" s="7">
        <v>0</v>
      </c>
      <c r="Q751" s="7">
        <v>0</v>
      </c>
      <c r="R751" s="7">
        <v>0</v>
      </c>
      <c r="S751" s="7">
        <v>0</v>
      </c>
      <c r="T751" s="7">
        <v>0</v>
      </c>
      <c r="U751" s="7">
        <v>0</v>
      </c>
      <c r="V751" s="7">
        <v>14.426743999999999</v>
      </c>
      <c r="W751" s="7">
        <v>0</v>
      </c>
      <c r="X751" s="7">
        <v>0</v>
      </c>
      <c r="Y751" s="7">
        <v>0</v>
      </c>
      <c r="Z751" s="7">
        <v>0</v>
      </c>
      <c r="AA751" s="1" t="s">
        <v>30</v>
      </c>
      <c r="AB751" s="1" t="str">
        <f t="shared" si="36"/>
        <v>País Vasco</v>
      </c>
      <c r="AC751" s="1" t="str">
        <f t="shared" si="34"/>
        <v>Badajoz-País Vasco-Álava-R3</v>
      </c>
      <c r="AD751" s="1" t="str">
        <f t="shared" si="35"/>
        <v xml:space="preserve">DA - Industria Agroalimentaria </v>
      </c>
    </row>
    <row r="752" spans="1:30" ht="14.4">
      <c r="A752" s="7" t="s">
        <v>20</v>
      </c>
      <c r="B752" s="7" t="s">
        <v>116</v>
      </c>
      <c r="C752" s="7" t="s">
        <v>117</v>
      </c>
      <c r="D752" s="7" t="s">
        <v>32</v>
      </c>
      <c r="E752" s="7">
        <v>0</v>
      </c>
      <c r="F752" s="7">
        <v>0</v>
      </c>
      <c r="G752" s="7">
        <v>0</v>
      </c>
      <c r="H752" s="7">
        <v>0</v>
      </c>
      <c r="I752" s="7">
        <v>0</v>
      </c>
      <c r="J752" s="7">
        <v>0</v>
      </c>
      <c r="K752" s="7">
        <v>0</v>
      </c>
      <c r="L752" s="7">
        <v>0</v>
      </c>
      <c r="M752" s="7">
        <v>0</v>
      </c>
      <c r="N752" s="7">
        <v>0</v>
      </c>
      <c r="O752" s="7">
        <v>0</v>
      </c>
      <c r="P752" s="7">
        <v>0</v>
      </c>
      <c r="Q752" s="7">
        <v>0</v>
      </c>
      <c r="R752" s="7">
        <v>0</v>
      </c>
      <c r="S752" s="7">
        <v>0</v>
      </c>
      <c r="T752" s="7">
        <v>0</v>
      </c>
      <c r="U752" s="7">
        <v>0</v>
      </c>
      <c r="V752" s="7">
        <v>0</v>
      </c>
      <c r="W752" s="7">
        <v>0</v>
      </c>
      <c r="X752" s="7">
        <v>0</v>
      </c>
      <c r="Y752" s="7">
        <v>0</v>
      </c>
      <c r="Z752" s="7">
        <v>0</v>
      </c>
      <c r="AA752" s="1" t="s">
        <v>33</v>
      </c>
      <c r="AB752" s="1" t="str">
        <f t="shared" si="36"/>
        <v>País Vasco</v>
      </c>
      <c r="AC752" s="1" t="str">
        <f t="shared" si="34"/>
        <v>Badajoz-País Vasco-Álava-R4</v>
      </c>
      <c r="AD752" s="1" t="str">
        <f t="shared" si="35"/>
        <v xml:space="preserve">DB - Industria textil y de la confección </v>
      </c>
    </row>
    <row r="753" spans="1:30" ht="14.4">
      <c r="A753" s="7" t="s">
        <v>20</v>
      </c>
      <c r="B753" s="7" t="s">
        <v>116</v>
      </c>
      <c r="C753" s="7" t="s">
        <v>117</v>
      </c>
      <c r="D753" s="7" t="s">
        <v>35</v>
      </c>
      <c r="E753" s="7">
        <v>0</v>
      </c>
      <c r="F753" s="7">
        <v>0</v>
      </c>
      <c r="G753" s="7">
        <v>0</v>
      </c>
      <c r="H753" s="7">
        <v>0</v>
      </c>
      <c r="I753" s="7">
        <v>0</v>
      </c>
      <c r="J753" s="7">
        <v>0</v>
      </c>
      <c r="K753" s="7">
        <v>0</v>
      </c>
      <c r="L753" s="7">
        <v>0</v>
      </c>
      <c r="M753" s="7">
        <v>0</v>
      </c>
      <c r="N753" s="7">
        <v>0</v>
      </c>
      <c r="O753" s="7">
        <v>0</v>
      </c>
      <c r="P753" s="7">
        <v>0</v>
      </c>
      <c r="Q753" s="7">
        <v>0</v>
      </c>
      <c r="R753" s="7">
        <v>0</v>
      </c>
      <c r="S753" s="7">
        <v>0</v>
      </c>
      <c r="T753" s="7">
        <v>0</v>
      </c>
      <c r="U753" s="7">
        <v>0</v>
      </c>
      <c r="V753" s="7">
        <v>0</v>
      </c>
      <c r="W753" s="7">
        <v>0</v>
      </c>
      <c r="X753" s="7">
        <v>0</v>
      </c>
      <c r="Y753" s="7">
        <v>0</v>
      </c>
      <c r="Z753" s="7">
        <v>0</v>
      </c>
      <c r="AA753" s="1" t="s">
        <v>36</v>
      </c>
      <c r="AB753" s="1" t="str">
        <f t="shared" si="36"/>
        <v>País Vasco</v>
      </c>
      <c r="AC753" s="1" t="str">
        <f t="shared" si="34"/>
        <v>Badajoz-País Vasco-Álava-R5</v>
      </c>
      <c r="AD753" s="1" t="str">
        <f t="shared" si="35"/>
        <v xml:space="preserve">DC - Industria del cuero y calzado </v>
      </c>
    </row>
    <row r="754" spans="1:30" ht="14.4">
      <c r="A754" s="7" t="s">
        <v>20</v>
      </c>
      <c r="B754" s="7" t="s">
        <v>116</v>
      </c>
      <c r="C754" s="7" t="s">
        <v>117</v>
      </c>
      <c r="D754" s="7" t="s">
        <v>37</v>
      </c>
      <c r="E754" s="7">
        <v>0</v>
      </c>
      <c r="F754" s="7">
        <v>0</v>
      </c>
      <c r="G754" s="7">
        <v>0</v>
      </c>
      <c r="H754" s="7">
        <v>0</v>
      </c>
      <c r="I754" s="7">
        <v>0</v>
      </c>
      <c r="J754" s="7">
        <v>0</v>
      </c>
      <c r="K754" s="7">
        <v>0</v>
      </c>
      <c r="L754" s="7">
        <v>0</v>
      </c>
      <c r="M754" s="7">
        <v>0</v>
      </c>
      <c r="N754" s="7">
        <v>0</v>
      </c>
      <c r="O754" s="7">
        <v>0</v>
      </c>
      <c r="P754" s="7">
        <v>0</v>
      </c>
      <c r="Q754" s="7">
        <v>0</v>
      </c>
      <c r="R754" s="7">
        <v>0</v>
      </c>
      <c r="S754" s="7">
        <v>0</v>
      </c>
      <c r="T754" s="7">
        <v>0</v>
      </c>
      <c r="U754" s="7">
        <v>0</v>
      </c>
      <c r="V754" s="7">
        <v>0</v>
      </c>
      <c r="W754" s="7">
        <v>0</v>
      </c>
      <c r="X754" s="7">
        <v>0</v>
      </c>
      <c r="Y754" s="7">
        <v>0</v>
      </c>
      <c r="Z754" s="7">
        <v>0</v>
      </c>
      <c r="AA754" s="1" t="s">
        <v>38</v>
      </c>
      <c r="AB754" s="1" t="str">
        <f t="shared" si="36"/>
        <v>País Vasco</v>
      </c>
      <c r="AC754" s="1" t="str">
        <f t="shared" si="34"/>
        <v>Badajoz-País Vasco-Álava-R6</v>
      </c>
      <c r="AD754" s="1" t="str">
        <f t="shared" si="35"/>
        <v xml:space="preserve">DD - Industria de la madera y el corcho </v>
      </c>
    </row>
    <row r="755" spans="1:30" ht="14.4">
      <c r="A755" s="7" t="s">
        <v>20</v>
      </c>
      <c r="B755" s="7" t="s">
        <v>116</v>
      </c>
      <c r="C755" s="7" t="s">
        <v>117</v>
      </c>
      <c r="D755" s="7" t="s">
        <v>39</v>
      </c>
      <c r="E755" s="7">
        <v>0</v>
      </c>
      <c r="F755" s="7">
        <v>0</v>
      </c>
      <c r="G755" s="7">
        <v>0</v>
      </c>
      <c r="H755" s="7">
        <v>2.2989381145769201</v>
      </c>
      <c r="I755" s="7">
        <v>0</v>
      </c>
      <c r="J755" s="7">
        <v>0</v>
      </c>
      <c r="K755" s="7">
        <v>0</v>
      </c>
      <c r="L755" s="7">
        <v>0</v>
      </c>
      <c r="M755" s="7">
        <v>0</v>
      </c>
      <c r="N755" s="7">
        <v>0</v>
      </c>
      <c r="O755" s="7">
        <v>0</v>
      </c>
      <c r="P755" s="7">
        <v>0</v>
      </c>
      <c r="Q755" s="7">
        <v>0</v>
      </c>
      <c r="R755" s="7">
        <v>0</v>
      </c>
      <c r="S755" s="7">
        <v>2.8207399999999998</v>
      </c>
      <c r="T755" s="7">
        <v>0</v>
      </c>
      <c r="U755" s="7">
        <v>0</v>
      </c>
      <c r="V755" s="7">
        <v>0</v>
      </c>
      <c r="W755" s="7">
        <v>0</v>
      </c>
      <c r="X755" s="7">
        <v>0</v>
      </c>
      <c r="Y755" s="7">
        <v>0</v>
      </c>
      <c r="Z755" s="7">
        <v>0</v>
      </c>
      <c r="AA755" s="1" t="s">
        <v>40</v>
      </c>
      <c r="AB755" s="1" t="str">
        <f t="shared" si="36"/>
        <v>País Vasco</v>
      </c>
      <c r="AC755" s="1" t="str">
        <f t="shared" si="34"/>
        <v>Badajoz-País Vasco-Álava-R7</v>
      </c>
      <c r="AD755" s="1" t="str">
        <f t="shared" si="35"/>
        <v xml:space="preserve">DE - Industria del papel, edición y artes gráficas </v>
      </c>
    </row>
    <row r="756" spans="1:30" ht="14.4">
      <c r="A756" s="7" t="s">
        <v>20</v>
      </c>
      <c r="B756" s="7" t="s">
        <v>116</v>
      </c>
      <c r="C756" s="7" t="s">
        <v>117</v>
      </c>
      <c r="D756" s="7" t="s">
        <v>41</v>
      </c>
      <c r="E756" s="7">
        <v>0</v>
      </c>
      <c r="F756" s="7">
        <v>0</v>
      </c>
      <c r="G756" s="7">
        <v>0</v>
      </c>
      <c r="H756" s="7">
        <v>0</v>
      </c>
      <c r="I756" s="7">
        <v>0</v>
      </c>
      <c r="J756" s="7">
        <v>0</v>
      </c>
      <c r="K756" s="7">
        <v>0</v>
      </c>
      <c r="L756" s="7">
        <v>0</v>
      </c>
      <c r="M756" s="7">
        <v>0</v>
      </c>
      <c r="N756" s="7">
        <v>0</v>
      </c>
      <c r="O756" s="7">
        <v>0</v>
      </c>
      <c r="P756" s="7">
        <v>0</v>
      </c>
      <c r="Q756" s="7">
        <v>0</v>
      </c>
      <c r="R756" s="7">
        <v>0</v>
      </c>
      <c r="S756" s="7">
        <v>0</v>
      </c>
      <c r="T756" s="7">
        <v>0</v>
      </c>
      <c r="U756" s="7">
        <v>0</v>
      </c>
      <c r="V756" s="7">
        <v>0</v>
      </c>
      <c r="W756" s="7">
        <v>0</v>
      </c>
      <c r="X756" s="7">
        <v>0</v>
      </c>
      <c r="Y756" s="7">
        <v>0</v>
      </c>
      <c r="Z756" s="7">
        <v>0</v>
      </c>
      <c r="AA756" s="1" t="s">
        <v>42</v>
      </c>
      <c r="AB756" s="1" t="str">
        <f t="shared" si="36"/>
        <v>País Vasco</v>
      </c>
      <c r="AC756" s="1" t="str">
        <f t="shared" si="34"/>
        <v>Badajoz-País Vasco-Álava-R8</v>
      </c>
      <c r="AD756" s="1" t="str">
        <f t="shared" si="35"/>
        <v xml:space="preserve">DG - Industria Química </v>
      </c>
    </row>
    <row r="757" spans="1:30" ht="14.4">
      <c r="A757" s="7" t="s">
        <v>20</v>
      </c>
      <c r="B757" s="7" t="s">
        <v>116</v>
      </c>
      <c r="C757" s="7" t="s">
        <v>117</v>
      </c>
      <c r="D757" s="7" t="s">
        <v>43</v>
      </c>
      <c r="E757" s="7">
        <v>0</v>
      </c>
      <c r="F757" s="7">
        <v>0</v>
      </c>
      <c r="G757" s="7">
        <v>0</v>
      </c>
      <c r="H757" s="7">
        <v>0</v>
      </c>
      <c r="I757" s="7">
        <v>0</v>
      </c>
      <c r="J757" s="7">
        <v>0</v>
      </c>
      <c r="K757" s="7">
        <v>0</v>
      </c>
      <c r="L757" s="7">
        <v>0</v>
      </c>
      <c r="M757" s="7">
        <v>0</v>
      </c>
      <c r="N757" s="7">
        <v>0</v>
      </c>
      <c r="O757" s="7">
        <v>0</v>
      </c>
      <c r="P757" s="7">
        <v>0</v>
      </c>
      <c r="Q757" s="7">
        <v>0</v>
      </c>
      <c r="R757" s="7">
        <v>0</v>
      </c>
      <c r="S757" s="7">
        <v>0</v>
      </c>
      <c r="T757" s="7">
        <v>0</v>
      </c>
      <c r="U757" s="7">
        <v>0</v>
      </c>
      <c r="V757" s="7">
        <v>0</v>
      </c>
      <c r="W757" s="7">
        <v>0</v>
      </c>
      <c r="X757" s="7">
        <v>0</v>
      </c>
      <c r="Y757" s="7">
        <v>0</v>
      </c>
      <c r="Z757" s="7">
        <v>0</v>
      </c>
      <c r="AA757" s="1" t="s">
        <v>44</v>
      </c>
      <c r="AB757" s="1" t="str">
        <f t="shared" si="36"/>
        <v>País Vasco</v>
      </c>
      <c r="AC757" s="1" t="str">
        <f t="shared" si="34"/>
        <v>Badajoz-País Vasco-Álava-R9</v>
      </c>
      <c r="AD757" s="1" t="str">
        <f t="shared" si="35"/>
        <v xml:space="preserve">DH - Industria del caucho y materias plásticas </v>
      </c>
    </row>
    <row r="758" spans="1:30" ht="14.4">
      <c r="A758" s="7" t="s">
        <v>20</v>
      </c>
      <c r="B758" s="7" t="s">
        <v>116</v>
      </c>
      <c r="C758" s="7" t="s">
        <v>117</v>
      </c>
      <c r="D758" s="7" t="s">
        <v>45</v>
      </c>
      <c r="E758" s="7">
        <v>0</v>
      </c>
      <c r="F758" s="7">
        <v>0</v>
      </c>
      <c r="G758" s="7">
        <v>0</v>
      </c>
      <c r="H758" s="7">
        <v>0</v>
      </c>
      <c r="I758" s="7">
        <v>0</v>
      </c>
      <c r="J758" s="7">
        <v>0</v>
      </c>
      <c r="K758" s="7">
        <v>0</v>
      </c>
      <c r="L758" s="7">
        <v>0</v>
      </c>
      <c r="M758" s="7">
        <v>4.8395181947969199</v>
      </c>
      <c r="N758" s="7">
        <v>0</v>
      </c>
      <c r="O758" s="7">
        <v>0</v>
      </c>
      <c r="P758" s="7">
        <v>0</v>
      </c>
      <c r="Q758" s="7">
        <v>0</v>
      </c>
      <c r="R758" s="7">
        <v>0</v>
      </c>
      <c r="S758" s="7">
        <v>0</v>
      </c>
      <c r="T758" s="7">
        <v>0</v>
      </c>
      <c r="U758" s="7">
        <v>0</v>
      </c>
      <c r="V758" s="7">
        <v>0</v>
      </c>
      <c r="W758" s="7">
        <v>0</v>
      </c>
      <c r="X758" s="7">
        <v>21.678570000000001</v>
      </c>
      <c r="Y758" s="7">
        <v>0</v>
      </c>
      <c r="Z758" s="7">
        <v>0</v>
      </c>
      <c r="AA758" s="1" t="s">
        <v>46</v>
      </c>
      <c r="AB758" s="1" t="str">
        <f t="shared" si="36"/>
        <v>País Vasco</v>
      </c>
      <c r="AC758" s="1" t="str">
        <f t="shared" si="34"/>
        <v>Badajoz-País Vasco-Álava-R10</v>
      </c>
      <c r="AD758" s="1" t="str">
        <f t="shared" si="35"/>
        <v xml:space="preserve">DI - Industria de productos minerales no metálicos </v>
      </c>
    </row>
    <row r="759" spans="1:30" ht="14.4">
      <c r="A759" s="7" t="s">
        <v>20</v>
      </c>
      <c r="B759" s="7" t="s">
        <v>116</v>
      </c>
      <c r="C759" s="7" t="s">
        <v>117</v>
      </c>
      <c r="D759" s="7" t="s">
        <v>47</v>
      </c>
      <c r="E759" s="7">
        <v>0</v>
      </c>
      <c r="F759" s="7">
        <v>24.140838444323599</v>
      </c>
      <c r="G759" s="7">
        <v>16.9878750056181</v>
      </c>
      <c r="H759" s="7">
        <v>0</v>
      </c>
      <c r="I759" s="7">
        <v>0</v>
      </c>
      <c r="J759" s="7">
        <v>0</v>
      </c>
      <c r="K759" s="7">
        <v>0</v>
      </c>
      <c r="L759" s="7">
        <v>2.7709688660668799</v>
      </c>
      <c r="M759" s="7">
        <v>0</v>
      </c>
      <c r="N759" s="7">
        <v>0</v>
      </c>
      <c r="O759" s="7">
        <v>135.595289429036</v>
      </c>
      <c r="P759" s="7">
        <v>0</v>
      </c>
      <c r="Q759" s="7">
        <v>17.404968</v>
      </c>
      <c r="R759" s="7">
        <v>16.682136</v>
      </c>
      <c r="S759" s="7">
        <v>0</v>
      </c>
      <c r="T759" s="7">
        <v>0</v>
      </c>
      <c r="U759" s="7">
        <v>0</v>
      </c>
      <c r="V759" s="7">
        <v>0</v>
      </c>
      <c r="W759" s="7">
        <v>13.715688</v>
      </c>
      <c r="X759" s="7">
        <v>0</v>
      </c>
      <c r="Y759" s="7">
        <v>0</v>
      </c>
      <c r="Z759" s="7">
        <v>11.542488000000001</v>
      </c>
      <c r="AA759" s="1" t="s">
        <v>48</v>
      </c>
      <c r="AB759" s="1" t="str">
        <f t="shared" si="36"/>
        <v>País Vasco</v>
      </c>
      <c r="AC759" s="1" t="str">
        <f t="shared" si="34"/>
        <v>Badajoz-País Vasco-Álava-R11</v>
      </c>
      <c r="AD759" s="1" t="str">
        <f t="shared" si="35"/>
        <v xml:space="preserve">DJ - Metalurgia y fabricación de productos metálicos </v>
      </c>
    </row>
    <row r="760" spans="1:30" ht="14.4">
      <c r="A760" s="7" t="s">
        <v>20</v>
      </c>
      <c r="B760" s="7" t="s">
        <v>116</v>
      </c>
      <c r="C760" s="7" t="s">
        <v>117</v>
      </c>
      <c r="D760" s="7" t="s">
        <v>49</v>
      </c>
      <c r="E760" s="7">
        <v>0</v>
      </c>
      <c r="F760" s="7">
        <v>63.142318025273703</v>
      </c>
      <c r="G760" s="7">
        <v>0</v>
      </c>
      <c r="H760" s="7">
        <v>0</v>
      </c>
      <c r="I760" s="7">
        <v>0</v>
      </c>
      <c r="J760" s="7">
        <v>0</v>
      </c>
      <c r="K760" s="7">
        <v>0</v>
      </c>
      <c r="L760" s="7">
        <v>0</v>
      </c>
      <c r="M760" s="7">
        <v>0</v>
      </c>
      <c r="N760" s="7">
        <v>0</v>
      </c>
      <c r="O760" s="7">
        <v>0</v>
      </c>
      <c r="P760" s="7">
        <v>0</v>
      </c>
      <c r="Q760" s="7">
        <v>18.518640000000001</v>
      </c>
      <c r="R760" s="7">
        <v>0</v>
      </c>
      <c r="S760" s="7">
        <v>0</v>
      </c>
      <c r="T760" s="7">
        <v>0</v>
      </c>
      <c r="U760" s="7">
        <v>0</v>
      </c>
      <c r="V760" s="7">
        <v>0</v>
      </c>
      <c r="W760" s="7">
        <v>0</v>
      </c>
      <c r="X760" s="7">
        <v>0</v>
      </c>
      <c r="Y760" s="7">
        <v>0</v>
      </c>
      <c r="Z760" s="7">
        <v>0</v>
      </c>
      <c r="AA760" s="1" t="s">
        <v>50</v>
      </c>
      <c r="AB760" s="1" t="str">
        <f t="shared" si="36"/>
        <v>País Vasco</v>
      </c>
      <c r="AC760" s="1" t="str">
        <f t="shared" si="34"/>
        <v>Badajoz-País Vasco-Álava-R12</v>
      </c>
      <c r="AD760" s="1" t="str">
        <f t="shared" si="35"/>
        <v xml:space="preserve">DK - Fabricación de maquinaria y equipo mecánico </v>
      </c>
    </row>
    <row r="761" spans="1:30" ht="14.4">
      <c r="A761" s="7" t="s">
        <v>20</v>
      </c>
      <c r="B761" s="7" t="s">
        <v>116</v>
      </c>
      <c r="C761" s="7" t="s">
        <v>117</v>
      </c>
      <c r="D761" s="7" t="s">
        <v>51</v>
      </c>
      <c r="E761" s="7">
        <v>0</v>
      </c>
      <c r="F761" s="7">
        <v>0</v>
      </c>
      <c r="G761" s="7">
        <v>0</v>
      </c>
      <c r="H761" s="7">
        <v>0</v>
      </c>
      <c r="I761" s="7">
        <v>0</v>
      </c>
      <c r="J761" s="7">
        <v>0</v>
      </c>
      <c r="K761" s="7">
        <v>0</v>
      </c>
      <c r="L761" s="7">
        <v>0</v>
      </c>
      <c r="M761" s="7">
        <v>0</v>
      </c>
      <c r="N761" s="7">
        <v>0</v>
      </c>
      <c r="O761" s="7">
        <v>0</v>
      </c>
      <c r="P761" s="7">
        <v>0</v>
      </c>
      <c r="Q761" s="7">
        <v>0</v>
      </c>
      <c r="R761" s="7">
        <v>0</v>
      </c>
      <c r="S761" s="7">
        <v>0</v>
      </c>
      <c r="T761" s="7">
        <v>0</v>
      </c>
      <c r="U761" s="7">
        <v>0</v>
      </c>
      <c r="V761" s="7">
        <v>0</v>
      </c>
      <c r="W761" s="7">
        <v>0</v>
      </c>
      <c r="X761" s="7">
        <v>0</v>
      </c>
      <c r="Y761" s="7">
        <v>0</v>
      </c>
      <c r="Z761" s="7">
        <v>0</v>
      </c>
      <c r="AA761" s="1" t="s">
        <v>52</v>
      </c>
      <c r="AB761" s="1" t="str">
        <f t="shared" si="36"/>
        <v>País Vasco</v>
      </c>
      <c r="AC761" s="1" t="str">
        <f t="shared" si="34"/>
        <v>Badajoz-País Vasco-Álava-R13</v>
      </c>
      <c r="AD761" s="1" t="str">
        <f t="shared" si="35"/>
        <v xml:space="preserve">DL - Material y equipo eléctrico, electrónico y óptico </v>
      </c>
    </row>
    <row r="762" spans="1:30" ht="14.4">
      <c r="A762" s="7" t="s">
        <v>20</v>
      </c>
      <c r="B762" s="7" t="s">
        <v>116</v>
      </c>
      <c r="C762" s="7" t="s">
        <v>117</v>
      </c>
      <c r="D762" s="7" t="s">
        <v>53</v>
      </c>
      <c r="E762" s="7">
        <v>0</v>
      </c>
      <c r="F762" s="7">
        <v>0</v>
      </c>
      <c r="G762" s="7">
        <v>0</v>
      </c>
      <c r="H762" s="7">
        <v>0</v>
      </c>
      <c r="I762" s="7">
        <v>0</v>
      </c>
      <c r="J762" s="7">
        <v>12.0285602532275</v>
      </c>
      <c r="K762" s="7">
        <v>0</v>
      </c>
      <c r="L762" s="7">
        <v>0</v>
      </c>
      <c r="M762" s="7">
        <v>0</v>
      </c>
      <c r="N762" s="7">
        <v>0</v>
      </c>
      <c r="O762" s="7">
        <v>0</v>
      </c>
      <c r="P762" s="7">
        <v>0</v>
      </c>
      <c r="Q762" s="7">
        <v>0</v>
      </c>
      <c r="R762" s="7">
        <v>0</v>
      </c>
      <c r="S762" s="7">
        <v>0</v>
      </c>
      <c r="T762" s="7">
        <v>0</v>
      </c>
      <c r="U762" s="7">
        <v>5.0111439999999998</v>
      </c>
      <c r="V762" s="7">
        <v>0</v>
      </c>
      <c r="W762" s="7">
        <v>0</v>
      </c>
      <c r="X762" s="7">
        <v>0</v>
      </c>
      <c r="Y762" s="7">
        <v>0</v>
      </c>
      <c r="Z762" s="7">
        <v>0</v>
      </c>
      <c r="AA762" s="1" t="s">
        <v>54</v>
      </c>
      <c r="AB762" s="1" t="str">
        <f t="shared" si="36"/>
        <v>País Vasco</v>
      </c>
      <c r="AC762" s="1" t="str">
        <f t="shared" si="34"/>
        <v>Badajoz-País Vasco-Álava-R14</v>
      </c>
      <c r="AD762" s="1" t="str">
        <f t="shared" si="35"/>
        <v xml:space="preserve">DM - Fabricación de material de transporte </v>
      </c>
    </row>
    <row r="763" spans="1:30" ht="14.4">
      <c r="A763" s="7" t="s">
        <v>20</v>
      </c>
      <c r="B763" s="7" t="s">
        <v>116</v>
      </c>
      <c r="C763" s="7" t="s">
        <v>117</v>
      </c>
      <c r="D763" s="7" t="s">
        <v>55</v>
      </c>
      <c r="E763" s="7">
        <v>0</v>
      </c>
      <c r="F763" s="7">
        <v>0</v>
      </c>
      <c r="G763" s="7">
        <v>0</v>
      </c>
      <c r="H763" s="7">
        <v>0</v>
      </c>
      <c r="I763" s="7">
        <v>0</v>
      </c>
      <c r="J763" s="7">
        <v>0</v>
      </c>
      <c r="K763" s="7">
        <v>0</v>
      </c>
      <c r="L763" s="7">
        <v>0</v>
      </c>
      <c r="M763" s="7">
        <v>0</v>
      </c>
      <c r="N763" s="7">
        <v>0</v>
      </c>
      <c r="O763" s="7">
        <v>0</v>
      </c>
      <c r="P763" s="7">
        <v>0</v>
      </c>
      <c r="Q763" s="7">
        <v>0</v>
      </c>
      <c r="R763" s="7">
        <v>0</v>
      </c>
      <c r="S763" s="7">
        <v>0</v>
      </c>
      <c r="T763" s="7">
        <v>0</v>
      </c>
      <c r="U763" s="7">
        <v>0</v>
      </c>
      <c r="V763" s="7">
        <v>0</v>
      </c>
      <c r="W763" s="7">
        <v>0</v>
      </c>
      <c r="X763" s="7">
        <v>0</v>
      </c>
      <c r="Y763" s="7">
        <v>0</v>
      </c>
      <c r="Z763" s="7">
        <v>0</v>
      </c>
      <c r="AA763" s="1" t="s">
        <v>56</v>
      </c>
      <c r="AB763" s="1" t="str">
        <f t="shared" si="36"/>
        <v>País Vasco</v>
      </c>
      <c r="AC763" s="1" t="str">
        <f t="shared" si="34"/>
        <v>Badajoz-País Vasco-Álava-R15</v>
      </c>
      <c r="AD763" s="1" t="str">
        <f t="shared" si="35"/>
        <v xml:space="preserve">DN - Industrias diversas </v>
      </c>
    </row>
    <row r="764" spans="1:30" ht="14.4">
      <c r="A764" s="7" t="s">
        <v>20</v>
      </c>
      <c r="B764" s="7" t="s">
        <v>116</v>
      </c>
      <c r="C764" s="7" t="s">
        <v>117</v>
      </c>
      <c r="D764" s="7" t="s">
        <v>57</v>
      </c>
      <c r="E764" s="7">
        <v>0</v>
      </c>
      <c r="F764" s="7">
        <v>0</v>
      </c>
      <c r="G764" s="7">
        <v>0</v>
      </c>
      <c r="H764" s="7">
        <v>0</v>
      </c>
      <c r="I764" s="7">
        <v>0</v>
      </c>
      <c r="J764" s="7">
        <v>0</v>
      </c>
      <c r="K764" s="7">
        <v>0</v>
      </c>
      <c r="L764" s="7">
        <v>0</v>
      </c>
      <c r="M764" s="7">
        <v>0</v>
      </c>
      <c r="N764" s="7">
        <v>0</v>
      </c>
      <c r="O764" s="7">
        <v>0</v>
      </c>
      <c r="P764" s="7">
        <v>0</v>
      </c>
      <c r="Q764" s="7">
        <v>0</v>
      </c>
      <c r="R764" s="7">
        <v>0</v>
      </c>
      <c r="S764" s="7">
        <v>0</v>
      </c>
      <c r="T764" s="7">
        <v>0</v>
      </c>
      <c r="U764" s="7">
        <v>0</v>
      </c>
      <c r="V764" s="7">
        <v>0</v>
      </c>
      <c r="W764" s="7">
        <v>0</v>
      </c>
      <c r="X764" s="7">
        <v>0</v>
      </c>
      <c r="Y764" s="7">
        <v>0</v>
      </c>
      <c r="Z764" s="7">
        <v>0</v>
      </c>
      <c r="AA764" s="1" t="s">
        <v>58</v>
      </c>
      <c r="AB764" s="1" t="str">
        <f t="shared" si="36"/>
        <v>País Vasco</v>
      </c>
      <c r="AC764" s="1" t="str">
        <f t="shared" si="34"/>
        <v>Badajoz-País Vasco-Álava-R16</v>
      </c>
      <c r="AD764" s="1" t="str">
        <f t="shared" si="35"/>
        <v xml:space="preserve">EE - Industria energética, distribución de energía, gas y agua </v>
      </c>
    </row>
    <row r="765" spans="1:30" ht="14.4">
      <c r="A765" s="7" t="s">
        <v>20</v>
      </c>
      <c r="B765" s="7" t="s">
        <v>116</v>
      </c>
      <c r="C765" s="7" t="s">
        <v>118</v>
      </c>
      <c r="D765" s="7" t="s">
        <v>23</v>
      </c>
      <c r="E765" s="7">
        <v>0</v>
      </c>
      <c r="F765" s="7">
        <v>0</v>
      </c>
      <c r="G765" s="7">
        <v>0</v>
      </c>
      <c r="H765" s="7">
        <v>0</v>
      </c>
      <c r="I765" s="7">
        <v>0</v>
      </c>
      <c r="J765" s="7">
        <v>0</v>
      </c>
      <c r="K765" s="7">
        <v>0</v>
      </c>
      <c r="L765" s="7">
        <v>0</v>
      </c>
      <c r="M765" s="7">
        <v>0</v>
      </c>
      <c r="N765" s="7">
        <v>1.04282461027363</v>
      </c>
      <c r="O765" s="7">
        <v>0</v>
      </c>
      <c r="P765" s="7">
        <v>0</v>
      </c>
      <c r="Q765" s="7">
        <v>0</v>
      </c>
      <c r="R765" s="7">
        <v>0</v>
      </c>
      <c r="S765" s="7">
        <v>0</v>
      </c>
      <c r="T765" s="7">
        <v>0</v>
      </c>
      <c r="U765" s="7">
        <v>0</v>
      </c>
      <c r="V765" s="7">
        <v>0</v>
      </c>
      <c r="W765" s="7">
        <v>0</v>
      </c>
      <c r="X765" s="7">
        <v>0</v>
      </c>
      <c r="Y765" s="7">
        <v>11.571339999999999</v>
      </c>
      <c r="Z765" s="7">
        <v>0</v>
      </c>
      <c r="AA765" s="1" t="s">
        <v>24</v>
      </c>
      <c r="AB765" s="1" t="str">
        <f t="shared" si="36"/>
        <v>País Vasco</v>
      </c>
      <c r="AC765" s="1" t="str">
        <f t="shared" si="34"/>
        <v>Badajoz-País Vasco-Guipúzcoa-R1</v>
      </c>
      <c r="AD765" s="1" t="str">
        <f t="shared" si="35"/>
        <v xml:space="preserve">AA,BB - Agricultura, silvicultura y pesca </v>
      </c>
    </row>
    <row r="766" spans="1:30" ht="14.4">
      <c r="A766" s="7" t="s">
        <v>20</v>
      </c>
      <c r="B766" s="7" t="s">
        <v>116</v>
      </c>
      <c r="C766" s="7" t="s">
        <v>118</v>
      </c>
      <c r="D766" s="7" t="s">
        <v>26</v>
      </c>
      <c r="E766" s="7">
        <v>0</v>
      </c>
      <c r="F766" s="7">
        <v>0</v>
      </c>
      <c r="G766" s="7">
        <v>0</v>
      </c>
      <c r="H766" s="7">
        <v>0</v>
      </c>
      <c r="I766" s="7">
        <v>0</v>
      </c>
      <c r="J766" s="7">
        <v>0</v>
      </c>
      <c r="K766" s="7">
        <v>0</v>
      </c>
      <c r="L766" s="7">
        <v>0</v>
      </c>
      <c r="M766" s="7">
        <v>0</v>
      </c>
      <c r="N766" s="7">
        <v>0</v>
      </c>
      <c r="O766" s="7">
        <v>0</v>
      </c>
      <c r="P766" s="7">
        <v>0</v>
      </c>
      <c r="Q766" s="7">
        <v>0</v>
      </c>
      <c r="R766" s="7">
        <v>0</v>
      </c>
      <c r="S766" s="7">
        <v>0</v>
      </c>
      <c r="T766" s="7">
        <v>0</v>
      </c>
      <c r="U766" s="7">
        <v>0</v>
      </c>
      <c r="V766" s="7">
        <v>0</v>
      </c>
      <c r="W766" s="7">
        <v>0</v>
      </c>
      <c r="X766" s="7">
        <v>0</v>
      </c>
      <c r="Y766" s="7">
        <v>0</v>
      </c>
      <c r="Z766" s="7">
        <v>0</v>
      </c>
      <c r="AA766" s="1" t="s">
        <v>27</v>
      </c>
      <c r="AB766" s="1" t="str">
        <f t="shared" si="36"/>
        <v>País Vasco</v>
      </c>
      <c r="AC766" s="1" t="str">
        <f t="shared" si="34"/>
        <v>Badajoz-País Vasco-Guipúzcoa-R2</v>
      </c>
      <c r="AD766" s="1" t="str">
        <f t="shared" si="35"/>
        <v xml:space="preserve">CA,CB, DF - I. extractivas, coquerías, refino y combustibles nucleares </v>
      </c>
    </row>
    <row r="767" spans="1:30" ht="14.4">
      <c r="A767" s="7" t="s">
        <v>20</v>
      </c>
      <c r="B767" s="7" t="s">
        <v>116</v>
      </c>
      <c r="C767" s="7" t="s">
        <v>118</v>
      </c>
      <c r="D767" s="7" t="s">
        <v>29</v>
      </c>
      <c r="E767" s="7">
        <v>8.6910427901273195</v>
      </c>
      <c r="F767" s="7">
        <v>0</v>
      </c>
      <c r="G767" s="7">
        <v>0</v>
      </c>
      <c r="H767" s="7">
        <v>0</v>
      </c>
      <c r="I767" s="7">
        <v>0</v>
      </c>
      <c r="J767" s="7">
        <v>0</v>
      </c>
      <c r="K767" s="7">
        <v>0</v>
      </c>
      <c r="L767" s="7">
        <v>0</v>
      </c>
      <c r="M767" s="7">
        <v>0.91613199796945</v>
      </c>
      <c r="N767" s="7">
        <v>0</v>
      </c>
      <c r="O767" s="7">
        <v>4.1133460284154904</v>
      </c>
      <c r="P767" s="7">
        <v>17.769546999999999</v>
      </c>
      <c r="Q767" s="7">
        <v>0</v>
      </c>
      <c r="R767" s="7">
        <v>0</v>
      </c>
      <c r="S767" s="7">
        <v>0</v>
      </c>
      <c r="T767" s="7">
        <v>0</v>
      </c>
      <c r="U767" s="7">
        <v>0</v>
      </c>
      <c r="V767" s="7">
        <v>0</v>
      </c>
      <c r="W767" s="7">
        <v>0</v>
      </c>
      <c r="X767" s="7">
        <v>1.1326259999999999</v>
      </c>
      <c r="Y767" s="7">
        <v>0</v>
      </c>
      <c r="Z767" s="7">
        <v>9.0685260000000003</v>
      </c>
      <c r="AA767" s="1" t="s">
        <v>30</v>
      </c>
      <c r="AB767" s="1" t="str">
        <f t="shared" si="36"/>
        <v>País Vasco</v>
      </c>
      <c r="AC767" s="1" t="str">
        <f t="shared" si="34"/>
        <v>Badajoz-País Vasco-Guipúzcoa-R3</v>
      </c>
      <c r="AD767" s="1" t="str">
        <f t="shared" si="35"/>
        <v xml:space="preserve">DA - Industria Agroalimentaria </v>
      </c>
    </row>
    <row r="768" spans="1:30" ht="14.4">
      <c r="A768" s="7" t="s">
        <v>20</v>
      </c>
      <c r="B768" s="7" t="s">
        <v>116</v>
      </c>
      <c r="C768" s="7" t="s">
        <v>118</v>
      </c>
      <c r="D768" s="7" t="s">
        <v>32</v>
      </c>
      <c r="E768" s="7">
        <v>0</v>
      </c>
      <c r="F768" s="7">
        <v>0</v>
      </c>
      <c r="G768" s="7">
        <v>0</v>
      </c>
      <c r="H768" s="7">
        <v>0</v>
      </c>
      <c r="I768" s="7">
        <v>0</v>
      </c>
      <c r="J768" s="7">
        <v>0</v>
      </c>
      <c r="K768" s="7">
        <v>0</v>
      </c>
      <c r="L768" s="7">
        <v>0</v>
      </c>
      <c r="M768" s="7">
        <v>0</v>
      </c>
      <c r="N768" s="7">
        <v>0</v>
      </c>
      <c r="O768" s="7">
        <v>0</v>
      </c>
      <c r="P768" s="7">
        <v>0</v>
      </c>
      <c r="Q768" s="7">
        <v>0</v>
      </c>
      <c r="R768" s="7">
        <v>0</v>
      </c>
      <c r="S768" s="7">
        <v>0</v>
      </c>
      <c r="T768" s="7">
        <v>0</v>
      </c>
      <c r="U768" s="7">
        <v>0</v>
      </c>
      <c r="V768" s="7">
        <v>0</v>
      </c>
      <c r="W768" s="7">
        <v>0</v>
      </c>
      <c r="X768" s="7">
        <v>0</v>
      </c>
      <c r="Y768" s="7">
        <v>0</v>
      </c>
      <c r="Z768" s="7">
        <v>0</v>
      </c>
      <c r="AA768" s="1" t="s">
        <v>33</v>
      </c>
      <c r="AB768" s="1" t="str">
        <f t="shared" si="36"/>
        <v>País Vasco</v>
      </c>
      <c r="AC768" s="1" t="str">
        <f t="shared" si="34"/>
        <v>Badajoz-País Vasco-Guipúzcoa-R4</v>
      </c>
      <c r="AD768" s="1" t="str">
        <f t="shared" si="35"/>
        <v xml:space="preserve">DB - Industria textil y de la confección </v>
      </c>
    </row>
    <row r="769" spans="1:30" ht="14.4">
      <c r="A769" s="7" t="s">
        <v>20</v>
      </c>
      <c r="B769" s="7" t="s">
        <v>116</v>
      </c>
      <c r="C769" s="7" t="s">
        <v>118</v>
      </c>
      <c r="D769" s="7" t="s">
        <v>35</v>
      </c>
      <c r="E769" s="7">
        <v>0</v>
      </c>
      <c r="F769" s="7">
        <v>0</v>
      </c>
      <c r="G769" s="7">
        <v>0</v>
      </c>
      <c r="H769" s="7">
        <v>0</v>
      </c>
      <c r="I769" s="7">
        <v>0</v>
      </c>
      <c r="J769" s="7">
        <v>0</v>
      </c>
      <c r="K769" s="7">
        <v>0</v>
      </c>
      <c r="L769" s="7">
        <v>0</v>
      </c>
      <c r="M769" s="7">
        <v>0</v>
      </c>
      <c r="N769" s="7">
        <v>0</v>
      </c>
      <c r="O769" s="7">
        <v>0</v>
      </c>
      <c r="P769" s="7">
        <v>0</v>
      </c>
      <c r="Q769" s="7">
        <v>0</v>
      </c>
      <c r="R769" s="7">
        <v>0</v>
      </c>
      <c r="S769" s="7">
        <v>0</v>
      </c>
      <c r="T769" s="7">
        <v>0</v>
      </c>
      <c r="U769" s="7">
        <v>0</v>
      </c>
      <c r="V769" s="7">
        <v>0</v>
      </c>
      <c r="W769" s="7">
        <v>0</v>
      </c>
      <c r="X769" s="7">
        <v>0</v>
      </c>
      <c r="Y769" s="7">
        <v>0</v>
      </c>
      <c r="Z769" s="7">
        <v>0</v>
      </c>
      <c r="AA769" s="1" t="s">
        <v>36</v>
      </c>
      <c r="AB769" s="1" t="str">
        <f t="shared" si="36"/>
        <v>País Vasco</v>
      </c>
      <c r="AC769" s="1" t="str">
        <f t="shared" si="34"/>
        <v>Badajoz-País Vasco-Guipúzcoa-R5</v>
      </c>
      <c r="AD769" s="1" t="str">
        <f t="shared" si="35"/>
        <v xml:space="preserve">DC - Industria del cuero y calzado </v>
      </c>
    </row>
    <row r="770" spans="1:30" ht="14.4">
      <c r="A770" s="7" t="s">
        <v>20</v>
      </c>
      <c r="B770" s="7" t="s">
        <v>116</v>
      </c>
      <c r="C770" s="7" t="s">
        <v>118</v>
      </c>
      <c r="D770" s="7" t="s">
        <v>37</v>
      </c>
      <c r="E770" s="7">
        <v>0</v>
      </c>
      <c r="F770" s="7">
        <v>0</v>
      </c>
      <c r="G770" s="7">
        <v>0</v>
      </c>
      <c r="H770" s="7">
        <v>0</v>
      </c>
      <c r="I770" s="7">
        <v>0</v>
      </c>
      <c r="J770" s="7">
        <v>0</v>
      </c>
      <c r="K770" s="7">
        <v>0</v>
      </c>
      <c r="L770" s="7">
        <v>0</v>
      </c>
      <c r="M770" s="7">
        <v>0</v>
      </c>
      <c r="N770" s="7">
        <v>0</v>
      </c>
      <c r="O770" s="7">
        <v>0</v>
      </c>
      <c r="P770" s="7">
        <v>0</v>
      </c>
      <c r="Q770" s="7">
        <v>0</v>
      </c>
      <c r="R770" s="7">
        <v>0</v>
      </c>
      <c r="S770" s="7">
        <v>0</v>
      </c>
      <c r="T770" s="7">
        <v>0</v>
      </c>
      <c r="U770" s="7">
        <v>0</v>
      </c>
      <c r="V770" s="7">
        <v>0</v>
      </c>
      <c r="W770" s="7">
        <v>0</v>
      </c>
      <c r="X770" s="7">
        <v>0</v>
      </c>
      <c r="Y770" s="7">
        <v>0</v>
      </c>
      <c r="Z770" s="7">
        <v>0</v>
      </c>
      <c r="AA770" s="1" t="s">
        <v>38</v>
      </c>
      <c r="AB770" s="1" t="str">
        <f t="shared" si="36"/>
        <v>País Vasco</v>
      </c>
      <c r="AC770" s="1" t="str">
        <f t="shared" si="34"/>
        <v>Badajoz-País Vasco-Guipúzcoa-R6</v>
      </c>
      <c r="AD770" s="1" t="str">
        <f t="shared" si="35"/>
        <v xml:space="preserve">DD - Industria de la madera y el corcho </v>
      </c>
    </row>
    <row r="771" spans="1:30" ht="14.4">
      <c r="A771" s="7" t="s">
        <v>20</v>
      </c>
      <c r="B771" s="7" t="s">
        <v>116</v>
      </c>
      <c r="C771" s="7" t="s">
        <v>118</v>
      </c>
      <c r="D771" s="7" t="s">
        <v>39</v>
      </c>
      <c r="E771" s="7">
        <v>0</v>
      </c>
      <c r="F771" s="7">
        <v>0</v>
      </c>
      <c r="G771" s="7">
        <v>0</v>
      </c>
      <c r="H771" s="7">
        <v>0</v>
      </c>
      <c r="I771" s="7">
        <v>0</v>
      </c>
      <c r="J771" s="7">
        <v>0</v>
      </c>
      <c r="K771" s="7">
        <v>0</v>
      </c>
      <c r="L771" s="7">
        <v>0</v>
      </c>
      <c r="M771" s="7">
        <v>0</v>
      </c>
      <c r="N771" s="7">
        <v>0</v>
      </c>
      <c r="O771" s="7">
        <v>0</v>
      </c>
      <c r="P771" s="7">
        <v>0</v>
      </c>
      <c r="Q771" s="7">
        <v>0</v>
      </c>
      <c r="R771" s="7">
        <v>0</v>
      </c>
      <c r="S771" s="7">
        <v>0</v>
      </c>
      <c r="T771" s="7">
        <v>0</v>
      </c>
      <c r="U771" s="7">
        <v>0</v>
      </c>
      <c r="V771" s="7">
        <v>0</v>
      </c>
      <c r="W771" s="7">
        <v>0</v>
      </c>
      <c r="X771" s="7">
        <v>0</v>
      </c>
      <c r="Y771" s="7">
        <v>0</v>
      </c>
      <c r="Z771" s="7">
        <v>0</v>
      </c>
      <c r="AA771" s="1" t="s">
        <v>40</v>
      </c>
      <c r="AB771" s="1" t="str">
        <f t="shared" si="36"/>
        <v>País Vasco</v>
      </c>
      <c r="AC771" s="1" t="str">
        <f t="shared" si="34"/>
        <v>Badajoz-País Vasco-Guipúzcoa-R7</v>
      </c>
      <c r="AD771" s="1" t="str">
        <f t="shared" si="35"/>
        <v xml:space="preserve">DE - Industria del papel, edición y artes gráficas </v>
      </c>
    </row>
    <row r="772" spans="1:30" ht="14.4">
      <c r="A772" s="7" t="s">
        <v>20</v>
      </c>
      <c r="B772" s="7" t="s">
        <v>116</v>
      </c>
      <c r="C772" s="7" t="s">
        <v>118</v>
      </c>
      <c r="D772" s="7" t="s">
        <v>41</v>
      </c>
      <c r="E772" s="7">
        <v>0</v>
      </c>
      <c r="F772" s="7">
        <v>0</v>
      </c>
      <c r="G772" s="7">
        <v>0</v>
      </c>
      <c r="H772" s="7">
        <v>0</v>
      </c>
      <c r="I772" s="7">
        <v>0</v>
      </c>
      <c r="J772" s="7">
        <v>0</v>
      </c>
      <c r="K772" s="7">
        <v>0</v>
      </c>
      <c r="L772" s="7">
        <v>0</v>
      </c>
      <c r="M772" s="7">
        <v>0</v>
      </c>
      <c r="N772" s="7">
        <v>0</v>
      </c>
      <c r="O772" s="7">
        <v>0</v>
      </c>
      <c r="P772" s="7">
        <v>0</v>
      </c>
      <c r="Q772" s="7">
        <v>0</v>
      </c>
      <c r="R772" s="7">
        <v>0</v>
      </c>
      <c r="S772" s="7">
        <v>0</v>
      </c>
      <c r="T772" s="7">
        <v>0</v>
      </c>
      <c r="U772" s="7">
        <v>0</v>
      </c>
      <c r="V772" s="7">
        <v>0</v>
      </c>
      <c r="W772" s="7">
        <v>0</v>
      </c>
      <c r="X772" s="7">
        <v>0</v>
      </c>
      <c r="Y772" s="7">
        <v>0</v>
      </c>
      <c r="Z772" s="7">
        <v>0</v>
      </c>
      <c r="AA772" s="1" t="s">
        <v>42</v>
      </c>
      <c r="AB772" s="1" t="str">
        <f t="shared" si="36"/>
        <v>País Vasco</v>
      </c>
      <c r="AC772" s="1" t="str">
        <f t="shared" si="34"/>
        <v>Badajoz-País Vasco-Guipúzcoa-R8</v>
      </c>
      <c r="AD772" s="1" t="str">
        <f t="shared" si="35"/>
        <v xml:space="preserve">DG - Industria Química </v>
      </c>
    </row>
    <row r="773" spans="1:30" ht="14.4">
      <c r="A773" s="7" t="s">
        <v>20</v>
      </c>
      <c r="B773" s="7" t="s">
        <v>116</v>
      </c>
      <c r="C773" s="7" t="s">
        <v>118</v>
      </c>
      <c r="D773" s="7" t="s">
        <v>43</v>
      </c>
      <c r="E773" s="7">
        <v>0</v>
      </c>
      <c r="F773" s="7">
        <v>0</v>
      </c>
      <c r="G773" s="7">
        <v>0</v>
      </c>
      <c r="H773" s="7">
        <v>0</v>
      </c>
      <c r="I773" s="7">
        <v>0</v>
      </c>
      <c r="J773" s="7">
        <v>30.731420837961601</v>
      </c>
      <c r="K773" s="7">
        <v>0</v>
      </c>
      <c r="L773" s="7">
        <v>18.0730988409092</v>
      </c>
      <c r="M773" s="7">
        <v>0</v>
      </c>
      <c r="N773" s="7">
        <v>0</v>
      </c>
      <c r="O773" s="7">
        <v>11.643007145155501</v>
      </c>
      <c r="P773" s="7">
        <v>0</v>
      </c>
      <c r="Q773" s="7">
        <v>0</v>
      </c>
      <c r="R773" s="7">
        <v>0</v>
      </c>
      <c r="S773" s="7">
        <v>0</v>
      </c>
      <c r="T773" s="7">
        <v>0</v>
      </c>
      <c r="U773" s="7">
        <v>13.643674000000001</v>
      </c>
      <c r="V773" s="7">
        <v>0</v>
      </c>
      <c r="W773" s="7">
        <v>12.572714</v>
      </c>
      <c r="X773" s="7">
        <v>0</v>
      </c>
      <c r="Y773" s="7">
        <v>0</v>
      </c>
      <c r="Z773" s="7">
        <v>9.4385159999999999</v>
      </c>
      <c r="AA773" s="1" t="s">
        <v>44</v>
      </c>
      <c r="AB773" s="1" t="str">
        <f t="shared" si="36"/>
        <v>País Vasco</v>
      </c>
      <c r="AC773" s="1" t="str">
        <f t="shared" si="34"/>
        <v>Badajoz-País Vasco-Guipúzcoa-R9</v>
      </c>
      <c r="AD773" s="1" t="str">
        <f t="shared" si="35"/>
        <v xml:space="preserve">DH - Industria del caucho y materias plásticas </v>
      </c>
    </row>
    <row r="774" spans="1:30" ht="14.4">
      <c r="A774" s="7" t="s">
        <v>20</v>
      </c>
      <c r="B774" s="7" t="s">
        <v>116</v>
      </c>
      <c r="C774" s="7" t="s">
        <v>118</v>
      </c>
      <c r="D774" s="7" t="s">
        <v>45</v>
      </c>
      <c r="E774" s="7">
        <v>0</v>
      </c>
      <c r="F774" s="7">
        <v>0</v>
      </c>
      <c r="G774" s="7">
        <v>0</v>
      </c>
      <c r="H774" s="7">
        <v>0</v>
      </c>
      <c r="I774" s="7">
        <v>0</v>
      </c>
      <c r="J774" s="7">
        <v>0</v>
      </c>
      <c r="K774" s="7">
        <v>0</v>
      </c>
      <c r="L774" s="7">
        <v>0.46213133798759198</v>
      </c>
      <c r="M774" s="7">
        <v>0</v>
      </c>
      <c r="N774" s="7">
        <v>0</v>
      </c>
      <c r="O774" s="7">
        <v>0</v>
      </c>
      <c r="P774" s="7">
        <v>0</v>
      </c>
      <c r="Q774" s="7">
        <v>0</v>
      </c>
      <c r="R774" s="7">
        <v>0</v>
      </c>
      <c r="S774" s="7">
        <v>0</v>
      </c>
      <c r="T774" s="7">
        <v>0</v>
      </c>
      <c r="U774" s="7">
        <v>0</v>
      </c>
      <c r="V774" s="7">
        <v>0</v>
      </c>
      <c r="W774" s="7">
        <v>13.514519999999999</v>
      </c>
      <c r="X774" s="7">
        <v>0</v>
      </c>
      <c r="Y774" s="7">
        <v>0</v>
      </c>
      <c r="Z774" s="7">
        <v>0</v>
      </c>
      <c r="AA774" s="1" t="s">
        <v>46</v>
      </c>
      <c r="AB774" s="1" t="str">
        <f t="shared" si="36"/>
        <v>País Vasco</v>
      </c>
      <c r="AC774" s="1" t="str">
        <f t="shared" si="34"/>
        <v>Badajoz-País Vasco-Guipúzcoa-R10</v>
      </c>
      <c r="AD774" s="1" t="str">
        <f t="shared" si="35"/>
        <v xml:space="preserve">DI - Industria de productos minerales no metálicos </v>
      </c>
    </row>
    <row r="775" spans="1:30" ht="14.4">
      <c r="A775" s="7" t="s">
        <v>20</v>
      </c>
      <c r="B775" s="7" t="s">
        <v>116</v>
      </c>
      <c r="C775" s="7" t="s">
        <v>118</v>
      </c>
      <c r="D775" s="7" t="s">
        <v>47</v>
      </c>
      <c r="E775" s="7">
        <v>13.646339797975999</v>
      </c>
      <c r="F775" s="7">
        <v>2.93413529784464</v>
      </c>
      <c r="G775" s="7">
        <v>2.14380797513628</v>
      </c>
      <c r="H775" s="7">
        <v>6.9006302696845401</v>
      </c>
      <c r="I775" s="7">
        <v>14.2306395826167</v>
      </c>
      <c r="J775" s="7">
        <v>0</v>
      </c>
      <c r="K775" s="7">
        <v>13.2773154841892</v>
      </c>
      <c r="L775" s="7">
        <v>2.0376814458079502</v>
      </c>
      <c r="M775" s="7">
        <v>0</v>
      </c>
      <c r="N775" s="7">
        <v>0</v>
      </c>
      <c r="O775" s="7">
        <v>1.5273942052030201</v>
      </c>
      <c r="P775" s="7">
        <v>18.061646</v>
      </c>
      <c r="Q775" s="7">
        <v>10.917242</v>
      </c>
      <c r="R775" s="7">
        <v>17.493231999999999</v>
      </c>
      <c r="S775" s="7">
        <v>16.088951999999999</v>
      </c>
      <c r="T775" s="7">
        <v>16.605074999999999</v>
      </c>
      <c r="U775" s="7">
        <v>0</v>
      </c>
      <c r="V775" s="7">
        <v>22.380804000000001</v>
      </c>
      <c r="W775" s="7">
        <v>14.491242</v>
      </c>
      <c r="X775" s="7">
        <v>0</v>
      </c>
      <c r="Y775" s="7">
        <v>0</v>
      </c>
      <c r="Z775" s="7">
        <v>11.364649999999999</v>
      </c>
      <c r="AA775" s="1" t="s">
        <v>48</v>
      </c>
      <c r="AB775" s="1" t="str">
        <f t="shared" si="36"/>
        <v>País Vasco</v>
      </c>
      <c r="AC775" s="1" t="str">
        <f t="shared" si="34"/>
        <v>Badajoz-País Vasco-Guipúzcoa-R11</v>
      </c>
      <c r="AD775" s="1" t="str">
        <f t="shared" si="35"/>
        <v xml:space="preserve">DJ - Metalurgia y fabricación de productos metálicos </v>
      </c>
    </row>
    <row r="776" spans="1:30" ht="14.4">
      <c r="A776" s="7" t="s">
        <v>20</v>
      </c>
      <c r="B776" s="7" t="s">
        <v>116</v>
      </c>
      <c r="C776" s="7" t="s">
        <v>118</v>
      </c>
      <c r="D776" s="7" t="s">
        <v>49</v>
      </c>
      <c r="E776" s="7">
        <v>0</v>
      </c>
      <c r="F776" s="7">
        <v>0</v>
      </c>
      <c r="G776" s="7">
        <v>0</v>
      </c>
      <c r="H776" s="7">
        <v>0</v>
      </c>
      <c r="I776" s="7">
        <v>0</v>
      </c>
      <c r="J776" s="7">
        <v>0</v>
      </c>
      <c r="K776" s="7">
        <v>0</v>
      </c>
      <c r="L776" s="7">
        <v>0</v>
      </c>
      <c r="M776" s="7">
        <v>0</v>
      </c>
      <c r="N776" s="7">
        <v>55.899705626687798</v>
      </c>
      <c r="O776" s="7">
        <v>0</v>
      </c>
      <c r="P776" s="7">
        <v>0</v>
      </c>
      <c r="Q776" s="7">
        <v>0</v>
      </c>
      <c r="R776" s="7">
        <v>0</v>
      </c>
      <c r="S776" s="7">
        <v>0</v>
      </c>
      <c r="T776" s="7">
        <v>0</v>
      </c>
      <c r="U776" s="7">
        <v>0</v>
      </c>
      <c r="V776" s="7">
        <v>0</v>
      </c>
      <c r="W776" s="7">
        <v>0</v>
      </c>
      <c r="X776" s="7">
        <v>0</v>
      </c>
      <c r="Y776" s="7">
        <v>9.5223309999999994</v>
      </c>
      <c r="Z776" s="7">
        <v>0</v>
      </c>
      <c r="AA776" s="1" t="s">
        <v>50</v>
      </c>
      <c r="AB776" s="1" t="str">
        <f t="shared" si="36"/>
        <v>País Vasco</v>
      </c>
      <c r="AC776" s="1" t="str">
        <f t="shared" si="34"/>
        <v>Badajoz-País Vasco-Guipúzcoa-R12</v>
      </c>
      <c r="AD776" s="1" t="str">
        <f t="shared" si="35"/>
        <v xml:space="preserve">DK - Fabricación de maquinaria y equipo mecánico </v>
      </c>
    </row>
    <row r="777" spans="1:30" ht="14.4">
      <c r="A777" s="7" t="s">
        <v>20</v>
      </c>
      <c r="B777" s="7" t="s">
        <v>116</v>
      </c>
      <c r="C777" s="7" t="s">
        <v>118</v>
      </c>
      <c r="D777" s="7" t="s">
        <v>51</v>
      </c>
      <c r="E777" s="7">
        <v>0</v>
      </c>
      <c r="F777" s="7">
        <v>0</v>
      </c>
      <c r="G777" s="7">
        <v>0</v>
      </c>
      <c r="H777" s="7">
        <v>0</v>
      </c>
      <c r="I777" s="7">
        <v>0</v>
      </c>
      <c r="J777" s="7">
        <v>0</v>
      </c>
      <c r="K777" s="7">
        <v>0</v>
      </c>
      <c r="L777" s="7">
        <v>0</v>
      </c>
      <c r="M777" s="7">
        <v>0</v>
      </c>
      <c r="N777" s="7">
        <v>0</v>
      </c>
      <c r="O777" s="7">
        <v>0</v>
      </c>
      <c r="P777" s="7">
        <v>0</v>
      </c>
      <c r="Q777" s="7">
        <v>0</v>
      </c>
      <c r="R777" s="7">
        <v>0</v>
      </c>
      <c r="S777" s="7">
        <v>0</v>
      </c>
      <c r="T777" s="7">
        <v>0</v>
      </c>
      <c r="U777" s="7">
        <v>0</v>
      </c>
      <c r="V777" s="7">
        <v>0</v>
      </c>
      <c r="W777" s="7">
        <v>0</v>
      </c>
      <c r="X777" s="7">
        <v>0</v>
      </c>
      <c r="Y777" s="7">
        <v>0</v>
      </c>
      <c r="Z777" s="7">
        <v>0</v>
      </c>
      <c r="AA777" s="1" t="s">
        <v>52</v>
      </c>
      <c r="AB777" s="1" t="str">
        <f t="shared" si="36"/>
        <v>País Vasco</v>
      </c>
      <c r="AC777" s="1" t="str">
        <f t="shared" si="34"/>
        <v>Badajoz-País Vasco-Guipúzcoa-R13</v>
      </c>
      <c r="AD777" s="1" t="str">
        <f t="shared" si="35"/>
        <v xml:space="preserve">DL - Material y equipo eléctrico, electrónico y óptico </v>
      </c>
    </row>
    <row r="778" spans="1:30" ht="14.4">
      <c r="A778" s="7" t="s">
        <v>20</v>
      </c>
      <c r="B778" s="7" t="s">
        <v>116</v>
      </c>
      <c r="C778" s="7" t="s">
        <v>118</v>
      </c>
      <c r="D778" s="7" t="s">
        <v>53</v>
      </c>
      <c r="E778" s="7">
        <v>0</v>
      </c>
      <c r="F778" s="7">
        <v>0</v>
      </c>
      <c r="G778" s="7">
        <v>0</v>
      </c>
      <c r="H778" s="7">
        <v>0</v>
      </c>
      <c r="I778" s="7">
        <v>0</v>
      </c>
      <c r="J778" s="7">
        <v>0</v>
      </c>
      <c r="K778" s="7">
        <v>0</v>
      </c>
      <c r="L778" s="7">
        <v>0</v>
      </c>
      <c r="M778" s="7">
        <v>0</v>
      </c>
      <c r="N778" s="7">
        <v>0</v>
      </c>
      <c r="O778" s="7">
        <v>0</v>
      </c>
      <c r="P778" s="7">
        <v>0</v>
      </c>
      <c r="Q778" s="7">
        <v>0</v>
      </c>
      <c r="R778" s="7">
        <v>0</v>
      </c>
      <c r="S778" s="7">
        <v>0</v>
      </c>
      <c r="T778" s="7">
        <v>0</v>
      </c>
      <c r="U778" s="7">
        <v>0</v>
      </c>
      <c r="V778" s="7">
        <v>0</v>
      </c>
      <c r="W778" s="7">
        <v>0</v>
      </c>
      <c r="X778" s="7">
        <v>0</v>
      </c>
      <c r="Y778" s="7">
        <v>0</v>
      </c>
      <c r="Z778" s="7">
        <v>0</v>
      </c>
      <c r="AA778" s="1" t="s">
        <v>54</v>
      </c>
      <c r="AB778" s="1" t="str">
        <f t="shared" si="36"/>
        <v>País Vasco</v>
      </c>
      <c r="AC778" s="1" t="str">
        <f t="shared" si="34"/>
        <v>Badajoz-País Vasco-Guipúzcoa-R14</v>
      </c>
      <c r="AD778" s="1" t="str">
        <f t="shared" si="35"/>
        <v xml:space="preserve">DM - Fabricación de material de transporte </v>
      </c>
    </row>
    <row r="779" spans="1:30" ht="14.4">
      <c r="A779" s="7" t="s">
        <v>20</v>
      </c>
      <c r="B779" s="7" t="s">
        <v>116</v>
      </c>
      <c r="C779" s="7" t="s">
        <v>118</v>
      </c>
      <c r="D779" s="7" t="s">
        <v>55</v>
      </c>
      <c r="E779" s="7">
        <v>0</v>
      </c>
      <c r="F779" s="7">
        <v>0</v>
      </c>
      <c r="G779" s="7">
        <v>0</v>
      </c>
      <c r="H779" s="7">
        <v>0</v>
      </c>
      <c r="I779" s="7">
        <v>0</v>
      </c>
      <c r="J779" s="7">
        <v>0</v>
      </c>
      <c r="K779" s="7">
        <v>0</v>
      </c>
      <c r="L779" s="7">
        <v>0</v>
      </c>
      <c r="M779" s="7">
        <v>0.96067530920464395</v>
      </c>
      <c r="N779" s="7">
        <v>0</v>
      </c>
      <c r="O779" s="7">
        <v>0</v>
      </c>
      <c r="P779" s="7">
        <v>0</v>
      </c>
      <c r="Q779" s="7">
        <v>0</v>
      </c>
      <c r="R779" s="7">
        <v>0</v>
      </c>
      <c r="S779" s="7">
        <v>0</v>
      </c>
      <c r="T779" s="7">
        <v>0</v>
      </c>
      <c r="U779" s="7">
        <v>0</v>
      </c>
      <c r="V779" s="7">
        <v>0</v>
      </c>
      <c r="W779" s="7">
        <v>0</v>
      </c>
      <c r="X779" s="7">
        <v>0.44567200000000001</v>
      </c>
      <c r="Y779" s="7">
        <v>0</v>
      </c>
      <c r="Z779" s="7">
        <v>0</v>
      </c>
      <c r="AA779" s="1" t="s">
        <v>56</v>
      </c>
      <c r="AB779" s="1" t="str">
        <f t="shared" si="36"/>
        <v>País Vasco</v>
      </c>
      <c r="AC779" s="1" t="str">
        <f t="shared" si="34"/>
        <v>Badajoz-País Vasco-Guipúzcoa-R15</v>
      </c>
      <c r="AD779" s="1" t="str">
        <f t="shared" si="35"/>
        <v xml:space="preserve">DN - Industrias diversas </v>
      </c>
    </row>
    <row r="780" spans="1:30" ht="14.4">
      <c r="A780" s="7" t="s">
        <v>20</v>
      </c>
      <c r="B780" s="7" t="s">
        <v>116</v>
      </c>
      <c r="C780" s="7" t="s">
        <v>118</v>
      </c>
      <c r="D780" s="7" t="s">
        <v>57</v>
      </c>
      <c r="E780" s="7">
        <v>0</v>
      </c>
      <c r="F780" s="7">
        <v>0</v>
      </c>
      <c r="G780" s="7">
        <v>0</v>
      </c>
      <c r="H780" s="7">
        <v>0</v>
      </c>
      <c r="I780" s="7">
        <v>0</v>
      </c>
      <c r="J780" s="7">
        <v>0</v>
      </c>
      <c r="K780" s="7">
        <v>0</v>
      </c>
      <c r="L780" s="7">
        <v>0</v>
      </c>
      <c r="M780" s="7">
        <v>0</v>
      </c>
      <c r="N780" s="7">
        <v>0</v>
      </c>
      <c r="O780" s="7">
        <v>0</v>
      </c>
      <c r="P780" s="7">
        <v>0</v>
      </c>
      <c r="Q780" s="7">
        <v>0</v>
      </c>
      <c r="R780" s="7">
        <v>0</v>
      </c>
      <c r="S780" s="7">
        <v>0</v>
      </c>
      <c r="T780" s="7">
        <v>0</v>
      </c>
      <c r="U780" s="7">
        <v>0</v>
      </c>
      <c r="V780" s="7">
        <v>0</v>
      </c>
      <c r="W780" s="7">
        <v>0</v>
      </c>
      <c r="X780" s="7">
        <v>0</v>
      </c>
      <c r="Y780" s="7">
        <v>0</v>
      </c>
      <c r="Z780" s="7">
        <v>0</v>
      </c>
      <c r="AA780" s="1" t="s">
        <v>58</v>
      </c>
      <c r="AB780" s="1" t="str">
        <f t="shared" si="36"/>
        <v>País Vasco</v>
      </c>
      <c r="AC780" s="1" t="str">
        <f t="shared" si="34"/>
        <v>Badajoz-País Vasco-Guipúzcoa-R16</v>
      </c>
      <c r="AD780" s="1" t="str">
        <f t="shared" si="35"/>
        <v xml:space="preserve">EE - Industria energética, distribución de energía, gas y agua </v>
      </c>
    </row>
    <row r="781" spans="1:30" ht="14.4">
      <c r="A781" s="7" t="s">
        <v>20</v>
      </c>
      <c r="B781" s="7" t="s">
        <v>116</v>
      </c>
      <c r="C781" s="7" t="s">
        <v>119</v>
      </c>
      <c r="D781" s="7" t="s">
        <v>23</v>
      </c>
      <c r="E781" s="7">
        <v>0</v>
      </c>
      <c r="F781" s="7">
        <v>0</v>
      </c>
      <c r="G781" s="7">
        <v>0</v>
      </c>
      <c r="H781" s="7">
        <v>0</v>
      </c>
      <c r="I781" s="7">
        <v>0</v>
      </c>
      <c r="J781" s="7">
        <v>0</v>
      </c>
      <c r="K781" s="7">
        <v>0</v>
      </c>
      <c r="L781" s="7">
        <v>0</v>
      </c>
      <c r="M781" s="7">
        <v>0</v>
      </c>
      <c r="N781" s="7">
        <v>0</v>
      </c>
      <c r="O781" s="7">
        <v>0</v>
      </c>
      <c r="P781" s="7">
        <v>0</v>
      </c>
      <c r="Q781" s="7">
        <v>0</v>
      </c>
      <c r="R781" s="7">
        <v>0</v>
      </c>
      <c r="S781" s="7">
        <v>0</v>
      </c>
      <c r="T781" s="7">
        <v>0</v>
      </c>
      <c r="U781" s="7">
        <v>0</v>
      </c>
      <c r="V781" s="7">
        <v>0</v>
      </c>
      <c r="W781" s="7">
        <v>0</v>
      </c>
      <c r="X781" s="7">
        <v>0</v>
      </c>
      <c r="Y781" s="7">
        <v>0</v>
      </c>
      <c r="Z781" s="7">
        <v>0</v>
      </c>
      <c r="AA781" s="1" t="s">
        <v>24</v>
      </c>
      <c r="AB781" s="1" t="str">
        <f t="shared" si="36"/>
        <v>País Vasco</v>
      </c>
      <c r="AC781" s="1" t="str">
        <f t="shared" si="34"/>
        <v>Badajoz-País Vasco-Vizcaya-R1</v>
      </c>
      <c r="AD781" s="1" t="str">
        <f t="shared" si="35"/>
        <v xml:space="preserve">AA,BB - Agricultura, silvicultura y pesca </v>
      </c>
    </row>
    <row r="782" spans="1:30" ht="14.4">
      <c r="A782" s="7" t="s">
        <v>20</v>
      </c>
      <c r="B782" s="7" t="s">
        <v>116</v>
      </c>
      <c r="C782" s="7" t="s">
        <v>119</v>
      </c>
      <c r="D782" s="7" t="s">
        <v>26</v>
      </c>
      <c r="E782" s="7">
        <v>0</v>
      </c>
      <c r="F782" s="7">
        <v>0</v>
      </c>
      <c r="G782" s="7">
        <v>0</v>
      </c>
      <c r="H782" s="7">
        <v>0</v>
      </c>
      <c r="I782" s="7">
        <v>0</v>
      </c>
      <c r="J782" s="7">
        <v>0</v>
      </c>
      <c r="K782" s="7">
        <v>0</v>
      </c>
      <c r="L782" s="7">
        <v>0</v>
      </c>
      <c r="M782" s="7">
        <v>0</v>
      </c>
      <c r="N782" s="7">
        <v>0</v>
      </c>
      <c r="O782" s="7">
        <v>0</v>
      </c>
      <c r="P782" s="7">
        <v>0</v>
      </c>
      <c r="Q782" s="7">
        <v>0</v>
      </c>
      <c r="R782" s="7">
        <v>0</v>
      </c>
      <c r="S782" s="7">
        <v>0</v>
      </c>
      <c r="T782" s="7">
        <v>0</v>
      </c>
      <c r="U782" s="7">
        <v>0</v>
      </c>
      <c r="V782" s="7">
        <v>0</v>
      </c>
      <c r="W782" s="7">
        <v>0</v>
      </c>
      <c r="X782" s="7">
        <v>0</v>
      </c>
      <c r="Y782" s="7">
        <v>0</v>
      </c>
      <c r="Z782" s="7">
        <v>0</v>
      </c>
      <c r="AA782" s="1" t="s">
        <v>27</v>
      </c>
      <c r="AB782" s="1" t="str">
        <f t="shared" si="36"/>
        <v>País Vasco</v>
      </c>
      <c r="AC782" s="1" t="str">
        <f t="shared" ref="AC782:AC845" si="37">+A782&amp;"-"&amp;AB782&amp;"-"&amp;C782&amp;"-"&amp;AA782</f>
        <v>Badajoz-País Vasco-Vizcaya-R2</v>
      </c>
      <c r="AD782" s="1" t="str">
        <f t="shared" ref="AD782:AD845" si="38">+IF(D782=$D$13,$AI$1,IF(D782=$D$14,$AI$2,IF(D782=$D$15,$AI$3,IF(D782=$D$16,$AI$4,IF(D782=$D$17,$AI$5,IF(D782=$D$18,$AI$6,IF(D782=$D$19,$AI$7,IF(D782=$D$20,$AI$8,IF(D782=$D$21,$AI$9,IF(D782=$D$22,$AI$10,IF(D782=$D$23,$AI$11,IF(D782=$D$24,$AI$12,IF(D782=$D$25,$AI$13,IF(D782=$D$26,$AI$14,IF(D782=$D$27,$AI$15,$AI$16)))))))))))))))</f>
        <v xml:space="preserve">CA,CB, DF - I. extractivas, coquerías, refino y combustibles nucleares </v>
      </c>
    </row>
    <row r="783" spans="1:30" ht="14.4">
      <c r="A783" s="7" t="s">
        <v>20</v>
      </c>
      <c r="B783" s="7" t="s">
        <v>116</v>
      </c>
      <c r="C783" s="7" t="s">
        <v>119</v>
      </c>
      <c r="D783" s="7" t="s">
        <v>29</v>
      </c>
      <c r="E783" s="7">
        <v>0</v>
      </c>
      <c r="F783" s="7">
        <v>0</v>
      </c>
      <c r="G783" s="7">
        <v>0</v>
      </c>
      <c r="H783" s="7">
        <v>0</v>
      </c>
      <c r="I783" s="7">
        <v>0</v>
      </c>
      <c r="J783" s="7">
        <v>0</v>
      </c>
      <c r="K783" s="7">
        <v>0</v>
      </c>
      <c r="L783" s="7">
        <v>0</v>
      </c>
      <c r="M783" s="7">
        <v>0.81647973706102595</v>
      </c>
      <c r="N783" s="7">
        <v>0</v>
      </c>
      <c r="O783" s="7">
        <v>0</v>
      </c>
      <c r="P783" s="7">
        <v>0</v>
      </c>
      <c r="Q783" s="7">
        <v>0</v>
      </c>
      <c r="R783" s="7">
        <v>0</v>
      </c>
      <c r="S783" s="7">
        <v>0</v>
      </c>
      <c r="T783" s="7">
        <v>0</v>
      </c>
      <c r="U783" s="7">
        <v>0</v>
      </c>
      <c r="V783" s="7">
        <v>0</v>
      </c>
      <c r="W783" s="7">
        <v>0</v>
      </c>
      <c r="X783" s="7">
        <v>4.2033759999999996</v>
      </c>
      <c r="Y783" s="7">
        <v>0</v>
      </c>
      <c r="Z783" s="7">
        <v>0</v>
      </c>
      <c r="AA783" s="1" t="s">
        <v>30</v>
      </c>
      <c r="AB783" s="1" t="str">
        <f t="shared" si="36"/>
        <v>País Vasco</v>
      </c>
      <c r="AC783" s="1" t="str">
        <f t="shared" si="37"/>
        <v>Badajoz-País Vasco-Vizcaya-R3</v>
      </c>
      <c r="AD783" s="1" t="str">
        <f t="shared" si="38"/>
        <v xml:space="preserve">DA - Industria Agroalimentaria </v>
      </c>
    </row>
    <row r="784" spans="1:30" ht="14.4">
      <c r="A784" s="7" t="s">
        <v>20</v>
      </c>
      <c r="B784" s="7" t="s">
        <v>116</v>
      </c>
      <c r="C784" s="7" t="s">
        <v>119</v>
      </c>
      <c r="D784" s="7" t="s">
        <v>32</v>
      </c>
      <c r="E784" s="7">
        <v>0</v>
      </c>
      <c r="F784" s="7">
        <v>0</v>
      </c>
      <c r="G784" s="7">
        <v>0</v>
      </c>
      <c r="H784" s="7">
        <v>0</v>
      </c>
      <c r="I784" s="7">
        <v>0</v>
      </c>
      <c r="J784" s="7">
        <v>0</v>
      </c>
      <c r="K784" s="7">
        <v>0</v>
      </c>
      <c r="L784" s="7">
        <v>0</v>
      </c>
      <c r="M784" s="7">
        <v>0</v>
      </c>
      <c r="N784" s="7">
        <v>0</v>
      </c>
      <c r="O784" s="7">
        <v>0</v>
      </c>
      <c r="P784" s="7">
        <v>0</v>
      </c>
      <c r="Q784" s="7">
        <v>0</v>
      </c>
      <c r="R784" s="7">
        <v>0</v>
      </c>
      <c r="S784" s="7">
        <v>0</v>
      </c>
      <c r="T784" s="7">
        <v>0</v>
      </c>
      <c r="U784" s="7">
        <v>0</v>
      </c>
      <c r="V784" s="7">
        <v>0</v>
      </c>
      <c r="W784" s="7">
        <v>0</v>
      </c>
      <c r="X784" s="7">
        <v>0</v>
      </c>
      <c r="Y784" s="7">
        <v>0</v>
      </c>
      <c r="Z784" s="7">
        <v>0</v>
      </c>
      <c r="AA784" s="1" t="s">
        <v>33</v>
      </c>
      <c r="AB784" s="1" t="str">
        <f t="shared" si="36"/>
        <v>País Vasco</v>
      </c>
      <c r="AC784" s="1" t="str">
        <f t="shared" si="37"/>
        <v>Badajoz-País Vasco-Vizcaya-R4</v>
      </c>
      <c r="AD784" s="1" t="str">
        <f t="shared" si="38"/>
        <v xml:space="preserve">DB - Industria textil y de la confección </v>
      </c>
    </row>
    <row r="785" spans="1:30" ht="14.4">
      <c r="A785" s="7" t="s">
        <v>20</v>
      </c>
      <c r="B785" s="7" t="s">
        <v>116</v>
      </c>
      <c r="C785" s="7" t="s">
        <v>119</v>
      </c>
      <c r="D785" s="7" t="s">
        <v>35</v>
      </c>
      <c r="E785" s="7">
        <v>0</v>
      </c>
      <c r="F785" s="7">
        <v>0</v>
      </c>
      <c r="G785" s="7">
        <v>0</v>
      </c>
      <c r="H785" s="7">
        <v>0</v>
      </c>
      <c r="I785" s="7">
        <v>0</v>
      </c>
      <c r="J785" s="7">
        <v>0</v>
      </c>
      <c r="K785" s="7">
        <v>0</v>
      </c>
      <c r="L785" s="7">
        <v>0</v>
      </c>
      <c r="M785" s="7">
        <v>0</v>
      </c>
      <c r="N785" s="7">
        <v>0</v>
      </c>
      <c r="O785" s="7">
        <v>0</v>
      </c>
      <c r="P785" s="7">
        <v>0</v>
      </c>
      <c r="Q785" s="7">
        <v>0</v>
      </c>
      <c r="R785" s="7">
        <v>0</v>
      </c>
      <c r="S785" s="7">
        <v>0</v>
      </c>
      <c r="T785" s="7">
        <v>0</v>
      </c>
      <c r="U785" s="7">
        <v>0</v>
      </c>
      <c r="V785" s="7">
        <v>0</v>
      </c>
      <c r="W785" s="7">
        <v>0</v>
      </c>
      <c r="X785" s="7">
        <v>0</v>
      </c>
      <c r="Y785" s="7">
        <v>0</v>
      </c>
      <c r="Z785" s="7">
        <v>0</v>
      </c>
      <c r="AA785" s="1" t="s">
        <v>36</v>
      </c>
      <c r="AB785" s="1" t="str">
        <f t="shared" si="36"/>
        <v>País Vasco</v>
      </c>
      <c r="AC785" s="1" t="str">
        <f t="shared" si="37"/>
        <v>Badajoz-País Vasco-Vizcaya-R5</v>
      </c>
      <c r="AD785" s="1" t="str">
        <f t="shared" si="38"/>
        <v xml:space="preserve">DC - Industria del cuero y calzado </v>
      </c>
    </row>
    <row r="786" spans="1:30" ht="14.4">
      <c r="A786" s="7" t="s">
        <v>20</v>
      </c>
      <c r="B786" s="7" t="s">
        <v>116</v>
      </c>
      <c r="C786" s="7" t="s">
        <v>119</v>
      </c>
      <c r="D786" s="7" t="s">
        <v>37</v>
      </c>
      <c r="E786" s="7">
        <v>0</v>
      </c>
      <c r="F786" s="7">
        <v>0</v>
      </c>
      <c r="G786" s="7">
        <v>0</v>
      </c>
      <c r="H786" s="7">
        <v>0</v>
      </c>
      <c r="I786" s="7">
        <v>0</v>
      </c>
      <c r="J786" s="7">
        <v>0</v>
      </c>
      <c r="K786" s="7">
        <v>0</v>
      </c>
      <c r="L786" s="7">
        <v>0</v>
      </c>
      <c r="M786" s="7">
        <v>0</v>
      </c>
      <c r="N786" s="7">
        <v>0</v>
      </c>
      <c r="O786" s="7">
        <v>0</v>
      </c>
      <c r="P786" s="7">
        <v>0</v>
      </c>
      <c r="Q786" s="7">
        <v>0</v>
      </c>
      <c r="R786" s="7">
        <v>0</v>
      </c>
      <c r="S786" s="7">
        <v>0</v>
      </c>
      <c r="T786" s="7">
        <v>0</v>
      </c>
      <c r="U786" s="7">
        <v>0</v>
      </c>
      <c r="V786" s="7">
        <v>0</v>
      </c>
      <c r="W786" s="7">
        <v>0</v>
      </c>
      <c r="X786" s="7">
        <v>0</v>
      </c>
      <c r="Y786" s="7">
        <v>0</v>
      </c>
      <c r="Z786" s="7">
        <v>0</v>
      </c>
      <c r="AA786" s="1" t="s">
        <v>38</v>
      </c>
      <c r="AB786" s="1" t="str">
        <f t="shared" si="36"/>
        <v>País Vasco</v>
      </c>
      <c r="AC786" s="1" t="str">
        <f t="shared" si="37"/>
        <v>Badajoz-País Vasco-Vizcaya-R6</v>
      </c>
      <c r="AD786" s="1" t="str">
        <f t="shared" si="38"/>
        <v xml:space="preserve">DD - Industria de la madera y el corcho </v>
      </c>
    </row>
    <row r="787" spans="1:30" ht="14.4">
      <c r="A787" s="7" t="s">
        <v>20</v>
      </c>
      <c r="B787" s="7" t="s">
        <v>116</v>
      </c>
      <c r="C787" s="7" t="s">
        <v>119</v>
      </c>
      <c r="D787" s="7" t="s">
        <v>39</v>
      </c>
      <c r="E787" s="7">
        <v>0</v>
      </c>
      <c r="F787" s="7">
        <v>0</v>
      </c>
      <c r="G787" s="7">
        <v>0</v>
      </c>
      <c r="H787" s="7">
        <v>0</v>
      </c>
      <c r="I787" s="7">
        <v>0</v>
      </c>
      <c r="J787" s="7">
        <v>0</v>
      </c>
      <c r="K787" s="7">
        <v>0</v>
      </c>
      <c r="L787" s="7">
        <v>0</v>
      </c>
      <c r="M787" s="7">
        <v>0</v>
      </c>
      <c r="N787" s="7">
        <v>0</v>
      </c>
      <c r="O787" s="7">
        <v>0</v>
      </c>
      <c r="P787" s="7">
        <v>0</v>
      </c>
      <c r="Q787" s="7">
        <v>0</v>
      </c>
      <c r="R787" s="7">
        <v>0</v>
      </c>
      <c r="S787" s="7">
        <v>0</v>
      </c>
      <c r="T787" s="7">
        <v>0</v>
      </c>
      <c r="U787" s="7">
        <v>0</v>
      </c>
      <c r="V787" s="7">
        <v>0</v>
      </c>
      <c r="W787" s="7">
        <v>0</v>
      </c>
      <c r="X787" s="7">
        <v>0</v>
      </c>
      <c r="Y787" s="7">
        <v>0</v>
      </c>
      <c r="Z787" s="7">
        <v>0</v>
      </c>
      <c r="AA787" s="1" t="s">
        <v>40</v>
      </c>
      <c r="AB787" s="1" t="str">
        <f t="shared" si="36"/>
        <v>País Vasco</v>
      </c>
      <c r="AC787" s="1" t="str">
        <f t="shared" si="37"/>
        <v>Badajoz-País Vasco-Vizcaya-R7</v>
      </c>
      <c r="AD787" s="1" t="str">
        <f t="shared" si="38"/>
        <v xml:space="preserve">DE - Industria del papel, edición y artes gráficas </v>
      </c>
    </row>
    <row r="788" spans="1:30" ht="14.4">
      <c r="A788" s="7" t="s">
        <v>20</v>
      </c>
      <c r="B788" s="7" t="s">
        <v>116</v>
      </c>
      <c r="C788" s="7" t="s">
        <v>119</v>
      </c>
      <c r="D788" s="7" t="s">
        <v>41</v>
      </c>
      <c r="E788" s="7">
        <v>0</v>
      </c>
      <c r="F788" s="7">
        <v>0</v>
      </c>
      <c r="G788" s="7">
        <v>1.26051904011243</v>
      </c>
      <c r="H788" s="7">
        <v>1.48973873832501</v>
      </c>
      <c r="I788" s="7">
        <v>0</v>
      </c>
      <c r="J788" s="7">
        <v>0</v>
      </c>
      <c r="K788" s="7">
        <v>0</v>
      </c>
      <c r="L788" s="7">
        <v>0</v>
      </c>
      <c r="M788" s="7">
        <v>12.1211584574501</v>
      </c>
      <c r="N788" s="7">
        <v>0</v>
      </c>
      <c r="O788" s="7">
        <v>0</v>
      </c>
      <c r="P788" s="7">
        <v>0</v>
      </c>
      <c r="Q788" s="7">
        <v>0</v>
      </c>
      <c r="R788" s="7">
        <v>17.108924999999999</v>
      </c>
      <c r="S788" s="7">
        <v>17.145624999999999</v>
      </c>
      <c r="T788" s="7">
        <v>0</v>
      </c>
      <c r="U788" s="7">
        <v>0</v>
      </c>
      <c r="V788" s="7">
        <v>0</v>
      </c>
      <c r="W788" s="7">
        <v>0</v>
      </c>
      <c r="X788" s="7">
        <v>12.30885</v>
      </c>
      <c r="Y788" s="7">
        <v>0</v>
      </c>
      <c r="Z788" s="7">
        <v>0</v>
      </c>
      <c r="AA788" s="1" t="s">
        <v>42</v>
      </c>
      <c r="AB788" s="1" t="str">
        <f t="shared" si="36"/>
        <v>País Vasco</v>
      </c>
      <c r="AC788" s="1" t="str">
        <f t="shared" si="37"/>
        <v>Badajoz-País Vasco-Vizcaya-R8</v>
      </c>
      <c r="AD788" s="1" t="str">
        <f t="shared" si="38"/>
        <v xml:space="preserve">DG - Industria Química </v>
      </c>
    </row>
    <row r="789" spans="1:30" ht="14.4">
      <c r="A789" s="7" t="s">
        <v>20</v>
      </c>
      <c r="B789" s="7" t="s">
        <v>116</v>
      </c>
      <c r="C789" s="7" t="s">
        <v>119</v>
      </c>
      <c r="D789" s="7" t="s">
        <v>43</v>
      </c>
      <c r="E789" s="7">
        <v>0</v>
      </c>
      <c r="F789" s="7">
        <v>0</v>
      </c>
      <c r="G789" s="7">
        <v>0</v>
      </c>
      <c r="H789" s="7">
        <v>0</v>
      </c>
      <c r="I789" s="7">
        <v>0</v>
      </c>
      <c r="J789" s="7">
        <v>0</v>
      </c>
      <c r="K789" s="7">
        <v>0</v>
      </c>
      <c r="L789" s="7">
        <v>0</v>
      </c>
      <c r="M789" s="7">
        <v>0</v>
      </c>
      <c r="N789" s="7">
        <v>0</v>
      </c>
      <c r="O789" s="7">
        <v>0</v>
      </c>
      <c r="P789" s="7">
        <v>0</v>
      </c>
      <c r="Q789" s="7">
        <v>0</v>
      </c>
      <c r="R789" s="7">
        <v>0</v>
      </c>
      <c r="S789" s="7">
        <v>0</v>
      </c>
      <c r="T789" s="7">
        <v>0</v>
      </c>
      <c r="U789" s="7">
        <v>0</v>
      </c>
      <c r="V789" s="7">
        <v>0</v>
      </c>
      <c r="W789" s="7">
        <v>0</v>
      </c>
      <c r="X789" s="7">
        <v>0</v>
      </c>
      <c r="Y789" s="7">
        <v>0</v>
      </c>
      <c r="Z789" s="7">
        <v>0</v>
      </c>
      <c r="AA789" s="1" t="s">
        <v>44</v>
      </c>
      <c r="AB789" s="1" t="str">
        <f t="shared" si="36"/>
        <v>País Vasco</v>
      </c>
      <c r="AC789" s="1" t="str">
        <f t="shared" si="37"/>
        <v>Badajoz-País Vasco-Vizcaya-R9</v>
      </c>
      <c r="AD789" s="1" t="str">
        <f t="shared" si="38"/>
        <v xml:space="preserve">DH - Industria del caucho y materias plásticas </v>
      </c>
    </row>
    <row r="790" spans="1:30" ht="14.4">
      <c r="A790" s="7" t="s">
        <v>20</v>
      </c>
      <c r="B790" s="7" t="s">
        <v>116</v>
      </c>
      <c r="C790" s="7" t="s">
        <v>119</v>
      </c>
      <c r="D790" s="7" t="s">
        <v>45</v>
      </c>
      <c r="E790" s="7">
        <v>0</v>
      </c>
      <c r="F790" s="7">
        <v>0</v>
      </c>
      <c r="G790" s="7">
        <v>0</v>
      </c>
      <c r="H790" s="7">
        <v>0</v>
      </c>
      <c r="I790" s="7">
        <v>0</v>
      </c>
      <c r="J790" s="7">
        <v>0</v>
      </c>
      <c r="K790" s="7">
        <v>0</v>
      </c>
      <c r="L790" s="7">
        <v>0</v>
      </c>
      <c r="M790" s="7">
        <v>0</v>
      </c>
      <c r="N790" s="7">
        <v>0</v>
      </c>
      <c r="O790" s="7">
        <v>0</v>
      </c>
      <c r="P790" s="7">
        <v>0</v>
      </c>
      <c r="Q790" s="7">
        <v>0</v>
      </c>
      <c r="R790" s="7">
        <v>0</v>
      </c>
      <c r="S790" s="7">
        <v>0</v>
      </c>
      <c r="T790" s="7">
        <v>0</v>
      </c>
      <c r="U790" s="7">
        <v>0</v>
      </c>
      <c r="V790" s="7">
        <v>0</v>
      </c>
      <c r="W790" s="7">
        <v>0</v>
      </c>
      <c r="X790" s="7">
        <v>0</v>
      </c>
      <c r="Y790" s="7">
        <v>0</v>
      </c>
      <c r="Z790" s="7">
        <v>0</v>
      </c>
      <c r="AA790" s="1" t="s">
        <v>46</v>
      </c>
      <c r="AB790" s="1" t="str">
        <f t="shared" si="36"/>
        <v>País Vasco</v>
      </c>
      <c r="AC790" s="1" t="str">
        <f t="shared" si="37"/>
        <v>Badajoz-País Vasco-Vizcaya-R10</v>
      </c>
      <c r="AD790" s="1" t="str">
        <f t="shared" si="38"/>
        <v xml:space="preserve">DI - Industria de productos minerales no metálicos </v>
      </c>
    </row>
    <row r="791" spans="1:30" ht="14.4">
      <c r="A791" s="7" t="s">
        <v>20</v>
      </c>
      <c r="B791" s="7" t="s">
        <v>116</v>
      </c>
      <c r="C791" s="7" t="s">
        <v>119</v>
      </c>
      <c r="D791" s="7" t="s">
        <v>47</v>
      </c>
      <c r="E791" s="7">
        <v>259.29148820720201</v>
      </c>
      <c r="F791" s="7">
        <v>12.5022298671001</v>
      </c>
      <c r="G791" s="7">
        <v>6.5076369892036201</v>
      </c>
      <c r="H791" s="7">
        <v>0</v>
      </c>
      <c r="I791" s="7">
        <v>0</v>
      </c>
      <c r="J791" s="7">
        <v>4.2530366749067703</v>
      </c>
      <c r="K791" s="7">
        <v>0</v>
      </c>
      <c r="L791" s="7">
        <v>0</v>
      </c>
      <c r="M791" s="7">
        <v>3.4643696195770701</v>
      </c>
      <c r="N791" s="7">
        <v>2.9267547135695899</v>
      </c>
      <c r="O791" s="7">
        <v>13.7582423499524</v>
      </c>
      <c r="P791" s="7">
        <v>62.920755</v>
      </c>
      <c r="Q791" s="7">
        <v>18.341092</v>
      </c>
      <c r="R791" s="7">
        <v>30.621860999999999</v>
      </c>
      <c r="S791" s="7">
        <v>0</v>
      </c>
      <c r="T791" s="7">
        <v>0</v>
      </c>
      <c r="U791" s="7">
        <v>14.733048</v>
      </c>
      <c r="V791" s="7">
        <v>0</v>
      </c>
      <c r="W791" s="7">
        <v>0</v>
      </c>
      <c r="X791" s="7">
        <v>13.639104</v>
      </c>
      <c r="Y791" s="7">
        <v>13.237985</v>
      </c>
      <c r="Z791" s="7">
        <v>26.448332000000001</v>
      </c>
      <c r="AA791" s="1" t="s">
        <v>48</v>
      </c>
      <c r="AB791" s="1" t="str">
        <f t="shared" si="36"/>
        <v>País Vasco</v>
      </c>
      <c r="AC791" s="1" t="str">
        <f t="shared" si="37"/>
        <v>Badajoz-País Vasco-Vizcaya-R11</v>
      </c>
      <c r="AD791" s="1" t="str">
        <f t="shared" si="38"/>
        <v xml:space="preserve">DJ - Metalurgia y fabricación de productos metálicos </v>
      </c>
    </row>
    <row r="792" spans="1:30" ht="14.4">
      <c r="A792" s="7" t="s">
        <v>20</v>
      </c>
      <c r="B792" s="7" t="s">
        <v>116</v>
      </c>
      <c r="C792" s="7" t="s">
        <v>119</v>
      </c>
      <c r="D792" s="7" t="s">
        <v>49</v>
      </c>
      <c r="E792" s="7">
        <v>0</v>
      </c>
      <c r="F792" s="7">
        <v>0</v>
      </c>
      <c r="G792" s="7">
        <v>0</v>
      </c>
      <c r="H792" s="7">
        <v>0</v>
      </c>
      <c r="I792" s="7">
        <v>0</v>
      </c>
      <c r="J792" s="7">
        <v>0</v>
      </c>
      <c r="K792" s="7">
        <v>0</v>
      </c>
      <c r="L792" s="7">
        <v>0</v>
      </c>
      <c r="M792" s="7">
        <v>0</v>
      </c>
      <c r="N792" s="7">
        <v>0</v>
      </c>
      <c r="O792" s="7">
        <v>0</v>
      </c>
      <c r="P792" s="7">
        <v>0</v>
      </c>
      <c r="Q792" s="7">
        <v>0</v>
      </c>
      <c r="R792" s="7">
        <v>0</v>
      </c>
      <c r="S792" s="7">
        <v>0</v>
      </c>
      <c r="T792" s="7">
        <v>0</v>
      </c>
      <c r="U792" s="7">
        <v>0</v>
      </c>
      <c r="V792" s="7">
        <v>0</v>
      </c>
      <c r="W792" s="7">
        <v>0</v>
      </c>
      <c r="X792" s="7">
        <v>0</v>
      </c>
      <c r="Y792" s="7">
        <v>0</v>
      </c>
      <c r="Z792" s="7">
        <v>0</v>
      </c>
      <c r="AA792" s="1" t="s">
        <v>50</v>
      </c>
      <c r="AB792" s="1" t="str">
        <f t="shared" si="36"/>
        <v>País Vasco</v>
      </c>
      <c r="AC792" s="1" t="str">
        <f t="shared" si="37"/>
        <v>Badajoz-País Vasco-Vizcaya-R12</v>
      </c>
      <c r="AD792" s="1" t="str">
        <f t="shared" si="38"/>
        <v xml:space="preserve">DK - Fabricación de maquinaria y equipo mecánico </v>
      </c>
    </row>
    <row r="793" spans="1:30" ht="14.4">
      <c r="A793" s="7" t="s">
        <v>20</v>
      </c>
      <c r="B793" s="7" t="s">
        <v>116</v>
      </c>
      <c r="C793" s="7" t="s">
        <v>119</v>
      </c>
      <c r="D793" s="7" t="s">
        <v>51</v>
      </c>
      <c r="E793" s="7">
        <v>0</v>
      </c>
      <c r="F793" s="7">
        <v>0</v>
      </c>
      <c r="G793" s="7">
        <v>0</v>
      </c>
      <c r="H793" s="7">
        <v>50.397562803015703</v>
      </c>
      <c r="I793" s="7">
        <v>0</v>
      </c>
      <c r="J793" s="7">
        <v>0</v>
      </c>
      <c r="K793" s="7">
        <v>0</v>
      </c>
      <c r="L793" s="7">
        <v>0</v>
      </c>
      <c r="M793" s="7">
        <v>0</v>
      </c>
      <c r="N793" s="7">
        <v>0</v>
      </c>
      <c r="O793" s="7">
        <v>0</v>
      </c>
      <c r="P793" s="7">
        <v>0</v>
      </c>
      <c r="Q793" s="7">
        <v>0</v>
      </c>
      <c r="R793" s="7">
        <v>0</v>
      </c>
      <c r="S793" s="7">
        <v>9.3794760000000004</v>
      </c>
      <c r="T793" s="7">
        <v>0</v>
      </c>
      <c r="U793" s="7">
        <v>0</v>
      </c>
      <c r="V793" s="7">
        <v>0</v>
      </c>
      <c r="W793" s="7">
        <v>0</v>
      </c>
      <c r="X793" s="7">
        <v>0</v>
      </c>
      <c r="Y793" s="7">
        <v>0</v>
      </c>
      <c r="Z793" s="7">
        <v>0</v>
      </c>
      <c r="AA793" s="1" t="s">
        <v>52</v>
      </c>
      <c r="AB793" s="1" t="str">
        <f t="shared" si="36"/>
        <v>País Vasco</v>
      </c>
      <c r="AC793" s="1" t="str">
        <f t="shared" si="37"/>
        <v>Badajoz-País Vasco-Vizcaya-R13</v>
      </c>
      <c r="AD793" s="1" t="str">
        <f t="shared" si="38"/>
        <v xml:space="preserve">DL - Material y equipo eléctrico, electrónico y óptico </v>
      </c>
    </row>
    <row r="794" spans="1:30" ht="14.4">
      <c r="A794" s="7" t="s">
        <v>20</v>
      </c>
      <c r="B794" s="7" t="s">
        <v>116</v>
      </c>
      <c r="C794" s="7" t="s">
        <v>119</v>
      </c>
      <c r="D794" s="7" t="s">
        <v>53</v>
      </c>
      <c r="E794" s="7">
        <v>0</v>
      </c>
      <c r="F794" s="7">
        <v>0</v>
      </c>
      <c r="G794" s="7">
        <v>0</v>
      </c>
      <c r="H794" s="7">
        <v>0</v>
      </c>
      <c r="I794" s="7">
        <v>0</v>
      </c>
      <c r="J794" s="7">
        <v>0</v>
      </c>
      <c r="K794" s="7">
        <v>0</v>
      </c>
      <c r="L794" s="7">
        <v>0</v>
      </c>
      <c r="M794" s="7">
        <v>0</v>
      </c>
      <c r="N794" s="7">
        <v>0</v>
      </c>
      <c r="O794" s="7">
        <v>0</v>
      </c>
      <c r="P794" s="7">
        <v>0</v>
      </c>
      <c r="Q794" s="7">
        <v>0</v>
      </c>
      <c r="R794" s="7">
        <v>0</v>
      </c>
      <c r="S794" s="7">
        <v>0</v>
      </c>
      <c r="T794" s="7">
        <v>0</v>
      </c>
      <c r="U794" s="7">
        <v>0</v>
      </c>
      <c r="V794" s="7">
        <v>0</v>
      </c>
      <c r="W794" s="7">
        <v>0</v>
      </c>
      <c r="X794" s="7">
        <v>0</v>
      </c>
      <c r="Y794" s="7">
        <v>0</v>
      </c>
      <c r="Z794" s="7">
        <v>0</v>
      </c>
      <c r="AA794" s="1" t="s">
        <v>54</v>
      </c>
      <c r="AB794" s="1" t="str">
        <f t="shared" si="36"/>
        <v>País Vasco</v>
      </c>
      <c r="AC794" s="1" t="str">
        <f t="shared" si="37"/>
        <v>Badajoz-País Vasco-Vizcaya-R14</v>
      </c>
      <c r="AD794" s="1" t="str">
        <f t="shared" si="38"/>
        <v xml:space="preserve">DM - Fabricación de material de transporte </v>
      </c>
    </row>
    <row r="795" spans="1:30" ht="14.4">
      <c r="A795" s="7" t="s">
        <v>20</v>
      </c>
      <c r="B795" s="7" t="s">
        <v>116</v>
      </c>
      <c r="C795" s="7" t="s">
        <v>119</v>
      </c>
      <c r="D795" s="7" t="s">
        <v>55</v>
      </c>
      <c r="E795" s="7">
        <v>0</v>
      </c>
      <c r="F795" s="7">
        <v>0</v>
      </c>
      <c r="G795" s="7">
        <v>0</v>
      </c>
      <c r="H795" s="7">
        <v>0</v>
      </c>
      <c r="I795" s="7">
        <v>0</v>
      </c>
      <c r="J795" s="7">
        <v>0</v>
      </c>
      <c r="K795" s="7">
        <v>0</v>
      </c>
      <c r="L795" s="7">
        <v>0</v>
      </c>
      <c r="M795" s="7">
        <v>0</v>
      </c>
      <c r="N795" s="7">
        <v>0</v>
      </c>
      <c r="O795" s="7">
        <v>0</v>
      </c>
      <c r="P795" s="7">
        <v>0</v>
      </c>
      <c r="Q795" s="7">
        <v>0</v>
      </c>
      <c r="R795" s="7">
        <v>0</v>
      </c>
      <c r="S795" s="7">
        <v>0</v>
      </c>
      <c r="T795" s="7">
        <v>0</v>
      </c>
      <c r="U795" s="7">
        <v>0</v>
      </c>
      <c r="V795" s="7">
        <v>0</v>
      </c>
      <c r="W795" s="7">
        <v>0</v>
      </c>
      <c r="X795" s="7">
        <v>0</v>
      </c>
      <c r="Y795" s="7">
        <v>0</v>
      </c>
      <c r="Z795" s="7">
        <v>0</v>
      </c>
      <c r="AA795" s="1" t="s">
        <v>56</v>
      </c>
      <c r="AB795" s="1" t="str">
        <f t="shared" si="36"/>
        <v>País Vasco</v>
      </c>
      <c r="AC795" s="1" t="str">
        <f t="shared" si="37"/>
        <v>Badajoz-País Vasco-Vizcaya-R15</v>
      </c>
      <c r="AD795" s="1" t="str">
        <f t="shared" si="38"/>
        <v xml:space="preserve">DN - Industrias diversas </v>
      </c>
    </row>
    <row r="796" spans="1:30" ht="14.4">
      <c r="A796" s="7" t="s">
        <v>20</v>
      </c>
      <c r="B796" s="7" t="s">
        <v>116</v>
      </c>
      <c r="C796" s="7" t="s">
        <v>119</v>
      </c>
      <c r="D796" s="7" t="s">
        <v>57</v>
      </c>
      <c r="E796" s="7">
        <v>0</v>
      </c>
      <c r="F796" s="7">
        <v>0</v>
      </c>
      <c r="G796" s="7">
        <v>0</v>
      </c>
      <c r="H796" s="7">
        <v>0</v>
      </c>
      <c r="I796" s="7">
        <v>0</v>
      </c>
      <c r="J796" s="7">
        <v>0</v>
      </c>
      <c r="K796" s="7">
        <v>0</v>
      </c>
      <c r="L796" s="7">
        <v>0</v>
      </c>
      <c r="M796" s="7">
        <v>0</v>
      </c>
      <c r="N796" s="7">
        <v>0</v>
      </c>
      <c r="O796" s="7">
        <v>0</v>
      </c>
      <c r="P796" s="7">
        <v>0</v>
      </c>
      <c r="Q796" s="7">
        <v>0</v>
      </c>
      <c r="R796" s="7">
        <v>0</v>
      </c>
      <c r="S796" s="7">
        <v>0</v>
      </c>
      <c r="T796" s="7">
        <v>0</v>
      </c>
      <c r="U796" s="7">
        <v>0</v>
      </c>
      <c r="V796" s="7">
        <v>0</v>
      </c>
      <c r="W796" s="7">
        <v>0</v>
      </c>
      <c r="X796" s="7">
        <v>0</v>
      </c>
      <c r="Y796" s="7">
        <v>0</v>
      </c>
      <c r="Z796" s="7">
        <v>0</v>
      </c>
      <c r="AA796" s="1" t="s">
        <v>58</v>
      </c>
      <c r="AB796" s="1" t="str">
        <f t="shared" si="36"/>
        <v>País Vasco</v>
      </c>
      <c r="AC796" s="1" t="str">
        <f t="shared" si="37"/>
        <v>Badajoz-País Vasco-Vizcaya-R16</v>
      </c>
      <c r="AD796" s="1" t="str">
        <f t="shared" si="38"/>
        <v xml:space="preserve">EE - Industria energética, distribución de energía, gas y agua </v>
      </c>
    </row>
    <row r="797" spans="1:30" ht="14.4">
      <c r="A797" s="7" t="s">
        <v>20</v>
      </c>
      <c r="B797" s="7" t="s">
        <v>120</v>
      </c>
      <c r="C797" s="7" t="s">
        <v>120</v>
      </c>
      <c r="D797" s="7" t="s">
        <v>23</v>
      </c>
      <c r="E797" s="7">
        <v>0</v>
      </c>
      <c r="F797" s="7">
        <v>0</v>
      </c>
      <c r="G797" s="7">
        <v>0</v>
      </c>
      <c r="H797" s="7">
        <v>5.3161153102421803</v>
      </c>
      <c r="I797" s="7">
        <v>0</v>
      </c>
      <c r="J797" s="7">
        <v>0</v>
      </c>
      <c r="K797" s="7">
        <v>0</v>
      </c>
      <c r="L797" s="7">
        <v>0</v>
      </c>
      <c r="M797" s="7">
        <v>5.5187119854871698</v>
      </c>
      <c r="N797" s="7">
        <v>0</v>
      </c>
      <c r="O797" s="7">
        <v>0</v>
      </c>
      <c r="P797" s="7">
        <v>0</v>
      </c>
      <c r="Q797" s="7">
        <v>0</v>
      </c>
      <c r="R797" s="7">
        <v>0</v>
      </c>
      <c r="S797" s="7">
        <v>5.3921279999999996</v>
      </c>
      <c r="T797" s="7">
        <v>0</v>
      </c>
      <c r="U797" s="7">
        <v>0</v>
      </c>
      <c r="V797" s="7">
        <v>0</v>
      </c>
      <c r="W797" s="7">
        <v>0</v>
      </c>
      <c r="X797" s="7">
        <v>5.3806500000000002</v>
      </c>
      <c r="Y797" s="7">
        <v>0</v>
      </c>
      <c r="Z797" s="7">
        <v>0</v>
      </c>
      <c r="AA797" s="1" t="s">
        <v>24</v>
      </c>
      <c r="AB797" s="1" t="str">
        <f t="shared" si="36"/>
        <v>La Rioja</v>
      </c>
      <c r="AC797" s="1" t="str">
        <f t="shared" si="37"/>
        <v>Badajoz-La Rioja-La Rioja-R1</v>
      </c>
      <c r="AD797" s="1" t="str">
        <f t="shared" si="38"/>
        <v xml:space="preserve">AA,BB - Agricultura, silvicultura y pesca </v>
      </c>
    </row>
    <row r="798" spans="1:30" ht="14.4">
      <c r="A798" s="7" t="s">
        <v>20</v>
      </c>
      <c r="B798" s="7" t="s">
        <v>120</v>
      </c>
      <c r="C798" s="7" t="s">
        <v>120</v>
      </c>
      <c r="D798" s="7" t="s">
        <v>26</v>
      </c>
      <c r="E798" s="7">
        <v>0</v>
      </c>
      <c r="F798" s="7">
        <v>0</v>
      </c>
      <c r="G798" s="7">
        <v>0</v>
      </c>
      <c r="H798" s="7">
        <v>0</v>
      </c>
      <c r="I798" s="7">
        <v>0</v>
      </c>
      <c r="J798" s="7">
        <v>0</v>
      </c>
      <c r="K798" s="7">
        <v>0</v>
      </c>
      <c r="L798" s="7">
        <v>0</v>
      </c>
      <c r="M798" s="7">
        <v>0</v>
      </c>
      <c r="N798" s="7">
        <v>0</v>
      </c>
      <c r="O798" s="7">
        <v>0</v>
      </c>
      <c r="P798" s="7">
        <v>0</v>
      </c>
      <c r="Q798" s="7">
        <v>0</v>
      </c>
      <c r="R798" s="7">
        <v>0</v>
      </c>
      <c r="S798" s="7">
        <v>0</v>
      </c>
      <c r="T798" s="7">
        <v>0</v>
      </c>
      <c r="U798" s="7">
        <v>0</v>
      </c>
      <c r="V798" s="7">
        <v>0</v>
      </c>
      <c r="W798" s="7">
        <v>0</v>
      </c>
      <c r="X798" s="7">
        <v>0</v>
      </c>
      <c r="Y798" s="7">
        <v>0</v>
      </c>
      <c r="Z798" s="7">
        <v>0</v>
      </c>
      <c r="AA798" s="1" t="s">
        <v>27</v>
      </c>
      <c r="AB798" s="1" t="str">
        <f t="shared" ref="AB798:AB861" si="39">IF(B798="Castilla-La Mancha","Castilla La Mancha",B798)</f>
        <v>La Rioja</v>
      </c>
      <c r="AC798" s="1" t="str">
        <f t="shared" si="37"/>
        <v>Badajoz-La Rioja-La Rioja-R2</v>
      </c>
      <c r="AD798" s="1" t="str">
        <f t="shared" si="38"/>
        <v xml:space="preserve">CA,CB, DF - I. extractivas, coquerías, refino y combustibles nucleares </v>
      </c>
    </row>
    <row r="799" spans="1:30" ht="14.4">
      <c r="A799" s="7" t="s">
        <v>20</v>
      </c>
      <c r="B799" s="7" t="s">
        <v>120</v>
      </c>
      <c r="C799" s="7" t="s">
        <v>120</v>
      </c>
      <c r="D799" s="7" t="s">
        <v>29</v>
      </c>
      <c r="E799" s="7">
        <v>9.4944901689518808</v>
      </c>
      <c r="F799" s="7">
        <v>0</v>
      </c>
      <c r="G799" s="7">
        <v>0</v>
      </c>
      <c r="H799" s="7">
        <v>0</v>
      </c>
      <c r="I799" s="7">
        <v>29.007864495363801</v>
      </c>
      <c r="J799" s="7">
        <v>0</v>
      </c>
      <c r="K799" s="7">
        <v>0</v>
      </c>
      <c r="L799" s="7">
        <v>7.8333077775440403</v>
      </c>
      <c r="M799" s="7">
        <v>0</v>
      </c>
      <c r="N799" s="7">
        <v>0</v>
      </c>
      <c r="O799" s="7">
        <v>0.96738047461469101</v>
      </c>
      <c r="P799" s="7">
        <v>18.367775999999999</v>
      </c>
      <c r="Q799" s="7">
        <v>0</v>
      </c>
      <c r="R799" s="7">
        <v>0</v>
      </c>
      <c r="S799" s="7">
        <v>0</v>
      </c>
      <c r="T799" s="7">
        <v>6.5077730000000003</v>
      </c>
      <c r="U799" s="7">
        <v>0</v>
      </c>
      <c r="V799" s="7">
        <v>0</v>
      </c>
      <c r="W799" s="7">
        <v>13.742760000000001</v>
      </c>
      <c r="X799" s="7">
        <v>0</v>
      </c>
      <c r="Y799" s="7">
        <v>0</v>
      </c>
      <c r="Z799" s="7">
        <v>2.5099749999999998</v>
      </c>
      <c r="AA799" s="1" t="s">
        <v>30</v>
      </c>
      <c r="AB799" s="1" t="str">
        <f t="shared" si="39"/>
        <v>La Rioja</v>
      </c>
      <c r="AC799" s="1" t="str">
        <f t="shared" si="37"/>
        <v>Badajoz-La Rioja-La Rioja-R3</v>
      </c>
      <c r="AD799" s="1" t="str">
        <f t="shared" si="38"/>
        <v xml:space="preserve">DA - Industria Agroalimentaria </v>
      </c>
    </row>
    <row r="800" spans="1:30" ht="14.4">
      <c r="A800" s="7" t="s">
        <v>20</v>
      </c>
      <c r="B800" s="7" t="s">
        <v>120</v>
      </c>
      <c r="C800" s="7" t="s">
        <v>120</v>
      </c>
      <c r="D800" s="7" t="s">
        <v>32</v>
      </c>
      <c r="E800" s="7">
        <v>0</v>
      </c>
      <c r="F800" s="7">
        <v>0</v>
      </c>
      <c r="G800" s="7">
        <v>0</v>
      </c>
      <c r="H800" s="7">
        <v>0</v>
      </c>
      <c r="I800" s="7">
        <v>0</v>
      </c>
      <c r="J800" s="7">
        <v>0</v>
      </c>
      <c r="K800" s="7">
        <v>0</v>
      </c>
      <c r="L800" s="7">
        <v>0</v>
      </c>
      <c r="M800" s="7">
        <v>0</v>
      </c>
      <c r="N800" s="7">
        <v>0</v>
      </c>
      <c r="O800" s="7">
        <v>0</v>
      </c>
      <c r="P800" s="7">
        <v>0</v>
      </c>
      <c r="Q800" s="7">
        <v>0</v>
      </c>
      <c r="R800" s="7">
        <v>0</v>
      </c>
      <c r="S800" s="7">
        <v>0</v>
      </c>
      <c r="T800" s="7">
        <v>0</v>
      </c>
      <c r="U800" s="7">
        <v>0</v>
      </c>
      <c r="V800" s="7">
        <v>0</v>
      </c>
      <c r="W800" s="7">
        <v>0</v>
      </c>
      <c r="X800" s="7">
        <v>0</v>
      </c>
      <c r="Y800" s="7">
        <v>0</v>
      </c>
      <c r="Z800" s="7">
        <v>0</v>
      </c>
      <c r="AA800" s="1" t="s">
        <v>33</v>
      </c>
      <c r="AB800" s="1" t="str">
        <f t="shared" si="39"/>
        <v>La Rioja</v>
      </c>
      <c r="AC800" s="1" t="str">
        <f t="shared" si="37"/>
        <v>Badajoz-La Rioja-La Rioja-R4</v>
      </c>
      <c r="AD800" s="1" t="str">
        <f t="shared" si="38"/>
        <v xml:space="preserve">DB - Industria textil y de la confección </v>
      </c>
    </row>
    <row r="801" spans="1:30" ht="14.4">
      <c r="A801" s="7" t="s">
        <v>20</v>
      </c>
      <c r="B801" s="7" t="s">
        <v>120</v>
      </c>
      <c r="C801" s="7" t="s">
        <v>120</v>
      </c>
      <c r="D801" s="7" t="s">
        <v>35</v>
      </c>
      <c r="E801" s="7">
        <v>0</v>
      </c>
      <c r="F801" s="7">
        <v>0</v>
      </c>
      <c r="G801" s="7">
        <v>0</v>
      </c>
      <c r="H801" s="7">
        <v>0</v>
      </c>
      <c r="I801" s="7">
        <v>0</v>
      </c>
      <c r="J801" s="7">
        <v>0</v>
      </c>
      <c r="K801" s="7">
        <v>0</v>
      </c>
      <c r="L801" s="7">
        <v>0</v>
      </c>
      <c r="M801" s="7">
        <v>0</v>
      </c>
      <c r="N801" s="7">
        <v>0</v>
      </c>
      <c r="O801" s="7">
        <v>0</v>
      </c>
      <c r="P801" s="7">
        <v>0</v>
      </c>
      <c r="Q801" s="7">
        <v>0</v>
      </c>
      <c r="R801" s="7">
        <v>0</v>
      </c>
      <c r="S801" s="7">
        <v>0</v>
      </c>
      <c r="T801" s="7">
        <v>0</v>
      </c>
      <c r="U801" s="7">
        <v>0</v>
      </c>
      <c r="V801" s="7">
        <v>0</v>
      </c>
      <c r="W801" s="7">
        <v>0</v>
      </c>
      <c r="X801" s="7">
        <v>0</v>
      </c>
      <c r="Y801" s="7">
        <v>0</v>
      </c>
      <c r="Z801" s="7">
        <v>0</v>
      </c>
      <c r="AA801" s="1" t="s">
        <v>36</v>
      </c>
      <c r="AB801" s="1" t="str">
        <f t="shared" si="39"/>
        <v>La Rioja</v>
      </c>
      <c r="AC801" s="1" t="str">
        <f t="shared" si="37"/>
        <v>Badajoz-La Rioja-La Rioja-R5</v>
      </c>
      <c r="AD801" s="1" t="str">
        <f t="shared" si="38"/>
        <v xml:space="preserve">DC - Industria del cuero y calzado </v>
      </c>
    </row>
    <row r="802" spans="1:30" ht="14.4">
      <c r="A802" s="7" t="s">
        <v>20</v>
      </c>
      <c r="B802" s="7" t="s">
        <v>120</v>
      </c>
      <c r="C802" s="7" t="s">
        <v>120</v>
      </c>
      <c r="D802" s="7" t="s">
        <v>37</v>
      </c>
      <c r="E802" s="7">
        <v>0</v>
      </c>
      <c r="F802" s="7">
        <v>0</v>
      </c>
      <c r="G802" s="7">
        <v>0</v>
      </c>
      <c r="H802" s="7">
        <v>0</v>
      </c>
      <c r="I802" s="7">
        <v>0</v>
      </c>
      <c r="J802" s="7">
        <v>0</v>
      </c>
      <c r="K802" s="7">
        <v>0</v>
      </c>
      <c r="L802" s="7">
        <v>0</v>
      </c>
      <c r="M802" s="7">
        <v>0</v>
      </c>
      <c r="N802" s="7">
        <v>0</v>
      </c>
      <c r="O802" s="7">
        <v>0</v>
      </c>
      <c r="P802" s="7">
        <v>0</v>
      </c>
      <c r="Q802" s="7">
        <v>0</v>
      </c>
      <c r="R802" s="7">
        <v>0</v>
      </c>
      <c r="S802" s="7">
        <v>0</v>
      </c>
      <c r="T802" s="7">
        <v>0</v>
      </c>
      <c r="U802" s="7">
        <v>0</v>
      </c>
      <c r="V802" s="7">
        <v>0</v>
      </c>
      <c r="W802" s="7">
        <v>0</v>
      </c>
      <c r="X802" s="7">
        <v>0</v>
      </c>
      <c r="Y802" s="7">
        <v>0</v>
      </c>
      <c r="Z802" s="7">
        <v>0</v>
      </c>
      <c r="AA802" s="1" t="s">
        <v>38</v>
      </c>
      <c r="AB802" s="1" t="str">
        <f t="shared" si="39"/>
        <v>La Rioja</v>
      </c>
      <c r="AC802" s="1" t="str">
        <f t="shared" si="37"/>
        <v>Badajoz-La Rioja-La Rioja-R6</v>
      </c>
      <c r="AD802" s="1" t="str">
        <f t="shared" si="38"/>
        <v xml:space="preserve">DD - Industria de la madera y el corcho </v>
      </c>
    </row>
    <row r="803" spans="1:30" ht="14.4">
      <c r="A803" s="7" t="s">
        <v>20</v>
      </c>
      <c r="B803" s="7" t="s">
        <v>120</v>
      </c>
      <c r="C803" s="7" t="s">
        <v>120</v>
      </c>
      <c r="D803" s="7" t="s">
        <v>39</v>
      </c>
      <c r="E803" s="7">
        <v>0</v>
      </c>
      <c r="F803" s="7">
        <v>0</v>
      </c>
      <c r="G803" s="7">
        <v>0</v>
      </c>
      <c r="H803" s="7">
        <v>0</v>
      </c>
      <c r="I803" s="7">
        <v>0</v>
      </c>
      <c r="J803" s="7">
        <v>0</v>
      </c>
      <c r="K803" s="7">
        <v>0</v>
      </c>
      <c r="L803" s="7">
        <v>0</v>
      </c>
      <c r="M803" s="7">
        <v>0</v>
      </c>
      <c r="N803" s="7">
        <v>0</v>
      </c>
      <c r="O803" s="7">
        <v>0</v>
      </c>
      <c r="P803" s="7">
        <v>0</v>
      </c>
      <c r="Q803" s="7">
        <v>0</v>
      </c>
      <c r="R803" s="7">
        <v>0</v>
      </c>
      <c r="S803" s="7">
        <v>0</v>
      </c>
      <c r="T803" s="7">
        <v>0</v>
      </c>
      <c r="U803" s="7">
        <v>0</v>
      </c>
      <c r="V803" s="7">
        <v>0</v>
      </c>
      <c r="W803" s="7">
        <v>0</v>
      </c>
      <c r="X803" s="7">
        <v>0</v>
      </c>
      <c r="Y803" s="7">
        <v>0</v>
      </c>
      <c r="Z803" s="7">
        <v>0</v>
      </c>
      <c r="AA803" s="1" t="s">
        <v>40</v>
      </c>
      <c r="AB803" s="1" t="str">
        <f t="shared" si="39"/>
        <v>La Rioja</v>
      </c>
      <c r="AC803" s="1" t="str">
        <f t="shared" si="37"/>
        <v>Badajoz-La Rioja-La Rioja-R7</v>
      </c>
      <c r="AD803" s="1" t="str">
        <f t="shared" si="38"/>
        <v xml:space="preserve">DE - Industria del papel, edición y artes gráficas </v>
      </c>
    </row>
    <row r="804" spans="1:30" ht="14.4">
      <c r="A804" s="7" t="s">
        <v>20</v>
      </c>
      <c r="B804" s="7" t="s">
        <v>120</v>
      </c>
      <c r="C804" s="7" t="s">
        <v>120</v>
      </c>
      <c r="D804" s="7" t="s">
        <v>41</v>
      </c>
      <c r="E804" s="7">
        <v>0</v>
      </c>
      <c r="F804" s="7">
        <v>0</v>
      </c>
      <c r="G804" s="7">
        <v>0</v>
      </c>
      <c r="H804" s="7">
        <v>0</v>
      </c>
      <c r="I804" s="7">
        <v>0</v>
      </c>
      <c r="J804" s="7">
        <v>0</v>
      </c>
      <c r="K804" s="7">
        <v>0</v>
      </c>
      <c r="L804" s="7">
        <v>0</v>
      </c>
      <c r="M804" s="7">
        <v>0</v>
      </c>
      <c r="N804" s="7">
        <v>0</v>
      </c>
      <c r="O804" s="7">
        <v>0</v>
      </c>
      <c r="P804" s="7">
        <v>0</v>
      </c>
      <c r="Q804" s="7">
        <v>0</v>
      </c>
      <c r="R804" s="7">
        <v>0</v>
      </c>
      <c r="S804" s="7">
        <v>0</v>
      </c>
      <c r="T804" s="7">
        <v>0</v>
      </c>
      <c r="U804" s="7">
        <v>0</v>
      </c>
      <c r="V804" s="7">
        <v>0</v>
      </c>
      <c r="W804" s="7">
        <v>0</v>
      </c>
      <c r="X804" s="7">
        <v>0</v>
      </c>
      <c r="Y804" s="7">
        <v>0</v>
      </c>
      <c r="Z804" s="7">
        <v>0</v>
      </c>
      <c r="AA804" s="1" t="s">
        <v>42</v>
      </c>
      <c r="AB804" s="1" t="str">
        <f t="shared" si="39"/>
        <v>La Rioja</v>
      </c>
      <c r="AC804" s="1" t="str">
        <f t="shared" si="37"/>
        <v>Badajoz-La Rioja-La Rioja-R8</v>
      </c>
      <c r="AD804" s="1" t="str">
        <f t="shared" si="38"/>
        <v xml:space="preserve">DG - Industria Química </v>
      </c>
    </row>
    <row r="805" spans="1:30" ht="14.4">
      <c r="A805" s="7" t="s">
        <v>20</v>
      </c>
      <c r="B805" s="7" t="s">
        <v>120</v>
      </c>
      <c r="C805" s="7" t="s">
        <v>120</v>
      </c>
      <c r="D805" s="7" t="s">
        <v>43</v>
      </c>
      <c r="E805" s="7">
        <v>0</v>
      </c>
      <c r="F805" s="7">
        <v>0</v>
      </c>
      <c r="G805" s="7">
        <v>0</v>
      </c>
      <c r="H805" s="7">
        <v>0</v>
      </c>
      <c r="I805" s="7">
        <v>0</v>
      </c>
      <c r="J805" s="7">
        <v>0</v>
      </c>
      <c r="K805" s="7">
        <v>0</v>
      </c>
      <c r="L805" s="7">
        <v>0</v>
      </c>
      <c r="M805" s="7">
        <v>0</v>
      </c>
      <c r="N805" s="7">
        <v>0</v>
      </c>
      <c r="O805" s="7">
        <v>2.5312871868267601</v>
      </c>
      <c r="P805" s="7">
        <v>0</v>
      </c>
      <c r="Q805" s="7">
        <v>0</v>
      </c>
      <c r="R805" s="7">
        <v>0</v>
      </c>
      <c r="S805" s="7">
        <v>0</v>
      </c>
      <c r="T805" s="7">
        <v>0</v>
      </c>
      <c r="U805" s="7">
        <v>0</v>
      </c>
      <c r="V805" s="7">
        <v>0</v>
      </c>
      <c r="W805" s="7">
        <v>0</v>
      </c>
      <c r="X805" s="7">
        <v>0</v>
      </c>
      <c r="Y805" s="7">
        <v>0</v>
      </c>
      <c r="Z805" s="7">
        <v>1.6109309999999999</v>
      </c>
      <c r="AA805" s="1" t="s">
        <v>44</v>
      </c>
      <c r="AB805" s="1" t="str">
        <f t="shared" si="39"/>
        <v>La Rioja</v>
      </c>
      <c r="AC805" s="1" t="str">
        <f t="shared" si="37"/>
        <v>Badajoz-La Rioja-La Rioja-R9</v>
      </c>
      <c r="AD805" s="1" t="str">
        <f t="shared" si="38"/>
        <v xml:space="preserve">DH - Industria del caucho y materias plásticas </v>
      </c>
    </row>
    <row r="806" spans="1:30" ht="14.4">
      <c r="A806" s="7" t="s">
        <v>20</v>
      </c>
      <c r="B806" s="7" t="s">
        <v>120</v>
      </c>
      <c r="C806" s="7" t="s">
        <v>120</v>
      </c>
      <c r="D806" s="7" t="s">
        <v>45</v>
      </c>
      <c r="E806" s="7">
        <v>0</v>
      </c>
      <c r="F806" s="7">
        <v>0</v>
      </c>
      <c r="G806" s="7">
        <v>0</v>
      </c>
      <c r="H806" s="7">
        <v>0</v>
      </c>
      <c r="I806" s="7">
        <v>0</v>
      </c>
      <c r="J806" s="7">
        <v>0</v>
      </c>
      <c r="K806" s="7">
        <v>0</v>
      </c>
      <c r="L806" s="7">
        <v>0</v>
      </c>
      <c r="M806" s="7">
        <v>0</v>
      </c>
      <c r="N806" s="7">
        <v>0</v>
      </c>
      <c r="O806" s="7">
        <v>0</v>
      </c>
      <c r="P806" s="7">
        <v>0</v>
      </c>
      <c r="Q806" s="7">
        <v>0</v>
      </c>
      <c r="R806" s="7">
        <v>0</v>
      </c>
      <c r="S806" s="7">
        <v>0</v>
      </c>
      <c r="T806" s="7">
        <v>0</v>
      </c>
      <c r="U806" s="7">
        <v>0</v>
      </c>
      <c r="V806" s="7">
        <v>0</v>
      </c>
      <c r="W806" s="7">
        <v>0</v>
      </c>
      <c r="X806" s="7">
        <v>0</v>
      </c>
      <c r="Y806" s="7">
        <v>0</v>
      </c>
      <c r="Z806" s="7">
        <v>0</v>
      </c>
      <c r="AA806" s="1" t="s">
        <v>46</v>
      </c>
      <c r="AB806" s="1" t="str">
        <f t="shared" si="39"/>
        <v>La Rioja</v>
      </c>
      <c r="AC806" s="1" t="str">
        <f t="shared" si="37"/>
        <v>Badajoz-La Rioja-La Rioja-R10</v>
      </c>
      <c r="AD806" s="1" t="str">
        <f t="shared" si="38"/>
        <v xml:space="preserve">DI - Industria de productos minerales no metálicos </v>
      </c>
    </row>
    <row r="807" spans="1:30" ht="14.4">
      <c r="A807" s="7" t="s">
        <v>20</v>
      </c>
      <c r="B807" s="7" t="s">
        <v>120</v>
      </c>
      <c r="C807" s="7" t="s">
        <v>120</v>
      </c>
      <c r="D807" s="7" t="s">
        <v>47</v>
      </c>
      <c r="E807" s="7">
        <v>0</v>
      </c>
      <c r="F807" s="7">
        <v>0</v>
      </c>
      <c r="G807" s="7">
        <v>0</v>
      </c>
      <c r="H807" s="7">
        <v>1.6881477133123499</v>
      </c>
      <c r="I807" s="7">
        <v>61.507878423948902</v>
      </c>
      <c r="J807" s="7">
        <v>0</v>
      </c>
      <c r="K807" s="7">
        <v>2.5900654631515398</v>
      </c>
      <c r="L807" s="7">
        <v>0</v>
      </c>
      <c r="M807" s="7">
        <v>0</v>
      </c>
      <c r="N807" s="7">
        <v>0</v>
      </c>
      <c r="O807" s="7">
        <v>0</v>
      </c>
      <c r="P807" s="7">
        <v>0</v>
      </c>
      <c r="Q807" s="7">
        <v>0</v>
      </c>
      <c r="R807" s="7">
        <v>0</v>
      </c>
      <c r="S807" s="7">
        <v>16.20984</v>
      </c>
      <c r="T807" s="7">
        <v>14.81376</v>
      </c>
      <c r="U807" s="7">
        <v>0</v>
      </c>
      <c r="V807" s="7">
        <v>3.4911840000000001</v>
      </c>
      <c r="W807" s="7">
        <v>0</v>
      </c>
      <c r="X807" s="7">
        <v>0</v>
      </c>
      <c r="Y807" s="7">
        <v>0</v>
      </c>
      <c r="Z807" s="7">
        <v>0</v>
      </c>
      <c r="AA807" s="1" t="s">
        <v>48</v>
      </c>
      <c r="AB807" s="1" t="str">
        <f t="shared" si="39"/>
        <v>La Rioja</v>
      </c>
      <c r="AC807" s="1" t="str">
        <f t="shared" si="37"/>
        <v>Badajoz-La Rioja-La Rioja-R11</v>
      </c>
      <c r="AD807" s="1" t="str">
        <f t="shared" si="38"/>
        <v xml:space="preserve">DJ - Metalurgia y fabricación de productos metálicos </v>
      </c>
    </row>
    <row r="808" spans="1:30" ht="14.4">
      <c r="A808" s="7" t="s">
        <v>20</v>
      </c>
      <c r="B808" s="7" t="s">
        <v>120</v>
      </c>
      <c r="C808" s="7" t="s">
        <v>120</v>
      </c>
      <c r="D808" s="7" t="s">
        <v>49</v>
      </c>
      <c r="E808" s="7">
        <v>0</v>
      </c>
      <c r="F808" s="7">
        <v>0</v>
      </c>
      <c r="G808" s="7">
        <v>0</v>
      </c>
      <c r="H808" s="7">
        <v>0</v>
      </c>
      <c r="I808" s="7">
        <v>0</v>
      </c>
      <c r="J808" s="7">
        <v>0</v>
      </c>
      <c r="K808" s="7">
        <v>0</v>
      </c>
      <c r="L808" s="7">
        <v>0</v>
      </c>
      <c r="M808" s="7">
        <v>0</v>
      </c>
      <c r="N808" s="7">
        <v>0</v>
      </c>
      <c r="O808" s="7">
        <v>0</v>
      </c>
      <c r="P808" s="7">
        <v>0</v>
      </c>
      <c r="Q808" s="7">
        <v>0</v>
      </c>
      <c r="R808" s="7">
        <v>0</v>
      </c>
      <c r="S808" s="7">
        <v>0</v>
      </c>
      <c r="T808" s="7">
        <v>0</v>
      </c>
      <c r="U808" s="7">
        <v>0</v>
      </c>
      <c r="V808" s="7">
        <v>0</v>
      </c>
      <c r="W808" s="7">
        <v>0</v>
      </c>
      <c r="X808" s="7">
        <v>0</v>
      </c>
      <c r="Y808" s="7">
        <v>0</v>
      </c>
      <c r="Z808" s="7">
        <v>0</v>
      </c>
      <c r="AA808" s="1" t="s">
        <v>50</v>
      </c>
      <c r="AB808" s="1" t="str">
        <f t="shared" si="39"/>
        <v>La Rioja</v>
      </c>
      <c r="AC808" s="1" t="str">
        <f t="shared" si="37"/>
        <v>Badajoz-La Rioja-La Rioja-R12</v>
      </c>
      <c r="AD808" s="1" t="str">
        <f t="shared" si="38"/>
        <v xml:space="preserve">DK - Fabricación de maquinaria y equipo mecánico </v>
      </c>
    </row>
    <row r="809" spans="1:30" ht="14.4">
      <c r="A809" s="7" t="s">
        <v>20</v>
      </c>
      <c r="B809" s="7" t="s">
        <v>120</v>
      </c>
      <c r="C809" s="7" t="s">
        <v>120</v>
      </c>
      <c r="D809" s="7" t="s">
        <v>51</v>
      </c>
      <c r="E809" s="7">
        <v>0</v>
      </c>
      <c r="F809" s="7">
        <v>0</v>
      </c>
      <c r="G809" s="7">
        <v>0</v>
      </c>
      <c r="H809" s="7">
        <v>0</v>
      </c>
      <c r="I809" s="7">
        <v>0</v>
      </c>
      <c r="J809" s="7">
        <v>0</v>
      </c>
      <c r="K809" s="7">
        <v>0</v>
      </c>
      <c r="L809" s="7">
        <v>0</v>
      </c>
      <c r="M809" s="7">
        <v>0</v>
      </c>
      <c r="N809" s="7">
        <v>0</v>
      </c>
      <c r="O809" s="7">
        <v>0</v>
      </c>
      <c r="P809" s="7">
        <v>0</v>
      </c>
      <c r="Q809" s="7">
        <v>0</v>
      </c>
      <c r="R809" s="7">
        <v>0</v>
      </c>
      <c r="S809" s="7">
        <v>0</v>
      </c>
      <c r="T809" s="7">
        <v>0</v>
      </c>
      <c r="U809" s="7">
        <v>0</v>
      </c>
      <c r="V809" s="7">
        <v>0</v>
      </c>
      <c r="W809" s="7">
        <v>0</v>
      </c>
      <c r="X809" s="7">
        <v>0</v>
      </c>
      <c r="Y809" s="7">
        <v>0</v>
      </c>
      <c r="Z809" s="7">
        <v>0</v>
      </c>
      <c r="AA809" s="1" t="s">
        <v>52</v>
      </c>
      <c r="AB809" s="1" t="str">
        <f t="shared" si="39"/>
        <v>La Rioja</v>
      </c>
      <c r="AC809" s="1" t="str">
        <f t="shared" si="37"/>
        <v>Badajoz-La Rioja-La Rioja-R13</v>
      </c>
      <c r="AD809" s="1" t="str">
        <f t="shared" si="38"/>
        <v xml:space="preserve">DL - Material y equipo eléctrico, electrónico y óptico </v>
      </c>
    </row>
    <row r="810" spans="1:30" ht="14.4">
      <c r="A810" s="7" t="s">
        <v>20</v>
      </c>
      <c r="B810" s="7" t="s">
        <v>120</v>
      </c>
      <c r="C810" s="7" t="s">
        <v>120</v>
      </c>
      <c r="D810" s="7" t="s">
        <v>53</v>
      </c>
      <c r="E810" s="7">
        <v>0</v>
      </c>
      <c r="F810" s="7">
        <v>0</v>
      </c>
      <c r="G810" s="7">
        <v>0</v>
      </c>
      <c r="H810" s="7">
        <v>0</v>
      </c>
      <c r="I810" s="7">
        <v>0</v>
      </c>
      <c r="J810" s="7">
        <v>0</v>
      </c>
      <c r="K810" s="7">
        <v>0</v>
      </c>
      <c r="L810" s="7">
        <v>0</v>
      </c>
      <c r="M810" s="7">
        <v>0</v>
      </c>
      <c r="N810" s="7">
        <v>0</v>
      </c>
      <c r="O810" s="7">
        <v>0</v>
      </c>
      <c r="P810" s="7">
        <v>0</v>
      </c>
      <c r="Q810" s="7">
        <v>0</v>
      </c>
      <c r="R810" s="7">
        <v>0</v>
      </c>
      <c r="S810" s="7">
        <v>0</v>
      </c>
      <c r="T810" s="7">
        <v>0</v>
      </c>
      <c r="U810" s="7">
        <v>0</v>
      </c>
      <c r="V810" s="7">
        <v>0</v>
      </c>
      <c r="W810" s="7">
        <v>0</v>
      </c>
      <c r="X810" s="7">
        <v>0</v>
      </c>
      <c r="Y810" s="7">
        <v>0</v>
      </c>
      <c r="Z810" s="7">
        <v>0</v>
      </c>
      <c r="AA810" s="1" t="s">
        <v>54</v>
      </c>
      <c r="AB810" s="1" t="str">
        <f t="shared" si="39"/>
        <v>La Rioja</v>
      </c>
      <c r="AC810" s="1" t="str">
        <f t="shared" si="37"/>
        <v>Badajoz-La Rioja-La Rioja-R14</v>
      </c>
      <c r="AD810" s="1" t="str">
        <f t="shared" si="38"/>
        <v xml:space="preserve">DM - Fabricación de material de transporte </v>
      </c>
    </row>
    <row r="811" spans="1:30" ht="14.4">
      <c r="A811" s="7" t="s">
        <v>20</v>
      </c>
      <c r="B811" s="7" t="s">
        <v>120</v>
      </c>
      <c r="C811" s="7" t="s">
        <v>120</v>
      </c>
      <c r="D811" s="7" t="s">
        <v>55</v>
      </c>
      <c r="E811" s="7">
        <v>0</v>
      </c>
      <c r="F811" s="7">
        <v>0</v>
      </c>
      <c r="G811" s="7">
        <v>0</v>
      </c>
      <c r="H811" s="7">
        <v>0</v>
      </c>
      <c r="I811" s="7">
        <v>0</v>
      </c>
      <c r="J811" s="7">
        <v>0</v>
      </c>
      <c r="K811" s="7">
        <v>0</v>
      </c>
      <c r="L811" s="7">
        <v>0</v>
      </c>
      <c r="M811" s="7">
        <v>0</v>
      </c>
      <c r="N811" s="7">
        <v>0</v>
      </c>
      <c r="O811" s="7">
        <v>0</v>
      </c>
      <c r="P811" s="7">
        <v>0</v>
      </c>
      <c r="Q811" s="7">
        <v>0</v>
      </c>
      <c r="R811" s="7">
        <v>0</v>
      </c>
      <c r="S811" s="7">
        <v>0</v>
      </c>
      <c r="T811" s="7">
        <v>0</v>
      </c>
      <c r="U811" s="7">
        <v>0</v>
      </c>
      <c r="V811" s="7">
        <v>0</v>
      </c>
      <c r="W811" s="7">
        <v>0</v>
      </c>
      <c r="X811" s="7">
        <v>0</v>
      </c>
      <c r="Y811" s="7">
        <v>0</v>
      </c>
      <c r="Z811" s="7">
        <v>0</v>
      </c>
      <c r="AA811" s="1" t="s">
        <v>56</v>
      </c>
      <c r="AB811" s="1" t="str">
        <f t="shared" si="39"/>
        <v>La Rioja</v>
      </c>
      <c r="AC811" s="1" t="str">
        <f t="shared" si="37"/>
        <v>Badajoz-La Rioja-La Rioja-R15</v>
      </c>
      <c r="AD811" s="1" t="str">
        <f t="shared" si="38"/>
        <v xml:space="preserve">DN - Industrias diversas </v>
      </c>
    </row>
    <row r="812" spans="1:30" ht="14.4">
      <c r="A812" s="7" t="s">
        <v>20</v>
      </c>
      <c r="B812" s="7" t="s">
        <v>120</v>
      </c>
      <c r="C812" s="7" t="s">
        <v>120</v>
      </c>
      <c r="D812" s="7" t="s">
        <v>57</v>
      </c>
      <c r="E812" s="7">
        <v>0</v>
      </c>
      <c r="F812" s="7">
        <v>0</v>
      </c>
      <c r="G812" s="7">
        <v>0</v>
      </c>
      <c r="H812" s="7">
        <v>0</v>
      </c>
      <c r="I812" s="7">
        <v>0</v>
      </c>
      <c r="J812" s="7">
        <v>0</v>
      </c>
      <c r="K812" s="7">
        <v>0</v>
      </c>
      <c r="L812" s="7">
        <v>0</v>
      </c>
      <c r="M812" s="7">
        <v>0</v>
      </c>
      <c r="N812" s="7">
        <v>0</v>
      </c>
      <c r="O812" s="7">
        <v>0</v>
      </c>
      <c r="P812" s="7">
        <v>0</v>
      </c>
      <c r="Q812" s="7">
        <v>0</v>
      </c>
      <c r="R812" s="7">
        <v>0</v>
      </c>
      <c r="S812" s="7">
        <v>0</v>
      </c>
      <c r="T812" s="7">
        <v>0</v>
      </c>
      <c r="U812" s="7">
        <v>0</v>
      </c>
      <c r="V812" s="7">
        <v>0</v>
      </c>
      <c r="W812" s="7">
        <v>0</v>
      </c>
      <c r="X812" s="7">
        <v>0</v>
      </c>
      <c r="Y812" s="7">
        <v>0</v>
      </c>
      <c r="Z812" s="7">
        <v>0</v>
      </c>
      <c r="AA812" s="1" t="s">
        <v>58</v>
      </c>
      <c r="AB812" s="1" t="str">
        <f t="shared" si="39"/>
        <v>La Rioja</v>
      </c>
      <c r="AC812" s="1" t="str">
        <f t="shared" si="37"/>
        <v>Badajoz-La Rioja-La Rioja-R16</v>
      </c>
      <c r="AD812" s="1" t="str">
        <f t="shared" si="38"/>
        <v xml:space="preserve">EE - Industria energética, distribución de energía, gas y agua </v>
      </c>
    </row>
    <row r="813" spans="1:30" ht="14.4">
      <c r="A813" s="7" t="s">
        <v>20</v>
      </c>
      <c r="B813" s="7" t="s">
        <v>121</v>
      </c>
      <c r="C813" s="7" t="s">
        <v>122</v>
      </c>
      <c r="D813" s="7" t="s">
        <v>23</v>
      </c>
      <c r="E813" s="7">
        <v>0</v>
      </c>
      <c r="F813" s="7">
        <v>0</v>
      </c>
      <c r="G813" s="7">
        <v>0</v>
      </c>
      <c r="H813" s="7">
        <v>0</v>
      </c>
      <c r="I813" s="7">
        <v>0</v>
      </c>
      <c r="J813" s="7">
        <v>0</v>
      </c>
      <c r="K813" s="7">
        <v>0</v>
      </c>
      <c r="L813" s="7">
        <v>0</v>
      </c>
      <c r="M813" s="7">
        <v>0</v>
      </c>
      <c r="N813" s="7">
        <v>0</v>
      </c>
      <c r="O813" s="7">
        <v>0</v>
      </c>
      <c r="P813" s="7">
        <v>0</v>
      </c>
      <c r="Q813" s="7">
        <v>0</v>
      </c>
      <c r="R813" s="7">
        <v>0</v>
      </c>
      <c r="S813" s="7">
        <v>0</v>
      </c>
      <c r="T813" s="7">
        <v>0</v>
      </c>
      <c r="U813" s="7">
        <v>0</v>
      </c>
      <c r="V813" s="7">
        <v>0</v>
      </c>
      <c r="W813" s="7">
        <v>0</v>
      </c>
      <c r="X813" s="7">
        <v>0</v>
      </c>
      <c r="Y813" s="7">
        <v>0</v>
      </c>
      <c r="Z813" s="7">
        <v>0</v>
      </c>
      <c r="AA813" s="1" t="s">
        <v>24</v>
      </c>
      <c r="AB813" s="1" t="str">
        <f t="shared" si="39"/>
        <v>Ceuta y Melilla</v>
      </c>
      <c r="AC813" s="1" t="str">
        <f t="shared" si="37"/>
        <v>Badajoz-Ceuta y Melilla-Ceuta-R1</v>
      </c>
      <c r="AD813" s="1" t="str">
        <f t="shared" si="38"/>
        <v xml:space="preserve">AA,BB - Agricultura, silvicultura y pesca </v>
      </c>
    </row>
    <row r="814" spans="1:30" ht="14.4">
      <c r="A814" s="7" t="s">
        <v>20</v>
      </c>
      <c r="B814" s="7" t="s">
        <v>121</v>
      </c>
      <c r="C814" s="7" t="s">
        <v>122</v>
      </c>
      <c r="D814" s="7" t="s">
        <v>26</v>
      </c>
      <c r="E814" s="7">
        <v>0</v>
      </c>
      <c r="F814" s="7">
        <v>0</v>
      </c>
      <c r="G814" s="7">
        <v>0</v>
      </c>
      <c r="H814" s="7">
        <v>0</v>
      </c>
      <c r="I814" s="7">
        <v>0</v>
      </c>
      <c r="J814" s="7">
        <v>0</v>
      </c>
      <c r="K814" s="7">
        <v>0</v>
      </c>
      <c r="L814" s="7">
        <v>0</v>
      </c>
      <c r="M814" s="7">
        <v>0</v>
      </c>
      <c r="N814" s="7">
        <v>0</v>
      </c>
      <c r="O814" s="7">
        <v>0</v>
      </c>
      <c r="P814" s="7">
        <v>0</v>
      </c>
      <c r="Q814" s="7">
        <v>0</v>
      </c>
      <c r="R814" s="7">
        <v>0</v>
      </c>
      <c r="S814" s="7">
        <v>0</v>
      </c>
      <c r="T814" s="7">
        <v>0</v>
      </c>
      <c r="U814" s="7">
        <v>0</v>
      </c>
      <c r="V814" s="7">
        <v>0</v>
      </c>
      <c r="W814" s="7">
        <v>0</v>
      </c>
      <c r="X814" s="7">
        <v>0</v>
      </c>
      <c r="Y814" s="7">
        <v>0</v>
      </c>
      <c r="Z814" s="7">
        <v>0</v>
      </c>
      <c r="AA814" s="1" t="s">
        <v>27</v>
      </c>
      <c r="AB814" s="1" t="str">
        <f t="shared" si="39"/>
        <v>Ceuta y Melilla</v>
      </c>
      <c r="AC814" s="1" t="str">
        <f t="shared" si="37"/>
        <v>Badajoz-Ceuta y Melilla-Ceuta-R2</v>
      </c>
      <c r="AD814" s="1" t="str">
        <f t="shared" si="38"/>
        <v xml:space="preserve">CA,CB, DF - I. extractivas, coquerías, refino y combustibles nucleares </v>
      </c>
    </row>
    <row r="815" spans="1:30" ht="14.4">
      <c r="A815" s="7" t="s">
        <v>20</v>
      </c>
      <c r="B815" s="7" t="s">
        <v>121</v>
      </c>
      <c r="C815" s="7" t="s">
        <v>122</v>
      </c>
      <c r="D815" s="7" t="s">
        <v>29</v>
      </c>
      <c r="E815" s="7">
        <v>1.0867034955002301E-3</v>
      </c>
      <c r="F815" s="7">
        <v>9.6834375555116404E-4</v>
      </c>
      <c r="G815" s="7">
        <v>9.1512305151318098E-4</v>
      </c>
      <c r="H815" s="7">
        <v>7.4689186433858905E-4</v>
      </c>
      <c r="I815" s="7">
        <v>2.8916118367559602E-4</v>
      </c>
      <c r="J815" s="7">
        <v>2.9235031223401699E-4</v>
      </c>
      <c r="K815" s="7">
        <v>2.7974687552160101E-4</v>
      </c>
      <c r="L815" s="7">
        <v>2.7946955438373799E-4</v>
      </c>
      <c r="M815" s="7">
        <v>1.36732838321287E-3</v>
      </c>
      <c r="N815" s="7">
        <v>6.7927153523385903E-4</v>
      </c>
      <c r="O815" s="7">
        <v>3.75348077154779E-4</v>
      </c>
      <c r="P815" s="7">
        <v>3.0213650202408799E-4</v>
      </c>
      <c r="Q815" s="7">
        <v>2.96889961586253E-4</v>
      </c>
      <c r="R815" s="7">
        <v>3.2700951566169202E-4</v>
      </c>
      <c r="S815" s="7">
        <v>2.8320108018098302E-4</v>
      </c>
      <c r="T815" s="7">
        <v>1.0007025899009E-4</v>
      </c>
      <c r="U815" s="7">
        <v>1.3387854827577101E-4</v>
      </c>
      <c r="V815" s="7">
        <v>9.1818218742828098E-5</v>
      </c>
      <c r="W815" s="7">
        <v>9.3766897686194594E-5</v>
      </c>
      <c r="X815" s="7">
        <v>6.8434370816457604E-4</v>
      </c>
      <c r="Y815" s="7">
        <v>3.4303310562035802E-4</v>
      </c>
      <c r="Z815" s="7">
        <v>4.2325867260577303E-5</v>
      </c>
      <c r="AA815" s="1" t="s">
        <v>30</v>
      </c>
      <c r="AB815" s="1" t="str">
        <f t="shared" si="39"/>
        <v>Ceuta y Melilla</v>
      </c>
      <c r="AC815" s="1" t="str">
        <f t="shared" si="37"/>
        <v>Badajoz-Ceuta y Melilla-Ceuta-R3</v>
      </c>
      <c r="AD815" s="1" t="str">
        <f t="shared" si="38"/>
        <v xml:space="preserve">DA - Industria Agroalimentaria </v>
      </c>
    </row>
    <row r="816" spans="1:30" ht="14.4">
      <c r="A816" s="7" t="s">
        <v>20</v>
      </c>
      <c r="B816" s="7" t="s">
        <v>121</v>
      </c>
      <c r="C816" s="7" t="s">
        <v>122</v>
      </c>
      <c r="D816" s="7" t="s">
        <v>32</v>
      </c>
      <c r="E816" s="7">
        <v>0</v>
      </c>
      <c r="F816" s="7">
        <v>0</v>
      </c>
      <c r="G816" s="7">
        <v>0</v>
      </c>
      <c r="H816" s="7">
        <v>0</v>
      </c>
      <c r="I816" s="7">
        <v>0</v>
      </c>
      <c r="J816" s="7">
        <v>0</v>
      </c>
      <c r="K816" s="7">
        <v>0</v>
      </c>
      <c r="L816" s="7">
        <v>0</v>
      </c>
      <c r="M816" s="7">
        <v>0</v>
      </c>
      <c r="N816" s="7">
        <v>0</v>
      </c>
      <c r="O816" s="7">
        <v>0</v>
      </c>
      <c r="P816" s="7">
        <v>0</v>
      </c>
      <c r="Q816" s="7">
        <v>0</v>
      </c>
      <c r="R816" s="7">
        <v>0</v>
      </c>
      <c r="S816" s="7">
        <v>0</v>
      </c>
      <c r="T816" s="7">
        <v>0</v>
      </c>
      <c r="U816" s="7">
        <v>0</v>
      </c>
      <c r="V816" s="7">
        <v>0</v>
      </c>
      <c r="W816" s="7">
        <v>0</v>
      </c>
      <c r="X816" s="7">
        <v>0</v>
      </c>
      <c r="Y816" s="7">
        <v>0</v>
      </c>
      <c r="Z816" s="7">
        <v>0</v>
      </c>
      <c r="AA816" s="1" t="s">
        <v>33</v>
      </c>
      <c r="AB816" s="1" t="str">
        <f t="shared" si="39"/>
        <v>Ceuta y Melilla</v>
      </c>
      <c r="AC816" s="1" t="str">
        <f t="shared" si="37"/>
        <v>Badajoz-Ceuta y Melilla-Ceuta-R4</v>
      </c>
      <c r="AD816" s="1" t="str">
        <f t="shared" si="38"/>
        <v xml:space="preserve">DB - Industria textil y de la confección </v>
      </c>
    </row>
    <row r="817" spans="1:30" ht="14.4">
      <c r="A817" s="7" t="s">
        <v>20</v>
      </c>
      <c r="B817" s="7" t="s">
        <v>121</v>
      </c>
      <c r="C817" s="7" t="s">
        <v>122</v>
      </c>
      <c r="D817" s="7" t="s">
        <v>35</v>
      </c>
      <c r="E817" s="7">
        <v>0</v>
      </c>
      <c r="F817" s="7">
        <v>0</v>
      </c>
      <c r="G817" s="7">
        <v>0</v>
      </c>
      <c r="H817" s="7">
        <v>0</v>
      </c>
      <c r="I817" s="7">
        <v>0</v>
      </c>
      <c r="J817" s="7">
        <v>0</v>
      </c>
      <c r="K817" s="7">
        <v>0</v>
      </c>
      <c r="L817" s="7">
        <v>0</v>
      </c>
      <c r="M817" s="7">
        <v>0</v>
      </c>
      <c r="N817" s="7">
        <v>0</v>
      </c>
      <c r="O817" s="7">
        <v>0</v>
      </c>
      <c r="P817" s="7">
        <v>0</v>
      </c>
      <c r="Q817" s="7">
        <v>0</v>
      </c>
      <c r="R817" s="7">
        <v>0</v>
      </c>
      <c r="S817" s="7">
        <v>0</v>
      </c>
      <c r="T817" s="7">
        <v>0</v>
      </c>
      <c r="U817" s="7">
        <v>0</v>
      </c>
      <c r="V817" s="7">
        <v>0</v>
      </c>
      <c r="W817" s="7">
        <v>0</v>
      </c>
      <c r="X817" s="7">
        <v>0</v>
      </c>
      <c r="Y817" s="7">
        <v>0</v>
      </c>
      <c r="Z817" s="7">
        <v>0</v>
      </c>
      <c r="AA817" s="1" t="s">
        <v>36</v>
      </c>
      <c r="AB817" s="1" t="str">
        <f t="shared" si="39"/>
        <v>Ceuta y Melilla</v>
      </c>
      <c r="AC817" s="1" t="str">
        <f t="shared" si="37"/>
        <v>Badajoz-Ceuta y Melilla-Ceuta-R5</v>
      </c>
      <c r="AD817" s="1" t="str">
        <f t="shared" si="38"/>
        <v xml:space="preserve">DC - Industria del cuero y calzado </v>
      </c>
    </row>
    <row r="818" spans="1:30" ht="14.4">
      <c r="A818" s="7" t="s">
        <v>20</v>
      </c>
      <c r="B818" s="7" t="s">
        <v>121</v>
      </c>
      <c r="C818" s="7" t="s">
        <v>122</v>
      </c>
      <c r="D818" s="7" t="s">
        <v>37</v>
      </c>
      <c r="E818" s="7">
        <v>0</v>
      </c>
      <c r="F818" s="7">
        <v>0</v>
      </c>
      <c r="G818" s="7">
        <v>0</v>
      </c>
      <c r="H818" s="7">
        <v>0</v>
      </c>
      <c r="I818" s="7">
        <v>0</v>
      </c>
      <c r="J818" s="7">
        <v>0</v>
      </c>
      <c r="K818" s="7">
        <v>0</v>
      </c>
      <c r="L818" s="7">
        <v>0</v>
      </c>
      <c r="M818" s="7">
        <v>0</v>
      </c>
      <c r="N818" s="7">
        <v>0</v>
      </c>
      <c r="O818" s="7">
        <v>0</v>
      </c>
      <c r="P818" s="7">
        <v>0</v>
      </c>
      <c r="Q818" s="7">
        <v>0</v>
      </c>
      <c r="R818" s="7">
        <v>0</v>
      </c>
      <c r="S818" s="7">
        <v>0</v>
      </c>
      <c r="T818" s="7">
        <v>0</v>
      </c>
      <c r="U818" s="7">
        <v>0</v>
      </c>
      <c r="V818" s="7">
        <v>0</v>
      </c>
      <c r="W818" s="7">
        <v>0</v>
      </c>
      <c r="X818" s="7">
        <v>0</v>
      </c>
      <c r="Y818" s="7">
        <v>0</v>
      </c>
      <c r="Z818" s="7">
        <v>0</v>
      </c>
      <c r="AA818" s="1" t="s">
        <v>38</v>
      </c>
      <c r="AB818" s="1" t="str">
        <f t="shared" si="39"/>
        <v>Ceuta y Melilla</v>
      </c>
      <c r="AC818" s="1" t="str">
        <f t="shared" si="37"/>
        <v>Badajoz-Ceuta y Melilla-Ceuta-R6</v>
      </c>
      <c r="AD818" s="1" t="str">
        <f t="shared" si="38"/>
        <v xml:space="preserve">DD - Industria de la madera y el corcho </v>
      </c>
    </row>
    <row r="819" spans="1:30" ht="14.4">
      <c r="A819" s="7" t="s">
        <v>20</v>
      </c>
      <c r="B819" s="7" t="s">
        <v>121</v>
      </c>
      <c r="C819" s="7" t="s">
        <v>122</v>
      </c>
      <c r="D819" s="7" t="s">
        <v>39</v>
      </c>
      <c r="E819" s="7">
        <v>3.3568291626732299E-5</v>
      </c>
      <c r="F819" s="7">
        <v>2.99121570105043E-5</v>
      </c>
      <c r="G819" s="7">
        <v>2.8268168451412901E-5</v>
      </c>
      <c r="H819" s="7">
        <v>2.3071503882676401E-5</v>
      </c>
      <c r="I819" s="7">
        <v>2.9022559527154899E-5</v>
      </c>
      <c r="J819" s="7">
        <v>2.7419220969744201E-5</v>
      </c>
      <c r="K819" s="7">
        <v>2.8471088689671501E-5</v>
      </c>
      <c r="L819" s="7">
        <v>2.8442864479135201E-5</v>
      </c>
      <c r="M819" s="7">
        <v>5.1512732391187198E-5</v>
      </c>
      <c r="N819" s="7">
        <v>2.5590877250154501E-5</v>
      </c>
      <c r="O819" s="7">
        <v>3.6235731690192601E-5</v>
      </c>
      <c r="P819" s="7">
        <v>1.58415672477082E-5</v>
      </c>
      <c r="Q819" s="7">
        <v>1.28033590458532E-5</v>
      </c>
      <c r="R819" s="7">
        <v>1.6503962713571599E-5</v>
      </c>
      <c r="S819" s="7">
        <v>1.5881088742135299E-5</v>
      </c>
      <c r="T819" s="7">
        <v>1.8638961987711702E-5</v>
      </c>
      <c r="U819" s="7">
        <v>1.7045764374036299E-5</v>
      </c>
      <c r="V819" s="7">
        <v>1.8938658859009299E-5</v>
      </c>
      <c r="W819" s="7">
        <v>1.9960478063960399E-5</v>
      </c>
      <c r="X819" s="7">
        <v>3.5535768440163699E-5</v>
      </c>
      <c r="Y819" s="7">
        <v>1.8571716178060899E-5</v>
      </c>
      <c r="Z819" s="7">
        <v>2.5928704273248501E-5</v>
      </c>
      <c r="AA819" s="1" t="s">
        <v>40</v>
      </c>
      <c r="AB819" s="1" t="str">
        <f t="shared" si="39"/>
        <v>Ceuta y Melilla</v>
      </c>
      <c r="AC819" s="1" t="str">
        <f t="shared" si="37"/>
        <v>Badajoz-Ceuta y Melilla-Ceuta-R7</v>
      </c>
      <c r="AD819" s="1" t="str">
        <f t="shared" si="38"/>
        <v xml:space="preserve">DE - Industria del papel, edición y artes gráficas </v>
      </c>
    </row>
    <row r="820" spans="1:30" ht="14.4">
      <c r="A820" s="7" t="s">
        <v>20</v>
      </c>
      <c r="B820" s="7" t="s">
        <v>121</v>
      </c>
      <c r="C820" s="7" t="s">
        <v>122</v>
      </c>
      <c r="D820" s="7" t="s">
        <v>41</v>
      </c>
      <c r="E820" s="7">
        <v>6.74347979334753E-4</v>
      </c>
      <c r="F820" s="7">
        <v>6.009004825707E-4</v>
      </c>
      <c r="G820" s="7">
        <v>5.6787466239491605E-4</v>
      </c>
      <c r="H820" s="7">
        <v>4.6347970866372198E-4</v>
      </c>
      <c r="I820" s="7">
        <v>1.6584541438301E-4</v>
      </c>
      <c r="J820" s="7">
        <v>9.0804150173095404E-4</v>
      </c>
      <c r="K820" s="7">
        <v>7.5031952772174895E-4</v>
      </c>
      <c r="L820" s="7">
        <v>7.5279176518825797E-4</v>
      </c>
      <c r="M820" s="7">
        <v>1.4614756018592101E-3</v>
      </c>
      <c r="N820" s="7">
        <v>7.2604268877170198E-4</v>
      </c>
      <c r="O820" s="7">
        <v>1.0315138234395099E-3</v>
      </c>
      <c r="P820" s="7">
        <v>3.13138179756295E-4</v>
      </c>
      <c r="Q820" s="7">
        <v>2.9216760867440197E-4</v>
      </c>
      <c r="R820" s="7">
        <v>3.4812217731537698E-4</v>
      </c>
      <c r="S820" s="7">
        <v>3.2222349245784502E-4</v>
      </c>
      <c r="T820" s="7">
        <v>1.00494329770902E-4</v>
      </c>
      <c r="U820" s="7">
        <v>5.4752523184562905E-4</v>
      </c>
      <c r="V820" s="7">
        <v>4.7757339486855801E-4</v>
      </c>
      <c r="W820" s="7">
        <v>4.9135400061959004E-4</v>
      </c>
      <c r="X820" s="7">
        <v>9.7912392549571797E-4</v>
      </c>
      <c r="Y820" s="7">
        <v>5.1158112930482801E-4</v>
      </c>
      <c r="Z820" s="7">
        <v>6.55935854162201E-4</v>
      </c>
      <c r="AA820" s="1" t="s">
        <v>42</v>
      </c>
      <c r="AB820" s="1" t="str">
        <f t="shared" si="39"/>
        <v>Ceuta y Melilla</v>
      </c>
      <c r="AC820" s="1" t="str">
        <f t="shared" si="37"/>
        <v>Badajoz-Ceuta y Melilla-Ceuta-R8</v>
      </c>
      <c r="AD820" s="1" t="str">
        <f t="shared" si="38"/>
        <v xml:space="preserve">DG - Industria Química </v>
      </c>
    </row>
    <row r="821" spans="1:30" ht="14.4">
      <c r="A821" s="7" t="s">
        <v>20</v>
      </c>
      <c r="B821" s="7" t="s">
        <v>121</v>
      </c>
      <c r="C821" s="7" t="s">
        <v>122</v>
      </c>
      <c r="D821" s="7" t="s">
        <v>43</v>
      </c>
      <c r="E821" s="7">
        <v>3.4083198343231501E-6</v>
      </c>
      <c r="F821" s="7">
        <v>3.03709819850055E-6</v>
      </c>
      <c r="G821" s="7">
        <v>2.8701776153604399E-6</v>
      </c>
      <c r="H821" s="7">
        <v>3.2151873731388702E-6</v>
      </c>
      <c r="I821" s="7">
        <v>1.2583936531908001E-3</v>
      </c>
      <c r="J821" s="7">
        <v>1.96625155306333E-3</v>
      </c>
      <c r="K821" s="7">
        <v>2.3574670666172701E-3</v>
      </c>
      <c r="L821" s="7">
        <v>2.2810252070061799E-3</v>
      </c>
      <c r="M821" s="7">
        <v>4.1872914411641001E-3</v>
      </c>
      <c r="N821" s="7">
        <v>2.0801936978940999E-3</v>
      </c>
      <c r="O821" s="7">
        <v>2.8623752962036899E-3</v>
      </c>
      <c r="P821" s="7">
        <v>9.05439898319732E-7</v>
      </c>
      <c r="Q821" s="7">
        <v>8.9638004344514401E-7</v>
      </c>
      <c r="R821" s="7">
        <v>9.68251878647803E-7</v>
      </c>
      <c r="S821" s="7">
        <v>1.10416414619862E-6</v>
      </c>
      <c r="T821" s="7">
        <v>4.34752264909054E-4</v>
      </c>
      <c r="U821" s="7">
        <v>6.88135333477332E-4</v>
      </c>
      <c r="V821" s="7">
        <v>8.3660097961036305E-4</v>
      </c>
      <c r="W821" s="7">
        <v>8.1190226305550997E-4</v>
      </c>
      <c r="X821" s="7">
        <v>1.4889233645140199E-3</v>
      </c>
      <c r="Y821" s="7">
        <v>7.4115774865806598E-4</v>
      </c>
      <c r="Z821" s="7">
        <v>1.01984331194565E-3</v>
      </c>
      <c r="AA821" s="1" t="s">
        <v>44</v>
      </c>
      <c r="AB821" s="1" t="str">
        <f t="shared" si="39"/>
        <v>Ceuta y Melilla</v>
      </c>
      <c r="AC821" s="1" t="str">
        <f t="shared" si="37"/>
        <v>Badajoz-Ceuta y Melilla-Ceuta-R9</v>
      </c>
      <c r="AD821" s="1" t="str">
        <f t="shared" si="38"/>
        <v xml:space="preserve">DH - Industria del caucho y materias plásticas </v>
      </c>
    </row>
    <row r="822" spans="1:30" ht="14.4">
      <c r="A822" s="7" t="s">
        <v>20</v>
      </c>
      <c r="B822" s="7" t="s">
        <v>121</v>
      </c>
      <c r="C822" s="7" t="s">
        <v>122</v>
      </c>
      <c r="D822" s="7" t="s">
        <v>45</v>
      </c>
      <c r="E822" s="7">
        <v>1.2942754039412999E-4</v>
      </c>
      <c r="F822" s="7">
        <v>1.1533076966805001E-4</v>
      </c>
      <c r="G822" s="7">
        <v>1.0899212729669301E-4</v>
      </c>
      <c r="H822" s="7">
        <v>8.8955614242532303E-5</v>
      </c>
      <c r="I822" s="7">
        <v>3.4489020747294501E-4</v>
      </c>
      <c r="J822" s="7">
        <v>1.7080559847657001E-4</v>
      </c>
      <c r="K822" s="7">
        <v>3.4938228446330997E-4</v>
      </c>
      <c r="L822" s="7">
        <v>3.4903593173820599E-4</v>
      </c>
      <c r="M822" s="7">
        <v>7.8965639331413096E-4</v>
      </c>
      <c r="N822" s="7">
        <v>3.9229135969030501E-4</v>
      </c>
      <c r="O822" s="7">
        <v>4.84553008555119E-4</v>
      </c>
      <c r="P822" s="7">
        <v>1.25640074287398E-3</v>
      </c>
      <c r="Q822" s="7">
        <v>1.2438291647759901E-3</v>
      </c>
      <c r="R822" s="7">
        <v>1.3435595028226299E-3</v>
      </c>
      <c r="S822" s="7">
        <v>1.1163051199926399E-3</v>
      </c>
      <c r="T822" s="7">
        <v>4.3539997330355297E-3</v>
      </c>
      <c r="U822" s="7">
        <v>2.18433417863637E-3</v>
      </c>
      <c r="V822" s="7">
        <v>4.5306009848646803E-3</v>
      </c>
      <c r="W822" s="7">
        <v>4.5396879985799502E-3</v>
      </c>
      <c r="X822" s="7">
        <v>1.0260287072003899E-2</v>
      </c>
      <c r="Y822" s="7">
        <v>5.1073758717957597E-3</v>
      </c>
      <c r="Z822" s="7">
        <v>6.3085619485838103E-3</v>
      </c>
      <c r="AA822" s="1" t="s">
        <v>46</v>
      </c>
      <c r="AB822" s="1" t="str">
        <f t="shared" si="39"/>
        <v>Ceuta y Melilla</v>
      </c>
      <c r="AC822" s="1" t="str">
        <f t="shared" si="37"/>
        <v>Badajoz-Ceuta y Melilla-Ceuta-R10</v>
      </c>
      <c r="AD822" s="1" t="str">
        <f t="shared" si="38"/>
        <v xml:space="preserve">DI - Industria de productos minerales no metálicos </v>
      </c>
    </row>
    <row r="823" spans="1:30" ht="14.4">
      <c r="A823" s="7" t="s">
        <v>20</v>
      </c>
      <c r="B823" s="7" t="s">
        <v>121</v>
      </c>
      <c r="C823" s="7" t="s">
        <v>122</v>
      </c>
      <c r="D823" s="7" t="s">
        <v>47</v>
      </c>
      <c r="E823" s="7">
        <v>1.6566993108286799E-4</v>
      </c>
      <c r="F823" s="7">
        <v>1.47625772725467E-4</v>
      </c>
      <c r="G823" s="7">
        <v>1.3951217926905099E-4</v>
      </c>
      <c r="H823" s="7">
        <v>1.13865027768564E-4</v>
      </c>
      <c r="I823" s="7">
        <v>5.0866914075357297E-4</v>
      </c>
      <c r="J823" s="7">
        <v>2.09721535436907E-4</v>
      </c>
      <c r="K823" s="7">
        <v>2.1902075524232899E-4</v>
      </c>
      <c r="L823" s="7">
        <v>2.18803633657159E-4</v>
      </c>
      <c r="M823" s="7">
        <v>7.0332619530785397E-7</v>
      </c>
      <c r="N823" s="7">
        <v>3.4940360364228501E-7</v>
      </c>
      <c r="O823" s="7">
        <v>1.09185960619976E-4</v>
      </c>
      <c r="P823" s="7">
        <v>4.5748832899782099E-5</v>
      </c>
      <c r="Q823" s="7">
        <v>4.2233616006703302E-5</v>
      </c>
      <c r="R823" s="7">
        <v>4.4821662597735797E-5</v>
      </c>
      <c r="S823" s="7">
        <v>3.9069463577389497E-5</v>
      </c>
      <c r="T823" s="7">
        <v>1.6329837457325699E-4</v>
      </c>
      <c r="U823" s="7">
        <v>7.0525346225500303E-5</v>
      </c>
      <c r="V823" s="7">
        <v>7.6298666993585302E-5</v>
      </c>
      <c r="W823" s="7">
        <v>7.5994360836872607E-5</v>
      </c>
      <c r="X823" s="7">
        <v>4.4979203140378999E-7</v>
      </c>
      <c r="Y823" s="7">
        <v>2.1674749067959799E-7</v>
      </c>
      <c r="Z823" s="7">
        <v>4.4479542814522001E-5</v>
      </c>
      <c r="AA823" s="1" t="s">
        <v>48</v>
      </c>
      <c r="AB823" s="1" t="str">
        <f t="shared" si="39"/>
        <v>Ceuta y Melilla</v>
      </c>
      <c r="AC823" s="1" t="str">
        <f t="shared" si="37"/>
        <v>Badajoz-Ceuta y Melilla-Ceuta-R11</v>
      </c>
      <c r="AD823" s="1" t="str">
        <f t="shared" si="38"/>
        <v xml:space="preserve">DJ - Metalurgia y fabricación de productos metálicos </v>
      </c>
    </row>
    <row r="824" spans="1:30" ht="14.4">
      <c r="A824" s="7" t="s">
        <v>20</v>
      </c>
      <c r="B824" s="7" t="s">
        <v>121</v>
      </c>
      <c r="C824" s="7" t="s">
        <v>122</v>
      </c>
      <c r="D824" s="7" t="s">
        <v>49</v>
      </c>
      <c r="E824" s="7">
        <v>0</v>
      </c>
      <c r="F824" s="7">
        <v>0</v>
      </c>
      <c r="G824" s="7">
        <v>0</v>
      </c>
      <c r="H824" s="7">
        <v>0</v>
      </c>
      <c r="I824" s="7">
        <v>0</v>
      </c>
      <c r="J824" s="7">
        <v>0</v>
      </c>
      <c r="K824" s="7">
        <v>0</v>
      </c>
      <c r="L824" s="7">
        <v>0</v>
      </c>
      <c r="M824" s="7">
        <v>0</v>
      </c>
      <c r="N824" s="7">
        <v>0</v>
      </c>
      <c r="O824" s="7">
        <v>0</v>
      </c>
      <c r="P824" s="7">
        <v>0</v>
      </c>
      <c r="Q824" s="7">
        <v>0</v>
      </c>
      <c r="R824" s="7">
        <v>0</v>
      </c>
      <c r="S824" s="7">
        <v>0</v>
      </c>
      <c r="T824" s="7">
        <v>0</v>
      </c>
      <c r="U824" s="7">
        <v>0</v>
      </c>
      <c r="V824" s="7">
        <v>0</v>
      </c>
      <c r="W824" s="7">
        <v>0</v>
      </c>
      <c r="X824" s="7">
        <v>0</v>
      </c>
      <c r="Y824" s="7">
        <v>0</v>
      </c>
      <c r="Z824" s="7">
        <v>0</v>
      </c>
      <c r="AA824" s="1" t="s">
        <v>50</v>
      </c>
      <c r="AB824" s="1" t="str">
        <f t="shared" si="39"/>
        <v>Ceuta y Melilla</v>
      </c>
      <c r="AC824" s="1" t="str">
        <f t="shared" si="37"/>
        <v>Badajoz-Ceuta y Melilla-Ceuta-R12</v>
      </c>
      <c r="AD824" s="1" t="str">
        <f t="shared" si="38"/>
        <v xml:space="preserve">DK - Fabricación de maquinaria y equipo mecánico </v>
      </c>
    </row>
    <row r="825" spans="1:30" ht="14.4">
      <c r="A825" s="7" t="s">
        <v>20</v>
      </c>
      <c r="B825" s="7" t="s">
        <v>121</v>
      </c>
      <c r="C825" s="7" t="s">
        <v>122</v>
      </c>
      <c r="D825" s="7" t="s">
        <v>51</v>
      </c>
      <c r="E825" s="7">
        <v>1.79289477587436E-4</v>
      </c>
      <c r="F825" s="7">
        <v>1.59761928416276E-4</v>
      </c>
      <c r="G825" s="7">
        <v>1.50981325185205E-4</v>
      </c>
      <c r="H825" s="7">
        <v>1.23225748997827E-4</v>
      </c>
      <c r="I825" s="7">
        <v>1.88909086285377E-4</v>
      </c>
      <c r="J825" s="7">
        <v>1.3351804314105001E-4</v>
      </c>
      <c r="K825" s="7">
        <v>1.43524422141585E-4</v>
      </c>
      <c r="L825" s="7">
        <v>1.4338214224664399E-4</v>
      </c>
      <c r="M825" s="7">
        <v>1.94775305786745E-4</v>
      </c>
      <c r="N825" s="7">
        <v>9.6761920992617298E-5</v>
      </c>
      <c r="O825" s="7">
        <v>1.8909957431678399E-4</v>
      </c>
      <c r="P825" s="7">
        <v>1.64878967948154E-5</v>
      </c>
      <c r="Q825" s="7">
        <v>1.5265087575732301E-5</v>
      </c>
      <c r="R825" s="7">
        <v>1.5349381027392501E-5</v>
      </c>
      <c r="S825" s="7">
        <v>1.2677966888226001E-5</v>
      </c>
      <c r="T825" s="7">
        <v>1.9688400690381399E-5</v>
      </c>
      <c r="U825" s="7">
        <v>1.4054614059555301E-5</v>
      </c>
      <c r="V825" s="7">
        <v>1.5198570887867399E-5</v>
      </c>
      <c r="W825" s="7">
        <v>1.51835041066401E-5</v>
      </c>
      <c r="X825" s="7">
        <v>2.0687679258889099E-5</v>
      </c>
      <c r="Y825" s="7">
        <v>1.02876561146262E-5</v>
      </c>
      <c r="Z825" s="7">
        <v>2.0125032279318298E-5</v>
      </c>
      <c r="AA825" s="1" t="s">
        <v>52</v>
      </c>
      <c r="AB825" s="1" t="str">
        <f t="shared" si="39"/>
        <v>Ceuta y Melilla</v>
      </c>
      <c r="AC825" s="1" t="str">
        <f t="shared" si="37"/>
        <v>Badajoz-Ceuta y Melilla-Ceuta-R13</v>
      </c>
      <c r="AD825" s="1" t="str">
        <f t="shared" si="38"/>
        <v xml:space="preserve">DL - Material y equipo eléctrico, electrónico y óptico </v>
      </c>
    </row>
    <row r="826" spans="1:30" ht="14.4">
      <c r="A826" s="7" t="s">
        <v>20</v>
      </c>
      <c r="B826" s="7" t="s">
        <v>121</v>
      </c>
      <c r="C826" s="7" t="s">
        <v>122</v>
      </c>
      <c r="D826" s="7" t="s">
        <v>53</v>
      </c>
      <c r="E826" s="7">
        <v>1.5626157452001199E-2</v>
      </c>
      <c r="F826" s="7">
        <v>1.3924213968723301E-2</v>
      </c>
      <c r="G826" s="7">
        <v>1.3158931530185601E-2</v>
      </c>
      <c r="H826" s="7">
        <v>1.07398659524889E-2</v>
      </c>
      <c r="I826" s="7">
        <v>1.5339756227982001E-2</v>
      </c>
      <c r="J826" s="7">
        <v>1.1772609436078199E-2</v>
      </c>
      <c r="K826" s="7">
        <v>6.61332513915046E-3</v>
      </c>
      <c r="L826" s="7">
        <v>6.6067691593947398E-3</v>
      </c>
      <c r="M826" s="7">
        <v>9.5291172177871305E-3</v>
      </c>
      <c r="N826" s="7">
        <v>4.7339455257559499E-3</v>
      </c>
      <c r="O826" s="7">
        <v>1.0068061334134799E-2</v>
      </c>
      <c r="P826" s="7">
        <v>2.7045686943215699E-3</v>
      </c>
      <c r="Q826" s="7">
        <v>2.5256768970445798E-3</v>
      </c>
      <c r="R826" s="7">
        <v>2.48711261018427E-3</v>
      </c>
      <c r="S826" s="7">
        <v>2.0562841526001702E-3</v>
      </c>
      <c r="T826" s="7">
        <v>2.9927945873468999E-3</v>
      </c>
      <c r="U826" s="7">
        <v>2.3267013042572501E-3</v>
      </c>
      <c r="V826" s="7">
        <v>1.3240281460385199E-3</v>
      </c>
      <c r="W826" s="7">
        <v>1.3200701675914401E-3</v>
      </c>
      <c r="X826" s="7">
        <v>1.90397198073667E-3</v>
      </c>
      <c r="Y826" s="7">
        <v>9.4586932171941002E-4</v>
      </c>
      <c r="Z826" s="7">
        <v>2.0156794018693501E-3</v>
      </c>
      <c r="AA826" s="1" t="s">
        <v>54</v>
      </c>
      <c r="AB826" s="1" t="str">
        <f t="shared" si="39"/>
        <v>Ceuta y Melilla</v>
      </c>
      <c r="AC826" s="1" t="str">
        <f t="shared" si="37"/>
        <v>Badajoz-Ceuta y Melilla-Ceuta-R14</v>
      </c>
      <c r="AD826" s="1" t="str">
        <f t="shared" si="38"/>
        <v xml:space="preserve">DM - Fabricación de material de transporte </v>
      </c>
    </row>
    <row r="827" spans="1:30" ht="14.4">
      <c r="A827" s="7" t="s">
        <v>20</v>
      </c>
      <c r="B827" s="7" t="s">
        <v>121</v>
      </c>
      <c r="C827" s="7" t="s">
        <v>122</v>
      </c>
      <c r="D827" s="7" t="s">
        <v>55</v>
      </c>
      <c r="E827" s="7">
        <v>5.1038775897327003E-4</v>
      </c>
      <c r="F827" s="7">
        <v>4.5479820517556698E-4</v>
      </c>
      <c r="G827" s="7">
        <v>4.2980224631705498E-4</v>
      </c>
      <c r="H827" s="7">
        <v>4.7202651307651401E-4</v>
      </c>
      <c r="I827" s="7">
        <v>2.84957660490573E-4</v>
      </c>
      <c r="J827" s="7">
        <v>1.62709725082121E-4</v>
      </c>
      <c r="K827" s="7">
        <v>3.0215850462996202E-4</v>
      </c>
      <c r="L827" s="7">
        <v>3.5388202610531802E-4</v>
      </c>
      <c r="M827" s="7">
        <v>6.47040329544655E-4</v>
      </c>
      <c r="N827" s="7">
        <v>3.2176133607721797E-4</v>
      </c>
      <c r="O827" s="7">
        <v>2.4236210559979601E-4</v>
      </c>
      <c r="P827" s="7">
        <v>3.6594089422746798E-5</v>
      </c>
      <c r="Q827" s="7">
        <v>3.3717081527505202E-5</v>
      </c>
      <c r="R827" s="7">
        <v>3.4349362063486999E-5</v>
      </c>
      <c r="S827" s="7">
        <v>3.8931047131211501E-5</v>
      </c>
      <c r="T827" s="7">
        <v>2.3713802301063599E-5</v>
      </c>
      <c r="U827" s="7">
        <v>1.37029755275651E-5</v>
      </c>
      <c r="V827" s="7">
        <v>2.57014465375276E-5</v>
      </c>
      <c r="W827" s="7">
        <v>3.0371931796350901E-5</v>
      </c>
      <c r="X827" s="7">
        <v>5.6087571398994601E-5</v>
      </c>
      <c r="Y827" s="7">
        <v>2.8030781300732601E-5</v>
      </c>
      <c r="Z827" s="7">
        <v>2.12404661667576E-5</v>
      </c>
      <c r="AA827" s="1" t="s">
        <v>56</v>
      </c>
      <c r="AB827" s="1" t="str">
        <f t="shared" si="39"/>
        <v>Ceuta y Melilla</v>
      </c>
      <c r="AC827" s="1" t="str">
        <f t="shared" si="37"/>
        <v>Badajoz-Ceuta y Melilla-Ceuta-R15</v>
      </c>
      <c r="AD827" s="1" t="str">
        <f t="shared" si="38"/>
        <v xml:space="preserve">DN - Industrias diversas </v>
      </c>
    </row>
    <row r="828" spans="1:30" ht="14.4">
      <c r="A828" s="7" t="s">
        <v>20</v>
      </c>
      <c r="B828" s="7" t="s">
        <v>121</v>
      </c>
      <c r="C828" s="7" t="s">
        <v>122</v>
      </c>
      <c r="D828" s="7" t="s">
        <v>57</v>
      </c>
      <c r="E828" s="7">
        <v>0</v>
      </c>
      <c r="F828" s="7">
        <v>0</v>
      </c>
      <c r="G828" s="7">
        <v>0</v>
      </c>
      <c r="H828" s="7">
        <v>0</v>
      </c>
      <c r="I828" s="7">
        <v>0</v>
      </c>
      <c r="J828" s="7">
        <v>0</v>
      </c>
      <c r="K828" s="7">
        <v>0</v>
      </c>
      <c r="L828" s="7">
        <v>0</v>
      </c>
      <c r="M828" s="7">
        <v>0</v>
      </c>
      <c r="N828" s="7">
        <v>0</v>
      </c>
      <c r="O828" s="7">
        <v>0</v>
      </c>
      <c r="P828" s="7">
        <v>0</v>
      </c>
      <c r="Q828" s="7">
        <v>0</v>
      </c>
      <c r="R828" s="7">
        <v>0</v>
      </c>
      <c r="S828" s="7">
        <v>0</v>
      </c>
      <c r="T828" s="7">
        <v>0</v>
      </c>
      <c r="U828" s="7">
        <v>0</v>
      </c>
      <c r="V828" s="7">
        <v>0</v>
      </c>
      <c r="W828" s="7">
        <v>0</v>
      </c>
      <c r="X828" s="7">
        <v>0</v>
      </c>
      <c r="Y828" s="7">
        <v>0</v>
      </c>
      <c r="Z828" s="7">
        <v>0</v>
      </c>
      <c r="AA828" s="1" t="s">
        <v>58</v>
      </c>
      <c r="AB828" s="1" t="str">
        <f t="shared" si="39"/>
        <v>Ceuta y Melilla</v>
      </c>
      <c r="AC828" s="1" t="str">
        <f t="shared" si="37"/>
        <v>Badajoz-Ceuta y Melilla-Ceuta-R16</v>
      </c>
      <c r="AD828" s="1" t="str">
        <f t="shared" si="38"/>
        <v xml:space="preserve">EE - Industria energética, distribución de energía, gas y agua </v>
      </c>
    </row>
    <row r="829" spans="1:30" ht="14.4">
      <c r="A829" s="7" t="s">
        <v>20</v>
      </c>
      <c r="B829" s="7" t="s">
        <v>121</v>
      </c>
      <c r="C829" s="7" t="s">
        <v>123</v>
      </c>
      <c r="D829" s="7" t="s">
        <v>23</v>
      </c>
      <c r="E829" s="7">
        <v>0</v>
      </c>
      <c r="F829" s="7">
        <v>0</v>
      </c>
      <c r="G829" s="7">
        <v>0</v>
      </c>
      <c r="H829" s="7">
        <v>0</v>
      </c>
      <c r="I829" s="7">
        <v>0</v>
      </c>
      <c r="J829" s="7">
        <v>0</v>
      </c>
      <c r="K829" s="7">
        <v>0</v>
      </c>
      <c r="L829" s="7">
        <v>0</v>
      </c>
      <c r="M829" s="7">
        <v>0</v>
      </c>
      <c r="N829" s="7">
        <v>0</v>
      </c>
      <c r="O829" s="7">
        <v>0</v>
      </c>
      <c r="P829" s="7">
        <v>0</v>
      </c>
      <c r="Q829" s="7">
        <v>0</v>
      </c>
      <c r="R829" s="7">
        <v>0</v>
      </c>
      <c r="S829" s="7">
        <v>0</v>
      </c>
      <c r="T829" s="7">
        <v>0</v>
      </c>
      <c r="U829" s="7">
        <v>0</v>
      </c>
      <c r="V829" s="7">
        <v>0</v>
      </c>
      <c r="W829" s="7">
        <v>0</v>
      </c>
      <c r="X829" s="7">
        <v>0</v>
      </c>
      <c r="Y829" s="7">
        <v>0</v>
      </c>
      <c r="Z829" s="7">
        <v>0</v>
      </c>
      <c r="AA829" s="1" t="s">
        <v>24</v>
      </c>
      <c r="AB829" s="1" t="str">
        <f t="shared" si="39"/>
        <v>Ceuta y Melilla</v>
      </c>
      <c r="AC829" s="1" t="str">
        <f t="shared" si="37"/>
        <v>Badajoz-Ceuta y Melilla-Melilla-R1</v>
      </c>
      <c r="AD829" s="1" t="str">
        <f t="shared" si="38"/>
        <v xml:space="preserve">AA,BB - Agricultura, silvicultura y pesca </v>
      </c>
    </row>
    <row r="830" spans="1:30" ht="14.4">
      <c r="A830" s="7" t="s">
        <v>20</v>
      </c>
      <c r="B830" s="7" t="s">
        <v>121</v>
      </c>
      <c r="C830" s="7" t="s">
        <v>123</v>
      </c>
      <c r="D830" s="7" t="s">
        <v>26</v>
      </c>
      <c r="E830" s="7">
        <v>0</v>
      </c>
      <c r="F830" s="7">
        <v>0</v>
      </c>
      <c r="G830" s="7">
        <v>0</v>
      </c>
      <c r="H830" s="7">
        <v>0</v>
      </c>
      <c r="I830" s="7">
        <v>0</v>
      </c>
      <c r="J830" s="7">
        <v>0</v>
      </c>
      <c r="K830" s="7">
        <v>0</v>
      </c>
      <c r="L830" s="7">
        <v>0</v>
      </c>
      <c r="M830" s="7">
        <v>0</v>
      </c>
      <c r="N830" s="7">
        <v>0</v>
      </c>
      <c r="O830" s="7">
        <v>0</v>
      </c>
      <c r="P830" s="7">
        <v>0</v>
      </c>
      <c r="Q830" s="7">
        <v>0</v>
      </c>
      <c r="R830" s="7">
        <v>0</v>
      </c>
      <c r="S830" s="7">
        <v>0</v>
      </c>
      <c r="T830" s="7">
        <v>0</v>
      </c>
      <c r="U830" s="7">
        <v>0</v>
      </c>
      <c r="V830" s="7">
        <v>0</v>
      </c>
      <c r="W830" s="7">
        <v>0</v>
      </c>
      <c r="X830" s="7">
        <v>0</v>
      </c>
      <c r="Y830" s="7">
        <v>0</v>
      </c>
      <c r="Z830" s="7">
        <v>0</v>
      </c>
      <c r="AA830" s="1" t="s">
        <v>27</v>
      </c>
      <c r="AB830" s="1" t="str">
        <f t="shared" si="39"/>
        <v>Ceuta y Melilla</v>
      </c>
      <c r="AC830" s="1" t="str">
        <f t="shared" si="37"/>
        <v>Badajoz-Ceuta y Melilla-Melilla-R2</v>
      </c>
      <c r="AD830" s="1" t="str">
        <f t="shared" si="38"/>
        <v xml:space="preserve">CA,CB, DF - I. extractivas, coquerías, refino y combustibles nucleares </v>
      </c>
    </row>
    <row r="831" spans="1:30" ht="14.4">
      <c r="A831" s="7" t="s">
        <v>20</v>
      </c>
      <c r="B831" s="7" t="s">
        <v>121</v>
      </c>
      <c r="C831" s="7" t="s">
        <v>123</v>
      </c>
      <c r="D831" s="7" t="s">
        <v>29</v>
      </c>
      <c r="E831" s="7">
        <v>1.3578943560929801E-3</v>
      </c>
      <c r="F831" s="7">
        <v>1.20999750701596E-3</v>
      </c>
      <c r="G831" s="7">
        <v>1.14349538022635E-3</v>
      </c>
      <c r="H831" s="7">
        <v>9.3328148054799701E-4</v>
      </c>
      <c r="I831" s="7">
        <v>1.84624184427831E-3</v>
      </c>
      <c r="J831" s="7">
        <v>1.4583906529641001E-3</v>
      </c>
      <c r="K831" s="7">
        <v>1.2201500580355999E-3</v>
      </c>
      <c r="L831" s="7">
        <v>1.2189404881277101E-3</v>
      </c>
      <c r="M831" s="7">
        <v>1.38881305974234E-3</v>
      </c>
      <c r="N831" s="7">
        <v>6.8994485218489595E-4</v>
      </c>
      <c r="O831" s="7">
        <v>1.4519962146923001E-3</v>
      </c>
      <c r="P831" s="7">
        <v>3.5854868635947201E-4</v>
      </c>
      <c r="Q831" s="7">
        <v>3.5193294216115102E-4</v>
      </c>
      <c r="R831" s="7">
        <v>3.8829666143381901E-4</v>
      </c>
      <c r="S831" s="7">
        <v>3.3679795945601698E-4</v>
      </c>
      <c r="T831" s="7">
        <v>6.9074151918968195E-4</v>
      </c>
      <c r="U831" s="7">
        <v>5.1111492852634003E-4</v>
      </c>
      <c r="V831" s="7">
        <v>4.6311590681416201E-4</v>
      </c>
      <c r="W831" s="7">
        <v>4.7271288918780002E-4</v>
      </c>
      <c r="X831" s="7">
        <v>3.5555893376043601E-4</v>
      </c>
      <c r="Y831" s="7">
        <v>1.80475029615507E-4</v>
      </c>
      <c r="Z831" s="7">
        <v>6.3788269394139002E-4</v>
      </c>
      <c r="AA831" s="1" t="s">
        <v>30</v>
      </c>
      <c r="AB831" s="1" t="str">
        <f t="shared" si="39"/>
        <v>Ceuta y Melilla</v>
      </c>
      <c r="AC831" s="1" t="str">
        <f t="shared" si="37"/>
        <v>Badajoz-Ceuta y Melilla-Melilla-R3</v>
      </c>
      <c r="AD831" s="1" t="str">
        <f t="shared" si="38"/>
        <v xml:space="preserve">DA - Industria Agroalimentaria </v>
      </c>
    </row>
    <row r="832" spans="1:30" ht="14.4">
      <c r="A832" s="7" t="s">
        <v>20</v>
      </c>
      <c r="B832" s="7" t="s">
        <v>121</v>
      </c>
      <c r="C832" s="7" t="s">
        <v>123</v>
      </c>
      <c r="D832" s="7" t="s">
        <v>32</v>
      </c>
      <c r="E832" s="7">
        <v>0</v>
      </c>
      <c r="F832" s="7">
        <v>0</v>
      </c>
      <c r="G832" s="7">
        <v>0</v>
      </c>
      <c r="H832" s="7">
        <v>0</v>
      </c>
      <c r="I832" s="7">
        <v>0</v>
      </c>
      <c r="J832" s="7">
        <v>0</v>
      </c>
      <c r="K832" s="7">
        <v>0</v>
      </c>
      <c r="L832" s="7">
        <v>0</v>
      </c>
      <c r="M832" s="7">
        <v>0</v>
      </c>
      <c r="N832" s="7">
        <v>0</v>
      </c>
      <c r="O832" s="7">
        <v>0</v>
      </c>
      <c r="P832" s="7">
        <v>0</v>
      </c>
      <c r="Q832" s="7">
        <v>0</v>
      </c>
      <c r="R832" s="7">
        <v>0</v>
      </c>
      <c r="S832" s="7">
        <v>0</v>
      </c>
      <c r="T832" s="7">
        <v>0</v>
      </c>
      <c r="U832" s="7">
        <v>0</v>
      </c>
      <c r="V832" s="7">
        <v>0</v>
      </c>
      <c r="W832" s="7">
        <v>0</v>
      </c>
      <c r="X832" s="7">
        <v>0</v>
      </c>
      <c r="Y832" s="7">
        <v>0</v>
      </c>
      <c r="Z832" s="7">
        <v>0</v>
      </c>
      <c r="AA832" s="1" t="s">
        <v>33</v>
      </c>
      <c r="AB832" s="1" t="str">
        <f t="shared" si="39"/>
        <v>Ceuta y Melilla</v>
      </c>
      <c r="AC832" s="1" t="str">
        <f t="shared" si="37"/>
        <v>Badajoz-Ceuta y Melilla-Melilla-R4</v>
      </c>
      <c r="AD832" s="1" t="str">
        <f t="shared" si="38"/>
        <v xml:space="preserve">DB - Industria textil y de la confección </v>
      </c>
    </row>
    <row r="833" spans="1:30" ht="14.4">
      <c r="A833" s="7" t="s">
        <v>20</v>
      </c>
      <c r="B833" s="7" t="s">
        <v>121</v>
      </c>
      <c r="C833" s="7" t="s">
        <v>123</v>
      </c>
      <c r="D833" s="7" t="s">
        <v>35</v>
      </c>
      <c r="E833" s="7">
        <v>0</v>
      </c>
      <c r="F833" s="7">
        <v>0</v>
      </c>
      <c r="G833" s="7">
        <v>0</v>
      </c>
      <c r="H833" s="7">
        <v>0</v>
      </c>
      <c r="I833" s="7">
        <v>0</v>
      </c>
      <c r="J833" s="7">
        <v>0</v>
      </c>
      <c r="K833" s="7">
        <v>0</v>
      </c>
      <c r="L833" s="7">
        <v>0</v>
      </c>
      <c r="M833" s="7">
        <v>0</v>
      </c>
      <c r="N833" s="7">
        <v>0</v>
      </c>
      <c r="O833" s="7">
        <v>0</v>
      </c>
      <c r="P833" s="7">
        <v>0</v>
      </c>
      <c r="Q833" s="7">
        <v>0</v>
      </c>
      <c r="R833" s="7">
        <v>0</v>
      </c>
      <c r="S833" s="7">
        <v>0</v>
      </c>
      <c r="T833" s="7">
        <v>0</v>
      </c>
      <c r="U833" s="7">
        <v>0</v>
      </c>
      <c r="V833" s="7">
        <v>0</v>
      </c>
      <c r="W833" s="7">
        <v>0</v>
      </c>
      <c r="X833" s="7">
        <v>0</v>
      </c>
      <c r="Y833" s="7">
        <v>0</v>
      </c>
      <c r="Z833" s="7">
        <v>0</v>
      </c>
      <c r="AA833" s="1" t="s">
        <v>36</v>
      </c>
      <c r="AB833" s="1" t="str">
        <f t="shared" si="39"/>
        <v>Ceuta y Melilla</v>
      </c>
      <c r="AC833" s="1" t="str">
        <f t="shared" si="37"/>
        <v>Badajoz-Ceuta y Melilla-Melilla-R5</v>
      </c>
      <c r="AD833" s="1" t="str">
        <f t="shared" si="38"/>
        <v xml:space="preserve">DC - Industria del cuero y calzado </v>
      </c>
    </row>
    <row r="834" spans="1:30" ht="14.4">
      <c r="A834" s="7" t="s">
        <v>20</v>
      </c>
      <c r="B834" s="7" t="s">
        <v>121</v>
      </c>
      <c r="C834" s="7" t="s">
        <v>123</v>
      </c>
      <c r="D834" s="7" t="s">
        <v>37</v>
      </c>
      <c r="E834" s="7">
        <v>0</v>
      </c>
      <c r="F834" s="7">
        <v>0</v>
      </c>
      <c r="G834" s="7">
        <v>0</v>
      </c>
      <c r="H834" s="7">
        <v>0</v>
      </c>
      <c r="I834" s="7">
        <v>0</v>
      </c>
      <c r="J834" s="7">
        <v>0</v>
      </c>
      <c r="K834" s="7">
        <v>0</v>
      </c>
      <c r="L834" s="7">
        <v>0</v>
      </c>
      <c r="M834" s="7">
        <v>0</v>
      </c>
      <c r="N834" s="7">
        <v>0</v>
      </c>
      <c r="O834" s="7">
        <v>0</v>
      </c>
      <c r="P834" s="7">
        <v>0</v>
      </c>
      <c r="Q834" s="7">
        <v>0</v>
      </c>
      <c r="R834" s="7">
        <v>0</v>
      </c>
      <c r="S834" s="7">
        <v>0</v>
      </c>
      <c r="T834" s="7">
        <v>0</v>
      </c>
      <c r="U834" s="7">
        <v>0</v>
      </c>
      <c r="V834" s="7">
        <v>0</v>
      </c>
      <c r="W834" s="7">
        <v>0</v>
      </c>
      <c r="X834" s="7">
        <v>0</v>
      </c>
      <c r="Y834" s="7">
        <v>0</v>
      </c>
      <c r="Z834" s="7">
        <v>0</v>
      </c>
      <c r="AA834" s="1" t="s">
        <v>38</v>
      </c>
      <c r="AB834" s="1" t="str">
        <f t="shared" si="39"/>
        <v>Ceuta y Melilla</v>
      </c>
      <c r="AC834" s="1" t="str">
        <f t="shared" si="37"/>
        <v>Badajoz-Ceuta y Melilla-Melilla-R6</v>
      </c>
      <c r="AD834" s="1" t="str">
        <f t="shared" si="38"/>
        <v xml:space="preserve">DD - Industria de la madera y el corcho </v>
      </c>
    </row>
    <row r="835" spans="1:30" ht="14.4">
      <c r="A835" s="7" t="s">
        <v>20</v>
      </c>
      <c r="B835" s="7" t="s">
        <v>121</v>
      </c>
      <c r="C835" s="7" t="s">
        <v>123</v>
      </c>
      <c r="D835" s="7" t="s">
        <v>39</v>
      </c>
      <c r="E835" s="7">
        <v>4.8737318077043699E-5</v>
      </c>
      <c r="F835" s="7">
        <v>4.3429029001596901E-5</v>
      </c>
      <c r="G835" s="7">
        <v>4.1042145742526003E-5</v>
      </c>
      <c r="H835" s="7">
        <v>3.3497183465550303E-5</v>
      </c>
      <c r="I835" s="7">
        <v>4.2872966382962001E-5</v>
      </c>
      <c r="J835" s="7">
        <v>3.1525362688503397E-5</v>
      </c>
      <c r="K835" s="7">
        <v>2.2027986865350101E-5</v>
      </c>
      <c r="L835" s="7">
        <v>2.2006149887292999E-5</v>
      </c>
      <c r="M835" s="7">
        <v>4.1282040272313102E-5</v>
      </c>
      <c r="N835" s="7">
        <v>2.05083981416881E-5</v>
      </c>
      <c r="O835" s="7">
        <v>2.5287960634566801E-5</v>
      </c>
      <c r="P835" s="7">
        <v>2.3000142824533501E-5</v>
      </c>
      <c r="Q835" s="7">
        <v>1.8589012190760799E-5</v>
      </c>
      <c r="R835" s="7">
        <v>2.39618652401856E-5</v>
      </c>
      <c r="S835" s="7">
        <v>2.3057523511825801E-5</v>
      </c>
      <c r="T835" s="7">
        <v>2.7534015046632601E-5</v>
      </c>
      <c r="U835" s="7">
        <v>1.9598438073322E-5</v>
      </c>
      <c r="V835" s="7">
        <v>1.46527775295416E-5</v>
      </c>
      <c r="W835" s="7">
        <v>1.54433556584907E-5</v>
      </c>
      <c r="X835" s="7">
        <v>2.84781830774211E-5</v>
      </c>
      <c r="Y835" s="7">
        <v>1.4883278358572199E-5</v>
      </c>
      <c r="Z835" s="7">
        <v>1.8094958274147299E-5</v>
      </c>
      <c r="AA835" s="1" t="s">
        <v>40</v>
      </c>
      <c r="AB835" s="1" t="str">
        <f t="shared" si="39"/>
        <v>Ceuta y Melilla</v>
      </c>
      <c r="AC835" s="1" t="str">
        <f t="shared" si="37"/>
        <v>Badajoz-Ceuta y Melilla-Melilla-R7</v>
      </c>
      <c r="AD835" s="1" t="str">
        <f t="shared" si="38"/>
        <v xml:space="preserve">DE - Industria del papel, edición y artes gráficas </v>
      </c>
    </row>
    <row r="836" spans="1:30" ht="14.4">
      <c r="A836" s="7" t="s">
        <v>20</v>
      </c>
      <c r="B836" s="7" t="s">
        <v>121</v>
      </c>
      <c r="C836" s="7" t="s">
        <v>123</v>
      </c>
      <c r="D836" s="7" t="s">
        <v>41</v>
      </c>
      <c r="E836" s="7">
        <v>1.03763357294298E-3</v>
      </c>
      <c r="F836" s="7">
        <v>9.2461834812361402E-4</v>
      </c>
      <c r="G836" s="7">
        <v>8.7380081646558599E-4</v>
      </c>
      <c r="H836" s="7">
        <v>7.1316608164488204E-4</v>
      </c>
      <c r="I836" s="7">
        <v>1.32960324935223E-3</v>
      </c>
      <c r="J836" s="7">
        <v>3.18023649755091E-4</v>
      </c>
      <c r="K836" s="7">
        <v>3.06447363135595E-4</v>
      </c>
      <c r="L836" s="7">
        <v>3.0051120637761801E-4</v>
      </c>
      <c r="M836" s="7">
        <v>4.6868370951067201E-4</v>
      </c>
      <c r="N836" s="7">
        <v>2.3283616928242401E-4</v>
      </c>
      <c r="O836" s="7">
        <v>2.4819756764404502E-4</v>
      </c>
      <c r="P836" s="7">
        <v>3.5953884805209801E-4</v>
      </c>
      <c r="Q836" s="7">
        <v>3.3431732296157799E-4</v>
      </c>
      <c r="R836" s="7">
        <v>3.9495090716682699E-4</v>
      </c>
      <c r="S836" s="7">
        <v>3.62167298855082E-4</v>
      </c>
      <c r="T836" s="7">
        <v>7.0531630741306397E-4</v>
      </c>
      <c r="U836" s="7">
        <v>7.6097520146339303E-5</v>
      </c>
      <c r="V836" s="7">
        <v>9.1843548931797595E-5</v>
      </c>
      <c r="W836" s="7">
        <v>9.2390967677997805E-5</v>
      </c>
      <c r="X836" s="7">
        <v>1.20721280447398E-4</v>
      </c>
      <c r="Y836" s="7">
        <v>6.2529136076771498E-5</v>
      </c>
      <c r="Z836" s="7">
        <v>3.8637531517504498E-5</v>
      </c>
      <c r="AA836" s="1" t="s">
        <v>42</v>
      </c>
      <c r="AB836" s="1" t="str">
        <f t="shared" si="39"/>
        <v>Ceuta y Melilla</v>
      </c>
      <c r="AC836" s="1" t="str">
        <f t="shared" si="37"/>
        <v>Badajoz-Ceuta y Melilla-Melilla-R8</v>
      </c>
      <c r="AD836" s="1" t="str">
        <f t="shared" si="38"/>
        <v xml:space="preserve">DG - Industria Química </v>
      </c>
    </row>
    <row r="837" spans="1:30" ht="14.4">
      <c r="A837" s="7" t="s">
        <v>20</v>
      </c>
      <c r="B837" s="7" t="s">
        <v>121</v>
      </c>
      <c r="C837" s="7" t="s">
        <v>123</v>
      </c>
      <c r="D837" s="7" t="s">
        <v>43</v>
      </c>
      <c r="E837" s="7">
        <v>3.8350641771382598E-3</v>
      </c>
      <c r="F837" s="7">
        <v>3.41736312015849E-3</v>
      </c>
      <c r="G837" s="7">
        <v>3.2295429683109199E-3</v>
      </c>
      <c r="H837" s="7">
        <v>2.6349689091605399E-3</v>
      </c>
      <c r="I837" s="7">
        <v>2.0945855648065799E-3</v>
      </c>
      <c r="J837" s="7">
        <v>7.8273680911513299E-4</v>
      </c>
      <c r="K837" s="7">
        <v>0</v>
      </c>
      <c r="L837" s="7">
        <v>7.6462322112956995E-5</v>
      </c>
      <c r="M837" s="7">
        <v>1.4036233618625201E-4</v>
      </c>
      <c r="N837" s="7">
        <v>6.9730242391525903E-5</v>
      </c>
      <c r="O837" s="7">
        <v>6.8945111732209701E-6</v>
      </c>
      <c r="P837" s="7">
        <v>1.0188070038583399E-3</v>
      </c>
      <c r="Q837" s="7">
        <v>1.0086127948144301E-3</v>
      </c>
      <c r="R837" s="7">
        <v>1.089483462454E-3</v>
      </c>
      <c r="S837" s="7">
        <v>9.0490470948906504E-4</v>
      </c>
      <c r="T837" s="7">
        <v>7.2364145832782699E-4</v>
      </c>
      <c r="U837" s="7">
        <v>2.7393690005038499E-4</v>
      </c>
      <c r="V837" s="7">
        <v>0</v>
      </c>
      <c r="W837" s="7">
        <v>2.7215802864128901E-5</v>
      </c>
      <c r="X837" s="7">
        <v>4.9910249807542099E-5</v>
      </c>
      <c r="Y837" s="7">
        <v>2.4844373635303501E-5</v>
      </c>
      <c r="Z837" s="7">
        <v>2.45646373432215E-6</v>
      </c>
      <c r="AA837" s="1" t="s">
        <v>44</v>
      </c>
      <c r="AB837" s="1" t="str">
        <f t="shared" si="39"/>
        <v>Ceuta y Melilla</v>
      </c>
      <c r="AC837" s="1" t="str">
        <f t="shared" si="37"/>
        <v>Badajoz-Ceuta y Melilla-Melilla-R9</v>
      </c>
      <c r="AD837" s="1" t="str">
        <f t="shared" si="38"/>
        <v xml:space="preserve">DH - Industria del caucho y materias plásticas </v>
      </c>
    </row>
    <row r="838" spans="1:30" ht="14.4">
      <c r="A838" s="7" t="s">
        <v>20</v>
      </c>
      <c r="B838" s="7" t="s">
        <v>121</v>
      </c>
      <c r="C838" s="7" t="s">
        <v>123</v>
      </c>
      <c r="D838" s="7" t="s">
        <v>45</v>
      </c>
      <c r="E838" s="7">
        <v>7.1935826951057403E-4</v>
      </c>
      <c r="F838" s="7">
        <v>6.4100841781502204E-4</v>
      </c>
      <c r="G838" s="7">
        <v>6.0577824351501703E-4</v>
      </c>
      <c r="H838" s="7">
        <v>4.94415303959994E-4</v>
      </c>
      <c r="I838" s="7">
        <v>3.9654044844191503E-4</v>
      </c>
      <c r="J838" s="7">
        <v>4.3706701628113298E-4</v>
      </c>
      <c r="K838" s="7">
        <v>1.71395082944265E-4</v>
      </c>
      <c r="L838" s="7">
        <v>1.71225174060252E-4</v>
      </c>
      <c r="M838" s="7">
        <v>1.6730008332926501E-4</v>
      </c>
      <c r="N838" s="7">
        <v>8.3112576205573096E-5</v>
      </c>
      <c r="O838" s="7">
        <v>1.4991695292313099E-4</v>
      </c>
      <c r="P838" s="7">
        <v>6.9830753288935904E-3</v>
      </c>
      <c r="Q838" s="7">
        <v>6.9132024978249699E-3</v>
      </c>
      <c r="R838" s="7">
        <v>7.4675037166881597E-3</v>
      </c>
      <c r="S838" s="7">
        <v>6.2044238569190996E-3</v>
      </c>
      <c r="T838" s="7">
        <v>5.0060482125730598E-3</v>
      </c>
      <c r="U838" s="7">
        <v>5.5893977160734404E-3</v>
      </c>
      <c r="V838" s="7">
        <v>2.2225589737071999E-3</v>
      </c>
      <c r="W838" s="7">
        <v>2.2270167540203501E-3</v>
      </c>
      <c r="X838" s="7">
        <v>2.17378963389914E-3</v>
      </c>
      <c r="Y838" s="7">
        <v>1.0820711592787601E-3</v>
      </c>
      <c r="Z838" s="7">
        <v>1.95182027138505E-3</v>
      </c>
      <c r="AA838" s="1" t="s">
        <v>46</v>
      </c>
      <c r="AB838" s="1" t="str">
        <f t="shared" si="39"/>
        <v>Ceuta y Melilla</v>
      </c>
      <c r="AC838" s="1" t="str">
        <f t="shared" si="37"/>
        <v>Badajoz-Ceuta y Melilla-Melilla-R10</v>
      </c>
      <c r="AD838" s="1" t="str">
        <f t="shared" si="38"/>
        <v xml:space="preserve">DI - Industria de productos minerales no metálicos </v>
      </c>
    </row>
    <row r="839" spans="1:30" ht="14.4">
      <c r="A839" s="7" t="s">
        <v>20</v>
      </c>
      <c r="B839" s="7" t="s">
        <v>121</v>
      </c>
      <c r="C839" s="7" t="s">
        <v>123</v>
      </c>
      <c r="D839" s="7" t="s">
        <v>47</v>
      </c>
      <c r="E839" s="7">
        <v>4.7036124042602602E-4</v>
      </c>
      <c r="F839" s="7">
        <v>4.1913122752051197E-4</v>
      </c>
      <c r="G839" s="7">
        <v>3.9609554532080702E-4</v>
      </c>
      <c r="H839" s="7">
        <v>3.2327951941729199E-4</v>
      </c>
      <c r="I839" s="7">
        <v>4.69112017639907E-5</v>
      </c>
      <c r="J839" s="7">
        <v>2.4578317114616301E-4</v>
      </c>
      <c r="K839" s="7">
        <v>1.7121979216355501E-4</v>
      </c>
      <c r="L839" s="7">
        <v>1.71050057050343E-4</v>
      </c>
      <c r="M839" s="7">
        <v>7.1637817404731805E-4</v>
      </c>
      <c r="N839" s="7">
        <v>3.5588766244267601E-4</v>
      </c>
      <c r="O839" s="7">
        <v>3.6624926482461701E-4</v>
      </c>
      <c r="P839" s="7">
        <v>1.2647230042601401E-4</v>
      </c>
      <c r="Q839" s="7">
        <v>1.16754510074117E-4</v>
      </c>
      <c r="R839" s="7">
        <v>1.23909145181304E-4</v>
      </c>
      <c r="S839" s="7">
        <v>1.0800723476087601E-4</v>
      </c>
      <c r="T839" s="7">
        <v>2.6429861960274201E-5</v>
      </c>
      <c r="U839" s="7">
        <v>9.1716181053702698E-5</v>
      </c>
      <c r="V839" s="7">
        <v>6.6032990217506306E-5</v>
      </c>
      <c r="W839" s="7">
        <v>6.5769627222304395E-5</v>
      </c>
      <c r="X839" s="7">
        <v>2.7751529136382899E-4</v>
      </c>
      <c r="Y839" s="7">
        <v>1.3373012154216799E-4</v>
      </c>
      <c r="Z839" s="7">
        <v>1.43403369317599E-4</v>
      </c>
      <c r="AA839" s="1" t="s">
        <v>48</v>
      </c>
      <c r="AB839" s="1" t="str">
        <f t="shared" si="39"/>
        <v>Ceuta y Melilla</v>
      </c>
      <c r="AC839" s="1" t="str">
        <f t="shared" si="37"/>
        <v>Badajoz-Ceuta y Melilla-Melilla-R11</v>
      </c>
      <c r="AD839" s="1" t="str">
        <f t="shared" si="38"/>
        <v xml:space="preserve">DJ - Metalurgia y fabricación de productos metálicos </v>
      </c>
    </row>
    <row r="840" spans="1:30" ht="14.4">
      <c r="A840" s="7" t="s">
        <v>20</v>
      </c>
      <c r="B840" s="7" t="s">
        <v>121</v>
      </c>
      <c r="C840" s="7" t="s">
        <v>123</v>
      </c>
      <c r="D840" s="7" t="s">
        <v>49</v>
      </c>
      <c r="E840" s="7">
        <v>0</v>
      </c>
      <c r="F840" s="7">
        <v>0</v>
      </c>
      <c r="G840" s="7">
        <v>0</v>
      </c>
      <c r="H840" s="7">
        <v>0</v>
      </c>
      <c r="I840" s="7">
        <v>0</v>
      </c>
      <c r="J840" s="7">
        <v>0</v>
      </c>
      <c r="K840" s="7">
        <v>0</v>
      </c>
      <c r="L840" s="7">
        <v>0</v>
      </c>
      <c r="M840" s="7">
        <v>0</v>
      </c>
      <c r="N840" s="7">
        <v>0</v>
      </c>
      <c r="O840" s="7">
        <v>0</v>
      </c>
      <c r="P840" s="7">
        <v>0</v>
      </c>
      <c r="Q840" s="7">
        <v>0</v>
      </c>
      <c r="R840" s="7">
        <v>0</v>
      </c>
      <c r="S840" s="7">
        <v>0</v>
      </c>
      <c r="T840" s="7">
        <v>0</v>
      </c>
      <c r="U840" s="7">
        <v>0</v>
      </c>
      <c r="V840" s="7">
        <v>0</v>
      </c>
      <c r="W840" s="7">
        <v>0</v>
      </c>
      <c r="X840" s="7">
        <v>0</v>
      </c>
      <c r="Y840" s="7">
        <v>0</v>
      </c>
      <c r="Z840" s="7">
        <v>0</v>
      </c>
      <c r="AA840" s="1" t="s">
        <v>50</v>
      </c>
      <c r="AB840" s="1" t="str">
        <f t="shared" si="39"/>
        <v>Ceuta y Melilla</v>
      </c>
      <c r="AC840" s="1" t="str">
        <f t="shared" si="37"/>
        <v>Badajoz-Ceuta y Melilla-Melilla-R12</v>
      </c>
      <c r="AD840" s="1" t="str">
        <f t="shared" si="38"/>
        <v xml:space="preserve">DK - Fabricación de maquinaria y equipo mecánico </v>
      </c>
    </row>
    <row r="841" spans="1:30" ht="14.4">
      <c r="A841" s="7" t="s">
        <v>20</v>
      </c>
      <c r="B841" s="7" t="s">
        <v>121</v>
      </c>
      <c r="C841" s="7" t="s">
        <v>123</v>
      </c>
      <c r="D841" s="7" t="s">
        <v>51</v>
      </c>
      <c r="E841" s="7">
        <v>1.5929901318744301E-4</v>
      </c>
      <c r="F841" s="7">
        <v>1.4194875172874699E-4</v>
      </c>
      <c r="G841" s="7">
        <v>1.34147170460722E-4</v>
      </c>
      <c r="H841" s="7">
        <v>1.09486292663574E-4</v>
      </c>
      <c r="I841" s="7">
        <v>1.06854443065599E-4</v>
      </c>
      <c r="J841" s="7">
        <v>1.08967951337696E-4</v>
      </c>
      <c r="K841" s="7">
        <v>6.4218474597043401E-5</v>
      </c>
      <c r="L841" s="7">
        <v>6.4154812972891801E-5</v>
      </c>
      <c r="M841" s="7">
        <v>1.86963461971769E-4</v>
      </c>
      <c r="N841" s="7">
        <v>9.2881095284357302E-5</v>
      </c>
      <c r="O841" s="7">
        <v>6.3996347165499001E-5</v>
      </c>
      <c r="P841" s="7">
        <v>1.46495250267524E-5</v>
      </c>
      <c r="Q841" s="7">
        <v>1.3563056905267399E-5</v>
      </c>
      <c r="R841" s="7">
        <v>1.36379517839201E-5</v>
      </c>
      <c r="S841" s="7">
        <v>1.1264395667239099E-5</v>
      </c>
      <c r="T841" s="7">
        <v>1.11365373259228E-5</v>
      </c>
      <c r="U841" s="7">
        <v>1.14703785711854E-5</v>
      </c>
      <c r="V841" s="7">
        <v>6.8004387261077801E-6</v>
      </c>
      <c r="W841" s="7">
        <v>6.7936972552621403E-6</v>
      </c>
      <c r="X841" s="7">
        <v>1.9857959502516499E-5</v>
      </c>
      <c r="Y841" s="7">
        <v>9.8750495859647605E-6</v>
      </c>
      <c r="Z841" s="7">
        <v>6.81084850199907E-6</v>
      </c>
      <c r="AA841" s="1" t="s">
        <v>52</v>
      </c>
      <c r="AB841" s="1" t="str">
        <f t="shared" si="39"/>
        <v>Ceuta y Melilla</v>
      </c>
      <c r="AC841" s="1" t="str">
        <f t="shared" si="37"/>
        <v>Badajoz-Ceuta y Melilla-Melilla-R13</v>
      </c>
      <c r="AD841" s="1" t="str">
        <f t="shared" si="38"/>
        <v xml:space="preserve">DL - Material y equipo eléctrico, electrónico y óptico </v>
      </c>
    </row>
    <row r="842" spans="1:30" ht="14.4">
      <c r="A842" s="7" t="s">
        <v>20</v>
      </c>
      <c r="B842" s="7" t="s">
        <v>121</v>
      </c>
      <c r="C842" s="7" t="s">
        <v>123</v>
      </c>
      <c r="D842" s="7" t="s">
        <v>53</v>
      </c>
      <c r="E842" s="7">
        <v>4.2212842405880101E-3</v>
      </c>
      <c r="F842" s="7">
        <v>3.7615175176171898E-3</v>
      </c>
      <c r="G842" s="7">
        <v>3.5547824512823598E-3</v>
      </c>
      <c r="H842" s="7">
        <v>2.9012908023311199E-3</v>
      </c>
      <c r="I842" s="7">
        <v>1.9973640921851598E-3</v>
      </c>
      <c r="J842" s="7">
        <v>2.4414786614593998E-3</v>
      </c>
      <c r="K842" s="7">
        <v>5.5641857403050596E-3</v>
      </c>
      <c r="L842" s="7">
        <v>5.5586698026635602E-3</v>
      </c>
      <c r="M842" s="7">
        <v>1.28477152538324E-2</v>
      </c>
      <c r="N842" s="7">
        <v>6.3825832710440898E-3</v>
      </c>
      <c r="O842" s="7">
        <v>4.7679613929095203E-3</v>
      </c>
      <c r="P842" s="7">
        <v>7.0709563119026404E-4</v>
      </c>
      <c r="Q842" s="7">
        <v>6.6032528715133701E-4</v>
      </c>
      <c r="R842" s="7">
        <v>6.5024285189422995E-4</v>
      </c>
      <c r="S842" s="7">
        <v>5.3760495854370796E-4</v>
      </c>
      <c r="T842" s="7">
        <v>3.7714072062554999E-4</v>
      </c>
      <c r="U842" s="7">
        <v>4.6699106022143498E-4</v>
      </c>
      <c r="V842" s="7">
        <v>1.0781189959433799E-3</v>
      </c>
      <c r="W842" s="7">
        <v>1.07489612506854E-3</v>
      </c>
      <c r="X842" s="7">
        <v>2.4844000152178698E-3</v>
      </c>
      <c r="Y842" s="7">
        <v>1.23421866553131E-3</v>
      </c>
      <c r="Z842" s="7">
        <v>9.2383853232397197E-4</v>
      </c>
      <c r="AA842" s="1" t="s">
        <v>54</v>
      </c>
      <c r="AB842" s="1" t="str">
        <f t="shared" si="39"/>
        <v>Ceuta y Melilla</v>
      </c>
      <c r="AC842" s="1" t="str">
        <f t="shared" si="37"/>
        <v>Badajoz-Ceuta y Melilla-Melilla-R14</v>
      </c>
      <c r="AD842" s="1" t="str">
        <f t="shared" si="38"/>
        <v xml:space="preserve">DM - Fabricación de material de transporte </v>
      </c>
    </row>
    <row r="843" spans="1:30" ht="14.4">
      <c r="A843" s="7" t="s">
        <v>20</v>
      </c>
      <c r="B843" s="7" t="s">
        <v>121</v>
      </c>
      <c r="C843" s="7" t="s">
        <v>123</v>
      </c>
      <c r="D843" s="7" t="s">
        <v>55</v>
      </c>
      <c r="E843" s="7">
        <v>8.8500496991542506E-3</v>
      </c>
      <c r="F843" s="7">
        <v>7.8861349006231103E-3</v>
      </c>
      <c r="G843" s="7">
        <v>7.4527086001552802E-3</v>
      </c>
      <c r="H843" s="7">
        <v>5.96140690558332E-3</v>
      </c>
      <c r="I843" s="7">
        <v>7.8915636753323203E-3</v>
      </c>
      <c r="J843" s="7">
        <v>6.5409291983663598E-3</v>
      </c>
      <c r="K843" s="7">
        <v>5.5274256075734602E-3</v>
      </c>
      <c r="L843" s="7">
        <v>5.4122616149928204E-3</v>
      </c>
      <c r="M843" s="7">
        <v>9.8958163472948907E-3</v>
      </c>
      <c r="N843" s="7">
        <v>4.9210086977439704E-3</v>
      </c>
      <c r="O843" s="7">
        <v>6.7545932206732997E-3</v>
      </c>
      <c r="P843" s="7">
        <v>6.3453620192243797E-4</v>
      </c>
      <c r="Q843" s="7">
        <v>5.8464930238361003E-4</v>
      </c>
      <c r="R843" s="7">
        <v>5.95612955153229E-4</v>
      </c>
      <c r="S843" s="7">
        <v>4.9167537581088004E-4</v>
      </c>
      <c r="T843" s="7">
        <v>6.5672556589955805E-4</v>
      </c>
      <c r="U843" s="7">
        <v>5.5085946883330498E-4</v>
      </c>
      <c r="V843" s="7">
        <v>4.7015997089735101E-4</v>
      </c>
      <c r="W843" s="7">
        <v>4.6450745872481602E-4</v>
      </c>
      <c r="X843" s="7">
        <v>8.5780171743055902E-4</v>
      </c>
      <c r="Y843" s="7">
        <v>4.2870196981144098E-4</v>
      </c>
      <c r="Z843" s="7">
        <v>5.91968403719142E-4</v>
      </c>
      <c r="AA843" s="1" t="s">
        <v>56</v>
      </c>
      <c r="AB843" s="1" t="str">
        <f t="shared" si="39"/>
        <v>Ceuta y Melilla</v>
      </c>
      <c r="AC843" s="1" t="str">
        <f t="shared" si="37"/>
        <v>Badajoz-Ceuta y Melilla-Melilla-R15</v>
      </c>
      <c r="AD843" s="1" t="str">
        <f t="shared" si="38"/>
        <v xml:space="preserve">DN - Industrias diversas </v>
      </c>
    </row>
    <row r="844" spans="1:30" ht="14.4">
      <c r="A844" s="7" t="s">
        <v>20</v>
      </c>
      <c r="B844" s="7" t="s">
        <v>121</v>
      </c>
      <c r="C844" s="7" t="s">
        <v>123</v>
      </c>
      <c r="D844" s="7" t="s">
        <v>57</v>
      </c>
      <c r="E844" s="7">
        <v>0</v>
      </c>
      <c r="F844" s="7">
        <v>0</v>
      </c>
      <c r="G844" s="7">
        <v>0</v>
      </c>
      <c r="H844" s="7">
        <v>0</v>
      </c>
      <c r="I844" s="7">
        <v>0</v>
      </c>
      <c r="J844" s="7">
        <v>0</v>
      </c>
      <c r="K844" s="7">
        <v>0</v>
      </c>
      <c r="L844" s="7">
        <v>0</v>
      </c>
      <c r="M844" s="7">
        <v>0</v>
      </c>
      <c r="N844" s="7">
        <v>0</v>
      </c>
      <c r="O844" s="7">
        <v>0</v>
      </c>
      <c r="P844" s="7">
        <v>0</v>
      </c>
      <c r="Q844" s="7">
        <v>0</v>
      </c>
      <c r="R844" s="7">
        <v>0</v>
      </c>
      <c r="S844" s="7">
        <v>0</v>
      </c>
      <c r="T844" s="7">
        <v>0</v>
      </c>
      <c r="U844" s="7">
        <v>0</v>
      </c>
      <c r="V844" s="7">
        <v>0</v>
      </c>
      <c r="W844" s="7">
        <v>0</v>
      </c>
      <c r="X844" s="7">
        <v>0</v>
      </c>
      <c r="Y844" s="7">
        <v>0</v>
      </c>
      <c r="Z844" s="7">
        <v>0</v>
      </c>
      <c r="AA844" s="1" t="s">
        <v>58</v>
      </c>
      <c r="AB844" s="1" t="str">
        <f t="shared" si="39"/>
        <v>Ceuta y Melilla</v>
      </c>
      <c r="AC844" s="1" t="str">
        <f t="shared" si="37"/>
        <v>Badajoz-Ceuta y Melilla-Melilla-R16</v>
      </c>
      <c r="AD844" s="1" t="str">
        <f t="shared" si="38"/>
        <v xml:space="preserve">EE - Industria energética, distribución de energía, gas y agua </v>
      </c>
    </row>
    <row r="845" spans="1:30" ht="14.4">
      <c r="A845" s="7" t="s">
        <v>104</v>
      </c>
      <c r="B845" s="7" t="s">
        <v>21</v>
      </c>
      <c r="C845" s="7" t="s">
        <v>22</v>
      </c>
      <c r="D845" s="7" t="s">
        <v>23</v>
      </c>
      <c r="E845" s="7">
        <v>0</v>
      </c>
      <c r="F845" s="7">
        <v>0</v>
      </c>
      <c r="G845" s="7">
        <v>0</v>
      </c>
      <c r="H845" s="7">
        <v>0</v>
      </c>
      <c r="I845" s="7">
        <v>0</v>
      </c>
      <c r="J845" s="7">
        <v>0</v>
      </c>
      <c r="K845" s="7">
        <v>0</v>
      </c>
      <c r="L845" s="7">
        <v>2.9713661169382202</v>
      </c>
      <c r="M845" s="7">
        <v>0</v>
      </c>
      <c r="N845" s="7">
        <v>0</v>
      </c>
      <c r="O845" s="7">
        <v>3.21603187206903</v>
      </c>
      <c r="P845" s="7">
        <v>0</v>
      </c>
      <c r="Q845" s="7">
        <v>0</v>
      </c>
      <c r="R845" s="7">
        <v>0</v>
      </c>
      <c r="S845" s="7">
        <v>0</v>
      </c>
      <c r="T845" s="7">
        <v>0</v>
      </c>
      <c r="U845" s="7">
        <v>0</v>
      </c>
      <c r="V845" s="7">
        <v>0</v>
      </c>
      <c r="W845" s="7">
        <v>7.0126499999999998</v>
      </c>
      <c r="X845" s="7">
        <v>0</v>
      </c>
      <c r="Y845" s="7">
        <v>0</v>
      </c>
      <c r="Z845" s="7">
        <v>9.6187400000000007</v>
      </c>
      <c r="AA845" s="1" t="s">
        <v>24</v>
      </c>
      <c r="AB845" s="1" t="str">
        <f t="shared" si="39"/>
        <v>Andalucía</v>
      </c>
      <c r="AC845" s="1" t="str">
        <f t="shared" si="37"/>
        <v>Cáceres-Andalucía-Almería-R1</v>
      </c>
      <c r="AD845" s="1" t="str">
        <f t="shared" si="38"/>
        <v xml:space="preserve">AA,BB - Agricultura, silvicultura y pesca </v>
      </c>
    </row>
    <row r="846" spans="1:30" ht="14.4">
      <c r="A846" s="7" t="s">
        <v>104</v>
      </c>
      <c r="B846" s="7" t="s">
        <v>21</v>
      </c>
      <c r="C846" s="7" t="s">
        <v>22</v>
      </c>
      <c r="D846" s="7" t="s">
        <v>26</v>
      </c>
      <c r="E846" s="7">
        <v>0</v>
      </c>
      <c r="F846" s="7">
        <v>0</v>
      </c>
      <c r="G846" s="7">
        <v>0</v>
      </c>
      <c r="H846" s="7">
        <v>0</v>
      </c>
      <c r="I846" s="7">
        <v>0</v>
      </c>
      <c r="J846" s="7">
        <v>0</v>
      </c>
      <c r="K846" s="7">
        <v>0</v>
      </c>
      <c r="L846" s="7">
        <v>0</v>
      </c>
      <c r="M846" s="7">
        <v>0</v>
      </c>
      <c r="N846" s="7">
        <v>0</v>
      </c>
      <c r="O846" s="7">
        <v>0</v>
      </c>
      <c r="P846" s="7">
        <v>0</v>
      </c>
      <c r="Q846" s="7">
        <v>0</v>
      </c>
      <c r="R846" s="7">
        <v>0</v>
      </c>
      <c r="S846" s="7">
        <v>0</v>
      </c>
      <c r="T846" s="7">
        <v>0</v>
      </c>
      <c r="U846" s="7">
        <v>0</v>
      </c>
      <c r="V846" s="7">
        <v>0</v>
      </c>
      <c r="W846" s="7">
        <v>0</v>
      </c>
      <c r="X846" s="7">
        <v>0</v>
      </c>
      <c r="Y846" s="7">
        <v>0</v>
      </c>
      <c r="Z846" s="7">
        <v>0</v>
      </c>
      <c r="AA846" s="1" t="s">
        <v>27</v>
      </c>
      <c r="AB846" s="1" t="str">
        <f t="shared" si="39"/>
        <v>Andalucía</v>
      </c>
      <c r="AC846" s="1" t="str">
        <f t="shared" ref="AC846:AC909" si="40">+A846&amp;"-"&amp;AB846&amp;"-"&amp;C846&amp;"-"&amp;AA846</f>
        <v>Cáceres-Andalucía-Almería-R2</v>
      </c>
      <c r="AD846" s="1" t="str">
        <f t="shared" ref="AD846:AD909" si="41">+IF(D846=$D$13,$AI$1,IF(D846=$D$14,$AI$2,IF(D846=$D$15,$AI$3,IF(D846=$D$16,$AI$4,IF(D846=$D$17,$AI$5,IF(D846=$D$18,$AI$6,IF(D846=$D$19,$AI$7,IF(D846=$D$20,$AI$8,IF(D846=$D$21,$AI$9,IF(D846=$D$22,$AI$10,IF(D846=$D$23,$AI$11,IF(D846=$D$24,$AI$12,IF(D846=$D$25,$AI$13,IF(D846=$D$26,$AI$14,IF(D846=$D$27,$AI$15,$AI$16)))))))))))))))</f>
        <v xml:space="preserve">CA,CB, DF - I. extractivas, coquerías, refino y combustibles nucleares </v>
      </c>
    </row>
    <row r="847" spans="1:30" ht="14.4">
      <c r="A847" s="7" t="s">
        <v>104</v>
      </c>
      <c r="B847" s="7" t="s">
        <v>21</v>
      </c>
      <c r="C847" s="7" t="s">
        <v>22</v>
      </c>
      <c r="D847" s="7" t="s">
        <v>29</v>
      </c>
      <c r="E847" s="7">
        <v>0</v>
      </c>
      <c r="F847" s="7">
        <v>0</v>
      </c>
      <c r="G847" s="7">
        <v>0</v>
      </c>
      <c r="H847" s="7">
        <v>0</v>
      </c>
      <c r="I847" s="7">
        <v>0</v>
      </c>
      <c r="J847" s="7">
        <v>0</v>
      </c>
      <c r="K847" s="7">
        <v>0</v>
      </c>
      <c r="L847" s="7">
        <v>0</v>
      </c>
      <c r="M847" s="7">
        <v>0</v>
      </c>
      <c r="N847" s="7">
        <v>0</v>
      </c>
      <c r="O847" s="7">
        <v>0</v>
      </c>
      <c r="P847" s="7">
        <v>0</v>
      </c>
      <c r="Q847" s="7">
        <v>0</v>
      </c>
      <c r="R847" s="7">
        <v>0</v>
      </c>
      <c r="S847" s="7">
        <v>0</v>
      </c>
      <c r="T847" s="7">
        <v>0</v>
      </c>
      <c r="U847" s="7">
        <v>0</v>
      </c>
      <c r="V847" s="7">
        <v>0</v>
      </c>
      <c r="W847" s="7">
        <v>0</v>
      </c>
      <c r="X847" s="7">
        <v>0</v>
      </c>
      <c r="Y847" s="7">
        <v>0</v>
      </c>
      <c r="Z847" s="7">
        <v>0</v>
      </c>
      <c r="AA847" s="1" t="s">
        <v>30</v>
      </c>
      <c r="AB847" s="1" t="str">
        <f t="shared" si="39"/>
        <v>Andalucía</v>
      </c>
      <c r="AC847" s="1" t="str">
        <f t="shared" si="40"/>
        <v>Cáceres-Andalucía-Almería-R3</v>
      </c>
      <c r="AD847" s="1" t="str">
        <f t="shared" si="41"/>
        <v xml:space="preserve">DA - Industria Agroalimentaria </v>
      </c>
    </row>
    <row r="848" spans="1:30" ht="14.4">
      <c r="A848" s="7" t="s">
        <v>104</v>
      </c>
      <c r="B848" s="7" t="s">
        <v>21</v>
      </c>
      <c r="C848" s="7" t="s">
        <v>22</v>
      </c>
      <c r="D848" s="7" t="s">
        <v>32</v>
      </c>
      <c r="E848" s="7">
        <v>0</v>
      </c>
      <c r="F848" s="7">
        <v>0</v>
      </c>
      <c r="G848" s="7">
        <v>0</v>
      </c>
      <c r="H848" s="7">
        <v>0</v>
      </c>
      <c r="I848" s="7">
        <v>0</v>
      </c>
      <c r="J848" s="7">
        <v>0</v>
      </c>
      <c r="K848" s="7">
        <v>0</v>
      </c>
      <c r="L848" s="7">
        <v>0</v>
      </c>
      <c r="M848" s="7">
        <v>0</v>
      </c>
      <c r="N848" s="7">
        <v>0</v>
      </c>
      <c r="O848" s="7">
        <v>0</v>
      </c>
      <c r="P848" s="7">
        <v>0</v>
      </c>
      <c r="Q848" s="7">
        <v>0</v>
      </c>
      <c r="R848" s="7">
        <v>0</v>
      </c>
      <c r="S848" s="7">
        <v>0</v>
      </c>
      <c r="T848" s="7">
        <v>0</v>
      </c>
      <c r="U848" s="7">
        <v>0</v>
      </c>
      <c r="V848" s="7">
        <v>0</v>
      </c>
      <c r="W848" s="7">
        <v>0</v>
      </c>
      <c r="X848" s="7">
        <v>0</v>
      </c>
      <c r="Y848" s="7">
        <v>0</v>
      </c>
      <c r="Z848" s="7">
        <v>0</v>
      </c>
      <c r="AA848" s="1" t="s">
        <v>33</v>
      </c>
      <c r="AB848" s="1" t="str">
        <f t="shared" si="39"/>
        <v>Andalucía</v>
      </c>
      <c r="AC848" s="1" t="str">
        <f t="shared" si="40"/>
        <v>Cáceres-Andalucía-Almería-R4</v>
      </c>
      <c r="AD848" s="1" t="str">
        <f t="shared" si="41"/>
        <v xml:space="preserve">DB - Industria textil y de la confección </v>
      </c>
    </row>
    <row r="849" spans="1:30" ht="14.4">
      <c r="A849" s="7" t="s">
        <v>104</v>
      </c>
      <c r="B849" s="7" t="s">
        <v>21</v>
      </c>
      <c r="C849" s="7" t="s">
        <v>22</v>
      </c>
      <c r="D849" s="7" t="s">
        <v>35</v>
      </c>
      <c r="E849" s="7">
        <v>0</v>
      </c>
      <c r="F849" s="7">
        <v>0</v>
      </c>
      <c r="G849" s="7">
        <v>0</v>
      </c>
      <c r="H849" s="7">
        <v>0</v>
      </c>
      <c r="I849" s="7">
        <v>0</v>
      </c>
      <c r="J849" s="7">
        <v>0</v>
      </c>
      <c r="K849" s="7">
        <v>0</v>
      </c>
      <c r="L849" s="7">
        <v>0</v>
      </c>
      <c r="M849" s="7">
        <v>0</v>
      </c>
      <c r="N849" s="7">
        <v>0</v>
      </c>
      <c r="O849" s="7">
        <v>0</v>
      </c>
      <c r="P849" s="7">
        <v>0</v>
      </c>
      <c r="Q849" s="7">
        <v>0</v>
      </c>
      <c r="R849" s="7">
        <v>0</v>
      </c>
      <c r="S849" s="7">
        <v>0</v>
      </c>
      <c r="T849" s="7">
        <v>0</v>
      </c>
      <c r="U849" s="7">
        <v>0</v>
      </c>
      <c r="V849" s="7">
        <v>0</v>
      </c>
      <c r="W849" s="7">
        <v>0</v>
      </c>
      <c r="X849" s="7">
        <v>0</v>
      </c>
      <c r="Y849" s="7">
        <v>0</v>
      </c>
      <c r="Z849" s="7">
        <v>0</v>
      </c>
      <c r="AA849" s="1" t="s">
        <v>36</v>
      </c>
      <c r="AB849" s="1" t="str">
        <f t="shared" si="39"/>
        <v>Andalucía</v>
      </c>
      <c r="AC849" s="1" t="str">
        <f t="shared" si="40"/>
        <v>Cáceres-Andalucía-Almería-R5</v>
      </c>
      <c r="AD849" s="1" t="str">
        <f t="shared" si="41"/>
        <v xml:space="preserve">DC - Industria del cuero y calzado </v>
      </c>
    </row>
    <row r="850" spans="1:30" ht="14.4">
      <c r="A850" s="7" t="s">
        <v>104</v>
      </c>
      <c r="B850" s="7" t="s">
        <v>21</v>
      </c>
      <c r="C850" s="7" t="s">
        <v>22</v>
      </c>
      <c r="D850" s="7" t="s">
        <v>37</v>
      </c>
      <c r="E850" s="7">
        <v>0</v>
      </c>
      <c r="F850" s="7">
        <v>0</v>
      </c>
      <c r="G850" s="7">
        <v>0</v>
      </c>
      <c r="H850" s="7">
        <v>0</v>
      </c>
      <c r="I850" s="7">
        <v>0</v>
      </c>
      <c r="J850" s="7">
        <v>0</v>
      </c>
      <c r="K850" s="7">
        <v>0</v>
      </c>
      <c r="L850" s="7">
        <v>0</v>
      </c>
      <c r="M850" s="7">
        <v>0</v>
      </c>
      <c r="N850" s="7">
        <v>0</v>
      </c>
      <c r="O850" s="7">
        <v>0</v>
      </c>
      <c r="P850" s="7">
        <v>0</v>
      </c>
      <c r="Q850" s="7">
        <v>0</v>
      </c>
      <c r="R850" s="7">
        <v>0</v>
      </c>
      <c r="S850" s="7">
        <v>0</v>
      </c>
      <c r="T850" s="7">
        <v>0</v>
      </c>
      <c r="U850" s="7">
        <v>0</v>
      </c>
      <c r="V850" s="7">
        <v>0</v>
      </c>
      <c r="W850" s="7">
        <v>0</v>
      </c>
      <c r="X850" s="7">
        <v>0</v>
      </c>
      <c r="Y850" s="7">
        <v>0</v>
      </c>
      <c r="Z850" s="7">
        <v>0</v>
      </c>
      <c r="AA850" s="1" t="s">
        <v>38</v>
      </c>
      <c r="AB850" s="1" t="str">
        <f t="shared" si="39"/>
        <v>Andalucía</v>
      </c>
      <c r="AC850" s="1" t="str">
        <f t="shared" si="40"/>
        <v>Cáceres-Andalucía-Almería-R6</v>
      </c>
      <c r="AD850" s="1" t="str">
        <f t="shared" si="41"/>
        <v xml:space="preserve">DD - Industria de la madera y el corcho </v>
      </c>
    </row>
    <row r="851" spans="1:30" ht="14.4">
      <c r="A851" s="7" t="s">
        <v>104</v>
      </c>
      <c r="B851" s="7" t="s">
        <v>21</v>
      </c>
      <c r="C851" s="7" t="s">
        <v>22</v>
      </c>
      <c r="D851" s="7" t="s">
        <v>39</v>
      </c>
      <c r="E851" s="7">
        <v>0</v>
      </c>
      <c r="F851" s="7">
        <v>0</v>
      </c>
      <c r="G851" s="7">
        <v>0</v>
      </c>
      <c r="H851" s="7">
        <v>0</v>
      </c>
      <c r="I851" s="7">
        <v>0</v>
      </c>
      <c r="J851" s="7">
        <v>0</v>
      </c>
      <c r="K851" s="7">
        <v>0</v>
      </c>
      <c r="L851" s="7">
        <v>0</v>
      </c>
      <c r="M851" s="7">
        <v>0</v>
      </c>
      <c r="N851" s="7">
        <v>0</v>
      </c>
      <c r="O851" s="7">
        <v>0</v>
      </c>
      <c r="P851" s="7">
        <v>0</v>
      </c>
      <c r="Q851" s="7">
        <v>0</v>
      </c>
      <c r="R851" s="7">
        <v>0</v>
      </c>
      <c r="S851" s="7">
        <v>0</v>
      </c>
      <c r="T851" s="7">
        <v>0</v>
      </c>
      <c r="U851" s="7">
        <v>0</v>
      </c>
      <c r="V851" s="7">
        <v>0</v>
      </c>
      <c r="W851" s="7">
        <v>0</v>
      </c>
      <c r="X851" s="7">
        <v>0</v>
      </c>
      <c r="Y851" s="7">
        <v>0</v>
      </c>
      <c r="Z851" s="7">
        <v>0</v>
      </c>
      <c r="AA851" s="1" t="s">
        <v>40</v>
      </c>
      <c r="AB851" s="1" t="str">
        <f t="shared" si="39"/>
        <v>Andalucía</v>
      </c>
      <c r="AC851" s="1" t="str">
        <f t="shared" si="40"/>
        <v>Cáceres-Andalucía-Almería-R7</v>
      </c>
      <c r="AD851" s="1" t="str">
        <f t="shared" si="41"/>
        <v xml:space="preserve">DE - Industria del papel, edición y artes gráficas </v>
      </c>
    </row>
    <row r="852" spans="1:30" ht="14.4">
      <c r="A852" s="7" t="s">
        <v>104</v>
      </c>
      <c r="B852" s="7" t="s">
        <v>21</v>
      </c>
      <c r="C852" s="7" t="s">
        <v>22</v>
      </c>
      <c r="D852" s="7" t="s">
        <v>41</v>
      </c>
      <c r="E852" s="7">
        <v>0</v>
      </c>
      <c r="F852" s="7">
        <v>0</v>
      </c>
      <c r="G852" s="7">
        <v>0</v>
      </c>
      <c r="H852" s="7">
        <v>0</v>
      </c>
      <c r="I852" s="7">
        <v>0</v>
      </c>
      <c r="J852" s="7">
        <v>0</v>
      </c>
      <c r="K852" s="7">
        <v>0</v>
      </c>
      <c r="L852" s="7">
        <v>0</v>
      </c>
      <c r="M852" s="7">
        <v>0</v>
      </c>
      <c r="N852" s="7">
        <v>0</v>
      </c>
      <c r="O852" s="7">
        <v>0</v>
      </c>
      <c r="P852" s="7">
        <v>0</v>
      </c>
      <c r="Q852" s="7">
        <v>0</v>
      </c>
      <c r="R852" s="7">
        <v>0</v>
      </c>
      <c r="S852" s="7">
        <v>0</v>
      </c>
      <c r="T852" s="7">
        <v>0</v>
      </c>
      <c r="U852" s="7">
        <v>0</v>
      </c>
      <c r="V852" s="7">
        <v>0</v>
      </c>
      <c r="W852" s="7">
        <v>0</v>
      </c>
      <c r="X852" s="7">
        <v>0</v>
      </c>
      <c r="Y852" s="7">
        <v>0</v>
      </c>
      <c r="Z852" s="7">
        <v>0</v>
      </c>
      <c r="AA852" s="1" t="s">
        <v>42</v>
      </c>
      <c r="AB852" s="1" t="str">
        <f t="shared" si="39"/>
        <v>Andalucía</v>
      </c>
      <c r="AC852" s="1" t="str">
        <f t="shared" si="40"/>
        <v>Cáceres-Andalucía-Almería-R8</v>
      </c>
      <c r="AD852" s="1" t="str">
        <f t="shared" si="41"/>
        <v xml:space="preserve">DG - Industria Química </v>
      </c>
    </row>
    <row r="853" spans="1:30" ht="14.4">
      <c r="A853" s="7" t="s">
        <v>104</v>
      </c>
      <c r="B853" s="7" t="s">
        <v>21</v>
      </c>
      <c r="C853" s="7" t="s">
        <v>22</v>
      </c>
      <c r="D853" s="7" t="s">
        <v>43</v>
      </c>
      <c r="E853" s="7">
        <v>0</v>
      </c>
      <c r="F853" s="7">
        <v>0</v>
      </c>
      <c r="G853" s="7">
        <v>0</v>
      </c>
      <c r="H853" s="7">
        <v>0</v>
      </c>
      <c r="I853" s="7">
        <v>0</v>
      </c>
      <c r="J853" s="7">
        <v>0</v>
      </c>
      <c r="K853" s="7">
        <v>0</v>
      </c>
      <c r="L853" s="7">
        <v>0</v>
      </c>
      <c r="M853" s="7">
        <v>0</v>
      </c>
      <c r="N853" s="7">
        <v>0</v>
      </c>
      <c r="O853" s="7">
        <v>0</v>
      </c>
      <c r="P853" s="7">
        <v>0</v>
      </c>
      <c r="Q853" s="7">
        <v>0</v>
      </c>
      <c r="R853" s="7">
        <v>0</v>
      </c>
      <c r="S853" s="7">
        <v>0</v>
      </c>
      <c r="T853" s="7">
        <v>0</v>
      </c>
      <c r="U853" s="7">
        <v>0</v>
      </c>
      <c r="V853" s="7">
        <v>0</v>
      </c>
      <c r="W853" s="7">
        <v>0</v>
      </c>
      <c r="X853" s="7">
        <v>0</v>
      </c>
      <c r="Y853" s="7">
        <v>0</v>
      </c>
      <c r="Z853" s="7">
        <v>0</v>
      </c>
      <c r="AA853" s="1" t="s">
        <v>44</v>
      </c>
      <c r="AB853" s="1" t="str">
        <f t="shared" si="39"/>
        <v>Andalucía</v>
      </c>
      <c r="AC853" s="1" t="str">
        <f t="shared" si="40"/>
        <v>Cáceres-Andalucía-Almería-R9</v>
      </c>
      <c r="AD853" s="1" t="str">
        <f t="shared" si="41"/>
        <v xml:space="preserve">DH - Industria del caucho y materias plásticas </v>
      </c>
    </row>
    <row r="854" spans="1:30" ht="14.4">
      <c r="A854" s="7" t="s">
        <v>104</v>
      </c>
      <c r="B854" s="7" t="s">
        <v>21</v>
      </c>
      <c r="C854" s="7" t="s">
        <v>22</v>
      </c>
      <c r="D854" s="7" t="s">
        <v>45</v>
      </c>
      <c r="E854" s="7">
        <v>0</v>
      </c>
      <c r="F854" s="7">
        <v>0</v>
      </c>
      <c r="G854" s="7">
        <v>0</v>
      </c>
      <c r="H854" s="7">
        <v>1.1035585128866801</v>
      </c>
      <c r="I854" s="7">
        <v>0</v>
      </c>
      <c r="J854" s="7">
        <v>0</v>
      </c>
      <c r="K854" s="7">
        <v>0</v>
      </c>
      <c r="L854" s="7">
        <v>0</v>
      </c>
      <c r="M854" s="7">
        <v>0</v>
      </c>
      <c r="N854" s="7">
        <v>0</v>
      </c>
      <c r="O854" s="7">
        <v>0</v>
      </c>
      <c r="P854" s="7">
        <v>0</v>
      </c>
      <c r="Q854" s="7">
        <v>0</v>
      </c>
      <c r="R854" s="7">
        <v>0</v>
      </c>
      <c r="S854" s="7">
        <v>16.467359999999999</v>
      </c>
      <c r="T854" s="7">
        <v>0</v>
      </c>
      <c r="U854" s="7">
        <v>0</v>
      </c>
      <c r="V854" s="7">
        <v>0</v>
      </c>
      <c r="W854" s="7">
        <v>0</v>
      </c>
      <c r="X854" s="7">
        <v>0</v>
      </c>
      <c r="Y854" s="7">
        <v>0</v>
      </c>
      <c r="Z854" s="7">
        <v>0</v>
      </c>
      <c r="AA854" s="1" t="s">
        <v>46</v>
      </c>
      <c r="AB854" s="1" t="str">
        <f t="shared" si="39"/>
        <v>Andalucía</v>
      </c>
      <c r="AC854" s="1" t="str">
        <f t="shared" si="40"/>
        <v>Cáceres-Andalucía-Almería-R10</v>
      </c>
      <c r="AD854" s="1" t="str">
        <f t="shared" si="41"/>
        <v xml:space="preserve">DI - Industria de productos minerales no metálicos </v>
      </c>
    </row>
    <row r="855" spans="1:30" ht="14.4">
      <c r="A855" s="7" t="s">
        <v>104</v>
      </c>
      <c r="B855" s="7" t="s">
        <v>21</v>
      </c>
      <c r="C855" s="7" t="s">
        <v>22</v>
      </c>
      <c r="D855" s="7" t="s">
        <v>47</v>
      </c>
      <c r="E855" s="7">
        <v>0</v>
      </c>
      <c r="F855" s="7">
        <v>0</v>
      </c>
      <c r="G855" s="7">
        <v>0</v>
      </c>
      <c r="H855" s="7">
        <v>0</v>
      </c>
      <c r="I855" s="7">
        <v>0</v>
      </c>
      <c r="J855" s="7">
        <v>0</v>
      </c>
      <c r="K855" s="7">
        <v>0</v>
      </c>
      <c r="L855" s="7">
        <v>0</v>
      </c>
      <c r="M855" s="7">
        <v>0</v>
      </c>
      <c r="N855" s="7">
        <v>0</v>
      </c>
      <c r="O855" s="7">
        <v>0</v>
      </c>
      <c r="P855" s="7">
        <v>0</v>
      </c>
      <c r="Q855" s="7">
        <v>0</v>
      </c>
      <c r="R855" s="7">
        <v>0</v>
      </c>
      <c r="S855" s="7">
        <v>0</v>
      </c>
      <c r="T855" s="7">
        <v>0</v>
      </c>
      <c r="U855" s="7">
        <v>0</v>
      </c>
      <c r="V855" s="7">
        <v>0</v>
      </c>
      <c r="W855" s="7">
        <v>0</v>
      </c>
      <c r="X855" s="7">
        <v>0</v>
      </c>
      <c r="Y855" s="7">
        <v>0</v>
      </c>
      <c r="Z855" s="7">
        <v>0</v>
      </c>
      <c r="AA855" s="1" t="s">
        <v>48</v>
      </c>
      <c r="AB855" s="1" t="str">
        <f t="shared" si="39"/>
        <v>Andalucía</v>
      </c>
      <c r="AC855" s="1" t="str">
        <f t="shared" si="40"/>
        <v>Cáceres-Andalucía-Almería-R11</v>
      </c>
      <c r="AD855" s="1" t="str">
        <f t="shared" si="41"/>
        <v xml:space="preserve">DJ - Metalurgia y fabricación de productos metálicos </v>
      </c>
    </row>
    <row r="856" spans="1:30" ht="14.4">
      <c r="A856" s="7" t="s">
        <v>104</v>
      </c>
      <c r="B856" s="7" t="s">
        <v>21</v>
      </c>
      <c r="C856" s="7" t="s">
        <v>22</v>
      </c>
      <c r="D856" s="7" t="s">
        <v>49</v>
      </c>
      <c r="E856" s="7">
        <v>0</v>
      </c>
      <c r="F856" s="7">
        <v>0</v>
      </c>
      <c r="G856" s="7">
        <v>0</v>
      </c>
      <c r="H856" s="7">
        <v>0</v>
      </c>
      <c r="I856" s="7">
        <v>0</v>
      </c>
      <c r="J856" s="7">
        <v>0</v>
      </c>
      <c r="K856" s="7">
        <v>0</v>
      </c>
      <c r="L856" s="7">
        <v>0</v>
      </c>
      <c r="M856" s="7">
        <v>0</v>
      </c>
      <c r="N856" s="7">
        <v>0</v>
      </c>
      <c r="O856" s="7">
        <v>0</v>
      </c>
      <c r="P856" s="7">
        <v>0</v>
      </c>
      <c r="Q856" s="7">
        <v>0</v>
      </c>
      <c r="R856" s="7">
        <v>0</v>
      </c>
      <c r="S856" s="7">
        <v>0</v>
      </c>
      <c r="T856" s="7">
        <v>0</v>
      </c>
      <c r="U856" s="7">
        <v>0</v>
      </c>
      <c r="V856" s="7">
        <v>0</v>
      </c>
      <c r="W856" s="7">
        <v>0</v>
      </c>
      <c r="X856" s="7">
        <v>0</v>
      </c>
      <c r="Y856" s="7">
        <v>0</v>
      </c>
      <c r="Z856" s="7">
        <v>0</v>
      </c>
      <c r="AA856" s="1" t="s">
        <v>50</v>
      </c>
      <c r="AB856" s="1" t="str">
        <f t="shared" si="39"/>
        <v>Andalucía</v>
      </c>
      <c r="AC856" s="1" t="str">
        <f t="shared" si="40"/>
        <v>Cáceres-Andalucía-Almería-R12</v>
      </c>
      <c r="AD856" s="1" t="str">
        <f t="shared" si="41"/>
        <v xml:space="preserve">DK - Fabricación de maquinaria y equipo mecánico </v>
      </c>
    </row>
    <row r="857" spans="1:30" ht="14.4">
      <c r="A857" s="7" t="s">
        <v>104</v>
      </c>
      <c r="B857" s="7" t="s">
        <v>21</v>
      </c>
      <c r="C857" s="7" t="s">
        <v>22</v>
      </c>
      <c r="D857" s="7" t="s">
        <v>51</v>
      </c>
      <c r="E857" s="7">
        <v>0</v>
      </c>
      <c r="F857" s="7">
        <v>0</v>
      </c>
      <c r="G857" s="7">
        <v>0</v>
      </c>
      <c r="H857" s="7">
        <v>0</v>
      </c>
      <c r="I857" s="7">
        <v>0</v>
      </c>
      <c r="J857" s="7">
        <v>0</v>
      </c>
      <c r="K857" s="7">
        <v>0</v>
      </c>
      <c r="L857" s="7">
        <v>0</v>
      </c>
      <c r="M857" s="7">
        <v>0</v>
      </c>
      <c r="N857" s="7">
        <v>0</v>
      </c>
      <c r="O857" s="7">
        <v>0</v>
      </c>
      <c r="P857" s="7">
        <v>0</v>
      </c>
      <c r="Q857" s="7">
        <v>0</v>
      </c>
      <c r="R857" s="7">
        <v>0</v>
      </c>
      <c r="S857" s="7">
        <v>0</v>
      </c>
      <c r="T857" s="7">
        <v>0</v>
      </c>
      <c r="U857" s="7">
        <v>0</v>
      </c>
      <c r="V857" s="7">
        <v>0</v>
      </c>
      <c r="W857" s="7">
        <v>0</v>
      </c>
      <c r="X857" s="7">
        <v>0</v>
      </c>
      <c r="Y857" s="7">
        <v>0</v>
      </c>
      <c r="Z857" s="7">
        <v>0</v>
      </c>
      <c r="AA857" s="1" t="s">
        <v>52</v>
      </c>
      <c r="AB857" s="1" t="str">
        <f t="shared" si="39"/>
        <v>Andalucía</v>
      </c>
      <c r="AC857" s="1" t="str">
        <f t="shared" si="40"/>
        <v>Cáceres-Andalucía-Almería-R13</v>
      </c>
      <c r="AD857" s="1" t="str">
        <f t="shared" si="41"/>
        <v xml:space="preserve">DL - Material y equipo eléctrico, electrónico y óptico </v>
      </c>
    </row>
    <row r="858" spans="1:30" ht="14.4">
      <c r="A858" s="7" t="s">
        <v>104</v>
      </c>
      <c r="B858" s="7" t="s">
        <v>21</v>
      </c>
      <c r="C858" s="7" t="s">
        <v>22</v>
      </c>
      <c r="D858" s="7" t="s">
        <v>53</v>
      </c>
      <c r="E858" s="7">
        <v>0</v>
      </c>
      <c r="F858" s="7">
        <v>0</v>
      </c>
      <c r="G858" s="7">
        <v>0</v>
      </c>
      <c r="H858" s="7">
        <v>0</v>
      </c>
      <c r="I858" s="7">
        <v>0</v>
      </c>
      <c r="J858" s="7">
        <v>0</v>
      </c>
      <c r="K858" s="7">
        <v>0</v>
      </c>
      <c r="L858" s="7">
        <v>0</v>
      </c>
      <c r="M858" s="7">
        <v>0</v>
      </c>
      <c r="N858" s="7">
        <v>0</v>
      </c>
      <c r="O858" s="7">
        <v>0</v>
      </c>
      <c r="P858" s="7">
        <v>0</v>
      </c>
      <c r="Q858" s="7">
        <v>0</v>
      </c>
      <c r="R858" s="7">
        <v>0</v>
      </c>
      <c r="S858" s="7">
        <v>0</v>
      </c>
      <c r="T858" s="7">
        <v>0</v>
      </c>
      <c r="U858" s="7">
        <v>0</v>
      </c>
      <c r="V858" s="7">
        <v>0</v>
      </c>
      <c r="W858" s="7">
        <v>0</v>
      </c>
      <c r="X858" s="7">
        <v>0</v>
      </c>
      <c r="Y858" s="7">
        <v>0</v>
      </c>
      <c r="Z858" s="7">
        <v>0</v>
      </c>
      <c r="AA858" s="1" t="s">
        <v>54</v>
      </c>
      <c r="AB858" s="1" t="str">
        <f t="shared" si="39"/>
        <v>Andalucía</v>
      </c>
      <c r="AC858" s="1" t="str">
        <f t="shared" si="40"/>
        <v>Cáceres-Andalucía-Almería-R14</v>
      </c>
      <c r="AD858" s="1" t="str">
        <f t="shared" si="41"/>
        <v xml:space="preserve">DM - Fabricación de material de transporte </v>
      </c>
    </row>
    <row r="859" spans="1:30" ht="14.4">
      <c r="A859" s="7" t="s">
        <v>104</v>
      </c>
      <c r="B859" s="7" t="s">
        <v>21</v>
      </c>
      <c r="C859" s="7" t="s">
        <v>22</v>
      </c>
      <c r="D859" s="7" t="s">
        <v>55</v>
      </c>
      <c r="E859" s="7">
        <v>0</v>
      </c>
      <c r="F859" s="7">
        <v>0</v>
      </c>
      <c r="G859" s="7">
        <v>0</v>
      </c>
      <c r="H859" s="7">
        <v>0</v>
      </c>
      <c r="I859" s="7">
        <v>0</v>
      </c>
      <c r="J859" s="7">
        <v>0</v>
      </c>
      <c r="K859" s="7">
        <v>0</v>
      </c>
      <c r="L859" s="7">
        <v>0</v>
      </c>
      <c r="M859" s="7">
        <v>0</v>
      </c>
      <c r="N859" s="7">
        <v>0</v>
      </c>
      <c r="O859" s="7">
        <v>0</v>
      </c>
      <c r="P859" s="7">
        <v>0</v>
      </c>
      <c r="Q859" s="7">
        <v>0</v>
      </c>
      <c r="R859" s="7">
        <v>0</v>
      </c>
      <c r="S859" s="7">
        <v>0</v>
      </c>
      <c r="T859" s="7">
        <v>0</v>
      </c>
      <c r="U859" s="7">
        <v>0</v>
      </c>
      <c r="V859" s="7">
        <v>0</v>
      </c>
      <c r="W859" s="7">
        <v>0</v>
      </c>
      <c r="X859" s="7">
        <v>0</v>
      </c>
      <c r="Y859" s="7">
        <v>0</v>
      </c>
      <c r="Z859" s="7">
        <v>0</v>
      </c>
      <c r="AA859" s="1" t="s">
        <v>56</v>
      </c>
      <c r="AB859" s="1" t="str">
        <f t="shared" si="39"/>
        <v>Andalucía</v>
      </c>
      <c r="AC859" s="1" t="str">
        <f t="shared" si="40"/>
        <v>Cáceres-Andalucía-Almería-R15</v>
      </c>
      <c r="AD859" s="1" t="str">
        <f t="shared" si="41"/>
        <v xml:space="preserve">DN - Industrias diversas </v>
      </c>
    </row>
    <row r="860" spans="1:30" ht="14.4">
      <c r="A860" s="7" t="s">
        <v>104</v>
      </c>
      <c r="B860" s="7" t="s">
        <v>21</v>
      </c>
      <c r="C860" s="7" t="s">
        <v>22</v>
      </c>
      <c r="D860" s="7" t="s">
        <v>57</v>
      </c>
      <c r="E860" s="7">
        <v>0</v>
      </c>
      <c r="F860" s="7">
        <v>0</v>
      </c>
      <c r="G860" s="7">
        <v>0</v>
      </c>
      <c r="H860" s="7">
        <v>0</v>
      </c>
      <c r="I860" s="7">
        <v>0</v>
      </c>
      <c r="J860" s="7">
        <v>0</v>
      </c>
      <c r="K860" s="7">
        <v>0</v>
      </c>
      <c r="L860" s="7">
        <v>0</v>
      </c>
      <c r="M860" s="7">
        <v>0</v>
      </c>
      <c r="N860" s="7">
        <v>0</v>
      </c>
      <c r="O860" s="7">
        <v>0</v>
      </c>
      <c r="P860" s="7">
        <v>0</v>
      </c>
      <c r="Q860" s="7">
        <v>0</v>
      </c>
      <c r="R860" s="7">
        <v>0</v>
      </c>
      <c r="S860" s="7">
        <v>0</v>
      </c>
      <c r="T860" s="7">
        <v>0</v>
      </c>
      <c r="U860" s="7">
        <v>0</v>
      </c>
      <c r="V860" s="7">
        <v>0</v>
      </c>
      <c r="W860" s="7">
        <v>0</v>
      </c>
      <c r="X860" s="7">
        <v>0</v>
      </c>
      <c r="Y860" s="7">
        <v>0</v>
      </c>
      <c r="Z860" s="7">
        <v>0</v>
      </c>
      <c r="AA860" s="1" t="s">
        <v>58</v>
      </c>
      <c r="AB860" s="1" t="str">
        <f t="shared" si="39"/>
        <v>Andalucía</v>
      </c>
      <c r="AC860" s="1" t="str">
        <f t="shared" si="40"/>
        <v>Cáceres-Andalucía-Almería-R16</v>
      </c>
      <c r="AD860" s="1" t="str">
        <f t="shared" si="41"/>
        <v xml:space="preserve">EE - Industria energética, distribución de energía, gas y agua </v>
      </c>
    </row>
    <row r="861" spans="1:30" ht="14.4">
      <c r="A861" s="7" t="s">
        <v>104</v>
      </c>
      <c r="B861" s="7" t="s">
        <v>21</v>
      </c>
      <c r="C861" s="7" t="s">
        <v>59</v>
      </c>
      <c r="D861" s="7" t="s">
        <v>23</v>
      </c>
      <c r="E861" s="7">
        <v>0</v>
      </c>
      <c r="F861" s="7">
        <v>5.3466232308619999</v>
      </c>
      <c r="G861" s="7">
        <v>8.4123185681688302</v>
      </c>
      <c r="H861" s="7">
        <v>0</v>
      </c>
      <c r="I861" s="7">
        <v>0</v>
      </c>
      <c r="J861" s="7">
        <v>0</v>
      </c>
      <c r="K861" s="7">
        <v>0</v>
      </c>
      <c r="L861" s="7">
        <v>0</v>
      </c>
      <c r="M861" s="7">
        <v>0</v>
      </c>
      <c r="N861" s="7">
        <v>0</v>
      </c>
      <c r="O861" s="7">
        <v>0</v>
      </c>
      <c r="P861" s="7">
        <v>0</v>
      </c>
      <c r="Q861" s="7">
        <v>41.347622000000001</v>
      </c>
      <c r="R861" s="7">
        <v>12.067337</v>
      </c>
      <c r="S861" s="7">
        <v>0</v>
      </c>
      <c r="T861" s="7">
        <v>0</v>
      </c>
      <c r="U861" s="7">
        <v>0</v>
      </c>
      <c r="V861" s="7">
        <v>0</v>
      </c>
      <c r="W861" s="7">
        <v>0</v>
      </c>
      <c r="X861" s="7">
        <v>0</v>
      </c>
      <c r="Y861" s="7">
        <v>0</v>
      </c>
      <c r="Z861" s="7">
        <v>0</v>
      </c>
      <c r="AA861" s="1" t="s">
        <v>24</v>
      </c>
      <c r="AB861" s="1" t="str">
        <f t="shared" si="39"/>
        <v>Andalucía</v>
      </c>
      <c r="AC861" s="1" t="str">
        <f t="shared" si="40"/>
        <v>Cáceres-Andalucía-Cádiz-R1</v>
      </c>
      <c r="AD861" s="1" t="str">
        <f t="shared" si="41"/>
        <v xml:space="preserve">AA,BB - Agricultura, silvicultura y pesca </v>
      </c>
    </row>
    <row r="862" spans="1:30" ht="14.4">
      <c r="A862" s="7" t="s">
        <v>104</v>
      </c>
      <c r="B862" s="7" t="s">
        <v>21</v>
      </c>
      <c r="C862" s="7" t="s">
        <v>59</v>
      </c>
      <c r="D862" s="7" t="s">
        <v>26</v>
      </c>
      <c r="E862" s="7">
        <v>21.766058047194502</v>
      </c>
      <c r="F862" s="7">
        <v>33.124043768308603</v>
      </c>
      <c r="G862" s="7">
        <v>26.7117487346225</v>
      </c>
      <c r="H862" s="7">
        <v>42.459052407200801</v>
      </c>
      <c r="I862" s="7">
        <v>35.863341790520899</v>
      </c>
      <c r="J862" s="7">
        <v>39.722719927298499</v>
      </c>
      <c r="K862" s="7">
        <v>32.329549834606901</v>
      </c>
      <c r="L862" s="7">
        <v>27.3455525073426</v>
      </c>
      <c r="M862" s="7">
        <v>39.340956454259299</v>
      </c>
      <c r="N862" s="7">
        <v>57.460768631032103</v>
      </c>
      <c r="O862" s="7">
        <v>42.139857845371303</v>
      </c>
      <c r="P862" s="7">
        <v>0</v>
      </c>
      <c r="Q862" s="7">
        <v>0</v>
      </c>
      <c r="R862" s="7">
        <v>0</v>
      </c>
      <c r="S862" s="7">
        <v>0</v>
      </c>
      <c r="T862" s="7">
        <v>0</v>
      </c>
      <c r="U862" s="7">
        <v>15.880259000000001</v>
      </c>
      <c r="V862" s="7">
        <v>0</v>
      </c>
      <c r="W862" s="7">
        <v>0</v>
      </c>
      <c r="X862" s="7">
        <v>12.4152</v>
      </c>
      <c r="Y862" s="7">
        <v>2.7201360000000001</v>
      </c>
      <c r="Z862" s="7">
        <v>0</v>
      </c>
      <c r="AA862" s="1" t="s">
        <v>27</v>
      </c>
      <c r="AB862" s="1" t="str">
        <f t="shared" ref="AB862:AB925" si="42">IF(B862="Castilla-La Mancha","Castilla La Mancha",B862)</f>
        <v>Andalucía</v>
      </c>
      <c r="AC862" s="1" t="str">
        <f t="shared" si="40"/>
        <v>Cáceres-Andalucía-Cádiz-R2</v>
      </c>
      <c r="AD862" s="1" t="str">
        <f t="shared" si="41"/>
        <v xml:space="preserve">CA,CB, DF - I. extractivas, coquerías, refino y combustibles nucleares </v>
      </c>
    </row>
    <row r="863" spans="1:30" ht="14.4">
      <c r="A863" s="7" t="s">
        <v>104</v>
      </c>
      <c r="B863" s="7" t="s">
        <v>21</v>
      </c>
      <c r="C863" s="7" t="s">
        <v>59</v>
      </c>
      <c r="D863" s="7" t="s">
        <v>29</v>
      </c>
      <c r="E863" s="7">
        <v>5.9589566327940098</v>
      </c>
      <c r="F863" s="7">
        <v>0</v>
      </c>
      <c r="G863" s="7">
        <v>1.34367109524269</v>
      </c>
      <c r="H863" s="7">
        <v>16.698529596941601</v>
      </c>
      <c r="I863" s="7">
        <v>2.74379088321187</v>
      </c>
      <c r="J863" s="7">
        <v>3.5006853224292498</v>
      </c>
      <c r="K863" s="7">
        <v>0</v>
      </c>
      <c r="L863" s="7">
        <v>259.931422647229</v>
      </c>
      <c r="M863" s="7">
        <v>5.1599795011818896</v>
      </c>
      <c r="N863" s="7">
        <v>0</v>
      </c>
      <c r="O863" s="7">
        <v>5.1402693567784699</v>
      </c>
      <c r="P863" s="7">
        <v>20.332540999999999</v>
      </c>
      <c r="Q863" s="7">
        <v>0</v>
      </c>
      <c r="R863" s="7">
        <v>18.767403000000002</v>
      </c>
      <c r="S863" s="7">
        <v>27.291912</v>
      </c>
      <c r="T863" s="7">
        <v>15.462025000000001</v>
      </c>
      <c r="U863" s="7">
        <v>15.2498</v>
      </c>
      <c r="V863" s="7">
        <v>0</v>
      </c>
      <c r="W863" s="7">
        <v>11.452299999999999</v>
      </c>
      <c r="X863" s="7">
        <v>7.5894000000000004</v>
      </c>
      <c r="Y863" s="7">
        <v>0</v>
      </c>
      <c r="Z863" s="7">
        <v>26.788784</v>
      </c>
      <c r="AA863" s="1" t="s">
        <v>30</v>
      </c>
      <c r="AB863" s="1" t="str">
        <f t="shared" si="42"/>
        <v>Andalucía</v>
      </c>
      <c r="AC863" s="1" t="str">
        <f t="shared" si="40"/>
        <v>Cáceres-Andalucía-Cádiz-R3</v>
      </c>
      <c r="AD863" s="1" t="str">
        <f t="shared" si="41"/>
        <v xml:space="preserve">DA - Industria Agroalimentaria </v>
      </c>
    </row>
    <row r="864" spans="1:30" ht="14.4">
      <c r="A864" s="7" t="s">
        <v>104</v>
      </c>
      <c r="B864" s="7" t="s">
        <v>21</v>
      </c>
      <c r="C864" s="7" t="s">
        <v>59</v>
      </c>
      <c r="D864" s="7" t="s">
        <v>32</v>
      </c>
      <c r="E864" s="7">
        <v>0</v>
      </c>
      <c r="F864" s="7">
        <v>0</v>
      </c>
      <c r="G864" s="7">
        <v>0</v>
      </c>
      <c r="H864" s="7">
        <v>0</v>
      </c>
      <c r="I864" s="7">
        <v>0</v>
      </c>
      <c r="J864" s="7">
        <v>0</v>
      </c>
      <c r="K864" s="7">
        <v>0</v>
      </c>
      <c r="L864" s="7">
        <v>0</v>
      </c>
      <c r="M864" s="7">
        <v>0</v>
      </c>
      <c r="N864" s="7">
        <v>0</v>
      </c>
      <c r="O864" s="7">
        <v>0</v>
      </c>
      <c r="P864" s="7">
        <v>0</v>
      </c>
      <c r="Q864" s="7">
        <v>0</v>
      </c>
      <c r="R864" s="7">
        <v>0</v>
      </c>
      <c r="S864" s="7">
        <v>0</v>
      </c>
      <c r="T864" s="7">
        <v>0</v>
      </c>
      <c r="U864" s="7">
        <v>0</v>
      </c>
      <c r="V864" s="7">
        <v>0</v>
      </c>
      <c r="W864" s="7">
        <v>0</v>
      </c>
      <c r="X864" s="7">
        <v>0</v>
      </c>
      <c r="Y864" s="7">
        <v>0</v>
      </c>
      <c r="Z864" s="7">
        <v>0</v>
      </c>
      <c r="AA864" s="1" t="s">
        <v>33</v>
      </c>
      <c r="AB864" s="1" t="str">
        <f t="shared" si="42"/>
        <v>Andalucía</v>
      </c>
      <c r="AC864" s="1" t="str">
        <f t="shared" si="40"/>
        <v>Cáceres-Andalucía-Cádiz-R4</v>
      </c>
      <c r="AD864" s="1" t="str">
        <f t="shared" si="41"/>
        <v xml:space="preserve">DB - Industria textil y de la confección </v>
      </c>
    </row>
    <row r="865" spans="1:30" ht="14.4">
      <c r="A865" s="7" t="s">
        <v>104</v>
      </c>
      <c r="B865" s="7" t="s">
        <v>21</v>
      </c>
      <c r="C865" s="7" t="s">
        <v>59</v>
      </c>
      <c r="D865" s="7" t="s">
        <v>35</v>
      </c>
      <c r="E865" s="7">
        <v>0</v>
      </c>
      <c r="F865" s="7">
        <v>0</v>
      </c>
      <c r="G865" s="7">
        <v>0</v>
      </c>
      <c r="H865" s="7">
        <v>0</v>
      </c>
      <c r="I865" s="7">
        <v>0</v>
      </c>
      <c r="J865" s="7">
        <v>0</v>
      </c>
      <c r="K865" s="7">
        <v>0</v>
      </c>
      <c r="L865" s="7">
        <v>0</v>
      </c>
      <c r="M865" s="7">
        <v>0</v>
      </c>
      <c r="N865" s="7">
        <v>0</v>
      </c>
      <c r="O865" s="7">
        <v>0</v>
      </c>
      <c r="P865" s="7">
        <v>0</v>
      </c>
      <c r="Q865" s="7">
        <v>0</v>
      </c>
      <c r="R865" s="7">
        <v>0</v>
      </c>
      <c r="S865" s="7">
        <v>0</v>
      </c>
      <c r="T865" s="7">
        <v>0</v>
      </c>
      <c r="U865" s="7">
        <v>0</v>
      </c>
      <c r="V865" s="7">
        <v>0</v>
      </c>
      <c r="W865" s="7">
        <v>0</v>
      </c>
      <c r="X865" s="7">
        <v>0</v>
      </c>
      <c r="Y865" s="7">
        <v>0</v>
      </c>
      <c r="Z865" s="7">
        <v>0</v>
      </c>
      <c r="AA865" s="1" t="s">
        <v>36</v>
      </c>
      <c r="AB865" s="1" t="str">
        <f t="shared" si="42"/>
        <v>Andalucía</v>
      </c>
      <c r="AC865" s="1" t="str">
        <f t="shared" si="40"/>
        <v>Cáceres-Andalucía-Cádiz-R5</v>
      </c>
      <c r="AD865" s="1" t="str">
        <f t="shared" si="41"/>
        <v xml:space="preserve">DC - Industria del cuero y calzado </v>
      </c>
    </row>
    <row r="866" spans="1:30" ht="14.4">
      <c r="A866" s="7" t="s">
        <v>104</v>
      </c>
      <c r="B866" s="7" t="s">
        <v>21</v>
      </c>
      <c r="C866" s="7" t="s">
        <v>59</v>
      </c>
      <c r="D866" s="7" t="s">
        <v>37</v>
      </c>
      <c r="E866" s="7">
        <v>0</v>
      </c>
      <c r="F866" s="7">
        <v>0</v>
      </c>
      <c r="G866" s="7">
        <v>0</v>
      </c>
      <c r="H866" s="7">
        <v>0</v>
      </c>
      <c r="I866" s="7">
        <v>0</v>
      </c>
      <c r="J866" s="7">
        <v>0</v>
      </c>
      <c r="K866" s="7">
        <v>0</v>
      </c>
      <c r="L866" s="7">
        <v>0</v>
      </c>
      <c r="M866" s="7">
        <v>0</v>
      </c>
      <c r="N866" s="7">
        <v>0</v>
      </c>
      <c r="O866" s="7">
        <v>0</v>
      </c>
      <c r="P866" s="7">
        <v>0</v>
      </c>
      <c r="Q866" s="7">
        <v>0</v>
      </c>
      <c r="R866" s="7">
        <v>0</v>
      </c>
      <c r="S866" s="7">
        <v>0</v>
      </c>
      <c r="T866" s="7">
        <v>0</v>
      </c>
      <c r="U866" s="7">
        <v>0</v>
      </c>
      <c r="V866" s="7">
        <v>0</v>
      </c>
      <c r="W866" s="7">
        <v>0</v>
      </c>
      <c r="X866" s="7">
        <v>0</v>
      </c>
      <c r="Y866" s="7">
        <v>0</v>
      </c>
      <c r="Z866" s="7">
        <v>0</v>
      </c>
      <c r="AA866" s="1" t="s">
        <v>38</v>
      </c>
      <c r="AB866" s="1" t="str">
        <f t="shared" si="42"/>
        <v>Andalucía</v>
      </c>
      <c r="AC866" s="1" t="str">
        <f t="shared" si="40"/>
        <v>Cáceres-Andalucía-Cádiz-R6</v>
      </c>
      <c r="AD866" s="1" t="str">
        <f t="shared" si="41"/>
        <v xml:space="preserve">DD - Industria de la madera y el corcho </v>
      </c>
    </row>
    <row r="867" spans="1:30" ht="14.4">
      <c r="A867" s="7" t="s">
        <v>104</v>
      </c>
      <c r="B867" s="7" t="s">
        <v>21</v>
      </c>
      <c r="C867" s="7" t="s">
        <v>59</v>
      </c>
      <c r="D867" s="7" t="s">
        <v>39</v>
      </c>
      <c r="E867" s="7">
        <v>0</v>
      </c>
      <c r="F867" s="7">
        <v>0</v>
      </c>
      <c r="G867" s="7">
        <v>0</v>
      </c>
      <c r="H867" s="7">
        <v>0</v>
      </c>
      <c r="I867" s="7">
        <v>0</v>
      </c>
      <c r="J867" s="7">
        <v>0</v>
      </c>
      <c r="K867" s="7">
        <v>0</v>
      </c>
      <c r="L867" s="7">
        <v>0</v>
      </c>
      <c r="M867" s="7">
        <v>0</v>
      </c>
      <c r="N867" s="7">
        <v>0</v>
      </c>
      <c r="O867" s="7">
        <v>0</v>
      </c>
      <c r="P867" s="7">
        <v>0</v>
      </c>
      <c r="Q867" s="7">
        <v>0</v>
      </c>
      <c r="R867" s="7">
        <v>0</v>
      </c>
      <c r="S867" s="7">
        <v>0</v>
      </c>
      <c r="T867" s="7">
        <v>0</v>
      </c>
      <c r="U867" s="7">
        <v>0</v>
      </c>
      <c r="V867" s="7">
        <v>0</v>
      </c>
      <c r="W867" s="7">
        <v>0</v>
      </c>
      <c r="X867" s="7">
        <v>0</v>
      </c>
      <c r="Y867" s="7">
        <v>0</v>
      </c>
      <c r="Z867" s="7">
        <v>0</v>
      </c>
      <c r="AA867" s="1" t="s">
        <v>40</v>
      </c>
      <c r="AB867" s="1" t="str">
        <f t="shared" si="42"/>
        <v>Andalucía</v>
      </c>
      <c r="AC867" s="1" t="str">
        <f t="shared" si="40"/>
        <v>Cáceres-Andalucía-Cádiz-R7</v>
      </c>
      <c r="AD867" s="1" t="str">
        <f t="shared" si="41"/>
        <v xml:space="preserve">DE - Industria del papel, edición y artes gráficas </v>
      </c>
    </row>
    <row r="868" spans="1:30" ht="14.4">
      <c r="A868" s="7" t="s">
        <v>104</v>
      </c>
      <c r="B868" s="7" t="s">
        <v>21</v>
      </c>
      <c r="C868" s="7" t="s">
        <v>59</v>
      </c>
      <c r="D868" s="7" t="s">
        <v>41</v>
      </c>
      <c r="E868" s="7">
        <v>0</v>
      </c>
      <c r="F868" s="7">
        <v>0</v>
      </c>
      <c r="G868" s="7">
        <v>112.91472392803</v>
      </c>
      <c r="H868" s="7">
        <v>43.881423846019601</v>
      </c>
      <c r="I868" s="7">
        <v>5.5954680120952398</v>
      </c>
      <c r="J868" s="7">
        <v>40.175417581631798</v>
      </c>
      <c r="K868" s="7">
        <v>37.969461111692901</v>
      </c>
      <c r="L868" s="7">
        <v>51.291969897416202</v>
      </c>
      <c r="M868" s="7">
        <v>0</v>
      </c>
      <c r="N868" s="7">
        <v>40.092700543895802</v>
      </c>
      <c r="O868" s="7">
        <v>0</v>
      </c>
      <c r="P868" s="7">
        <v>0</v>
      </c>
      <c r="Q868" s="7">
        <v>0</v>
      </c>
      <c r="R868" s="7">
        <v>3.8761899999999998</v>
      </c>
      <c r="S868" s="7">
        <v>14.695107</v>
      </c>
      <c r="T868" s="7">
        <v>0.90662200000000004</v>
      </c>
      <c r="U868" s="7">
        <v>4.3919420000000002</v>
      </c>
      <c r="V868" s="7">
        <v>5.2367759999999999</v>
      </c>
      <c r="W868" s="7">
        <v>11.46438</v>
      </c>
      <c r="X868" s="7">
        <v>0</v>
      </c>
      <c r="Y868" s="7">
        <v>10.19745</v>
      </c>
      <c r="Z868" s="7">
        <v>0</v>
      </c>
      <c r="AA868" s="1" t="s">
        <v>42</v>
      </c>
      <c r="AB868" s="1" t="str">
        <f t="shared" si="42"/>
        <v>Andalucía</v>
      </c>
      <c r="AC868" s="1" t="str">
        <f t="shared" si="40"/>
        <v>Cáceres-Andalucía-Cádiz-R8</v>
      </c>
      <c r="AD868" s="1" t="str">
        <f t="shared" si="41"/>
        <v xml:space="preserve">DG - Industria Química </v>
      </c>
    </row>
    <row r="869" spans="1:30" ht="14.4">
      <c r="A869" s="7" t="s">
        <v>104</v>
      </c>
      <c r="B869" s="7" t="s">
        <v>21</v>
      </c>
      <c r="C869" s="7" t="s">
        <v>59</v>
      </c>
      <c r="D869" s="7" t="s">
        <v>43</v>
      </c>
      <c r="E869" s="7">
        <v>3.7988825464435898</v>
      </c>
      <c r="F869" s="7">
        <v>0</v>
      </c>
      <c r="G869" s="7">
        <v>0</v>
      </c>
      <c r="H869" s="7">
        <v>0</v>
      </c>
      <c r="I869" s="7">
        <v>0</v>
      </c>
      <c r="J869" s="7">
        <v>1.3513898907855399</v>
      </c>
      <c r="K869" s="7">
        <v>3.7548901266020001</v>
      </c>
      <c r="L869" s="7">
        <v>0</v>
      </c>
      <c r="M869" s="7">
        <v>0</v>
      </c>
      <c r="N869" s="7">
        <v>0</v>
      </c>
      <c r="O869" s="7">
        <v>0</v>
      </c>
      <c r="P869" s="7">
        <v>11.577238850000001</v>
      </c>
      <c r="Q869" s="7">
        <v>0</v>
      </c>
      <c r="R869" s="7">
        <v>0</v>
      </c>
      <c r="S869" s="7">
        <v>0</v>
      </c>
      <c r="T869" s="7">
        <v>0</v>
      </c>
      <c r="U869" s="7">
        <v>12.457056</v>
      </c>
      <c r="V869" s="7">
        <v>43.627608000000002</v>
      </c>
      <c r="W869" s="7">
        <v>0</v>
      </c>
      <c r="X869" s="7">
        <v>0</v>
      </c>
      <c r="Y869" s="7">
        <v>0</v>
      </c>
      <c r="Z869" s="7">
        <v>0</v>
      </c>
      <c r="AA869" s="1" t="s">
        <v>44</v>
      </c>
      <c r="AB869" s="1" t="str">
        <f t="shared" si="42"/>
        <v>Andalucía</v>
      </c>
      <c r="AC869" s="1" t="str">
        <f t="shared" si="40"/>
        <v>Cáceres-Andalucía-Cádiz-R9</v>
      </c>
      <c r="AD869" s="1" t="str">
        <f t="shared" si="41"/>
        <v xml:space="preserve">DH - Industria del caucho y materias plásticas </v>
      </c>
    </row>
    <row r="870" spans="1:30" ht="14.4">
      <c r="A870" s="7" t="s">
        <v>104</v>
      </c>
      <c r="B870" s="7" t="s">
        <v>21</v>
      </c>
      <c r="C870" s="7" t="s">
        <v>59</v>
      </c>
      <c r="D870" s="7" t="s">
        <v>45</v>
      </c>
      <c r="E870" s="7">
        <v>0</v>
      </c>
      <c r="F870" s="7">
        <v>0</v>
      </c>
      <c r="G870" s="7">
        <v>0.118212018716468</v>
      </c>
      <c r="H870" s="7">
        <v>0</v>
      </c>
      <c r="I870" s="7">
        <v>0</v>
      </c>
      <c r="J870" s="7">
        <v>0.218950025194801</v>
      </c>
      <c r="K870" s="7">
        <v>0</v>
      </c>
      <c r="L870" s="7">
        <v>0</v>
      </c>
      <c r="M870" s="7">
        <v>0</v>
      </c>
      <c r="N870" s="7">
        <v>0</v>
      </c>
      <c r="O870" s="7">
        <v>0</v>
      </c>
      <c r="P870" s="7">
        <v>0</v>
      </c>
      <c r="Q870" s="7">
        <v>0</v>
      </c>
      <c r="R870" s="7">
        <v>8.6013599999999997</v>
      </c>
      <c r="S870" s="7">
        <v>0</v>
      </c>
      <c r="T870" s="7">
        <v>0</v>
      </c>
      <c r="U870" s="7">
        <v>5.1990619999999996</v>
      </c>
      <c r="V870" s="7">
        <v>0</v>
      </c>
      <c r="W870" s="7">
        <v>0</v>
      </c>
      <c r="X870" s="7">
        <v>0</v>
      </c>
      <c r="Y870" s="7">
        <v>0</v>
      </c>
      <c r="Z870" s="7">
        <v>0</v>
      </c>
      <c r="AA870" s="1" t="s">
        <v>46</v>
      </c>
      <c r="AB870" s="1" t="str">
        <f t="shared" si="42"/>
        <v>Andalucía</v>
      </c>
      <c r="AC870" s="1" t="str">
        <f t="shared" si="40"/>
        <v>Cáceres-Andalucía-Cádiz-R10</v>
      </c>
      <c r="AD870" s="1" t="str">
        <f t="shared" si="41"/>
        <v xml:space="preserve">DI - Industria de productos minerales no metálicos </v>
      </c>
    </row>
    <row r="871" spans="1:30" ht="14.4">
      <c r="A871" s="7" t="s">
        <v>104</v>
      </c>
      <c r="B871" s="7" t="s">
        <v>21</v>
      </c>
      <c r="C871" s="7" t="s">
        <v>59</v>
      </c>
      <c r="D871" s="7" t="s">
        <v>47</v>
      </c>
      <c r="E871" s="7">
        <v>0</v>
      </c>
      <c r="F871" s="7">
        <v>0</v>
      </c>
      <c r="G871" s="7">
        <v>0</v>
      </c>
      <c r="H871" s="7">
        <v>0</v>
      </c>
      <c r="I871" s="7">
        <v>0</v>
      </c>
      <c r="J871" s="7">
        <v>0</v>
      </c>
      <c r="K871" s="7">
        <v>0</v>
      </c>
      <c r="L871" s="7">
        <v>0</v>
      </c>
      <c r="M871" s="7">
        <v>0</v>
      </c>
      <c r="N871" s="7">
        <v>29.928562468599999</v>
      </c>
      <c r="O871" s="7">
        <v>0</v>
      </c>
      <c r="P871" s="7">
        <v>0</v>
      </c>
      <c r="Q871" s="7">
        <v>0</v>
      </c>
      <c r="R871" s="7">
        <v>0</v>
      </c>
      <c r="S871" s="7">
        <v>0</v>
      </c>
      <c r="T871" s="7">
        <v>0</v>
      </c>
      <c r="U871" s="7">
        <v>0</v>
      </c>
      <c r="V871" s="7">
        <v>0</v>
      </c>
      <c r="W871" s="7">
        <v>0</v>
      </c>
      <c r="X871" s="7">
        <v>0</v>
      </c>
      <c r="Y871" s="7">
        <v>12.362615999999999</v>
      </c>
      <c r="Z871" s="7">
        <v>0</v>
      </c>
      <c r="AA871" s="1" t="s">
        <v>48</v>
      </c>
      <c r="AB871" s="1" t="str">
        <f t="shared" si="42"/>
        <v>Andalucía</v>
      </c>
      <c r="AC871" s="1" t="str">
        <f t="shared" si="40"/>
        <v>Cáceres-Andalucía-Cádiz-R11</v>
      </c>
      <c r="AD871" s="1" t="str">
        <f t="shared" si="41"/>
        <v xml:space="preserve">DJ - Metalurgia y fabricación de productos metálicos </v>
      </c>
    </row>
    <row r="872" spans="1:30" ht="14.4">
      <c r="A872" s="7" t="s">
        <v>104</v>
      </c>
      <c r="B872" s="7" t="s">
        <v>21</v>
      </c>
      <c r="C872" s="7" t="s">
        <v>59</v>
      </c>
      <c r="D872" s="7" t="s">
        <v>49</v>
      </c>
      <c r="E872" s="7">
        <v>0</v>
      </c>
      <c r="F872" s="7">
        <v>0</v>
      </c>
      <c r="G872" s="7">
        <v>0</v>
      </c>
      <c r="H872" s="7">
        <v>1.52765632088565</v>
      </c>
      <c r="I872" s="7">
        <v>0</v>
      </c>
      <c r="J872" s="7">
        <v>0</v>
      </c>
      <c r="K872" s="7">
        <v>0</v>
      </c>
      <c r="L872" s="7">
        <v>0</v>
      </c>
      <c r="M872" s="7">
        <v>0</v>
      </c>
      <c r="N872" s="7">
        <v>0</v>
      </c>
      <c r="O872" s="7">
        <v>0</v>
      </c>
      <c r="P872" s="7">
        <v>0</v>
      </c>
      <c r="Q872" s="7">
        <v>0</v>
      </c>
      <c r="R872" s="7">
        <v>0</v>
      </c>
      <c r="S872" s="7">
        <v>9.2230032000000008</v>
      </c>
      <c r="T872" s="7">
        <v>0</v>
      </c>
      <c r="U872" s="7">
        <v>0</v>
      </c>
      <c r="V872" s="7">
        <v>0</v>
      </c>
      <c r="W872" s="7">
        <v>0</v>
      </c>
      <c r="X872" s="7">
        <v>0</v>
      </c>
      <c r="Y872" s="7">
        <v>0</v>
      </c>
      <c r="Z872" s="7">
        <v>0</v>
      </c>
      <c r="AA872" s="1" t="s">
        <v>50</v>
      </c>
      <c r="AB872" s="1" t="str">
        <f t="shared" si="42"/>
        <v>Andalucía</v>
      </c>
      <c r="AC872" s="1" t="str">
        <f t="shared" si="40"/>
        <v>Cáceres-Andalucía-Cádiz-R12</v>
      </c>
      <c r="AD872" s="1" t="str">
        <f t="shared" si="41"/>
        <v xml:space="preserve">DK - Fabricación de maquinaria y equipo mecánico </v>
      </c>
    </row>
    <row r="873" spans="1:30" ht="14.4">
      <c r="A873" s="7" t="s">
        <v>104</v>
      </c>
      <c r="B873" s="7" t="s">
        <v>21</v>
      </c>
      <c r="C873" s="7" t="s">
        <v>59</v>
      </c>
      <c r="D873" s="7" t="s">
        <v>51</v>
      </c>
      <c r="E873" s="7">
        <v>0</v>
      </c>
      <c r="F873" s="7">
        <v>0</v>
      </c>
      <c r="G873" s="7">
        <v>0</v>
      </c>
      <c r="H873" s="7">
        <v>0.240750610744521</v>
      </c>
      <c r="I873" s="7">
        <v>0</v>
      </c>
      <c r="J873" s="7">
        <v>0</v>
      </c>
      <c r="K873" s="7">
        <v>0</v>
      </c>
      <c r="L873" s="7">
        <v>0</v>
      </c>
      <c r="M873" s="7">
        <v>0</v>
      </c>
      <c r="N873" s="7">
        <v>0</v>
      </c>
      <c r="O873" s="7">
        <v>0</v>
      </c>
      <c r="P873" s="7">
        <v>0</v>
      </c>
      <c r="Q873" s="7">
        <v>0</v>
      </c>
      <c r="R873" s="7">
        <v>0</v>
      </c>
      <c r="S873" s="7">
        <v>5.3532175500000001</v>
      </c>
      <c r="T873" s="7">
        <v>0</v>
      </c>
      <c r="U873" s="7">
        <v>0</v>
      </c>
      <c r="V873" s="7">
        <v>0</v>
      </c>
      <c r="W873" s="7">
        <v>0</v>
      </c>
      <c r="X873" s="7">
        <v>0</v>
      </c>
      <c r="Y873" s="7">
        <v>0</v>
      </c>
      <c r="Z873" s="7">
        <v>0</v>
      </c>
      <c r="AA873" s="1" t="s">
        <v>52</v>
      </c>
      <c r="AB873" s="1" t="str">
        <f t="shared" si="42"/>
        <v>Andalucía</v>
      </c>
      <c r="AC873" s="1" t="str">
        <f t="shared" si="40"/>
        <v>Cáceres-Andalucía-Cádiz-R13</v>
      </c>
      <c r="AD873" s="1" t="str">
        <f t="shared" si="41"/>
        <v xml:space="preserve">DL - Material y equipo eléctrico, electrónico y óptico </v>
      </c>
    </row>
    <row r="874" spans="1:30" ht="14.4">
      <c r="A874" s="7" t="s">
        <v>104</v>
      </c>
      <c r="B874" s="7" t="s">
        <v>21</v>
      </c>
      <c r="C874" s="7" t="s">
        <v>59</v>
      </c>
      <c r="D874" s="7" t="s">
        <v>53</v>
      </c>
      <c r="E874" s="7">
        <v>0</v>
      </c>
      <c r="F874" s="7">
        <v>0</v>
      </c>
      <c r="G874" s="7">
        <v>0</v>
      </c>
      <c r="H874" s="7">
        <v>0</v>
      </c>
      <c r="I874" s="7">
        <v>16.678032671836</v>
      </c>
      <c r="J874" s="7">
        <v>0</v>
      </c>
      <c r="K874" s="7">
        <v>0</v>
      </c>
      <c r="L874" s="7">
        <v>0</v>
      </c>
      <c r="M874" s="7">
        <v>0</v>
      </c>
      <c r="N874" s="7">
        <v>0</v>
      </c>
      <c r="O874" s="7">
        <v>0</v>
      </c>
      <c r="P874" s="7">
        <v>0</v>
      </c>
      <c r="Q874" s="7">
        <v>0</v>
      </c>
      <c r="R874" s="7">
        <v>0</v>
      </c>
      <c r="S874" s="7">
        <v>0</v>
      </c>
      <c r="T874" s="7">
        <v>2.3313130000000002</v>
      </c>
      <c r="U874" s="7">
        <v>0</v>
      </c>
      <c r="V874" s="7">
        <v>0</v>
      </c>
      <c r="W874" s="7">
        <v>0</v>
      </c>
      <c r="X874" s="7">
        <v>0</v>
      </c>
      <c r="Y874" s="7">
        <v>0</v>
      </c>
      <c r="Z874" s="7">
        <v>0</v>
      </c>
      <c r="AA874" s="1" t="s">
        <v>54</v>
      </c>
      <c r="AB874" s="1" t="str">
        <f t="shared" si="42"/>
        <v>Andalucía</v>
      </c>
      <c r="AC874" s="1" t="str">
        <f t="shared" si="40"/>
        <v>Cáceres-Andalucía-Cádiz-R14</v>
      </c>
      <c r="AD874" s="1" t="str">
        <f t="shared" si="41"/>
        <v xml:space="preserve">DM - Fabricación de material de transporte </v>
      </c>
    </row>
    <row r="875" spans="1:30" ht="14.4">
      <c r="A875" s="7" t="s">
        <v>104</v>
      </c>
      <c r="B875" s="7" t="s">
        <v>21</v>
      </c>
      <c r="C875" s="7" t="s">
        <v>59</v>
      </c>
      <c r="D875" s="7" t="s">
        <v>55</v>
      </c>
      <c r="E875" s="7">
        <v>0</v>
      </c>
      <c r="F875" s="7">
        <v>0</v>
      </c>
      <c r="G875" s="7">
        <v>6.09735942557341E-2</v>
      </c>
      <c r="H875" s="7">
        <v>0</v>
      </c>
      <c r="I875" s="7">
        <v>0</v>
      </c>
      <c r="J875" s="7">
        <v>0</v>
      </c>
      <c r="K875" s="7">
        <v>0</v>
      </c>
      <c r="L875" s="7">
        <v>0</v>
      </c>
      <c r="M875" s="7">
        <v>0</v>
      </c>
      <c r="N875" s="7">
        <v>0</v>
      </c>
      <c r="O875" s="7">
        <v>0</v>
      </c>
      <c r="P875" s="7">
        <v>0</v>
      </c>
      <c r="Q875" s="7">
        <v>0</v>
      </c>
      <c r="R875" s="7">
        <v>2.0583499999999999</v>
      </c>
      <c r="S875" s="7">
        <v>0</v>
      </c>
      <c r="T875" s="7">
        <v>0</v>
      </c>
      <c r="U875" s="7">
        <v>0</v>
      </c>
      <c r="V875" s="7">
        <v>0</v>
      </c>
      <c r="W875" s="7">
        <v>0</v>
      </c>
      <c r="X875" s="7">
        <v>0</v>
      </c>
      <c r="Y875" s="7">
        <v>0</v>
      </c>
      <c r="Z875" s="7">
        <v>0</v>
      </c>
      <c r="AA875" s="1" t="s">
        <v>56</v>
      </c>
      <c r="AB875" s="1" t="str">
        <f t="shared" si="42"/>
        <v>Andalucía</v>
      </c>
      <c r="AC875" s="1" t="str">
        <f t="shared" si="40"/>
        <v>Cáceres-Andalucía-Cádiz-R15</v>
      </c>
      <c r="AD875" s="1" t="str">
        <f t="shared" si="41"/>
        <v xml:space="preserve">DN - Industrias diversas </v>
      </c>
    </row>
    <row r="876" spans="1:30" ht="14.4">
      <c r="A876" s="7" t="s">
        <v>104</v>
      </c>
      <c r="B876" s="7" t="s">
        <v>21</v>
      </c>
      <c r="C876" s="7" t="s">
        <v>59</v>
      </c>
      <c r="D876" s="7" t="s">
        <v>57</v>
      </c>
      <c r="E876" s="7">
        <v>0</v>
      </c>
      <c r="F876" s="7">
        <v>0</v>
      </c>
      <c r="G876" s="7">
        <v>0</v>
      </c>
      <c r="H876" s="7">
        <v>0</v>
      </c>
      <c r="I876" s="7">
        <v>0</v>
      </c>
      <c r="J876" s="7">
        <v>0</v>
      </c>
      <c r="K876" s="7">
        <v>0</v>
      </c>
      <c r="L876" s="7">
        <v>0</v>
      </c>
      <c r="M876" s="7">
        <v>0</v>
      </c>
      <c r="N876" s="7">
        <v>0</v>
      </c>
      <c r="O876" s="7">
        <v>0</v>
      </c>
      <c r="P876" s="7">
        <v>0</v>
      </c>
      <c r="Q876" s="7">
        <v>0</v>
      </c>
      <c r="R876" s="7">
        <v>0</v>
      </c>
      <c r="S876" s="7">
        <v>0</v>
      </c>
      <c r="T876" s="7">
        <v>0</v>
      </c>
      <c r="U876" s="7">
        <v>0</v>
      </c>
      <c r="V876" s="7">
        <v>0</v>
      </c>
      <c r="W876" s="7">
        <v>0</v>
      </c>
      <c r="X876" s="7">
        <v>0</v>
      </c>
      <c r="Y876" s="7">
        <v>0</v>
      </c>
      <c r="Z876" s="7">
        <v>0</v>
      </c>
      <c r="AA876" s="1" t="s">
        <v>58</v>
      </c>
      <c r="AB876" s="1" t="str">
        <f t="shared" si="42"/>
        <v>Andalucía</v>
      </c>
      <c r="AC876" s="1" t="str">
        <f t="shared" si="40"/>
        <v>Cáceres-Andalucía-Cádiz-R16</v>
      </c>
      <c r="AD876" s="1" t="str">
        <f t="shared" si="41"/>
        <v xml:space="preserve">EE - Industria energética, distribución de energía, gas y agua </v>
      </c>
    </row>
    <row r="877" spans="1:30" ht="14.4">
      <c r="A877" s="7" t="s">
        <v>104</v>
      </c>
      <c r="B877" s="7" t="s">
        <v>21</v>
      </c>
      <c r="C877" s="7" t="s">
        <v>60</v>
      </c>
      <c r="D877" s="7" t="s">
        <v>23</v>
      </c>
      <c r="E877" s="7">
        <v>0</v>
      </c>
      <c r="F877" s="7">
        <v>25.2121697315958</v>
      </c>
      <c r="G877" s="7">
        <v>0</v>
      </c>
      <c r="H877" s="7">
        <v>17.1325276619419</v>
      </c>
      <c r="I877" s="7">
        <v>1.5234001115026601</v>
      </c>
      <c r="J877" s="7">
        <v>16.477882149249901</v>
      </c>
      <c r="K877" s="7">
        <v>12.752923982640199</v>
      </c>
      <c r="L877" s="7">
        <v>0</v>
      </c>
      <c r="M877" s="7">
        <v>0.28018992164673201</v>
      </c>
      <c r="N877" s="7">
        <v>11.686576233114</v>
      </c>
      <c r="O877" s="7">
        <v>3.4623002231226399</v>
      </c>
      <c r="P877" s="7">
        <v>0</v>
      </c>
      <c r="Q877" s="7">
        <v>143.19737699999999</v>
      </c>
      <c r="R877" s="7">
        <v>0</v>
      </c>
      <c r="S877" s="7">
        <v>30.279674</v>
      </c>
      <c r="T877" s="7">
        <v>39.921742000000002</v>
      </c>
      <c r="U877" s="7">
        <v>63.647069000000002</v>
      </c>
      <c r="V877" s="7">
        <v>54.098182000000001</v>
      </c>
      <c r="W877" s="7">
        <v>0</v>
      </c>
      <c r="X877" s="7">
        <v>7.97018</v>
      </c>
      <c r="Y877" s="7">
        <v>64.833107999999996</v>
      </c>
      <c r="Z877" s="7">
        <v>13.792553</v>
      </c>
      <c r="AA877" s="1" t="s">
        <v>24</v>
      </c>
      <c r="AB877" s="1" t="str">
        <f t="shared" si="42"/>
        <v>Andalucía</v>
      </c>
      <c r="AC877" s="1" t="str">
        <f t="shared" si="40"/>
        <v>Cáceres-Andalucía-Córdoba-R1</v>
      </c>
      <c r="AD877" s="1" t="str">
        <f t="shared" si="41"/>
        <v xml:space="preserve">AA,BB - Agricultura, silvicultura y pesca </v>
      </c>
    </row>
    <row r="878" spans="1:30" ht="14.4">
      <c r="A878" s="7" t="s">
        <v>104</v>
      </c>
      <c r="B878" s="7" t="s">
        <v>21</v>
      </c>
      <c r="C878" s="7" t="s">
        <v>60</v>
      </c>
      <c r="D878" s="7" t="s">
        <v>26</v>
      </c>
      <c r="E878" s="7">
        <v>0</v>
      </c>
      <c r="F878" s="7">
        <v>0</v>
      </c>
      <c r="G878" s="7">
        <v>0</v>
      </c>
      <c r="H878" s="7">
        <v>0</v>
      </c>
      <c r="I878" s="7">
        <v>0</v>
      </c>
      <c r="J878" s="7">
        <v>0</v>
      </c>
      <c r="K878" s="7">
        <v>0</v>
      </c>
      <c r="L878" s="7">
        <v>0</v>
      </c>
      <c r="M878" s="7">
        <v>0</v>
      </c>
      <c r="N878" s="7">
        <v>0</v>
      </c>
      <c r="O878" s="7">
        <v>0</v>
      </c>
      <c r="P878" s="7">
        <v>0</v>
      </c>
      <c r="Q878" s="7">
        <v>0</v>
      </c>
      <c r="R878" s="7">
        <v>0</v>
      </c>
      <c r="S878" s="7">
        <v>0</v>
      </c>
      <c r="T878" s="7">
        <v>0</v>
      </c>
      <c r="U878" s="7">
        <v>0</v>
      </c>
      <c r="V878" s="7">
        <v>0</v>
      </c>
      <c r="W878" s="7">
        <v>0</v>
      </c>
      <c r="X878" s="7">
        <v>0</v>
      </c>
      <c r="Y878" s="7">
        <v>0</v>
      </c>
      <c r="Z878" s="7">
        <v>0</v>
      </c>
      <c r="AA878" s="1" t="s">
        <v>27</v>
      </c>
      <c r="AB878" s="1" t="str">
        <f t="shared" si="42"/>
        <v>Andalucía</v>
      </c>
      <c r="AC878" s="1" t="str">
        <f t="shared" si="40"/>
        <v>Cáceres-Andalucía-Córdoba-R2</v>
      </c>
      <c r="AD878" s="1" t="str">
        <f t="shared" si="41"/>
        <v xml:space="preserve">CA,CB, DF - I. extractivas, coquerías, refino y combustibles nucleares </v>
      </c>
    </row>
    <row r="879" spans="1:30" ht="14.4">
      <c r="A879" s="7" t="s">
        <v>104</v>
      </c>
      <c r="B879" s="7" t="s">
        <v>21</v>
      </c>
      <c r="C879" s="7" t="s">
        <v>60</v>
      </c>
      <c r="D879" s="7" t="s">
        <v>29</v>
      </c>
      <c r="E879" s="7">
        <v>8.1878825034548193</v>
      </c>
      <c r="F879" s="7">
        <v>152.27384957112</v>
      </c>
      <c r="G879" s="7">
        <v>0</v>
      </c>
      <c r="H879" s="7">
        <v>7.4500409434111399</v>
      </c>
      <c r="I879" s="7">
        <v>20.1875695355847</v>
      </c>
      <c r="J879" s="7">
        <v>11.3230401569653</v>
      </c>
      <c r="K879" s="7">
        <v>4.1317144571491404</v>
      </c>
      <c r="L879" s="7">
        <v>3.6665016416796798</v>
      </c>
      <c r="M879" s="7">
        <v>1.1896604744219901</v>
      </c>
      <c r="N879" s="7">
        <v>2.78867596631888</v>
      </c>
      <c r="O879" s="7">
        <v>0</v>
      </c>
      <c r="P879" s="7">
        <v>2.17441</v>
      </c>
      <c r="Q879" s="7">
        <v>66.302356000000003</v>
      </c>
      <c r="R879" s="7">
        <v>0</v>
      </c>
      <c r="S879" s="7">
        <v>16.275887999999998</v>
      </c>
      <c r="T879" s="7">
        <v>14.225063</v>
      </c>
      <c r="U879" s="7">
        <v>41.137186999999997</v>
      </c>
      <c r="V879" s="7">
        <v>18.523451999999999</v>
      </c>
      <c r="W879" s="7">
        <v>19.199653000000001</v>
      </c>
      <c r="X879" s="7">
        <v>5.3693030000000004</v>
      </c>
      <c r="Y879" s="7">
        <v>10.617013999999999</v>
      </c>
      <c r="Z879" s="7">
        <v>0</v>
      </c>
      <c r="AA879" s="1" t="s">
        <v>30</v>
      </c>
      <c r="AB879" s="1" t="str">
        <f t="shared" si="42"/>
        <v>Andalucía</v>
      </c>
      <c r="AC879" s="1" t="str">
        <f t="shared" si="40"/>
        <v>Cáceres-Andalucía-Córdoba-R3</v>
      </c>
      <c r="AD879" s="1" t="str">
        <f t="shared" si="41"/>
        <v xml:space="preserve">DA - Industria Agroalimentaria </v>
      </c>
    </row>
    <row r="880" spans="1:30" ht="14.4">
      <c r="A880" s="7" t="s">
        <v>104</v>
      </c>
      <c r="B880" s="7" t="s">
        <v>21</v>
      </c>
      <c r="C880" s="7" t="s">
        <v>60</v>
      </c>
      <c r="D880" s="7" t="s">
        <v>32</v>
      </c>
      <c r="E880" s="7">
        <v>0</v>
      </c>
      <c r="F880" s="7">
        <v>0</v>
      </c>
      <c r="G880" s="7">
        <v>0</v>
      </c>
      <c r="H880" s="7">
        <v>0</v>
      </c>
      <c r="I880" s="7">
        <v>0</v>
      </c>
      <c r="J880" s="7">
        <v>0</v>
      </c>
      <c r="K880" s="7">
        <v>0</v>
      </c>
      <c r="L880" s="7">
        <v>0</v>
      </c>
      <c r="M880" s="7">
        <v>0</v>
      </c>
      <c r="N880" s="7">
        <v>0</v>
      </c>
      <c r="O880" s="7">
        <v>0</v>
      </c>
      <c r="P880" s="7">
        <v>0</v>
      </c>
      <c r="Q880" s="7">
        <v>0</v>
      </c>
      <c r="R880" s="7">
        <v>0</v>
      </c>
      <c r="S880" s="7">
        <v>0</v>
      </c>
      <c r="T880" s="7">
        <v>0</v>
      </c>
      <c r="U880" s="7">
        <v>0</v>
      </c>
      <c r="V880" s="7">
        <v>0</v>
      </c>
      <c r="W880" s="7">
        <v>0</v>
      </c>
      <c r="X880" s="7">
        <v>0</v>
      </c>
      <c r="Y880" s="7">
        <v>0</v>
      </c>
      <c r="Z880" s="7">
        <v>0</v>
      </c>
      <c r="AA880" s="1" t="s">
        <v>33</v>
      </c>
      <c r="AB880" s="1" t="str">
        <f t="shared" si="42"/>
        <v>Andalucía</v>
      </c>
      <c r="AC880" s="1" t="str">
        <f t="shared" si="40"/>
        <v>Cáceres-Andalucía-Córdoba-R4</v>
      </c>
      <c r="AD880" s="1" t="str">
        <f t="shared" si="41"/>
        <v xml:space="preserve">DB - Industria textil y de la confección </v>
      </c>
    </row>
    <row r="881" spans="1:30" ht="14.4">
      <c r="A881" s="7" t="s">
        <v>104</v>
      </c>
      <c r="B881" s="7" t="s">
        <v>21</v>
      </c>
      <c r="C881" s="7" t="s">
        <v>60</v>
      </c>
      <c r="D881" s="7" t="s">
        <v>35</v>
      </c>
      <c r="E881" s="7">
        <v>0</v>
      </c>
      <c r="F881" s="7">
        <v>0</v>
      </c>
      <c r="G881" s="7">
        <v>0</v>
      </c>
      <c r="H881" s="7">
        <v>0</v>
      </c>
      <c r="I881" s="7">
        <v>0</v>
      </c>
      <c r="J881" s="7">
        <v>0</v>
      </c>
      <c r="K881" s="7">
        <v>0</v>
      </c>
      <c r="L881" s="7">
        <v>0</v>
      </c>
      <c r="M881" s="7">
        <v>0</v>
      </c>
      <c r="N881" s="7">
        <v>0</v>
      </c>
      <c r="O881" s="7">
        <v>0</v>
      </c>
      <c r="P881" s="7">
        <v>0</v>
      </c>
      <c r="Q881" s="7">
        <v>0</v>
      </c>
      <c r="R881" s="7">
        <v>0</v>
      </c>
      <c r="S881" s="7">
        <v>0</v>
      </c>
      <c r="T881" s="7">
        <v>0</v>
      </c>
      <c r="U881" s="7">
        <v>0</v>
      </c>
      <c r="V881" s="7">
        <v>0</v>
      </c>
      <c r="W881" s="7">
        <v>0</v>
      </c>
      <c r="X881" s="7">
        <v>0</v>
      </c>
      <c r="Y881" s="7">
        <v>0</v>
      </c>
      <c r="Z881" s="7">
        <v>0</v>
      </c>
      <c r="AA881" s="1" t="s">
        <v>36</v>
      </c>
      <c r="AB881" s="1" t="str">
        <f t="shared" si="42"/>
        <v>Andalucía</v>
      </c>
      <c r="AC881" s="1" t="str">
        <f t="shared" si="40"/>
        <v>Cáceres-Andalucía-Córdoba-R5</v>
      </c>
      <c r="AD881" s="1" t="str">
        <f t="shared" si="41"/>
        <v xml:space="preserve">DC - Industria del cuero y calzado </v>
      </c>
    </row>
    <row r="882" spans="1:30" ht="14.4">
      <c r="A882" s="7" t="s">
        <v>104</v>
      </c>
      <c r="B882" s="7" t="s">
        <v>21</v>
      </c>
      <c r="C882" s="7" t="s">
        <v>60</v>
      </c>
      <c r="D882" s="7" t="s">
        <v>37</v>
      </c>
      <c r="E882" s="7">
        <v>1.55400031882719</v>
      </c>
      <c r="F882" s="7">
        <v>0</v>
      </c>
      <c r="G882" s="7">
        <v>0</v>
      </c>
      <c r="H882" s="7">
        <v>0</v>
      </c>
      <c r="I882" s="7">
        <v>0</v>
      </c>
      <c r="J882" s="7">
        <v>0</v>
      </c>
      <c r="K882" s="7">
        <v>0</v>
      </c>
      <c r="L882" s="7">
        <v>0</v>
      </c>
      <c r="M882" s="7">
        <v>0</v>
      </c>
      <c r="N882" s="7">
        <v>0</v>
      </c>
      <c r="O882" s="7">
        <v>0</v>
      </c>
      <c r="P882" s="7">
        <v>3.2518560000000001</v>
      </c>
      <c r="Q882" s="7">
        <v>0</v>
      </c>
      <c r="R882" s="7">
        <v>0</v>
      </c>
      <c r="S882" s="7">
        <v>0</v>
      </c>
      <c r="T882" s="7">
        <v>0</v>
      </c>
      <c r="U882" s="7">
        <v>0</v>
      </c>
      <c r="V882" s="7">
        <v>0</v>
      </c>
      <c r="W882" s="7">
        <v>0</v>
      </c>
      <c r="X882" s="7">
        <v>0</v>
      </c>
      <c r="Y882" s="7">
        <v>0</v>
      </c>
      <c r="Z882" s="7">
        <v>0</v>
      </c>
      <c r="AA882" s="1" t="s">
        <v>38</v>
      </c>
      <c r="AB882" s="1" t="str">
        <f t="shared" si="42"/>
        <v>Andalucía</v>
      </c>
      <c r="AC882" s="1" t="str">
        <f t="shared" si="40"/>
        <v>Cáceres-Andalucía-Córdoba-R6</v>
      </c>
      <c r="AD882" s="1" t="str">
        <f t="shared" si="41"/>
        <v xml:space="preserve">DD - Industria de la madera y el corcho </v>
      </c>
    </row>
    <row r="883" spans="1:30" ht="14.4">
      <c r="A883" s="7" t="s">
        <v>104</v>
      </c>
      <c r="B883" s="7" t="s">
        <v>21</v>
      </c>
      <c r="C883" s="7" t="s">
        <v>60</v>
      </c>
      <c r="D883" s="7" t="s">
        <v>39</v>
      </c>
      <c r="E883" s="7">
        <v>0</v>
      </c>
      <c r="F883" s="7">
        <v>0</v>
      </c>
      <c r="G883" s="7">
        <v>0</v>
      </c>
      <c r="H883" s="7">
        <v>0</v>
      </c>
      <c r="I883" s="7">
        <v>0</v>
      </c>
      <c r="J883" s="7">
        <v>0</v>
      </c>
      <c r="K883" s="7">
        <v>0</v>
      </c>
      <c r="L883" s="7">
        <v>0</v>
      </c>
      <c r="M883" s="7">
        <v>0</v>
      </c>
      <c r="N883" s="7">
        <v>6.3214798453545402</v>
      </c>
      <c r="O883" s="7">
        <v>0</v>
      </c>
      <c r="P883" s="7">
        <v>0</v>
      </c>
      <c r="Q883" s="7">
        <v>0</v>
      </c>
      <c r="R883" s="7">
        <v>0</v>
      </c>
      <c r="S883" s="7">
        <v>0</v>
      </c>
      <c r="T883" s="7">
        <v>0</v>
      </c>
      <c r="U883" s="7">
        <v>0</v>
      </c>
      <c r="V883" s="7">
        <v>0</v>
      </c>
      <c r="W883" s="7">
        <v>0</v>
      </c>
      <c r="X883" s="7">
        <v>0</v>
      </c>
      <c r="Y883" s="7">
        <v>3.7970570000000001</v>
      </c>
      <c r="Z883" s="7">
        <v>0</v>
      </c>
      <c r="AA883" s="1" t="s">
        <v>40</v>
      </c>
      <c r="AB883" s="1" t="str">
        <f t="shared" si="42"/>
        <v>Andalucía</v>
      </c>
      <c r="AC883" s="1" t="str">
        <f t="shared" si="40"/>
        <v>Cáceres-Andalucía-Córdoba-R7</v>
      </c>
      <c r="AD883" s="1" t="str">
        <f t="shared" si="41"/>
        <v xml:space="preserve">DE - Industria del papel, edición y artes gráficas </v>
      </c>
    </row>
    <row r="884" spans="1:30" ht="14.4">
      <c r="A884" s="7" t="s">
        <v>104</v>
      </c>
      <c r="B884" s="7" t="s">
        <v>21</v>
      </c>
      <c r="C884" s="7" t="s">
        <v>60</v>
      </c>
      <c r="D884" s="7" t="s">
        <v>41</v>
      </c>
      <c r="E884" s="7">
        <v>0</v>
      </c>
      <c r="F884" s="7">
        <v>3.03714787872434</v>
      </c>
      <c r="G884" s="7">
        <v>0</v>
      </c>
      <c r="H884" s="7">
        <v>0</v>
      </c>
      <c r="I884" s="7">
        <v>0</v>
      </c>
      <c r="J884" s="7">
        <v>0</v>
      </c>
      <c r="K884" s="7">
        <v>0</v>
      </c>
      <c r="L884" s="7">
        <v>0</v>
      </c>
      <c r="M884" s="7">
        <v>0</v>
      </c>
      <c r="N884" s="7">
        <v>0</v>
      </c>
      <c r="O884" s="7">
        <v>0</v>
      </c>
      <c r="P884" s="7">
        <v>0</v>
      </c>
      <c r="Q884" s="7">
        <v>17.404968</v>
      </c>
      <c r="R884" s="7">
        <v>0</v>
      </c>
      <c r="S884" s="7">
        <v>0</v>
      </c>
      <c r="T884" s="7">
        <v>0</v>
      </c>
      <c r="U884" s="7">
        <v>0</v>
      </c>
      <c r="V884" s="7">
        <v>0</v>
      </c>
      <c r="W884" s="7">
        <v>0</v>
      </c>
      <c r="X884" s="7">
        <v>0</v>
      </c>
      <c r="Y884" s="7">
        <v>0</v>
      </c>
      <c r="Z884" s="7">
        <v>0</v>
      </c>
      <c r="AA884" s="1" t="s">
        <v>42</v>
      </c>
      <c r="AB884" s="1" t="str">
        <f t="shared" si="42"/>
        <v>Andalucía</v>
      </c>
      <c r="AC884" s="1" t="str">
        <f t="shared" si="40"/>
        <v>Cáceres-Andalucía-Córdoba-R8</v>
      </c>
      <c r="AD884" s="1" t="str">
        <f t="shared" si="41"/>
        <v xml:space="preserve">DG - Industria Química </v>
      </c>
    </row>
    <row r="885" spans="1:30" ht="14.4">
      <c r="A885" s="7" t="s">
        <v>104</v>
      </c>
      <c r="B885" s="7" t="s">
        <v>21</v>
      </c>
      <c r="C885" s="7" t="s">
        <v>60</v>
      </c>
      <c r="D885" s="7" t="s">
        <v>43</v>
      </c>
      <c r="E885" s="7">
        <v>0</v>
      </c>
      <c r="F885" s="7">
        <v>0</v>
      </c>
      <c r="G885" s="7">
        <v>0</v>
      </c>
      <c r="H885" s="7">
        <v>0</v>
      </c>
      <c r="I885" s="7">
        <v>0</v>
      </c>
      <c r="J885" s="7">
        <v>0</v>
      </c>
      <c r="K885" s="7">
        <v>0</v>
      </c>
      <c r="L885" s="7">
        <v>0</v>
      </c>
      <c r="M885" s="7">
        <v>1.9544261438819399</v>
      </c>
      <c r="N885" s="7">
        <v>0</v>
      </c>
      <c r="O885" s="7">
        <v>0</v>
      </c>
      <c r="P885" s="7">
        <v>0</v>
      </c>
      <c r="Q885" s="7">
        <v>0</v>
      </c>
      <c r="R885" s="7">
        <v>0</v>
      </c>
      <c r="S885" s="7">
        <v>0</v>
      </c>
      <c r="T885" s="7">
        <v>0</v>
      </c>
      <c r="U885" s="7">
        <v>0</v>
      </c>
      <c r="V885" s="7">
        <v>0</v>
      </c>
      <c r="W885" s="7">
        <v>0</v>
      </c>
      <c r="X885" s="7">
        <v>2.0691999999999999</v>
      </c>
      <c r="Y885" s="7">
        <v>0</v>
      </c>
      <c r="Z885" s="7">
        <v>0</v>
      </c>
      <c r="AA885" s="1" t="s">
        <v>44</v>
      </c>
      <c r="AB885" s="1" t="str">
        <f t="shared" si="42"/>
        <v>Andalucía</v>
      </c>
      <c r="AC885" s="1" t="str">
        <f t="shared" si="40"/>
        <v>Cáceres-Andalucía-Córdoba-R9</v>
      </c>
      <c r="AD885" s="1" t="str">
        <f t="shared" si="41"/>
        <v xml:space="preserve">DH - Industria del caucho y materias plásticas </v>
      </c>
    </row>
    <row r="886" spans="1:30" ht="14.4">
      <c r="A886" s="7" t="s">
        <v>104</v>
      </c>
      <c r="B886" s="7" t="s">
        <v>21</v>
      </c>
      <c r="C886" s="7" t="s">
        <v>60</v>
      </c>
      <c r="D886" s="7" t="s">
        <v>45</v>
      </c>
      <c r="E886" s="7">
        <v>0</v>
      </c>
      <c r="F886" s="7">
        <v>0</v>
      </c>
      <c r="G886" s="7">
        <v>0.43994689274301202</v>
      </c>
      <c r="H886" s="7">
        <v>1.6158647568000899</v>
      </c>
      <c r="I886" s="7">
        <v>0.777043747435196</v>
      </c>
      <c r="J886" s="7">
        <v>0.227741198907669</v>
      </c>
      <c r="K886" s="7">
        <v>0.33221057451320801</v>
      </c>
      <c r="L886" s="7">
        <v>11.0333865428161</v>
      </c>
      <c r="M886" s="7">
        <v>0</v>
      </c>
      <c r="N886" s="7">
        <v>0.55327178082307804</v>
      </c>
      <c r="O886" s="7">
        <v>1.5206092377737901</v>
      </c>
      <c r="P886" s="7">
        <v>0</v>
      </c>
      <c r="Q886" s="7">
        <v>0</v>
      </c>
      <c r="R886" s="7">
        <v>18.662793000000001</v>
      </c>
      <c r="S886" s="7">
        <v>18.254885000000002</v>
      </c>
      <c r="T886" s="7">
        <v>48.574092999999998</v>
      </c>
      <c r="U886" s="7">
        <v>15.033431999999999</v>
      </c>
      <c r="V886" s="7">
        <v>15.364971000000001</v>
      </c>
      <c r="W886" s="7">
        <v>34.274866000000003</v>
      </c>
      <c r="X886" s="7">
        <v>0</v>
      </c>
      <c r="Y886" s="7">
        <v>12.623279999999999</v>
      </c>
      <c r="Z886" s="7">
        <v>38.869537999999999</v>
      </c>
      <c r="AA886" s="1" t="s">
        <v>46</v>
      </c>
      <c r="AB886" s="1" t="str">
        <f t="shared" si="42"/>
        <v>Andalucía</v>
      </c>
      <c r="AC886" s="1" t="str">
        <f t="shared" si="40"/>
        <v>Cáceres-Andalucía-Córdoba-R10</v>
      </c>
      <c r="AD886" s="1" t="str">
        <f t="shared" si="41"/>
        <v xml:space="preserve">DI - Industria de productos minerales no metálicos </v>
      </c>
    </row>
    <row r="887" spans="1:30" ht="14.4">
      <c r="A887" s="7" t="s">
        <v>104</v>
      </c>
      <c r="B887" s="7" t="s">
        <v>21</v>
      </c>
      <c r="C887" s="7" t="s">
        <v>60</v>
      </c>
      <c r="D887" s="7" t="s">
        <v>47</v>
      </c>
      <c r="E887" s="7">
        <v>19.796174957591401</v>
      </c>
      <c r="F887" s="7">
        <v>0</v>
      </c>
      <c r="G887" s="7">
        <v>5.8524158941311697</v>
      </c>
      <c r="H887" s="7">
        <v>0</v>
      </c>
      <c r="I887" s="7">
        <v>16.127748292505999</v>
      </c>
      <c r="J887" s="7">
        <v>0</v>
      </c>
      <c r="K887" s="7">
        <v>0</v>
      </c>
      <c r="L887" s="7">
        <v>1.96123837022781</v>
      </c>
      <c r="M887" s="7">
        <v>3.9914714945212402</v>
      </c>
      <c r="N887" s="7">
        <v>2.8639925728357598</v>
      </c>
      <c r="O887" s="7">
        <v>0</v>
      </c>
      <c r="P887" s="7">
        <v>13.521409</v>
      </c>
      <c r="Q887" s="7">
        <v>0</v>
      </c>
      <c r="R887" s="7">
        <v>3.6344750000000001</v>
      </c>
      <c r="S887" s="7">
        <v>0</v>
      </c>
      <c r="T887" s="7">
        <v>27.296524000000002</v>
      </c>
      <c r="U887" s="7">
        <v>0</v>
      </c>
      <c r="V887" s="7">
        <v>0</v>
      </c>
      <c r="W887" s="7">
        <v>3.7074240000000001</v>
      </c>
      <c r="X887" s="7">
        <v>3.0821640000000001</v>
      </c>
      <c r="Y887" s="7">
        <v>8.9742289999999993</v>
      </c>
      <c r="Z887" s="7">
        <v>0</v>
      </c>
      <c r="AA887" s="1" t="s">
        <v>48</v>
      </c>
      <c r="AB887" s="1" t="str">
        <f t="shared" si="42"/>
        <v>Andalucía</v>
      </c>
      <c r="AC887" s="1" t="str">
        <f t="shared" si="40"/>
        <v>Cáceres-Andalucía-Córdoba-R11</v>
      </c>
      <c r="AD887" s="1" t="str">
        <f t="shared" si="41"/>
        <v xml:space="preserve">DJ - Metalurgia y fabricación de productos metálicos </v>
      </c>
    </row>
    <row r="888" spans="1:30" ht="14.4">
      <c r="A888" s="7" t="s">
        <v>104</v>
      </c>
      <c r="B888" s="7" t="s">
        <v>21</v>
      </c>
      <c r="C888" s="7" t="s">
        <v>60</v>
      </c>
      <c r="D888" s="7" t="s">
        <v>49</v>
      </c>
      <c r="E888" s="7">
        <v>0</v>
      </c>
      <c r="F888" s="7">
        <v>0</v>
      </c>
      <c r="G888" s="7">
        <v>0</v>
      </c>
      <c r="H888" s="7">
        <v>33.446817049155698</v>
      </c>
      <c r="I888" s="7">
        <v>0</v>
      </c>
      <c r="J888" s="7">
        <v>0</v>
      </c>
      <c r="K888" s="7">
        <v>16.757873835048802</v>
      </c>
      <c r="L888" s="7">
        <v>0</v>
      </c>
      <c r="M888" s="7">
        <v>0</v>
      </c>
      <c r="N888" s="7">
        <v>0</v>
      </c>
      <c r="O888" s="7">
        <v>0</v>
      </c>
      <c r="P888" s="7">
        <v>0</v>
      </c>
      <c r="Q888" s="7">
        <v>0</v>
      </c>
      <c r="R888" s="7">
        <v>0</v>
      </c>
      <c r="S888" s="7">
        <v>5.4205059999999996</v>
      </c>
      <c r="T888" s="7">
        <v>0</v>
      </c>
      <c r="U888" s="7">
        <v>0</v>
      </c>
      <c r="V888" s="7">
        <v>1.0063869999999999</v>
      </c>
      <c r="W888" s="7">
        <v>0</v>
      </c>
      <c r="X888" s="7">
        <v>0</v>
      </c>
      <c r="Y888" s="7">
        <v>0</v>
      </c>
      <c r="Z888" s="7">
        <v>0</v>
      </c>
      <c r="AA888" s="1" t="s">
        <v>50</v>
      </c>
      <c r="AB888" s="1" t="str">
        <f t="shared" si="42"/>
        <v>Andalucía</v>
      </c>
      <c r="AC888" s="1" t="str">
        <f t="shared" si="40"/>
        <v>Cáceres-Andalucía-Córdoba-R12</v>
      </c>
      <c r="AD888" s="1" t="str">
        <f t="shared" si="41"/>
        <v xml:space="preserve">DK - Fabricación de maquinaria y equipo mecánico </v>
      </c>
    </row>
    <row r="889" spans="1:30" ht="14.4">
      <c r="A889" s="7" t="s">
        <v>104</v>
      </c>
      <c r="B889" s="7" t="s">
        <v>21</v>
      </c>
      <c r="C889" s="7" t="s">
        <v>60</v>
      </c>
      <c r="D889" s="7" t="s">
        <v>51</v>
      </c>
      <c r="E889" s="7">
        <v>4.1903292687640201</v>
      </c>
      <c r="F889" s="7">
        <v>0</v>
      </c>
      <c r="G889" s="7">
        <v>0</v>
      </c>
      <c r="H889" s="7">
        <v>0</v>
      </c>
      <c r="I889" s="7">
        <v>0</v>
      </c>
      <c r="J889" s="7">
        <v>0</v>
      </c>
      <c r="K889" s="7">
        <v>0</v>
      </c>
      <c r="L889" s="7">
        <v>0</v>
      </c>
      <c r="M889" s="7">
        <v>0</v>
      </c>
      <c r="N889" s="7">
        <v>0</v>
      </c>
      <c r="O889" s="7">
        <v>0</v>
      </c>
      <c r="P889" s="7">
        <v>1.590754</v>
      </c>
      <c r="Q889" s="7">
        <v>0</v>
      </c>
      <c r="R889" s="7">
        <v>0</v>
      </c>
      <c r="S889" s="7">
        <v>0</v>
      </c>
      <c r="T889" s="7">
        <v>0</v>
      </c>
      <c r="U889" s="7">
        <v>0</v>
      </c>
      <c r="V889" s="7">
        <v>0</v>
      </c>
      <c r="W889" s="7">
        <v>0</v>
      </c>
      <c r="X889" s="7">
        <v>0</v>
      </c>
      <c r="Y889" s="7">
        <v>0</v>
      </c>
      <c r="Z889" s="7">
        <v>0</v>
      </c>
      <c r="AA889" s="1" t="s">
        <v>52</v>
      </c>
      <c r="AB889" s="1" t="str">
        <f t="shared" si="42"/>
        <v>Andalucía</v>
      </c>
      <c r="AC889" s="1" t="str">
        <f t="shared" si="40"/>
        <v>Cáceres-Andalucía-Córdoba-R13</v>
      </c>
      <c r="AD889" s="1" t="str">
        <f t="shared" si="41"/>
        <v xml:space="preserve">DL - Material y equipo eléctrico, electrónico y óptico </v>
      </c>
    </row>
    <row r="890" spans="1:30" ht="14.4">
      <c r="A890" s="7" t="s">
        <v>104</v>
      </c>
      <c r="B890" s="7" t="s">
        <v>21</v>
      </c>
      <c r="C890" s="7" t="s">
        <v>60</v>
      </c>
      <c r="D890" s="7" t="s">
        <v>53</v>
      </c>
      <c r="E890" s="7">
        <v>0</v>
      </c>
      <c r="F890" s="7">
        <v>0</v>
      </c>
      <c r="G890" s="7">
        <v>0</v>
      </c>
      <c r="H890" s="7">
        <v>0</v>
      </c>
      <c r="I890" s="7">
        <v>0</v>
      </c>
      <c r="J890" s="7">
        <v>0</v>
      </c>
      <c r="K890" s="7">
        <v>0</v>
      </c>
      <c r="L890" s="7">
        <v>0</v>
      </c>
      <c r="M890" s="7">
        <v>0</v>
      </c>
      <c r="N890" s="7">
        <v>0</v>
      </c>
      <c r="O890" s="7">
        <v>0</v>
      </c>
      <c r="P890" s="7">
        <v>0</v>
      </c>
      <c r="Q890" s="7">
        <v>0</v>
      </c>
      <c r="R890" s="7">
        <v>0</v>
      </c>
      <c r="S890" s="7">
        <v>0</v>
      </c>
      <c r="T890" s="7">
        <v>0</v>
      </c>
      <c r="U890" s="7">
        <v>0</v>
      </c>
      <c r="V890" s="7">
        <v>0</v>
      </c>
      <c r="W890" s="7">
        <v>0</v>
      </c>
      <c r="X890" s="7">
        <v>0</v>
      </c>
      <c r="Y890" s="7">
        <v>0</v>
      </c>
      <c r="Z890" s="7">
        <v>0</v>
      </c>
      <c r="AA890" s="1" t="s">
        <v>54</v>
      </c>
      <c r="AB890" s="1" t="str">
        <f t="shared" si="42"/>
        <v>Andalucía</v>
      </c>
      <c r="AC890" s="1" t="str">
        <f t="shared" si="40"/>
        <v>Cáceres-Andalucía-Córdoba-R14</v>
      </c>
      <c r="AD890" s="1" t="str">
        <f t="shared" si="41"/>
        <v xml:space="preserve">DM - Fabricación de material de transporte </v>
      </c>
    </row>
    <row r="891" spans="1:30" ht="14.4">
      <c r="A891" s="7" t="s">
        <v>104</v>
      </c>
      <c r="B891" s="7" t="s">
        <v>21</v>
      </c>
      <c r="C891" s="7" t="s">
        <v>60</v>
      </c>
      <c r="D891" s="7" t="s">
        <v>55</v>
      </c>
      <c r="E891" s="7">
        <v>0</v>
      </c>
      <c r="F891" s="7">
        <v>0</v>
      </c>
      <c r="G891" s="7">
        <v>7.8942811626995901</v>
      </c>
      <c r="H891" s="7">
        <v>2.2391650362811801</v>
      </c>
      <c r="I891" s="7">
        <v>0</v>
      </c>
      <c r="J891" s="7">
        <v>0</v>
      </c>
      <c r="K891" s="7">
        <v>0</v>
      </c>
      <c r="L891" s="7">
        <v>0</v>
      </c>
      <c r="M891" s="7">
        <v>18.6577436671962</v>
      </c>
      <c r="N891" s="7">
        <v>0</v>
      </c>
      <c r="O891" s="7">
        <v>0</v>
      </c>
      <c r="P891" s="7">
        <v>0</v>
      </c>
      <c r="Q891" s="7">
        <v>0</v>
      </c>
      <c r="R891" s="7">
        <v>3.48732</v>
      </c>
      <c r="S891" s="7">
        <v>0.99855400000000005</v>
      </c>
      <c r="T891" s="7">
        <v>0</v>
      </c>
      <c r="U891" s="7">
        <v>0</v>
      </c>
      <c r="V891" s="7">
        <v>0</v>
      </c>
      <c r="W891" s="7">
        <v>0</v>
      </c>
      <c r="X891" s="7">
        <v>4.6487959999999999</v>
      </c>
      <c r="Y891" s="7">
        <v>0</v>
      </c>
      <c r="Z891" s="7">
        <v>0</v>
      </c>
      <c r="AA891" s="1" t="s">
        <v>56</v>
      </c>
      <c r="AB891" s="1" t="str">
        <f t="shared" si="42"/>
        <v>Andalucía</v>
      </c>
      <c r="AC891" s="1" t="str">
        <f t="shared" si="40"/>
        <v>Cáceres-Andalucía-Córdoba-R15</v>
      </c>
      <c r="AD891" s="1" t="str">
        <f t="shared" si="41"/>
        <v xml:space="preserve">DN - Industrias diversas </v>
      </c>
    </row>
    <row r="892" spans="1:30" ht="14.4">
      <c r="A892" s="7" t="s">
        <v>104</v>
      </c>
      <c r="B892" s="7" t="s">
        <v>21</v>
      </c>
      <c r="C892" s="7" t="s">
        <v>60</v>
      </c>
      <c r="D892" s="7" t="s">
        <v>57</v>
      </c>
      <c r="E892" s="7">
        <v>0</v>
      </c>
      <c r="F892" s="7">
        <v>0</v>
      </c>
      <c r="G892" s="7">
        <v>0</v>
      </c>
      <c r="H892" s="7">
        <v>0</v>
      </c>
      <c r="I892" s="7">
        <v>0</v>
      </c>
      <c r="J892" s="7">
        <v>0</v>
      </c>
      <c r="K892" s="7">
        <v>0</v>
      </c>
      <c r="L892" s="7">
        <v>0</v>
      </c>
      <c r="M892" s="7">
        <v>0</v>
      </c>
      <c r="N892" s="7">
        <v>0</v>
      </c>
      <c r="O892" s="7">
        <v>0</v>
      </c>
      <c r="P892" s="7">
        <v>0</v>
      </c>
      <c r="Q892" s="7">
        <v>0</v>
      </c>
      <c r="R892" s="7">
        <v>0</v>
      </c>
      <c r="S892" s="7">
        <v>0</v>
      </c>
      <c r="T892" s="7">
        <v>0</v>
      </c>
      <c r="U892" s="7">
        <v>0</v>
      </c>
      <c r="V892" s="7">
        <v>0</v>
      </c>
      <c r="W892" s="7">
        <v>0</v>
      </c>
      <c r="X892" s="7">
        <v>0</v>
      </c>
      <c r="Y892" s="7">
        <v>0</v>
      </c>
      <c r="Z892" s="7">
        <v>0</v>
      </c>
      <c r="AA892" s="1" t="s">
        <v>58</v>
      </c>
      <c r="AB892" s="1" t="str">
        <f t="shared" si="42"/>
        <v>Andalucía</v>
      </c>
      <c r="AC892" s="1" t="str">
        <f t="shared" si="40"/>
        <v>Cáceres-Andalucía-Córdoba-R16</v>
      </c>
      <c r="AD892" s="1" t="str">
        <f t="shared" si="41"/>
        <v xml:space="preserve">EE - Industria energética, distribución de energía, gas y agua </v>
      </c>
    </row>
    <row r="893" spans="1:30" ht="14.4">
      <c r="A893" s="7" t="s">
        <v>104</v>
      </c>
      <c r="B893" s="7" t="s">
        <v>21</v>
      </c>
      <c r="C893" s="7" t="s">
        <v>61</v>
      </c>
      <c r="D893" s="7" t="s">
        <v>23</v>
      </c>
      <c r="E893" s="7">
        <v>0</v>
      </c>
      <c r="F893" s="7">
        <v>0</v>
      </c>
      <c r="G893" s="7">
        <v>0</v>
      </c>
      <c r="H893" s="7">
        <v>0</v>
      </c>
      <c r="I893" s="7">
        <v>0</v>
      </c>
      <c r="J893" s="7">
        <v>0</v>
      </c>
      <c r="K893" s="7">
        <v>0</v>
      </c>
      <c r="L893" s="7">
        <v>0</v>
      </c>
      <c r="M893" s="7">
        <v>0</v>
      </c>
      <c r="N893" s="7">
        <v>0</v>
      </c>
      <c r="O893" s="7">
        <v>0</v>
      </c>
      <c r="P893" s="7">
        <v>0</v>
      </c>
      <c r="Q893" s="7">
        <v>0</v>
      </c>
      <c r="R893" s="7">
        <v>0</v>
      </c>
      <c r="S893" s="7">
        <v>0</v>
      </c>
      <c r="T893" s="7">
        <v>0</v>
      </c>
      <c r="U893" s="7">
        <v>0</v>
      </c>
      <c r="V893" s="7">
        <v>0</v>
      </c>
      <c r="W893" s="7">
        <v>0</v>
      </c>
      <c r="X893" s="7">
        <v>0</v>
      </c>
      <c r="Y893" s="7">
        <v>0</v>
      </c>
      <c r="Z893" s="7">
        <v>0</v>
      </c>
      <c r="AA893" s="1" t="s">
        <v>24</v>
      </c>
      <c r="AB893" s="1" t="str">
        <f t="shared" si="42"/>
        <v>Andalucía</v>
      </c>
      <c r="AC893" s="1" t="str">
        <f t="shared" si="40"/>
        <v>Cáceres-Andalucía-Granada-R1</v>
      </c>
      <c r="AD893" s="1" t="str">
        <f t="shared" si="41"/>
        <v xml:space="preserve">AA,BB - Agricultura, silvicultura y pesca </v>
      </c>
    </row>
    <row r="894" spans="1:30" ht="14.4">
      <c r="A894" s="7" t="s">
        <v>104</v>
      </c>
      <c r="B894" s="7" t="s">
        <v>21</v>
      </c>
      <c r="C894" s="7" t="s">
        <v>61</v>
      </c>
      <c r="D894" s="7" t="s">
        <v>26</v>
      </c>
      <c r="E894" s="7">
        <v>0</v>
      </c>
      <c r="F894" s="7">
        <v>0</v>
      </c>
      <c r="G894" s="7">
        <v>0</v>
      </c>
      <c r="H894" s="7">
        <v>0</v>
      </c>
      <c r="I894" s="7">
        <v>0</v>
      </c>
      <c r="J894" s="7">
        <v>0</v>
      </c>
      <c r="K894" s="7">
        <v>0</v>
      </c>
      <c r="L894" s="7">
        <v>0</v>
      </c>
      <c r="M894" s="7">
        <v>0</v>
      </c>
      <c r="N894" s="7">
        <v>0</v>
      </c>
      <c r="O894" s="7">
        <v>0</v>
      </c>
      <c r="P894" s="7">
        <v>0</v>
      </c>
      <c r="Q894" s="7">
        <v>0</v>
      </c>
      <c r="R894" s="7">
        <v>0</v>
      </c>
      <c r="S894" s="7">
        <v>0</v>
      </c>
      <c r="T894" s="7">
        <v>0</v>
      </c>
      <c r="U894" s="7">
        <v>0</v>
      </c>
      <c r="V894" s="7">
        <v>0</v>
      </c>
      <c r="W894" s="7">
        <v>0</v>
      </c>
      <c r="X894" s="7">
        <v>0</v>
      </c>
      <c r="Y894" s="7">
        <v>0</v>
      </c>
      <c r="Z894" s="7">
        <v>0</v>
      </c>
      <c r="AA894" s="1" t="s">
        <v>27</v>
      </c>
      <c r="AB894" s="1" t="str">
        <f t="shared" si="42"/>
        <v>Andalucía</v>
      </c>
      <c r="AC894" s="1" t="str">
        <f t="shared" si="40"/>
        <v>Cáceres-Andalucía-Granada-R2</v>
      </c>
      <c r="AD894" s="1" t="str">
        <f t="shared" si="41"/>
        <v xml:space="preserve">CA,CB, DF - I. extractivas, coquerías, refino y combustibles nucleares </v>
      </c>
    </row>
    <row r="895" spans="1:30" ht="14.4">
      <c r="A895" s="7" t="s">
        <v>104</v>
      </c>
      <c r="B895" s="7" t="s">
        <v>21</v>
      </c>
      <c r="C895" s="7" t="s">
        <v>61</v>
      </c>
      <c r="D895" s="7" t="s">
        <v>29</v>
      </c>
      <c r="E895" s="7">
        <v>1.9755231729195499</v>
      </c>
      <c r="F895" s="7">
        <v>0</v>
      </c>
      <c r="G895" s="7">
        <v>0</v>
      </c>
      <c r="H895" s="7">
        <v>0</v>
      </c>
      <c r="I895" s="7">
        <v>0.36440668459372599</v>
      </c>
      <c r="J895" s="7">
        <v>0</v>
      </c>
      <c r="K895" s="7">
        <v>0</v>
      </c>
      <c r="L895" s="7">
        <v>4.1623699581420102</v>
      </c>
      <c r="M895" s="7">
        <v>3.0013949599936098</v>
      </c>
      <c r="N895" s="7">
        <v>0</v>
      </c>
      <c r="O895" s="7">
        <v>7.03418405463339</v>
      </c>
      <c r="P895" s="7">
        <v>6.1976399999999998</v>
      </c>
      <c r="Q895" s="7">
        <v>0</v>
      </c>
      <c r="R895" s="7">
        <v>0</v>
      </c>
      <c r="S895" s="7">
        <v>0</v>
      </c>
      <c r="T895" s="7">
        <v>1.6763889999999999</v>
      </c>
      <c r="U895" s="7">
        <v>0</v>
      </c>
      <c r="V895" s="7">
        <v>0</v>
      </c>
      <c r="W895" s="7">
        <v>9.8554449999999996</v>
      </c>
      <c r="X895" s="7">
        <v>10.801557000000001</v>
      </c>
      <c r="Y895" s="7">
        <v>0</v>
      </c>
      <c r="Z895" s="7">
        <v>6.090916</v>
      </c>
      <c r="AA895" s="1" t="s">
        <v>30</v>
      </c>
      <c r="AB895" s="1" t="str">
        <f t="shared" si="42"/>
        <v>Andalucía</v>
      </c>
      <c r="AC895" s="1" t="str">
        <f t="shared" si="40"/>
        <v>Cáceres-Andalucía-Granada-R3</v>
      </c>
      <c r="AD895" s="1" t="str">
        <f t="shared" si="41"/>
        <v xml:space="preserve">DA - Industria Agroalimentaria </v>
      </c>
    </row>
    <row r="896" spans="1:30" ht="14.4">
      <c r="A896" s="7" t="s">
        <v>104</v>
      </c>
      <c r="B896" s="7" t="s">
        <v>21</v>
      </c>
      <c r="C896" s="7" t="s">
        <v>61</v>
      </c>
      <c r="D896" s="7" t="s">
        <v>32</v>
      </c>
      <c r="E896" s="7">
        <v>0</v>
      </c>
      <c r="F896" s="7">
        <v>0</v>
      </c>
      <c r="G896" s="7">
        <v>0</v>
      </c>
      <c r="H896" s="7">
        <v>0</v>
      </c>
      <c r="I896" s="7">
        <v>0</v>
      </c>
      <c r="J896" s="7">
        <v>0</v>
      </c>
      <c r="K896" s="7">
        <v>0</v>
      </c>
      <c r="L896" s="7">
        <v>0</v>
      </c>
      <c r="M896" s="7">
        <v>0</v>
      </c>
      <c r="N896" s="7">
        <v>0</v>
      </c>
      <c r="O896" s="7">
        <v>0</v>
      </c>
      <c r="P896" s="7">
        <v>0</v>
      </c>
      <c r="Q896" s="7">
        <v>0</v>
      </c>
      <c r="R896" s="7">
        <v>0</v>
      </c>
      <c r="S896" s="7">
        <v>0</v>
      </c>
      <c r="T896" s="7">
        <v>0</v>
      </c>
      <c r="U896" s="7">
        <v>0</v>
      </c>
      <c r="V896" s="7">
        <v>0</v>
      </c>
      <c r="W896" s="7">
        <v>0</v>
      </c>
      <c r="X896" s="7">
        <v>0</v>
      </c>
      <c r="Y896" s="7">
        <v>0</v>
      </c>
      <c r="Z896" s="7">
        <v>0</v>
      </c>
      <c r="AA896" s="1" t="s">
        <v>33</v>
      </c>
      <c r="AB896" s="1" t="str">
        <f t="shared" si="42"/>
        <v>Andalucía</v>
      </c>
      <c r="AC896" s="1" t="str">
        <f t="shared" si="40"/>
        <v>Cáceres-Andalucía-Granada-R4</v>
      </c>
      <c r="AD896" s="1" t="str">
        <f t="shared" si="41"/>
        <v xml:space="preserve">DB - Industria textil y de la confección </v>
      </c>
    </row>
    <row r="897" spans="1:30" ht="14.4">
      <c r="A897" s="7" t="s">
        <v>104</v>
      </c>
      <c r="B897" s="7" t="s">
        <v>21</v>
      </c>
      <c r="C897" s="7" t="s">
        <v>61</v>
      </c>
      <c r="D897" s="7" t="s">
        <v>35</v>
      </c>
      <c r="E897" s="7">
        <v>0</v>
      </c>
      <c r="F897" s="7">
        <v>0</v>
      </c>
      <c r="G897" s="7">
        <v>0</v>
      </c>
      <c r="H897" s="7">
        <v>0</v>
      </c>
      <c r="I897" s="7">
        <v>0</v>
      </c>
      <c r="J897" s="7">
        <v>0</v>
      </c>
      <c r="K897" s="7">
        <v>0</v>
      </c>
      <c r="L897" s="7">
        <v>0</v>
      </c>
      <c r="M897" s="7">
        <v>0</v>
      </c>
      <c r="N897" s="7">
        <v>0</v>
      </c>
      <c r="O897" s="7">
        <v>0</v>
      </c>
      <c r="P897" s="7">
        <v>0</v>
      </c>
      <c r="Q897" s="7">
        <v>0</v>
      </c>
      <c r="R897" s="7">
        <v>0</v>
      </c>
      <c r="S897" s="7">
        <v>0</v>
      </c>
      <c r="T897" s="7">
        <v>0</v>
      </c>
      <c r="U897" s="7">
        <v>0</v>
      </c>
      <c r="V897" s="7">
        <v>0</v>
      </c>
      <c r="W897" s="7">
        <v>0</v>
      </c>
      <c r="X897" s="7">
        <v>0</v>
      </c>
      <c r="Y897" s="7">
        <v>0</v>
      </c>
      <c r="Z897" s="7">
        <v>0</v>
      </c>
      <c r="AA897" s="1" t="s">
        <v>36</v>
      </c>
      <c r="AB897" s="1" t="str">
        <f t="shared" si="42"/>
        <v>Andalucía</v>
      </c>
      <c r="AC897" s="1" t="str">
        <f t="shared" si="40"/>
        <v>Cáceres-Andalucía-Granada-R5</v>
      </c>
      <c r="AD897" s="1" t="str">
        <f t="shared" si="41"/>
        <v xml:space="preserve">DC - Industria del cuero y calzado </v>
      </c>
    </row>
    <row r="898" spans="1:30" ht="14.4">
      <c r="A898" s="7" t="s">
        <v>104</v>
      </c>
      <c r="B898" s="7" t="s">
        <v>21</v>
      </c>
      <c r="C898" s="7" t="s">
        <v>61</v>
      </c>
      <c r="D898" s="7" t="s">
        <v>37</v>
      </c>
      <c r="E898" s="7">
        <v>0</v>
      </c>
      <c r="F898" s="7">
        <v>0</v>
      </c>
      <c r="G898" s="7">
        <v>0</v>
      </c>
      <c r="H898" s="7">
        <v>0</v>
      </c>
      <c r="I898" s="7">
        <v>0</v>
      </c>
      <c r="J898" s="7">
        <v>0</v>
      </c>
      <c r="K898" s="7">
        <v>0</v>
      </c>
      <c r="L898" s="7">
        <v>0</v>
      </c>
      <c r="M898" s="7">
        <v>0</v>
      </c>
      <c r="N898" s="7">
        <v>0</v>
      </c>
      <c r="O898" s="7">
        <v>0</v>
      </c>
      <c r="P898" s="7">
        <v>0</v>
      </c>
      <c r="Q898" s="7">
        <v>0</v>
      </c>
      <c r="R898" s="7">
        <v>0</v>
      </c>
      <c r="S898" s="7">
        <v>0</v>
      </c>
      <c r="T898" s="7">
        <v>0</v>
      </c>
      <c r="U898" s="7">
        <v>0</v>
      </c>
      <c r="V898" s="7">
        <v>0</v>
      </c>
      <c r="W898" s="7">
        <v>0</v>
      </c>
      <c r="X898" s="7">
        <v>0</v>
      </c>
      <c r="Y898" s="7">
        <v>0</v>
      </c>
      <c r="Z898" s="7">
        <v>0</v>
      </c>
      <c r="AA898" s="1" t="s">
        <v>38</v>
      </c>
      <c r="AB898" s="1" t="str">
        <f t="shared" si="42"/>
        <v>Andalucía</v>
      </c>
      <c r="AC898" s="1" t="str">
        <f t="shared" si="40"/>
        <v>Cáceres-Andalucía-Granada-R6</v>
      </c>
      <c r="AD898" s="1" t="str">
        <f t="shared" si="41"/>
        <v xml:space="preserve">DD - Industria de la madera y el corcho </v>
      </c>
    </row>
    <row r="899" spans="1:30" ht="14.4">
      <c r="A899" s="7" t="s">
        <v>104</v>
      </c>
      <c r="B899" s="7" t="s">
        <v>21</v>
      </c>
      <c r="C899" s="7" t="s">
        <v>61</v>
      </c>
      <c r="D899" s="7" t="s">
        <v>39</v>
      </c>
      <c r="E899" s="7">
        <v>0</v>
      </c>
      <c r="F899" s="7">
        <v>0</v>
      </c>
      <c r="G899" s="7">
        <v>0.89557477855600598</v>
      </c>
      <c r="H899" s="7">
        <v>0</v>
      </c>
      <c r="I899" s="7">
        <v>0</v>
      </c>
      <c r="J899" s="7">
        <v>0</v>
      </c>
      <c r="K899" s="7">
        <v>0</v>
      </c>
      <c r="L899" s="7">
        <v>0</v>
      </c>
      <c r="M899" s="7">
        <v>0</v>
      </c>
      <c r="N899" s="7">
        <v>0</v>
      </c>
      <c r="O899" s="7">
        <v>0</v>
      </c>
      <c r="P899" s="7">
        <v>0</v>
      </c>
      <c r="Q899" s="7">
        <v>0</v>
      </c>
      <c r="R899" s="7">
        <v>8.1827039999999993</v>
      </c>
      <c r="S899" s="7">
        <v>0</v>
      </c>
      <c r="T899" s="7">
        <v>0</v>
      </c>
      <c r="U899" s="7">
        <v>0</v>
      </c>
      <c r="V899" s="7">
        <v>0</v>
      </c>
      <c r="W899" s="7">
        <v>0</v>
      </c>
      <c r="X899" s="7">
        <v>0</v>
      </c>
      <c r="Y899" s="7">
        <v>0</v>
      </c>
      <c r="Z899" s="7">
        <v>0</v>
      </c>
      <c r="AA899" s="1" t="s">
        <v>40</v>
      </c>
      <c r="AB899" s="1" t="str">
        <f t="shared" si="42"/>
        <v>Andalucía</v>
      </c>
      <c r="AC899" s="1" t="str">
        <f t="shared" si="40"/>
        <v>Cáceres-Andalucía-Granada-R7</v>
      </c>
      <c r="AD899" s="1" t="str">
        <f t="shared" si="41"/>
        <v xml:space="preserve">DE - Industria del papel, edición y artes gráficas </v>
      </c>
    </row>
    <row r="900" spans="1:30" ht="14.4">
      <c r="A900" s="7" t="s">
        <v>104</v>
      </c>
      <c r="B900" s="7" t="s">
        <v>21</v>
      </c>
      <c r="C900" s="7" t="s">
        <v>61</v>
      </c>
      <c r="D900" s="7" t="s">
        <v>41</v>
      </c>
      <c r="E900" s="7">
        <v>0</v>
      </c>
      <c r="F900" s="7">
        <v>0</v>
      </c>
      <c r="G900" s="7">
        <v>0</v>
      </c>
      <c r="H900" s="7">
        <v>0</v>
      </c>
      <c r="I900" s="7">
        <v>0</v>
      </c>
      <c r="J900" s="7">
        <v>0</v>
      </c>
      <c r="K900" s="7">
        <v>0</v>
      </c>
      <c r="L900" s="7">
        <v>0</v>
      </c>
      <c r="M900" s="7">
        <v>0</v>
      </c>
      <c r="N900" s="7">
        <v>0</v>
      </c>
      <c r="O900" s="7">
        <v>0</v>
      </c>
      <c r="P900" s="7">
        <v>0</v>
      </c>
      <c r="Q900" s="7">
        <v>0</v>
      </c>
      <c r="R900" s="7">
        <v>0</v>
      </c>
      <c r="S900" s="7">
        <v>0</v>
      </c>
      <c r="T900" s="7">
        <v>0</v>
      </c>
      <c r="U900" s="7">
        <v>0</v>
      </c>
      <c r="V900" s="7">
        <v>0</v>
      </c>
      <c r="W900" s="7">
        <v>0</v>
      </c>
      <c r="X900" s="7">
        <v>0</v>
      </c>
      <c r="Y900" s="7">
        <v>0</v>
      </c>
      <c r="Z900" s="7">
        <v>0</v>
      </c>
      <c r="AA900" s="1" t="s">
        <v>42</v>
      </c>
      <c r="AB900" s="1" t="str">
        <f t="shared" si="42"/>
        <v>Andalucía</v>
      </c>
      <c r="AC900" s="1" t="str">
        <f t="shared" si="40"/>
        <v>Cáceres-Andalucía-Granada-R8</v>
      </c>
      <c r="AD900" s="1" t="str">
        <f t="shared" si="41"/>
        <v xml:space="preserve">DG - Industria Química </v>
      </c>
    </row>
    <row r="901" spans="1:30" ht="14.4">
      <c r="A901" s="7" t="s">
        <v>104</v>
      </c>
      <c r="B901" s="7" t="s">
        <v>21</v>
      </c>
      <c r="C901" s="7" t="s">
        <v>61</v>
      </c>
      <c r="D901" s="7" t="s">
        <v>43</v>
      </c>
      <c r="E901" s="7">
        <v>0</v>
      </c>
      <c r="F901" s="7">
        <v>14.1055601578654</v>
      </c>
      <c r="G901" s="7">
        <v>0</v>
      </c>
      <c r="H901" s="7">
        <v>0</v>
      </c>
      <c r="I901" s="7">
        <v>0</v>
      </c>
      <c r="J901" s="7">
        <v>0</v>
      </c>
      <c r="K901" s="7">
        <v>0</v>
      </c>
      <c r="L901" s="7">
        <v>0</v>
      </c>
      <c r="M901" s="7">
        <v>0</v>
      </c>
      <c r="N901" s="7">
        <v>0</v>
      </c>
      <c r="O901" s="7">
        <v>0</v>
      </c>
      <c r="P901" s="7">
        <v>0</v>
      </c>
      <c r="Q901" s="7">
        <v>15.46058</v>
      </c>
      <c r="R901" s="7">
        <v>0</v>
      </c>
      <c r="S901" s="7">
        <v>0</v>
      </c>
      <c r="T901" s="7">
        <v>0</v>
      </c>
      <c r="U901" s="7">
        <v>0</v>
      </c>
      <c r="V901" s="7">
        <v>0</v>
      </c>
      <c r="W901" s="7">
        <v>0</v>
      </c>
      <c r="X901" s="7">
        <v>0</v>
      </c>
      <c r="Y901" s="7">
        <v>0</v>
      </c>
      <c r="Z901" s="7">
        <v>0</v>
      </c>
      <c r="AA901" s="1" t="s">
        <v>44</v>
      </c>
      <c r="AB901" s="1" t="str">
        <f t="shared" si="42"/>
        <v>Andalucía</v>
      </c>
      <c r="AC901" s="1" t="str">
        <f t="shared" si="40"/>
        <v>Cáceres-Andalucía-Granada-R9</v>
      </c>
      <c r="AD901" s="1" t="str">
        <f t="shared" si="41"/>
        <v xml:space="preserve">DH - Industria del caucho y materias plásticas </v>
      </c>
    </row>
    <row r="902" spans="1:30" ht="14.4">
      <c r="A902" s="7" t="s">
        <v>104</v>
      </c>
      <c r="B902" s="7" t="s">
        <v>21</v>
      </c>
      <c r="C902" s="7" t="s">
        <v>61</v>
      </c>
      <c r="D902" s="7" t="s">
        <v>45</v>
      </c>
      <c r="E902" s="7">
        <v>0</v>
      </c>
      <c r="F902" s="7">
        <v>0</v>
      </c>
      <c r="G902" s="7">
        <v>0</v>
      </c>
      <c r="H902" s="7">
        <v>0</v>
      </c>
      <c r="I902" s="7">
        <v>0</v>
      </c>
      <c r="J902" s="7">
        <v>0.85321268948025297</v>
      </c>
      <c r="K902" s="7">
        <v>0</v>
      </c>
      <c r="L902" s="7">
        <v>0</v>
      </c>
      <c r="M902" s="7">
        <v>0</v>
      </c>
      <c r="N902" s="7">
        <v>0</v>
      </c>
      <c r="O902" s="7">
        <v>0</v>
      </c>
      <c r="P902" s="7">
        <v>0</v>
      </c>
      <c r="Q902" s="7">
        <v>0</v>
      </c>
      <c r="R902" s="7">
        <v>0</v>
      </c>
      <c r="S902" s="7">
        <v>0</v>
      </c>
      <c r="T902" s="7">
        <v>0</v>
      </c>
      <c r="U902" s="7">
        <v>15.188784</v>
      </c>
      <c r="V902" s="7">
        <v>0</v>
      </c>
      <c r="W902" s="7">
        <v>0</v>
      </c>
      <c r="X902" s="7">
        <v>0</v>
      </c>
      <c r="Y902" s="7">
        <v>0</v>
      </c>
      <c r="Z902" s="7">
        <v>0</v>
      </c>
      <c r="AA902" s="1" t="s">
        <v>46</v>
      </c>
      <c r="AB902" s="1" t="str">
        <f t="shared" si="42"/>
        <v>Andalucía</v>
      </c>
      <c r="AC902" s="1" t="str">
        <f t="shared" si="40"/>
        <v>Cáceres-Andalucía-Granada-R10</v>
      </c>
      <c r="AD902" s="1" t="str">
        <f t="shared" si="41"/>
        <v xml:space="preserve">DI - Industria de productos minerales no metálicos </v>
      </c>
    </row>
    <row r="903" spans="1:30" ht="14.4">
      <c r="A903" s="7" t="s">
        <v>104</v>
      </c>
      <c r="B903" s="7" t="s">
        <v>21</v>
      </c>
      <c r="C903" s="7" t="s">
        <v>61</v>
      </c>
      <c r="D903" s="7" t="s">
        <v>47</v>
      </c>
      <c r="E903" s="7">
        <v>0</v>
      </c>
      <c r="F903" s="7">
        <v>0</v>
      </c>
      <c r="G903" s="7">
        <v>0</v>
      </c>
      <c r="H903" s="7">
        <v>0</v>
      </c>
      <c r="I903" s="7">
        <v>0</v>
      </c>
      <c r="J903" s="7">
        <v>0</v>
      </c>
      <c r="K903" s="7">
        <v>0</v>
      </c>
      <c r="L903" s="7">
        <v>0</v>
      </c>
      <c r="M903" s="7">
        <v>0</v>
      </c>
      <c r="N903" s="7">
        <v>0</v>
      </c>
      <c r="O903" s="7">
        <v>0</v>
      </c>
      <c r="P903" s="7">
        <v>0</v>
      </c>
      <c r="Q903" s="7">
        <v>0</v>
      </c>
      <c r="R903" s="7">
        <v>0</v>
      </c>
      <c r="S903" s="7">
        <v>0</v>
      </c>
      <c r="T903" s="7">
        <v>0</v>
      </c>
      <c r="U903" s="7">
        <v>0</v>
      </c>
      <c r="V903" s="7">
        <v>0</v>
      </c>
      <c r="W903" s="7">
        <v>0</v>
      </c>
      <c r="X903" s="7">
        <v>0</v>
      </c>
      <c r="Y903" s="7">
        <v>0</v>
      </c>
      <c r="Z903" s="7">
        <v>0</v>
      </c>
      <c r="AA903" s="1" t="s">
        <v>48</v>
      </c>
      <c r="AB903" s="1" t="str">
        <f t="shared" si="42"/>
        <v>Andalucía</v>
      </c>
      <c r="AC903" s="1" t="str">
        <f t="shared" si="40"/>
        <v>Cáceres-Andalucía-Granada-R11</v>
      </c>
      <c r="AD903" s="1" t="str">
        <f t="shared" si="41"/>
        <v xml:space="preserve">DJ - Metalurgia y fabricación de productos metálicos </v>
      </c>
    </row>
    <row r="904" spans="1:30" ht="14.4">
      <c r="A904" s="7" t="s">
        <v>104</v>
      </c>
      <c r="B904" s="7" t="s">
        <v>21</v>
      </c>
      <c r="C904" s="7" t="s">
        <v>61</v>
      </c>
      <c r="D904" s="7" t="s">
        <v>49</v>
      </c>
      <c r="E904" s="7">
        <v>0</v>
      </c>
      <c r="F904" s="7">
        <v>0</v>
      </c>
      <c r="G904" s="7">
        <v>0</v>
      </c>
      <c r="H904" s="7">
        <v>0</v>
      </c>
      <c r="I904" s="7">
        <v>0</v>
      </c>
      <c r="J904" s="7">
        <v>0</v>
      </c>
      <c r="K904" s="7">
        <v>0</v>
      </c>
      <c r="L904" s="7">
        <v>0</v>
      </c>
      <c r="M904" s="7">
        <v>0</v>
      </c>
      <c r="N904" s="7">
        <v>0</v>
      </c>
      <c r="O904" s="7">
        <v>0</v>
      </c>
      <c r="P904" s="7">
        <v>0</v>
      </c>
      <c r="Q904" s="7">
        <v>0</v>
      </c>
      <c r="R904" s="7">
        <v>0</v>
      </c>
      <c r="S904" s="7">
        <v>0</v>
      </c>
      <c r="T904" s="7">
        <v>0</v>
      </c>
      <c r="U904" s="7">
        <v>0</v>
      </c>
      <c r="V904" s="7">
        <v>0</v>
      </c>
      <c r="W904" s="7">
        <v>0</v>
      </c>
      <c r="X904" s="7">
        <v>0</v>
      </c>
      <c r="Y904" s="7">
        <v>0</v>
      </c>
      <c r="Z904" s="7">
        <v>0</v>
      </c>
      <c r="AA904" s="1" t="s">
        <v>50</v>
      </c>
      <c r="AB904" s="1" t="str">
        <f t="shared" si="42"/>
        <v>Andalucía</v>
      </c>
      <c r="AC904" s="1" t="str">
        <f t="shared" si="40"/>
        <v>Cáceres-Andalucía-Granada-R12</v>
      </c>
      <c r="AD904" s="1" t="str">
        <f t="shared" si="41"/>
        <v xml:space="preserve">DK - Fabricación de maquinaria y equipo mecánico </v>
      </c>
    </row>
    <row r="905" spans="1:30" ht="14.4">
      <c r="A905" s="7" t="s">
        <v>104</v>
      </c>
      <c r="B905" s="7" t="s">
        <v>21</v>
      </c>
      <c r="C905" s="7" t="s">
        <v>61</v>
      </c>
      <c r="D905" s="7" t="s">
        <v>51</v>
      </c>
      <c r="E905" s="7">
        <v>0</v>
      </c>
      <c r="F905" s="7">
        <v>0</v>
      </c>
      <c r="G905" s="7">
        <v>0</v>
      </c>
      <c r="H905" s="7">
        <v>0</v>
      </c>
      <c r="I905" s="7">
        <v>0</v>
      </c>
      <c r="J905" s="7">
        <v>0</v>
      </c>
      <c r="K905" s="7">
        <v>0</v>
      </c>
      <c r="L905" s="7">
        <v>0</v>
      </c>
      <c r="M905" s="7">
        <v>0</v>
      </c>
      <c r="N905" s="7">
        <v>0</v>
      </c>
      <c r="O905" s="7">
        <v>0</v>
      </c>
      <c r="P905" s="7">
        <v>0</v>
      </c>
      <c r="Q905" s="7">
        <v>0</v>
      </c>
      <c r="R905" s="7">
        <v>0</v>
      </c>
      <c r="S905" s="7">
        <v>0</v>
      </c>
      <c r="T905" s="7">
        <v>0</v>
      </c>
      <c r="U905" s="7">
        <v>0</v>
      </c>
      <c r="V905" s="7">
        <v>0</v>
      </c>
      <c r="W905" s="7">
        <v>0</v>
      </c>
      <c r="X905" s="7">
        <v>0</v>
      </c>
      <c r="Y905" s="7">
        <v>0</v>
      </c>
      <c r="Z905" s="7">
        <v>0</v>
      </c>
      <c r="AA905" s="1" t="s">
        <v>52</v>
      </c>
      <c r="AB905" s="1" t="str">
        <f t="shared" si="42"/>
        <v>Andalucía</v>
      </c>
      <c r="AC905" s="1" t="str">
        <f t="shared" si="40"/>
        <v>Cáceres-Andalucía-Granada-R13</v>
      </c>
      <c r="AD905" s="1" t="str">
        <f t="shared" si="41"/>
        <v xml:space="preserve">DL - Material y equipo eléctrico, electrónico y óptico </v>
      </c>
    </row>
    <row r="906" spans="1:30" ht="14.4">
      <c r="A906" s="7" t="s">
        <v>104</v>
      </c>
      <c r="B906" s="7" t="s">
        <v>21</v>
      </c>
      <c r="C906" s="7" t="s">
        <v>61</v>
      </c>
      <c r="D906" s="7" t="s">
        <v>53</v>
      </c>
      <c r="E906" s="7">
        <v>0</v>
      </c>
      <c r="F906" s="7">
        <v>0</v>
      </c>
      <c r="G906" s="7">
        <v>0</v>
      </c>
      <c r="H906" s="7">
        <v>0.61674670998212</v>
      </c>
      <c r="I906" s="7">
        <v>0</v>
      </c>
      <c r="J906" s="7">
        <v>0</v>
      </c>
      <c r="K906" s="7">
        <v>0</v>
      </c>
      <c r="L906" s="7">
        <v>0</v>
      </c>
      <c r="M906" s="7">
        <v>0</v>
      </c>
      <c r="N906" s="7">
        <v>0</v>
      </c>
      <c r="O906" s="7">
        <v>0</v>
      </c>
      <c r="P906" s="7">
        <v>0</v>
      </c>
      <c r="Q906" s="7">
        <v>0</v>
      </c>
      <c r="R906" s="7">
        <v>0</v>
      </c>
      <c r="S906" s="7">
        <v>1.962569</v>
      </c>
      <c r="T906" s="7">
        <v>0</v>
      </c>
      <c r="U906" s="7">
        <v>0</v>
      </c>
      <c r="V906" s="7">
        <v>0</v>
      </c>
      <c r="W906" s="7">
        <v>0</v>
      </c>
      <c r="X906" s="7">
        <v>0</v>
      </c>
      <c r="Y906" s="7">
        <v>0</v>
      </c>
      <c r="Z906" s="7">
        <v>0</v>
      </c>
      <c r="AA906" s="1" t="s">
        <v>54</v>
      </c>
      <c r="AB906" s="1" t="str">
        <f t="shared" si="42"/>
        <v>Andalucía</v>
      </c>
      <c r="AC906" s="1" t="str">
        <f t="shared" si="40"/>
        <v>Cáceres-Andalucía-Granada-R14</v>
      </c>
      <c r="AD906" s="1" t="str">
        <f t="shared" si="41"/>
        <v xml:space="preserve">DM - Fabricación de material de transporte </v>
      </c>
    </row>
    <row r="907" spans="1:30" ht="14.4">
      <c r="A907" s="7" t="s">
        <v>104</v>
      </c>
      <c r="B907" s="7" t="s">
        <v>21</v>
      </c>
      <c r="C907" s="7" t="s">
        <v>61</v>
      </c>
      <c r="D907" s="7" t="s">
        <v>55</v>
      </c>
      <c r="E907" s="7">
        <v>0</v>
      </c>
      <c r="F907" s="7">
        <v>0</v>
      </c>
      <c r="G907" s="7">
        <v>0</v>
      </c>
      <c r="H907" s="7">
        <v>0</v>
      </c>
      <c r="I907" s="7">
        <v>0</v>
      </c>
      <c r="J907" s="7">
        <v>0</v>
      </c>
      <c r="K907" s="7">
        <v>0</v>
      </c>
      <c r="L907" s="7">
        <v>0</v>
      </c>
      <c r="M907" s="7">
        <v>0</v>
      </c>
      <c r="N907" s="7">
        <v>0</v>
      </c>
      <c r="O907" s="7">
        <v>0</v>
      </c>
      <c r="P907" s="7">
        <v>0</v>
      </c>
      <c r="Q907" s="7">
        <v>0</v>
      </c>
      <c r="R907" s="7">
        <v>0</v>
      </c>
      <c r="S907" s="7">
        <v>0</v>
      </c>
      <c r="T907" s="7">
        <v>0</v>
      </c>
      <c r="U907" s="7">
        <v>0</v>
      </c>
      <c r="V907" s="7">
        <v>0</v>
      </c>
      <c r="W907" s="7">
        <v>0</v>
      </c>
      <c r="X907" s="7">
        <v>0</v>
      </c>
      <c r="Y907" s="7">
        <v>0</v>
      </c>
      <c r="Z907" s="7">
        <v>0</v>
      </c>
      <c r="AA907" s="1" t="s">
        <v>56</v>
      </c>
      <c r="AB907" s="1" t="str">
        <f t="shared" si="42"/>
        <v>Andalucía</v>
      </c>
      <c r="AC907" s="1" t="str">
        <f t="shared" si="40"/>
        <v>Cáceres-Andalucía-Granada-R15</v>
      </c>
      <c r="AD907" s="1" t="str">
        <f t="shared" si="41"/>
        <v xml:space="preserve">DN - Industrias diversas </v>
      </c>
    </row>
    <row r="908" spans="1:30" ht="14.4">
      <c r="A908" s="7" t="s">
        <v>104</v>
      </c>
      <c r="B908" s="7" t="s">
        <v>21</v>
      </c>
      <c r="C908" s="7" t="s">
        <v>61</v>
      </c>
      <c r="D908" s="7" t="s">
        <v>57</v>
      </c>
      <c r="E908" s="7">
        <v>0</v>
      </c>
      <c r="F908" s="7">
        <v>0</v>
      </c>
      <c r="G908" s="7">
        <v>0</v>
      </c>
      <c r="H908" s="7">
        <v>0</v>
      </c>
      <c r="I908" s="7">
        <v>0</v>
      </c>
      <c r="J908" s="7">
        <v>0</v>
      </c>
      <c r="K908" s="7">
        <v>0</v>
      </c>
      <c r="L908" s="7">
        <v>0</v>
      </c>
      <c r="M908" s="7">
        <v>0</v>
      </c>
      <c r="N908" s="7">
        <v>0</v>
      </c>
      <c r="O908" s="7">
        <v>0</v>
      </c>
      <c r="P908" s="7">
        <v>0</v>
      </c>
      <c r="Q908" s="7">
        <v>0</v>
      </c>
      <c r="R908" s="7">
        <v>0</v>
      </c>
      <c r="S908" s="7">
        <v>0</v>
      </c>
      <c r="T908" s="7">
        <v>0</v>
      </c>
      <c r="U908" s="7">
        <v>0</v>
      </c>
      <c r="V908" s="7">
        <v>0</v>
      </c>
      <c r="W908" s="7">
        <v>0</v>
      </c>
      <c r="X908" s="7">
        <v>0</v>
      </c>
      <c r="Y908" s="7">
        <v>0</v>
      </c>
      <c r="Z908" s="7">
        <v>0</v>
      </c>
      <c r="AA908" s="1" t="s">
        <v>58</v>
      </c>
      <c r="AB908" s="1" t="str">
        <f t="shared" si="42"/>
        <v>Andalucía</v>
      </c>
      <c r="AC908" s="1" t="str">
        <f t="shared" si="40"/>
        <v>Cáceres-Andalucía-Granada-R16</v>
      </c>
      <c r="AD908" s="1" t="str">
        <f t="shared" si="41"/>
        <v xml:space="preserve">EE - Industria energética, distribución de energía, gas y agua </v>
      </c>
    </row>
    <row r="909" spans="1:30" ht="14.4">
      <c r="A909" s="7" t="s">
        <v>104</v>
      </c>
      <c r="B909" s="7" t="s">
        <v>21</v>
      </c>
      <c r="C909" s="7" t="s">
        <v>62</v>
      </c>
      <c r="D909" s="7" t="s">
        <v>23</v>
      </c>
      <c r="E909" s="7">
        <v>33.402677345481898</v>
      </c>
      <c r="F909" s="7">
        <v>0</v>
      </c>
      <c r="G909" s="7">
        <v>2.5646608105425299</v>
      </c>
      <c r="H909" s="7">
        <v>16.5504879968904</v>
      </c>
      <c r="I909" s="7">
        <v>1.1639724500984501</v>
      </c>
      <c r="J909" s="7">
        <v>13.485044723921</v>
      </c>
      <c r="K909" s="7">
        <v>4.6675156589720803</v>
      </c>
      <c r="L909" s="7">
        <v>4.2956594121615996</v>
      </c>
      <c r="M909" s="7">
        <v>12.954833946867099</v>
      </c>
      <c r="N909" s="7">
        <v>0</v>
      </c>
      <c r="O909" s="7">
        <v>16.633413619392599</v>
      </c>
      <c r="P909" s="7">
        <v>109.213104</v>
      </c>
      <c r="Q909" s="7">
        <v>0</v>
      </c>
      <c r="R909" s="7">
        <v>2.6738400000000002</v>
      </c>
      <c r="S909" s="7">
        <v>24.290734</v>
      </c>
      <c r="T909" s="7">
        <v>1.096365</v>
      </c>
      <c r="U909" s="7">
        <v>95.636989</v>
      </c>
      <c r="V909" s="7">
        <v>35.148513999999999</v>
      </c>
      <c r="W909" s="7">
        <v>26.727713000000001</v>
      </c>
      <c r="X909" s="7">
        <v>31.202976</v>
      </c>
      <c r="Y909" s="7">
        <v>0</v>
      </c>
      <c r="Z909" s="7">
        <v>38.412291000000003</v>
      </c>
      <c r="AA909" s="1" t="s">
        <v>24</v>
      </c>
      <c r="AB909" s="1" t="str">
        <f t="shared" si="42"/>
        <v>Andalucía</v>
      </c>
      <c r="AC909" s="1" t="str">
        <f t="shared" si="40"/>
        <v>Cáceres-Andalucía-Huelva-R1</v>
      </c>
      <c r="AD909" s="1" t="str">
        <f t="shared" si="41"/>
        <v xml:space="preserve">AA,BB - Agricultura, silvicultura y pesca </v>
      </c>
    </row>
    <row r="910" spans="1:30" ht="14.4">
      <c r="A910" s="7" t="s">
        <v>104</v>
      </c>
      <c r="B910" s="7" t="s">
        <v>21</v>
      </c>
      <c r="C910" s="7" t="s">
        <v>62</v>
      </c>
      <c r="D910" s="7" t="s">
        <v>26</v>
      </c>
      <c r="E910" s="7">
        <v>3.0232921556841301</v>
      </c>
      <c r="F910" s="7">
        <v>43.135061536275998</v>
      </c>
      <c r="G910" s="7">
        <v>2.2450478500305402</v>
      </c>
      <c r="H910" s="7">
        <v>3.2886152390505301</v>
      </c>
      <c r="I910" s="7">
        <v>3.0492790591205501</v>
      </c>
      <c r="J910" s="7">
        <v>2.9163557560368698</v>
      </c>
      <c r="K910" s="7">
        <v>1.9396165448649201</v>
      </c>
      <c r="L910" s="7">
        <v>86.343750218390397</v>
      </c>
      <c r="M910" s="7">
        <v>2.2860767177605701</v>
      </c>
      <c r="N910" s="7">
        <v>19.139072967937299</v>
      </c>
      <c r="O910" s="7">
        <v>68.076082364203899</v>
      </c>
      <c r="P910" s="7">
        <v>0</v>
      </c>
      <c r="Q910" s="7">
        <v>14.141537</v>
      </c>
      <c r="R910" s="7">
        <v>0</v>
      </c>
      <c r="S910" s="7">
        <v>0</v>
      </c>
      <c r="T910" s="7">
        <v>0</v>
      </c>
      <c r="U910" s="7">
        <v>0</v>
      </c>
      <c r="V910" s="7">
        <v>0</v>
      </c>
      <c r="W910" s="7">
        <v>56.251224000000001</v>
      </c>
      <c r="X910" s="7">
        <v>0</v>
      </c>
      <c r="Y910" s="7">
        <v>12.023688</v>
      </c>
      <c r="Z910" s="7">
        <v>44.497926999999997</v>
      </c>
      <c r="AA910" s="1" t="s">
        <v>27</v>
      </c>
      <c r="AB910" s="1" t="str">
        <f t="shared" si="42"/>
        <v>Andalucía</v>
      </c>
      <c r="AC910" s="1" t="str">
        <f t="shared" ref="AC910:AC973" si="43">+A910&amp;"-"&amp;AB910&amp;"-"&amp;C910&amp;"-"&amp;AA910</f>
        <v>Cáceres-Andalucía-Huelva-R2</v>
      </c>
      <c r="AD910" s="1" t="str">
        <f t="shared" ref="AD910:AD973" si="44">+IF(D910=$D$13,$AI$1,IF(D910=$D$14,$AI$2,IF(D910=$D$15,$AI$3,IF(D910=$D$16,$AI$4,IF(D910=$D$17,$AI$5,IF(D910=$D$18,$AI$6,IF(D910=$D$19,$AI$7,IF(D910=$D$20,$AI$8,IF(D910=$D$21,$AI$9,IF(D910=$D$22,$AI$10,IF(D910=$D$23,$AI$11,IF(D910=$D$24,$AI$12,IF(D910=$D$25,$AI$13,IF(D910=$D$26,$AI$14,IF(D910=$D$27,$AI$15,$AI$16)))))))))))))))</f>
        <v xml:space="preserve">CA,CB, DF - I. extractivas, coquerías, refino y combustibles nucleares </v>
      </c>
    </row>
    <row r="911" spans="1:30" ht="14.4">
      <c r="A911" s="7" t="s">
        <v>104</v>
      </c>
      <c r="B911" s="7" t="s">
        <v>21</v>
      </c>
      <c r="C911" s="7" t="s">
        <v>62</v>
      </c>
      <c r="D911" s="7" t="s">
        <v>29</v>
      </c>
      <c r="E911" s="7">
        <v>0</v>
      </c>
      <c r="F911" s="7">
        <v>3.6198451654167298</v>
      </c>
      <c r="G911" s="7">
        <v>9.2638002801417496</v>
      </c>
      <c r="H911" s="7">
        <v>0.95279037463320404</v>
      </c>
      <c r="I911" s="7">
        <v>0</v>
      </c>
      <c r="J911" s="7">
        <v>4.9715539910548197</v>
      </c>
      <c r="K911" s="7">
        <v>7.75810013749064</v>
      </c>
      <c r="L911" s="7">
        <v>2.4048646124722302</v>
      </c>
      <c r="M911" s="7">
        <v>0</v>
      </c>
      <c r="N911" s="7">
        <v>3.5364431227802999</v>
      </c>
      <c r="O911" s="7">
        <v>0</v>
      </c>
      <c r="P911" s="7">
        <v>0</v>
      </c>
      <c r="Q911" s="7">
        <v>12.438079</v>
      </c>
      <c r="R911" s="7">
        <v>51.66995</v>
      </c>
      <c r="S911" s="7">
        <v>1.8390960000000001</v>
      </c>
      <c r="T911" s="7">
        <v>0</v>
      </c>
      <c r="U911" s="7">
        <v>16.225787</v>
      </c>
      <c r="V911" s="7">
        <v>45.570225000000001</v>
      </c>
      <c r="W911" s="7">
        <v>29.539842</v>
      </c>
      <c r="X911" s="7">
        <v>0</v>
      </c>
      <c r="Y911" s="7">
        <v>13.075761</v>
      </c>
      <c r="Z911" s="7">
        <v>0</v>
      </c>
      <c r="AA911" s="1" t="s">
        <v>30</v>
      </c>
      <c r="AB911" s="1" t="str">
        <f t="shared" si="42"/>
        <v>Andalucía</v>
      </c>
      <c r="AC911" s="1" t="str">
        <f t="shared" si="43"/>
        <v>Cáceres-Andalucía-Huelva-R3</v>
      </c>
      <c r="AD911" s="1" t="str">
        <f t="shared" si="44"/>
        <v xml:space="preserve">DA - Industria Agroalimentaria </v>
      </c>
    </row>
    <row r="912" spans="1:30" ht="14.4">
      <c r="A912" s="7" t="s">
        <v>104</v>
      </c>
      <c r="B912" s="7" t="s">
        <v>21</v>
      </c>
      <c r="C912" s="7" t="s">
        <v>62</v>
      </c>
      <c r="D912" s="7" t="s">
        <v>32</v>
      </c>
      <c r="E912" s="7">
        <v>0</v>
      </c>
      <c r="F912" s="7">
        <v>0</v>
      </c>
      <c r="G912" s="7">
        <v>0</v>
      </c>
      <c r="H912" s="7">
        <v>0</v>
      </c>
      <c r="I912" s="7">
        <v>0</v>
      </c>
      <c r="J912" s="7">
        <v>0</v>
      </c>
      <c r="K912" s="7">
        <v>0</v>
      </c>
      <c r="L912" s="7">
        <v>0</v>
      </c>
      <c r="M912" s="7">
        <v>0</v>
      </c>
      <c r="N912" s="7">
        <v>0</v>
      </c>
      <c r="O912" s="7">
        <v>0</v>
      </c>
      <c r="P912" s="7">
        <v>0</v>
      </c>
      <c r="Q912" s="7">
        <v>0</v>
      </c>
      <c r="R912" s="7">
        <v>0</v>
      </c>
      <c r="S912" s="7">
        <v>0</v>
      </c>
      <c r="T912" s="7">
        <v>0</v>
      </c>
      <c r="U912" s="7">
        <v>0</v>
      </c>
      <c r="V912" s="7">
        <v>0</v>
      </c>
      <c r="W912" s="7">
        <v>0</v>
      </c>
      <c r="X912" s="7">
        <v>0</v>
      </c>
      <c r="Y912" s="7">
        <v>0</v>
      </c>
      <c r="Z912" s="7">
        <v>0</v>
      </c>
      <c r="AA912" s="1" t="s">
        <v>33</v>
      </c>
      <c r="AB912" s="1" t="str">
        <f t="shared" si="42"/>
        <v>Andalucía</v>
      </c>
      <c r="AC912" s="1" t="str">
        <f t="shared" si="43"/>
        <v>Cáceres-Andalucía-Huelva-R4</v>
      </c>
      <c r="AD912" s="1" t="str">
        <f t="shared" si="44"/>
        <v xml:space="preserve">DB - Industria textil y de la confección </v>
      </c>
    </row>
    <row r="913" spans="1:30" ht="14.4">
      <c r="A913" s="7" t="s">
        <v>104</v>
      </c>
      <c r="B913" s="7" t="s">
        <v>21</v>
      </c>
      <c r="C913" s="7" t="s">
        <v>62</v>
      </c>
      <c r="D913" s="7" t="s">
        <v>35</v>
      </c>
      <c r="E913" s="7">
        <v>0</v>
      </c>
      <c r="F913" s="7">
        <v>0</v>
      </c>
      <c r="G913" s="7">
        <v>0</v>
      </c>
      <c r="H913" s="7">
        <v>0</v>
      </c>
      <c r="I913" s="7">
        <v>0</v>
      </c>
      <c r="J913" s="7">
        <v>0</v>
      </c>
      <c r="K913" s="7">
        <v>0</v>
      </c>
      <c r="L913" s="7">
        <v>0</v>
      </c>
      <c r="M913" s="7">
        <v>0</v>
      </c>
      <c r="N913" s="7">
        <v>0</v>
      </c>
      <c r="O913" s="7">
        <v>0</v>
      </c>
      <c r="P913" s="7">
        <v>0</v>
      </c>
      <c r="Q913" s="7">
        <v>0</v>
      </c>
      <c r="R913" s="7">
        <v>0</v>
      </c>
      <c r="S913" s="7">
        <v>0</v>
      </c>
      <c r="T913" s="7">
        <v>0</v>
      </c>
      <c r="U913" s="7">
        <v>0</v>
      </c>
      <c r="V913" s="7">
        <v>0</v>
      </c>
      <c r="W913" s="7">
        <v>0</v>
      </c>
      <c r="X913" s="7">
        <v>0</v>
      </c>
      <c r="Y913" s="7">
        <v>0</v>
      </c>
      <c r="Z913" s="7">
        <v>0</v>
      </c>
      <c r="AA913" s="1" t="s">
        <v>36</v>
      </c>
      <c r="AB913" s="1" t="str">
        <f t="shared" si="42"/>
        <v>Andalucía</v>
      </c>
      <c r="AC913" s="1" t="str">
        <f t="shared" si="43"/>
        <v>Cáceres-Andalucía-Huelva-R5</v>
      </c>
      <c r="AD913" s="1" t="str">
        <f t="shared" si="44"/>
        <v xml:space="preserve">DC - Industria del cuero y calzado </v>
      </c>
    </row>
    <row r="914" spans="1:30" ht="14.4">
      <c r="A914" s="7" t="s">
        <v>104</v>
      </c>
      <c r="B914" s="7" t="s">
        <v>21</v>
      </c>
      <c r="C914" s="7" t="s">
        <v>62</v>
      </c>
      <c r="D914" s="7" t="s">
        <v>37</v>
      </c>
      <c r="E914" s="7">
        <v>0</v>
      </c>
      <c r="F914" s="7">
        <v>0</v>
      </c>
      <c r="G914" s="7">
        <v>0</v>
      </c>
      <c r="H914" s="7">
        <v>0</v>
      </c>
      <c r="I914" s="7">
        <v>0</v>
      </c>
      <c r="J914" s="7">
        <v>0</v>
      </c>
      <c r="K914" s="7">
        <v>0</v>
      </c>
      <c r="L914" s="7">
        <v>0</v>
      </c>
      <c r="M914" s="7">
        <v>0</v>
      </c>
      <c r="N914" s="7">
        <v>0</v>
      </c>
      <c r="O914" s="7">
        <v>0</v>
      </c>
      <c r="P914" s="7">
        <v>0</v>
      </c>
      <c r="Q914" s="7">
        <v>0</v>
      </c>
      <c r="R914" s="7">
        <v>0</v>
      </c>
      <c r="S914" s="7">
        <v>0</v>
      </c>
      <c r="T914" s="7">
        <v>0</v>
      </c>
      <c r="U914" s="7">
        <v>0</v>
      </c>
      <c r="V914" s="7">
        <v>0</v>
      </c>
      <c r="W914" s="7">
        <v>0</v>
      </c>
      <c r="X914" s="7">
        <v>0</v>
      </c>
      <c r="Y914" s="7">
        <v>0</v>
      </c>
      <c r="Z914" s="7">
        <v>0</v>
      </c>
      <c r="AA914" s="1" t="s">
        <v>38</v>
      </c>
      <c r="AB914" s="1" t="str">
        <f t="shared" si="42"/>
        <v>Andalucía</v>
      </c>
      <c r="AC914" s="1" t="str">
        <f t="shared" si="43"/>
        <v>Cáceres-Andalucía-Huelva-R6</v>
      </c>
      <c r="AD914" s="1" t="str">
        <f t="shared" si="44"/>
        <v xml:space="preserve">DD - Industria de la madera y el corcho </v>
      </c>
    </row>
    <row r="915" spans="1:30" ht="14.4">
      <c r="A915" s="7" t="s">
        <v>104</v>
      </c>
      <c r="B915" s="7" t="s">
        <v>21</v>
      </c>
      <c r="C915" s="7" t="s">
        <v>62</v>
      </c>
      <c r="D915" s="7" t="s">
        <v>39</v>
      </c>
      <c r="E915" s="7">
        <v>0</v>
      </c>
      <c r="F915" s="7">
        <v>0</v>
      </c>
      <c r="G915" s="7">
        <v>0</v>
      </c>
      <c r="H915" s="7">
        <v>0</v>
      </c>
      <c r="I915" s="7">
        <v>0</v>
      </c>
      <c r="J915" s="7">
        <v>0</v>
      </c>
      <c r="K915" s="7">
        <v>0</v>
      </c>
      <c r="L915" s="7">
        <v>0</v>
      </c>
      <c r="M915" s="7">
        <v>0</v>
      </c>
      <c r="N915" s="7">
        <v>0</v>
      </c>
      <c r="O915" s="7">
        <v>0</v>
      </c>
      <c r="P915" s="7">
        <v>0</v>
      </c>
      <c r="Q915" s="7">
        <v>0</v>
      </c>
      <c r="R915" s="7">
        <v>0</v>
      </c>
      <c r="S915" s="7">
        <v>0</v>
      </c>
      <c r="T915" s="7">
        <v>0</v>
      </c>
      <c r="U915" s="7">
        <v>0</v>
      </c>
      <c r="V915" s="7">
        <v>0</v>
      </c>
      <c r="W915" s="7">
        <v>0</v>
      </c>
      <c r="X915" s="7">
        <v>0</v>
      </c>
      <c r="Y915" s="7">
        <v>0</v>
      </c>
      <c r="Z915" s="7">
        <v>0</v>
      </c>
      <c r="AA915" s="1" t="s">
        <v>40</v>
      </c>
      <c r="AB915" s="1" t="str">
        <f t="shared" si="42"/>
        <v>Andalucía</v>
      </c>
      <c r="AC915" s="1" t="str">
        <f t="shared" si="43"/>
        <v>Cáceres-Andalucía-Huelva-R7</v>
      </c>
      <c r="AD915" s="1" t="str">
        <f t="shared" si="44"/>
        <v xml:space="preserve">DE - Industria del papel, edición y artes gráficas </v>
      </c>
    </row>
    <row r="916" spans="1:30" ht="14.4">
      <c r="A916" s="7" t="s">
        <v>104</v>
      </c>
      <c r="B916" s="7" t="s">
        <v>21</v>
      </c>
      <c r="C916" s="7" t="s">
        <v>62</v>
      </c>
      <c r="D916" s="7" t="s">
        <v>41</v>
      </c>
      <c r="E916" s="7">
        <v>0</v>
      </c>
      <c r="F916" s="7">
        <v>0</v>
      </c>
      <c r="G916" s="7">
        <v>4.1654083439307703</v>
      </c>
      <c r="H916" s="7">
        <v>4.2468977894946898</v>
      </c>
      <c r="I916" s="7">
        <v>0</v>
      </c>
      <c r="J916" s="7">
        <v>0</v>
      </c>
      <c r="K916" s="7">
        <v>0</v>
      </c>
      <c r="L916" s="7">
        <v>0</v>
      </c>
      <c r="M916" s="7">
        <v>21.7749916196958</v>
      </c>
      <c r="N916" s="7">
        <v>0</v>
      </c>
      <c r="O916" s="7">
        <v>10.1152850901584</v>
      </c>
      <c r="P916" s="7">
        <v>0</v>
      </c>
      <c r="Q916" s="7">
        <v>0</v>
      </c>
      <c r="R916" s="7">
        <v>17.248895999999998</v>
      </c>
      <c r="S916" s="7">
        <v>16.20984</v>
      </c>
      <c r="T916" s="7">
        <v>0</v>
      </c>
      <c r="U916" s="7">
        <v>0</v>
      </c>
      <c r="V916" s="7">
        <v>0</v>
      </c>
      <c r="W916" s="7">
        <v>0</v>
      </c>
      <c r="X916" s="7">
        <v>25.994848000000001</v>
      </c>
      <c r="Y916" s="7">
        <v>0</v>
      </c>
      <c r="Z916" s="7">
        <v>12.844049999999999</v>
      </c>
      <c r="AA916" s="1" t="s">
        <v>42</v>
      </c>
      <c r="AB916" s="1" t="str">
        <f t="shared" si="42"/>
        <v>Andalucía</v>
      </c>
      <c r="AC916" s="1" t="str">
        <f t="shared" si="43"/>
        <v>Cáceres-Andalucía-Huelva-R8</v>
      </c>
      <c r="AD916" s="1" t="str">
        <f t="shared" si="44"/>
        <v xml:space="preserve">DG - Industria Química </v>
      </c>
    </row>
    <row r="917" spans="1:30" ht="14.4">
      <c r="A917" s="7" t="s">
        <v>104</v>
      </c>
      <c r="B917" s="7" t="s">
        <v>21</v>
      </c>
      <c r="C917" s="7" t="s">
        <v>62</v>
      </c>
      <c r="D917" s="7" t="s">
        <v>43</v>
      </c>
      <c r="E917" s="7">
        <v>0</v>
      </c>
      <c r="F917" s="7">
        <v>0</v>
      </c>
      <c r="G917" s="7">
        <v>0</v>
      </c>
      <c r="H917" s="7">
        <v>0</v>
      </c>
      <c r="I917" s="7">
        <v>0</v>
      </c>
      <c r="J917" s="7">
        <v>0</v>
      </c>
      <c r="K917" s="7">
        <v>0</v>
      </c>
      <c r="L917" s="7">
        <v>0</v>
      </c>
      <c r="M917" s="7">
        <v>0</v>
      </c>
      <c r="N917" s="7">
        <v>0</v>
      </c>
      <c r="O917" s="7">
        <v>18.4007395768732</v>
      </c>
      <c r="P917" s="7">
        <v>0</v>
      </c>
      <c r="Q917" s="7">
        <v>0</v>
      </c>
      <c r="R917" s="7">
        <v>0</v>
      </c>
      <c r="S917" s="7">
        <v>0</v>
      </c>
      <c r="T917" s="7">
        <v>0</v>
      </c>
      <c r="U917" s="7">
        <v>0</v>
      </c>
      <c r="V917" s="7">
        <v>0</v>
      </c>
      <c r="W917" s="7">
        <v>0</v>
      </c>
      <c r="X917" s="7">
        <v>0</v>
      </c>
      <c r="Y917" s="7">
        <v>0</v>
      </c>
      <c r="Z917" s="7">
        <v>3.7932959999999998</v>
      </c>
      <c r="AA917" s="1" t="s">
        <v>44</v>
      </c>
      <c r="AB917" s="1" t="str">
        <f t="shared" si="42"/>
        <v>Andalucía</v>
      </c>
      <c r="AC917" s="1" t="str">
        <f t="shared" si="43"/>
        <v>Cáceres-Andalucía-Huelva-R9</v>
      </c>
      <c r="AD917" s="1" t="str">
        <f t="shared" si="44"/>
        <v xml:space="preserve">DH - Industria del caucho y materias plásticas </v>
      </c>
    </row>
    <row r="918" spans="1:30" ht="14.4">
      <c r="A918" s="7" t="s">
        <v>104</v>
      </c>
      <c r="B918" s="7" t="s">
        <v>21</v>
      </c>
      <c r="C918" s="7" t="s">
        <v>62</v>
      </c>
      <c r="D918" s="7" t="s">
        <v>45</v>
      </c>
      <c r="E918" s="7">
        <v>0</v>
      </c>
      <c r="F918" s="7">
        <v>0</v>
      </c>
      <c r="G918" s="7">
        <v>0</v>
      </c>
      <c r="H918" s="7">
        <v>0</v>
      </c>
      <c r="I918" s="7">
        <v>0</v>
      </c>
      <c r="J918" s="7">
        <v>0</v>
      </c>
      <c r="K918" s="7">
        <v>0</v>
      </c>
      <c r="L918" s="7">
        <v>0</v>
      </c>
      <c r="M918" s="7">
        <v>0</v>
      </c>
      <c r="N918" s="7">
        <v>0</v>
      </c>
      <c r="O918" s="7">
        <v>0</v>
      </c>
      <c r="P918" s="7">
        <v>0</v>
      </c>
      <c r="Q918" s="7">
        <v>0</v>
      </c>
      <c r="R918" s="7">
        <v>0</v>
      </c>
      <c r="S918" s="7">
        <v>0</v>
      </c>
      <c r="T918" s="7">
        <v>0</v>
      </c>
      <c r="U918" s="7">
        <v>0</v>
      </c>
      <c r="V918" s="7">
        <v>0</v>
      </c>
      <c r="W918" s="7">
        <v>0</v>
      </c>
      <c r="X918" s="7">
        <v>0</v>
      </c>
      <c r="Y918" s="7">
        <v>0</v>
      </c>
      <c r="Z918" s="7">
        <v>0</v>
      </c>
      <c r="AA918" s="1" t="s">
        <v>46</v>
      </c>
      <c r="AB918" s="1" t="str">
        <f t="shared" si="42"/>
        <v>Andalucía</v>
      </c>
      <c r="AC918" s="1" t="str">
        <f t="shared" si="43"/>
        <v>Cáceres-Andalucía-Huelva-R10</v>
      </c>
      <c r="AD918" s="1" t="str">
        <f t="shared" si="44"/>
        <v xml:space="preserve">DI - Industria de productos minerales no metálicos </v>
      </c>
    </row>
    <row r="919" spans="1:30" ht="14.4">
      <c r="A919" s="7" t="s">
        <v>104</v>
      </c>
      <c r="B919" s="7" t="s">
        <v>21</v>
      </c>
      <c r="C919" s="7" t="s">
        <v>62</v>
      </c>
      <c r="D919" s="7" t="s">
        <v>47</v>
      </c>
      <c r="E919" s="7">
        <v>0</v>
      </c>
      <c r="F919" s="7">
        <v>0</v>
      </c>
      <c r="G919" s="7">
        <v>0</v>
      </c>
      <c r="H919" s="7">
        <v>0</v>
      </c>
      <c r="I919" s="7">
        <v>0</v>
      </c>
      <c r="J919" s="7">
        <v>0</v>
      </c>
      <c r="K919" s="7">
        <v>0</v>
      </c>
      <c r="L919" s="7">
        <v>0</v>
      </c>
      <c r="M919" s="7">
        <v>0</v>
      </c>
      <c r="N919" s="7">
        <v>0</v>
      </c>
      <c r="O919" s="7">
        <v>0</v>
      </c>
      <c r="P919" s="7">
        <v>0</v>
      </c>
      <c r="Q919" s="7">
        <v>0</v>
      </c>
      <c r="R919" s="7">
        <v>0</v>
      </c>
      <c r="S919" s="7">
        <v>0</v>
      </c>
      <c r="T919" s="7">
        <v>0</v>
      </c>
      <c r="U919" s="7">
        <v>0</v>
      </c>
      <c r="V919" s="7">
        <v>0</v>
      </c>
      <c r="W919" s="7">
        <v>0</v>
      </c>
      <c r="X919" s="7">
        <v>0</v>
      </c>
      <c r="Y919" s="7">
        <v>0</v>
      </c>
      <c r="Z919" s="7">
        <v>0</v>
      </c>
      <c r="AA919" s="1" t="s">
        <v>48</v>
      </c>
      <c r="AB919" s="1" t="str">
        <f t="shared" si="42"/>
        <v>Andalucía</v>
      </c>
      <c r="AC919" s="1" t="str">
        <f t="shared" si="43"/>
        <v>Cáceres-Andalucía-Huelva-R11</v>
      </c>
      <c r="AD919" s="1" t="str">
        <f t="shared" si="44"/>
        <v xml:space="preserve">DJ - Metalurgia y fabricación de productos metálicos </v>
      </c>
    </row>
    <row r="920" spans="1:30" ht="14.4">
      <c r="A920" s="7" t="s">
        <v>104</v>
      </c>
      <c r="B920" s="7" t="s">
        <v>21</v>
      </c>
      <c r="C920" s="7" t="s">
        <v>62</v>
      </c>
      <c r="D920" s="7" t="s">
        <v>49</v>
      </c>
      <c r="E920" s="7">
        <v>0</v>
      </c>
      <c r="F920" s="7">
        <v>0</v>
      </c>
      <c r="G920" s="7">
        <v>0</v>
      </c>
      <c r="H920" s="7">
        <v>0</v>
      </c>
      <c r="I920" s="7">
        <v>0</v>
      </c>
      <c r="J920" s="7">
        <v>0</v>
      </c>
      <c r="K920" s="7">
        <v>0</v>
      </c>
      <c r="L920" s="7">
        <v>0</v>
      </c>
      <c r="M920" s="7">
        <v>0</v>
      </c>
      <c r="N920" s="7">
        <v>0</v>
      </c>
      <c r="O920" s="7">
        <v>0</v>
      </c>
      <c r="P920" s="7">
        <v>0</v>
      </c>
      <c r="Q920" s="7">
        <v>0</v>
      </c>
      <c r="R920" s="7">
        <v>0</v>
      </c>
      <c r="S920" s="7">
        <v>0</v>
      </c>
      <c r="T920" s="7">
        <v>0</v>
      </c>
      <c r="U920" s="7">
        <v>0</v>
      </c>
      <c r="V920" s="7">
        <v>0</v>
      </c>
      <c r="W920" s="7">
        <v>0</v>
      </c>
      <c r="X920" s="7">
        <v>0</v>
      </c>
      <c r="Y920" s="7">
        <v>0</v>
      </c>
      <c r="Z920" s="7">
        <v>0</v>
      </c>
      <c r="AA920" s="1" t="s">
        <v>50</v>
      </c>
      <c r="AB920" s="1" t="str">
        <f t="shared" si="42"/>
        <v>Andalucía</v>
      </c>
      <c r="AC920" s="1" t="str">
        <f t="shared" si="43"/>
        <v>Cáceres-Andalucía-Huelva-R12</v>
      </c>
      <c r="AD920" s="1" t="str">
        <f t="shared" si="44"/>
        <v xml:space="preserve">DK - Fabricación de maquinaria y equipo mecánico </v>
      </c>
    </row>
    <row r="921" spans="1:30" ht="14.4">
      <c r="A921" s="7" t="s">
        <v>104</v>
      </c>
      <c r="B921" s="7" t="s">
        <v>21</v>
      </c>
      <c r="C921" s="7" t="s">
        <v>62</v>
      </c>
      <c r="D921" s="7" t="s">
        <v>51</v>
      </c>
      <c r="E921" s="7">
        <v>0</v>
      </c>
      <c r="F921" s="7">
        <v>0</v>
      </c>
      <c r="G921" s="7">
        <v>0</v>
      </c>
      <c r="H921" s="7">
        <v>0</v>
      </c>
      <c r="I921" s="7">
        <v>0</v>
      </c>
      <c r="J921" s="7">
        <v>0</v>
      </c>
      <c r="K921" s="7">
        <v>0</v>
      </c>
      <c r="L921" s="7">
        <v>0</v>
      </c>
      <c r="M921" s="7">
        <v>0</v>
      </c>
      <c r="N921" s="7">
        <v>0</v>
      </c>
      <c r="O921" s="7">
        <v>0</v>
      </c>
      <c r="P921" s="7">
        <v>0</v>
      </c>
      <c r="Q921" s="7">
        <v>0</v>
      </c>
      <c r="R921" s="7">
        <v>0</v>
      </c>
      <c r="S921" s="7">
        <v>0</v>
      </c>
      <c r="T921" s="7">
        <v>0</v>
      </c>
      <c r="U921" s="7">
        <v>0</v>
      </c>
      <c r="V921" s="7">
        <v>0</v>
      </c>
      <c r="W921" s="7">
        <v>0</v>
      </c>
      <c r="X921" s="7">
        <v>0</v>
      </c>
      <c r="Y921" s="7">
        <v>0</v>
      </c>
      <c r="Z921" s="7">
        <v>0</v>
      </c>
      <c r="AA921" s="1" t="s">
        <v>52</v>
      </c>
      <c r="AB921" s="1" t="str">
        <f t="shared" si="42"/>
        <v>Andalucía</v>
      </c>
      <c r="AC921" s="1" t="str">
        <f t="shared" si="43"/>
        <v>Cáceres-Andalucía-Huelva-R13</v>
      </c>
      <c r="AD921" s="1" t="str">
        <f t="shared" si="44"/>
        <v xml:space="preserve">DL - Material y equipo eléctrico, electrónico y óptico </v>
      </c>
    </row>
    <row r="922" spans="1:30" ht="14.4">
      <c r="A922" s="7" t="s">
        <v>104</v>
      </c>
      <c r="B922" s="7" t="s">
        <v>21</v>
      </c>
      <c r="C922" s="7" t="s">
        <v>62</v>
      </c>
      <c r="D922" s="7" t="s">
        <v>53</v>
      </c>
      <c r="E922" s="7">
        <v>0</v>
      </c>
      <c r="F922" s="7">
        <v>0</v>
      </c>
      <c r="G922" s="7">
        <v>0</v>
      </c>
      <c r="H922" s="7">
        <v>0</v>
      </c>
      <c r="I922" s="7">
        <v>4.7142194288139802E-2</v>
      </c>
      <c r="J922" s="7">
        <v>0</v>
      </c>
      <c r="K922" s="7">
        <v>0</v>
      </c>
      <c r="L922" s="7">
        <v>0</v>
      </c>
      <c r="M922" s="7">
        <v>0</v>
      </c>
      <c r="N922" s="7">
        <v>1.1181230396473001</v>
      </c>
      <c r="O922" s="7">
        <v>0</v>
      </c>
      <c r="P922" s="7">
        <v>0</v>
      </c>
      <c r="Q922" s="7">
        <v>0</v>
      </c>
      <c r="R922" s="7">
        <v>0</v>
      </c>
      <c r="S922" s="7">
        <v>0</v>
      </c>
      <c r="T922" s="7">
        <v>0.496307</v>
      </c>
      <c r="U922" s="7">
        <v>0</v>
      </c>
      <c r="V922" s="7">
        <v>0</v>
      </c>
      <c r="W922" s="7">
        <v>0</v>
      </c>
      <c r="X922" s="7">
        <v>0</v>
      </c>
      <c r="Y922" s="7">
        <v>1.0379100000000001</v>
      </c>
      <c r="Z922" s="7">
        <v>0</v>
      </c>
      <c r="AA922" s="1" t="s">
        <v>54</v>
      </c>
      <c r="AB922" s="1" t="str">
        <f t="shared" si="42"/>
        <v>Andalucía</v>
      </c>
      <c r="AC922" s="1" t="str">
        <f t="shared" si="43"/>
        <v>Cáceres-Andalucía-Huelva-R14</v>
      </c>
      <c r="AD922" s="1" t="str">
        <f t="shared" si="44"/>
        <v xml:space="preserve">DM - Fabricación de material de transporte </v>
      </c>
    </row>
    <row r="923" spans="1:30" ht="14.4">
      <c r="A923" s="7" t="s">
        <v>104</v>
      </c>
      <c r="B923" s="7" t="s">
        <v>21</v>
      </c>
      <c r="C923" s="7" t="s">
        <v>62</v>
      </c>
      <c r="D923" s="7" t="s">
        <v>55</v>
      </c>
      <c r="E923" s="7">
        <v>0</v>
      </c>
      <c r="F923" s="7">
        <v>0</v>
      </c>
      <c r="G923" s="7">
        <v>0</v>
      </c>
      <c r="H923" s="7">
        <v>0</v>
      </c>
      <c r="I923" s="7">
        <v>0</v>
      </c>
      <c r="J923" s="7">
        <v>0</v>
      </c>
      <c r="K923" s="7">
        <v>0</v>
      </c>
      <c r="L923" s="7">
        <v>0</v>
      </c>
      <c r="M923" s="7">
        <v>0</v>
      </c>
      <c r="N923" s="7">
        <v>0</v>
      </c>
      <c r="O923" s="7">
        <v>0</v>
      </c>
      <c r="P923" s="7">
        <v>0</v>
      </c>
      <c r="Q923" s="7">
        <v>0</v>
      </c>
      <c r="R923" s="7">
        <v>0</v>
      </c>
      <c r="S923" s="7">
        <v>0</v>
      </c>
      <c r="T923" s="7">
        <v>0</v>
      </c>
      <c r="U923" s="7">
        <v>0</v>
      </c>
      <c r="V923" s="7">
        <v>0</v>
      </c>
      <c r="W923" s="7">
        <v>0</v>
      </c>
      <c r="X923" s="7">
        <v>0</v>
      </c>
      <c r="Y923" s="7">
        <v>0</v>
      </c>
      <c r="Z923" s="7">
        <v>0</v>
      </c>
      <c r="AA923" s="1" t="s">
        <v>56</v>
      </c>
      <c r="AB923" s="1" t="str">
        <f t="shared" si="42"/>
        <v>Andalucía</v>
      </c>
      <c r="AC923" s="1" t="str">
        <f t="shared" si="43"/>
        <v>Cáceres-Andalucía-Huelva-R15</v>
      </c>
      <c r="AD923" s="1" t="str">
        <f t="shared" si="44"/>
        <v xml:space="preserve">DN - Industrias diversas </v>
      </c>
    </row>
    <row r="924" spans="1:30" ht="14.4">
      <c r="A924" s="7" t="s">
        <v>104</v>
      </c>
      <c r="B924" s="7" t="s">
        <v>21</v>
      </c>
      <c r="C924" s="7" t="s">
        <v>62</v>
      </c>
      <c r="D924" s="7" t="s">
        <v>57</v>
      </c>
      <c r="E924" s="7">
        <v>0</v>
      </c>
      <c r="F924" s="7">
        <v>0</v>
      </c>
      <c r="G924" s="7">
        <v>0</v>
      </c>
      <c r="H924" s="7">
        <v>0</v>
      </c>
      <c r="I924" s="7">
        <v>0</v>
      </c>
      <c r="J924" s="7">
        <v>0</v>
      </c>
      <c r="K924" s="7">
        <v>0</v>
      </c>
      <c r="L924" s="7">
        <v>0</v>
      </c>
      <c r="M924" s="7">
        <v>0</v>
      </c>
      <c r="N924" s="7">
        <v>0</v>
      </c>
      <c r="O924" s="7">
        <v>0</v>
      </c>
      <c r="P924" s="7">
        <v>0</v>
      </c>
      <c r="Q924" s="7">
        <v>0</v>
      </c>
      <c r="R924" s="7">
        <v>0</v>
      </c>
      <c r="S924" s="7">
        <v>0</v>
      </c>
      <c r="T924" s="7">
        <v>0</v>
      </c>
      <c r="U924" s="7">
        <v>0</v>
      </c>
      <c r="V924" s="7">
        <v>0</v>
      </c>
      <c r="W924" s="7">
        <v>0</v>
      </c>
      <c r="X924" s="7">
        <v>0</v>
      </c>
      <c r="Y924" s="7">
        <v>0</v>
      </c>
      <c r="Z924" s="7">
        <v>0</v>
      </c>
      <c r="AA924" s="1" t="s">
        <v>58</v>
      </c>
      <c r="AB924" s="1" t="str">
        <f t="shared" si="42"/>
        <v>Andalucía</v>
      </c>
      <c r="AC924" s="1" t="str">
        <f t="shared" si="43"/>
        <v>Cáceres-Andalucía-Huelva-R16</v>
      </c>
      <c r="AD924" s="1" t="str">
        <f t="shared" si="44"/>
        <v xml:space="preserve">EE - Industria energética, distribución de energía, gas y agua </v>
      </c>
    </row>
    <row r="925" spans="1:30" ht="14.4">
      <c r="A925" s="7" t="s">
        <v>104</v>
      </c>
      <c r="B925" s="7" t="s">
        <v>21</v>
      </c>
      <c r="C925" s="7" t="s">
        <v>63</v>
      </c>
      <c r="D925" s="7" t="s">
        <v>23</v>
      </c>
      <c r="E925" s="7">
        <v>0</v>
      </c>
      <c r="F925" s="7">
        <v>0</v>
      </c>
      <c r="G925" s="7">
        <v>0</v>
      </c>
      <c r="H925" s="7">
        <v>0</v>
      </c>
      <c r="I925" s="7">
        <v>0</v>
      </c>
      <c r="J925" s="7">
        <v>0</v>
      </c>
      <c r="K925" s="7">
        <v>0</v>
      </c>
      <c r="L925" s="7">
        <v>0</v>
      </c>
      <c r="M925" s="7">
        <v>0</v>
      </c>
      <c r="N925" s="7">
        <v>0</v>
      </c>
      <c r="O925" s="7">
        <v>0</v>
      </c>
      <c r="P925" s="7">
        <v>0</v>
      </c>
      <c r="Q925" s="7">
        <v>0</v>
      </c>
      <c r="R925" s="7">
        <v>0</v>
      </c>
      <c r="S925" s="7">
        <v>0</v>
      </c>
      <c r="T925" s="7">
        <v>0</v>
      </c>
      <c r="U925" s="7">
        <v>0</v>
      </c>
      <c r="V925" s="7">
        <v>0</v>
      </c>
      <c r="W925" s="7">
        <v>0</v>
      </c>
      <c r="X925" s="7">
        <v>0</v>
      </c>
      <c r="Y925" s="7">
        <v>0</v>
      </c>
      <c r="Z925" s="7">
        <v>0</v>
      </c>
      <c r="AA925" s="1" t="s">
        <v>24</v>
      </c>
      <c r="AB925" s="1" t="str">
        <f t="shared" si="42"/>
        <v>Andalucía</v>
      </c>
      <c r="AC925" s="1" t="str">
        <f t="shared" si="43"/>
        <v>Cáceres-Andalucía-Jaén-R1</v>
      </c>
      <c r="AD925" s="1" t="str">
        <f t="shared" si="44"/>
        <v xml:space="preserve">AA,BB - Agricultura, silvicultura y pesca </v>
      </c>
    </row>
    <row r="926" spans="1:30" ht="14.4">
      <c r="A926" s="7" t="s">
        <v>104</v>
      </c>
      <c r="B926" s="7" t="s">
        <v>21</v>
      </c>
      <c r="C926" s="7" t="s">
        <v>63</v>
      </c>
      <c r="D926" s="7" t="s">
        <v>26</v>
      </c>
      <c r="E926" s="7">
        <v>0</v>
      </c>
      <c r="F926" s="7">
        <v>0</v>
      </c>
      <c r="G926" s="7">
        <v>0</v>
      </c>
      <c r="H926" s="7">
        <v>0</v>
      </c>
      <c r="I926" s="7">
        <v>0</v>
      </c>
      <c r="J926" s="7">
        <v>0</v>
      </c>
      <c r="K926" s="7">
        <v>0</v>
      </c>
      <c r="L926" s="7">
        <v>0</v>
      </c>
      <c r="M926" s="7">
        <v>0</v>
      </c>
      <c r="N926" s="7">
        <v>0</v>
      </c>
      <c r="O926" s="7">
        <v>0</v>
      </c>
      <c r="P926" s="7">
        <v>0</v>
      </c>
      <c r="Q926" s="7">
        <v>0</v>
      </c>
      <c r="R926" s="7">
        <v>0</v>
      </c>
      <c r="S926" s="7">
        <v>0</v>
      </c>
      <c r="T926" s="7">
        <v>0</v>
      </c>
      <c r="U926" s="7">
        <v>0</v>
      </c>
      <c r="V926" s="7">
        <v>0</v>
      </c>
      <c r="W926" s="7">
        <v>0</v>
      </c>
      <c r="X926" s="7">
        <v>0</v>
      </c>
      <c r="Y926" s="7">
        <v>0</v>
      </c>
      <c r="Z926" s="7">
        <v>0</v>
      </c>
      <c r="AA926" s="1" t="s">
        <v>27</v>
      </c>
      <c r="AB926" s="1" t="str">
        <f t="shared" ref="AB926:AB989" si="45">IF(B926="Castilla-La Mancha","Castilla La Mancha",B926)</f>
        <v>Andalucía</v>
      </c>
      <c r="AC926" s="1" t="str">
        <f t="shared" si="43"/>
        <v>Cáceres-Andalucía-Jaén-R2</v>
      </c>
      <c r="AD926" s="1" t="str">
        <f t="shared" si="44"/>
        <v xml:space="preserve">CA,CB, DF - I. extractivas, coquerías, refino y combustibles nucleares </v>
      </c>
    </row>
    <row r="927" spans="1:30" ht="14.4">
      <c r="A927" s="7" t="s">
        <v>104</v>
      </c>
      <c r="B927" s="7" t="s">
        <v>21</v>
      </c>
      <c r="C927" s="7" t="s">
        <v>63</v>
      </c>
      <c r="D927" s="7" t="s">
        <v>29</v>
      </c>
      <c r="E927" s="7">
        <v>0</v>
      </c>
      <c r="F927" s="7">
        <v>0</v>
      </c>
      <c r="G927" s="7">
        <v>0</v>
      </c>
      <c r="H927" s="7">
        <v>21.843080676615799</v>
      </c>
      <c r="I927" s="7">
        <v>0</v>
      </c>
      <c r="J927" s="7">
        <v>0</v>
      </c>
      <c r="K927" s="7">
        <v>9.3925835776276791</v>
      </c>
      <c r="L927" s="7">
        <v>9.9854792287566596</v>
      </c>
      <c r="M927" s="7">
        <v>0</v>
      </c>
      <c r="N927" s="7">
        <v>0</v>
      </c>
      <c r="O927" s="7">
        <v>9.7164006892081503</v>
      </c>
      <c r="P927" s="7">
        <v>0</v>
      </c>
      <c r="Q927" s="7">
        <v>0</v>
      </c>
      <c r="R927" s="7">
        <v>0</v>
      </c>
      <c r="S927" s="7">
        <v>35.786911000000003</v>
      </c>
      <c r="T927" s="7">
        <v>0</v>
      </c>
      <c r="U927" s="7">
        <v>0</v>
      </c>
      <c r="V927" s="7">
        <v>14.539199999999999</v>
      </c>
      <c r="W927" s="7">
        <v>13.514519999999999</v>
      </c>
      <c r="X927" s="7">
        <v>0</v>
      </c>
      <c r="Y927" s="7">
        <v>0</v>
      </c>
      <c r="Z927" s="7">
        <v>9.7297499999999992</v>
      </c>
      <c r="AA927" s="1" t="s">
        <v>30</v>
      </c>
      <c r="AB927" s="1" t="str">
        <f t="shared" si="45"/>
        <v>Andalucía</v>
      </c>
      <c r="AC927" s="1" t="str">
        <f t="shared" si="43"/>
        <v>Cáceres-Andalucía-Jaén-R3</v>
      </c>
      <c r="AD927" s="1" t="str">
        <f t="shared" si="44"/>
        <v xml:space="preserve">DA - Industria Agroalimentaria </v>
      </c>
    </row>
    <row r="928" spans="1:30" ht="14.4">
      <c r="A928" s="7" t="s">
        <v>104</v>
      </c>
      <c r="B928" s="7" t="s">
        <v>21</v>
      </c>
      <c r="C928" s="7" t="s">
        <v>63</v>
      </c>
      <c r="D928" s="7" t="s">
        <v>32</v>
      </c>
      <c r="E928" s="7">
        <v>0</v>
      </c>
      <c r="F928" s="7">
        <v>0</v>
      </c>
      <c r="G928" s="7">
        <v>0</v>
      </c>
      <c r="H928" s="7">
        <v>0</v>
      </c>
      <c r="I928" s="7">
        <v>0</v>
      </c>
      <c r="J928" s="7">
        <v>0</v>
      </c>
      <c r="K928" s="7">
        <v>0</v>
      </c>
      <c r="L928" s="7">
        <v>0</v>
      </c>
      <c r="M928" s="7">
        <v>0</v>
      </c>
      <c r="N928" s="7">
        <v>0</v>
      </c>
      <c r="O928" s="7">
        <v>0</v>
      </c>
      <c r="P928" s="7">
        <v>0</v>
      </c>
      <c r="Q928" s="7">
        <v>0</v>
      </c>
      <c r="R928" s="7">
        <v>0</v>
      </c>
      <c r="S928" s="7">
        <v>0</v>
      </c>
      <c r="T928" s="7">
        <v>0</v>
      </c>
      <c r="U928" s="7">
        <v>0</v>
      </c>
      <c r="V928" s="7">
        <v>0</v>
      </c>
      <c r="W928" s="7">
        <v>0</v>
      </c>
      <c r="X928" s="7">
        <v>0</v>
      </c>
      <c r="Y928" s="7">
        <v>0</v>
      </c>
      <c r="Z928" s="7">
        <v>0</v>
      </c>
      <c r="AA928" s="1" t="s">
        <v>33</v>
      </c>
      <c r="AB928" s="1" t="str">
        <f t="shared" si="45"/>
        <v>Andalucía</v>
      </c>
      <c r="AC928" s="1" t="str">
        <f t="shared" si="43"/>
        <v>Cáceres-Andalucía-Jaén-R4</v>
      </c>
      <c r="AD928" s="1" t="str">
        <f t="shared" si="44"/>
        <v xml:space="preserve">DB - Industria textil y de la confección </v>
      </c>
    </row>
    <row r="929" spans="1:30" ht="14.4">
      <c r="A929" s="7" t="s">
        <v>104</v>
      </c>
      <c r="B929" s="7" t="s">
        <v>21</v>
      </c>
      <c r="C929" s="7" t="s">
        <v>63</v>
      </c>
      <c r="D929" s="7" t="s">
        <v>35</v>
      </c>
      <c r="E929" s="7">
        <v>0</v>
      </c>
      <c r="F929" s="7">
        <v>0</v>
      </c>
      <c r="G929" s="7">
        <v>0</v>
      </c>
      <c r="H929" s="7">
        <v>0</v>
      </c>
      <c r="I929" s="7">
        <v>0</v>
      </c>
      <c r="J929" s="7">
        <v>0</v>
      </c>
      <c r="K929" s="7">
        <v>0</v>
      </c>
      <c r="L929" s="7">
        <v>0</v>
      </c>
      <c r="M929" s="7">
        <v>0</v>
      </c>
      <c r="N929" s="7">
        <v>0</v>
      </c>
      <c r="O929" s="7">
        <v>0</v>
      </c>
      <c r="P929" s="7">
        <v>0</v>
      </c>
      <c r="Q929" s="7">
        <v>0</v>
      </c>
      <c r="R929" s="7">
        <v>0</v>
      </c>
      <c r="S929" s="7">
        <v>0</v>
      </c>
      <c r="T929" s="7">
        <v>0</v>
      </c>
      <c r="U929" s="7">
        <v>0</v>
      </c>
      <c r="V929" s="7">
        <v>0</v>
      </c>
      <c r="W929" s="7">
        <v>0</v>
      </c>
      <c r="X929" s="7">
        <v>0</v>
      </c>
      <c r="Y929" s="7">
        <v>0</v>
      </c>
      <c r="Z929" s="7">
        <v>0</v>
      </c>
      <c r="AA929" s="1" t="s">
        <v>36</v>
      </c>
      <c r="AB929" s="1" t="str">
        <f t="shared" si="45"/>
        <v>Andalucía</v>
      </c>
      <c r="AC929" s="1" t="str">
        <f t="shared" si="43"/>
        <v>Cáceres-Andalucía-Jaén-R5</v>
      </c>
      <c r="AD929" s="1" t="str">
        <f t="shared" si="44"/>
        <v xml:space="preserve">DC - Industria del cuero y calzado </v>
      </c>
    </row>
    <row r="930" spans="1:30" ht="14.4">
      <c r="A930" s="7" t="s">
        <v>104</v>
      </c>
      <c r="B930" s="7" t="s">
        <v>21</v>
      </c>
      <c r="C930" s="7" t="s">
        <v>63</v>
      </c>
      <c r="D930" s="7" t="s">
        <v>37</v>
      </c>
      <c r="E930" s="7">
        <v>0</v>
      </c>
      <c r="F930" s="7">
        <v>0</v>
      </c>
      <c r="G930" s="7">
        <v>0</v>
      </c>
      <c r="H930" s="7">
        <v>0</v>
      </c>
      <c r="I930" s="7">
        <v>0</v>
      </c>
      <c r="J930" s="7">
        <v>0</v>
      </c>
      <c r="K930" s="7">
        <v>0</v>
      </c>
      <c r="L930" s="7">
        <v>0</v>
      </c>
      <c r="M930" s="7">
        <v>0</v>
      </c>
      <c r="N930" s="7">
        <v>0</v>
      </c>
      <c r="O930" s="7">
        <v>4.1221458603813099</v>
      </c>
      <c r="P930" s="7">
        <v>0</v>
      </c>
      <c r="Q930" s="7">
        <v>0</v>
      </c>
      <c r="R930" s="7">
        <v>0</v>
      </c>
      <c r="S930" s="7">
        <v>0</v>
      </c>
      <c r="T930" s="7">
        <v>0</v>
      </c>
      <c r="U930" s="7">
        <v>0</v>
      </c>
      <c r="V930" s="7">
        <v>0</v>
      </c>
      <c r="W930" s="7">
        <v>0</v>
      </c>
      <c r="X930" s="7">
        <v>0</v>
      </c>
      <c r="Y930" s="7">
        <v>0</v>
      </c>
      <c r="Z930" s="7">
        <v>13.303941</v>
      </c>
      <c r="AA930" s="1" t="s">
        <v>38</v>
      </c>
      <c r="AB930" s="1" t="str">
        <f t="shared" si="45"/>
        <v>Andalucía</v>
      </c>
      <c r="AC930" s="1" t="str">
        <f t="shared" si="43"/>
        <v>Cáceres-Andalucía-Jaén-R6</v>
      </c>
      <c r="AD930" s="1" t="str">
        <f t="shared" si="44"/>
        <v xml:space="preserve">DD - Industria de la madera y el corcho </v>
      </c>
    </row>
    <row r="931" spans="1:30" ht="14.4">
      <c r="A931" s="7" t="s">
        <v>104</v>
      </c>
      <c r="B931" s="7" t="s">
        <v>21</v>
      </c>
      <c r="C931" s="7" t="s">
        <v>63</v>
      </c>
      <c r="D931" s="7" t="s">
        <v>39</v>
      </c>
      <c r="E931" s="7">
        <v>0</v>
      </c>
      <c r="F931" s="7">
        <v>0</v>
      </c>
      <c r="G931" s="7">
        <v>0</v>
      </c>
      <c r="H931" s="7">
        <v>0</v>
      </c>
      <c r="I931" s="7">
        <v>0</v>
      </c>
      <c r="J931" s="7">
        <v>0</v>
      </c>
      <c r="K931" s="7">
        <v>0</v>
      </c>
      <c r="L931" s="7">
        <v>0</v>
      </c>
      <c r="M931" s="7">
        <v>0</v>
      </c>
      <c r="N931" s="7">
        <v>0</v>
      </c>
      <c r="O931" s="7">
        <v>0</v>
      </c>
      <c r="P931" s="7">
        <v>0</v>
      </c>
      <c r="Q931" s="7">
        <v>0</v>
      </c>
      <c r="R931" s="7">
        <v>0</v>
      </c>
      <c r="S931" s="7">
        <v>0</v>
      </c>
      <c r="T931" s="7">
        <v>0</v>
      </c>
      <c r="U931" s="7">
        <v>0</v>
      </c>
      <c r="V931" s="7">
        <v>0</v>
      </c>
      <c r="W931" s="7">
        <v>0</v>
      </c>
      <c r="X931" s="7">
        <v>0</v>
      </c>
      <c r="Y931" s="7">
        <v>0</v>
      </c>
      <c r="Z931" s="7">
        <v>0</v>
      </c>
      <c r="AA931" s="1" t="s">
        <v>40</v>
      </c>
      <c r="AB931" s="1" t="str">
        <f t="shared" si="45"/>
        <v>Andalucía</v>
      </c>
      <c r="AC931" s="1" t="str">
        <f t="shared" si="43"/>
        <v>Cáceres-Andalucía-Jaén-R7</v>
      </c>
      <c r="AD931" s="1" t="str">
        <f t="shared" si="44"/>
        <v xml:space="preserve">DE - Industria del papel, edición y artes gráficas </v>
      </c>
    </row>
    <row r="932" spans="1:30" ht="14.4">
      <c r="A932" s="7" t="s">
        <v>104</v>
      </c>
      <c r="B932" s="7" t="s">
        <v>21</v>
      </c>
      <c r="C932" s="7" t="s">
        <v>63</v>
      </c>
      <c r="D932" s="7" t="s">
        <v>41</v>
      </c>
      <c r="E932" s="7">
        <v>0</v>
      </c>
      <c r="F932" s="7">
        <v>0</v>
      </c>
      <c r="G932" s="7">
        <v>0</v>
      </c>
      <c r="H932" s="7">
        <v>0</v>
      </c>
      <c r="I932" s="7">
        <v>0</v>
      </c>
      <c r="J932" s="7">
        <v>0</v>
      </c>
      <c r="K932" s="7">
        <v>0</v>
      </c>
      <c r="L932" s="7">
        <v>0</v>
      </c>
      <c r="M932" s="7">
        <v>0</v>
      </c>
      <c r="N932" s="7">
        <v>0</v>
      </c>
      <c r="O932" s="7">
        <v>0</v>
      </c>
      <c r="P932" s="7">
        <v>0</v>
      </c>
      <c r="Q932" s="7">
        <v>0</v>
      </c>
      <c r="R932" s="7">
        <v>0</v>
      </c>
      <c r="S932" s="7">
        <v>0</v>
      </c>
      <c r="T932" s="7">
        <v>0</v>
      </c>
      <c r="U932" s="7">
        <v>0</v>
      </c>
      <c r="V932" s="7">
        <v>0</v>
      </c>
      <c r="W932" s="7">
        <v>0</v>
      </c>
      <c r="X932" s="7">
        <v>0</v>
      </c>
      <c r="Y932" s="7">
        <v>0</v>
      </c>
      <c r="Z932" s="7">
        <v>0</v>
      </c>
      <c r="AA932" s="1" t="s">
        <v>42</v>
      </c>
      <c r="AB932" s="1" t="str">
        <f t="shared" si="45"/>
        <v>Andalucía</v>
      </c>
      <c r="AC932" s="1" t="str">
        <f t="shared" si="43"/>
        <v>Cáceres-Andalucía-Jaén-R8</v>
      </c>
      <c r="AD932" s="1" t="str">
        <f t="shared" si="44"/>
        <v xml:space="preserve">DG - Industria Química </v>
      </c>
    </row>
    <row r="933" spans="1:30" ht="14.4">
      <c r="A933" s="7" t="s">
        <v>104</v>
      </c>
      <c r="B933" s="7" t="s">
        <v>21</v>
      </c>
      <c r="C933" s="7" t="s">
        <v>63</v>
      </c>
      <c r="D933" s="7" t="s">
        <v>43</v>
      </c>
      <c r="E933" s="7">
        <v>0</v>
      </c>
      <c r="F933" s="7">
        <v>0</v>
      </c>
      <c r="G933" s="7">
        <v>3.5489682003756799</v>
      </c>
      <c r="H933" s="7">
        <v>9.9757437349656506</v>
      </c>
      <c r="I933" s="7">
        <v>0</v>
      </c>
      <c r="J933" s="7">
        <v>0</v>
      </c>
      <c r="K933" s="7">
        <v>7.74859830152056</v>
      </c>
      <c r="L933" s="7">
        <v>11.7779536141107</v>
      </c>
      <c r="M933" s="7">
        <v>0</v>
      </c>
      <c r="N933" s="7">
        <v>0</v>
      </c>
      <c r="O933" s="7">
        <v>0</v>
      </c>
      <c r="P933" s="7">
        <v>0</v>
      </c>
      <c r="Q933" s="7">
        <v>0</v>
      </c>
      <c r="R933" s="7">
        <v>2.7561399999999998</v>
      </c>
      <c r="S933" s="7">
        <v>15.597726</v>
      </c>
      <c r="T933" s="7">
        <v>0</v>
      </c>
      <c r="U933" s="7">
        <v>0</v>
      </c>
      <c r="V933" s="7">
        <v>15.199704000000001</v>
      </c>
      <c r="W933" s="7">
        <v>13.757256</v>
      </c>
      <c r="X933" s="7">
        <v>0</v>
      </c>
      <c r="Y933" s="7">
        <v>0</v>
      </c>
      <c r="Z933" s="7">
        <v>0</v>
      </c>
      <c r="AA933" s="1" t="s">
        <v>44</v>
      </c>
      <c r="AB933" s="1" t="str">
        <f t="shared" si="45"/>
        <v>Andalucía</v>
      </c>
      <c r="AC933" s="1" t="str">
        <f t="shared" si="43"/>
        <v>Cáceres-Andalucía-Jaén-R9</v>
      </c>
      <c r="AD933" s="1" t="str">
        <f t="shared" si="44"/>
        <v xml:space="preserve">DH - Industria del caucho y materias plásticas </v>
      </c>
    </row>
    <row r="934" spans="1:30" ht="14.4">
      <c r="A934" s="7" t="s">
        <v>104</v>
      </c>
      <c r="B934" s="7" t="s">
        <v>21</v>
      </c>
      <c r="C934" s="7" t="s">
        <v>63</v>
      </c>
      <c r="D934" s="7" t="s">
        <v>45</v>
      </c>
      <c r="E934" s="7">
        <v>0</v>
      </c>
      <c r="F934" s="7">
        <v>0</v>
      </c>
      <c r="G934" s="7">
        <v>0</v>
      </c>
      <c r="H934" s="7">
        <v>0</v>
      </c>
      <c r="I934" s="7">
        <v>0</v>
      </c>
      <c r="J934" s="7">
        <v>0</v>
      </c>
      <c r="K934" s="7">
        <v>0.71921089624045698</v>
      </c>
      <c r="L934" s="7">
        <v>0</v>
      </c>
      <c r="M934" s="7">
        <v>0</v>
      </c>
      <c r="N934" s="7">
        <v>0</v>
      </c>
      <c r="O934" s="7">
        <v>0</v>
      </c>
      <c r="P934" s="7">
        <v>0</v>
      </c>
      <c r="Q934" s="7">
        <v>0</v>
      </c>
      <c r="R934" s="7">
        <v>0</v>
      </c>
      <c r="S934" s="7">
        <v>0</v>
      </c>
      <c r="T934" s="7">
        <v>0</v>
      </c>
      <c r="U934" s="7">
        <v>0</v>
      </c>
      <c r="V934" s="7">
        <v>14.542536</v>
      </c>
      <c r="W934" s="7">
        <v>0</v>
      </c>
      <c r="X934" s="7">
        <v>0</v>
      </c>
      <c r="Y934" s="7">
        <v>0</v>
      </c>
      <c r="Z934" s="7">
        <v>0</v>
      </c>
      <c r="AA934" s="1" t="s">
        <v>46</v>
      </c>
      <c r="AB934" s="1" t="str">
        <f t="shared" si="45"/>
        <v>Andalucía</v>
      </c>
      <c r="AC934" s="1" t="str">
        <f t="shared" si="43"/>
        <v>Cáceres-Andalucía-Jaén-R10</v>
      </c>
      <c r="AD934" s="1" t="str">
        <f t="shared" si="44"/>
        <v xml:space="preserve">DI - Industria de productos minerales no metálicos </v>
      </c>
    </row>
    <row r="935" spans="1:30" ht="14.4">
      <c r="A935" s="7" t="s">
        <v>104</v>
      </c>
      <c r="B935" s="7" t="s">
        <v>21</v>
      </c>
      <c r="C935" s="7" t="s">
        <v>63</v>
      </c>
      <c r="D935" s="7" t="s">
        <v>47</v>
      </c>
      <c r="E935" s="7">
        <v>0</v>
      </c>
      <c r="F935" s="7">
        <v>0</v>
      </c>
      <c r="G935" s="7">
        <v>0</v>
      </c>
      <c r="H935" s="7">
        <v>0</v>
      </c>
      <c r="I935" s="7">
        <v>0</v>
      </c>
      <c r="J935" s="7">
        <v>0</v>
      </c>
      <c r="K935" s="7">
        <v>0</v>
      </c>
      <c r="L935" s="7">
        <v>0</v>
      </c>
      <c r="M935" s="7">
        <v>9.97435438796313</v>
      </c>
      <c r="N935" s="7">
        <v>0</v>
      </c>
      <c r="O935" s="7">
        <v>0</v>
      </c>
      <c r="P935" s="7">
        <v>0</v>
      </c>
      <c r="Q935" s="7">
        <v>0</v>
      </c>
      <c r="R935" s="7">
        <v>0</v>
      </c>
      <c r="S935" s="7">
        <v>0</v>
      </c>
      <c r="T935" s="7">
        <v>0</v>
      </c>
      <c r="U935" s="7">
        <v>0</v>
      </c>
      <c r="V935" s="7">
        <v>0</v>
      </c>
      <c r="W935" s="7">
        <v>0</v>
      </c>
      <c r="X935" s="7">
        <v>26.131392000000002</v>
      </c>
      <c r="Y935" s="7">
        <v>0</v>
      </c>
      <c r="Z935" s="7">
        <v>0</v>
      </c>
      <c r="AA935" s="1" t="s">
        <v>48</v>
      </c>
      <c r="AB935" s="1" t="str">
        <f t="shared" si="45"/>
        <v>Andalucía</v>
      </c>
      <c r="AC935" s="1" t="str">
        <f t="shared" si="43"/>
        <v>Cáceres-Andalucía-Jaén-R11</v>
      </c>
      <c r="AD935" s="1" t="str">
        <f t="shared" si="44"/>
        <v xml:space="preserve">DJ - Metalurgia y fabricación de productos metálicos </v>
      </c>
    </row>
    <row r="936" spans="1:30" ht="14.4">
      <c r="A936" s="7" t="s">
        <v>104</v>
      </c>
      <c r="B936" s="7" t="s">
        <v>21</v>
      </c>
      <c r="C936" s="7" t="s">
        <v>63</v>
      </c>
      <c r="D936" s="7" t="s">
        <v>49</v>
      </c>
      <c r="E936" s="7">
        <v>0</v>
      </c>
      <c r="F936" s="7">
        <v>0</v>
      </c>
      <c r="G936" s="7">
        <v>0</v>
      </c>
      <c r="H936" s="7">
        <v>0</v>
      </c>
      <c r="I936" s="7">
        <v>0</v>
      </c>
      <c r="J936" s="7">
        <v>0</v>
      </c>
      <c r="K936" s="7">
        <v>0</v>
      </c>
      <c r="L936" s="7">
        <v>0</v>
      </c>
      <c r="M936" s="7">
        <v>0</v>
      </c>
      <c r="N936" s="7">
        <v>0</v>
      </c>
      <c r="O936" s="7">
        <v>0</v>
      </c>
      <c r="P936" s="7">
        <v>0</v>
      </c>
      <c r="Q936" s="7">
        <v>0</v>
      </c>
      <c r="R936" s="7">
        <v>0</v>
      </c>
      <c r="S936" s="7">
        <v>0</v>
      </c>
      <c r="T936" s="7">
        <v>0</v>
      </c>
      <c r="U936" s="7">
        <v>0</v>
      </c>
      <c r="V936" s="7">
        <v>0</v>
      </c>
      <c r="W936" s="7">
        <v>0</v>
      </c>
      <c r="X936" s="7">
        <v>0</v>
      </c>
      <c r="Y936" s="7">
        <v>0</v>
      </c>
      <c r="Z936" s="7">
        <v>0</v>
      </c>
      <c r="AA936" s="1" t="s">
        <v>50</v>
      </c>
      <c r="AB936" s="1" t="str">
        <f t="shared" si="45"/>
        <v>Andalucía</v>
      </c>
      <c r="AC936" s="1" t="str">
        <f t="shared" si="43"/>
        <v>Cáceres-Andalucía-Jaén-R12</v>
      </c>
      <c r="AD936" s="1" t="str">
        <f t="shared" si="44"/>
        <v xml:space="preserve">DK - Fabricación de maquinaria y equipo mecánico </v>
      </c>
    </row>
    <row r="937" spans="1:30" ht="14.4">
      <c r="A937" s="7" t="s">
        <v>104</v>
      </c>
      <c r="B937" s="7" t="s">
        <v>21</v>
      </c>
      <c r="C937" s="7" t="s">
        <v>63</v>
      </c>
      <c r="D937" s="7" t="s">
        <v>51</v>
      </c>
      <c r="E937" s="7">
        <v>0</v>
      </c>
      <c r="F937" s="7">
        <v>0</v>
      </c>
      <c r="G937" s="7">
        <v>0</v>
      </c>
      <c r="H937" s="7">
        <v>0</v>
      </c>
      <c r="I937" s="7">
        <v>0</v>
      </c>
      <c r="J937" s="7">
        <v>0</v>
      </c>
      <c r="K937" s="7">
        <v>0</v>
      </c>
      <c r="L937" s="7">
        <v>0</v>
      </c>
      <c r="M937" s="7">
        <v>0</v>
      </c>
      <c r="N937" s="7">
        <v>185.054349531452</v>
      </c>
      <c r="O937" s="7">
        <v>0</v>
      </c>
      <c r="P937" s="7">
        <v>0</v>
      </c>
      <c r="Q937" s="7">
        <v>0</v>
      </c>
      <c r="R937" s="7">
        <v>0</v>
      </c>
      <c r="S937" s="7">
        <v>0</v>
      </c>
      <c r="T937" s="7">
        <v>0</v>
      </c>
      <c r="U937" s="7">
        <v>0</v>
      </c>
      <c r="V937" s="7">
        <v>0</v>
      </c>
      <c r="W937" s="7">
        <v>0</v>
      </c>
      <c r="X937" s="7">
        <v>0</v>
      </c>
      <c r="Y937" s="7">
        <v>1.6092660000000001</v>
      </c>
      <c r="Z937" s="7">
        <v>0</v>
      </c>
      <c r="AA937" s="1" t="s">
        <v>52</v>
      </c>
      <c r="AB937" s="1" t="str">
        <f t="shared" si="45"/>
        <v>Andalucía</v>
      </c>
      <c r="AC937" s="1" t="str">
        <f t="shared" si="43"/>
        <v>Cáceres-Andalucía-Jaén-R13</v>
      </c>
      <c r="AD937" s="1" t="str">
        <f t="shared" si="44"/>
        <v xml:space="preserve">DL - Material y equipo eléctrico, electrónico y óptico </v>
      </c>
    </row>
    <row r="938" spans="1:30" ht="14.4">
      <c r="A938" s="7" t="s">
        <v>104</v>
      </c>
      <c r="B938" s="7" t="s">
        <v>21</v>
      </c>
      <c r="C938" s="7" t="s">
        <v>63</v>
      </c>
      <c r="D938" s="7" t="s">
        <v>53</v>
      </c>
      <c r="E938" s="7">
        <v>0</v>
      </c>
      <c r="F938" s="7">
        <v>0</v>
      </c>
      <c r="G938" s="7">
        <v>0</v>
      </c>
      <c r="H938" s="7">
        <v>0</v>
      </c>
      <c r="I938" s="7">
        <v>0</v>
      </c>
      <c r="J938" s="7">
        <v>0</v>
      </c>
      <c r="K938" s="7">
        <v>0</v>
      </c>
      <c r="L938" s="7">
        <v>0</v>
      </c>
      <c r="M938" s="7">
        <v>0</v>
      </c>
      <c r="N938" s="7">
        <v>0</v>
      </c>
      <c r="O938" s="7">
        <v>0</v>
      </c>
      <c r="P938" s="7">
        <v>0</v>
      </c>
      <c r="Q938" s="7">
        <v>0</v>
      </c>
      <c r="R938" s="7">
        <v>0</v>
      </c>
      <c r="S938" s="7">
        <v>0</v>
      </c>
      <c r="T938" s="7">
        <v>0</v>
      </c>
      <c r="U938" s="7">
        <v>0</v>
      </c>
      <c r="V938" s="7">
        <v>0</v>
      </c>
      <c r="W938" s="7">
        <v>0</v>
      </c>
      <c r="X938" s="7">
        <v>0</v>
      </c>
      <c r="Y938" s="7">
        <v>0</v>
      </c>
      <c r="Z938" s="7">
        <v>0</v>
      </c>
      <c r="AA938" s="1" t="s">
        <v>54</v>
      </c>
      <c r="AB938" s="1" t="str">
        <f t="shared" si="45"/>
        <v>Andalucía</v>
      </c>
      <c r="AC938" s="1" t="str">
        <f t="shared" si="43"/>
        <v>Cáceres-Andalucía-Jaén-R14</v>
      </c>
      <c r="AD938" s="1" t="str">
        <f t="shared" si="44"/>
        <v xml:space="preserve">DM - Fabricación de material de transporte </v>
      </c>
    </row>
    <row r="939" spans="1:30" ht="14.4">
      <c r="A939" s="7" t="s">
        <v>104</v>
      </c>
      <c r="B939" s="7" t="s">
        <v>21</v>
      </c>
      <c r="C939" s="7" t="s">
        <v>63</v>
      </c>
      <c r="D939" s="7" t="s">
        <v>55</v>
      </c>
      <c r="E939" s="7">
        <v>0</v>
      </c>
      <c r="F939" s="7">
        <v>2.43180920053807</v>
      </c>
      <c r="G939" s="7">
        <v>0</v>
      </c>
      <c r="H939" s="7">
        <v>0</v>
      </c>
      <c r="I939" s="7">
        <v>0</v>
      </c>
      <c r="J939" s="7">
        <v>0</v>
      </c>
      <c r="K939" s="7">
        <v>0</v>
      </c>
      <c r="L939" s="7">
        <v>0.92415380610912201</v>
      </c>
      <c r="M939" s="7">
        <v>0</v>
      </c>
      <c r="N939" s="7">
        <v>0</v>
      </c>
      <c r="O939" s="7">
        <v>0</v>
      </c>
      <c r="P939" s="7">
        <v>0</v>
      </c>
      <c r="Q939" s="7">
        <v>1.9499839999999999</v>
      </c>
      <c r="R939" s="7">
        <v>0</v>
      </c>
      <c r="S939" s="7">
        <v>0</v>
      </c>
      <c r="T939" s="7">
        <v>0</v>
      </c>
      <c r="U939" s="7">
        <v>0</v>
      </c>
      <c r="V939" s="7">
        <v>0</v>
      </c>
      <c r="W939" s="7">
        <v>1.3140039999999999</v>
      </c>
      <c r="X939" s="7">
        <v>0</v>
      </c>
      <c r="Y939" s="7">
        <v>0</v>
      </c>
      <c r="Z939" s="7">
        <v>0</v>
      </c>
      <c r="AA939" s="1" t="s">
        <v>56</v>
      </c>
      <c r="AB939" s="1" t="str">
        <f t="shared" si="45"/>
        <v>Andalucía</v>
      </c>
      <c r="AC939" s="1" t="str">
        <f t="shared" si="43"/>
        <v>Cáceres-Andalucía-Jaén-R15</v>
      </c>
      <c r="AD939" s="1" t="str">
        <f t="shared" si="44"/>
        <v xml:space="preserve">DN - Industrias diversas </v>
      </c>
    </row>
    <row r="940" spans="1:30" ht="14.4">
      <c r="A940" s="7" t="s">
        <v>104</v>
      </c>
      <c r="B940" s="7" t="s">
        <v>21</v>
      </c>
      <c r="C940" s="7" t="s">
        <v>63</v>
      </c>
      <c r="D940" s="7" t="s">
        <v>57</v>
      </c>
      <c r="E940" s="7">
        <v>0</v>
      </c>
      <c r="F940" s="7">
        <v>0</v>
      </c>
      <c r="G940" s="7">
        <v>0</v>
      </c>
      <c r="H940" s="7">
        <v>0</v>
      </c>
      <c r="I940" s="7">
        <v>0</v>
      </c>
      <c r="J940" s="7">
        <v>0</v>
      </c>
      <c r="K940" s="7">
        <v>0</v>
      </c>
      <c r="L940" s="7">
        <v>0</v>
      </c>
      <c r="M940" s="7">
        <v>0</v>
      </c>
      <c r="N940" s="7">
        <v>0</v>
      </c>
      <c r="O940" s="7">
        <v>0</v>
      </c>
      <c r="P940" s="7">
        <v>0</v>
      </c>
      <c r="Q940" s="7">
        <v>0</v>
      </c>
      <c r="R940" s="7">
        <v>0</v>
      </c>
      <c r="S940" s="7">
        <v>0</v>
      </c>
      <c r="T940" s="7">
        <v>0</v>
      </c>
      <c r="U940" s="7">
        <v>0</v>
      </c>
      <c r="V940" s="7">
        <v>0</v>
      </c>
      <c r="W940" s="7">
        <v>0</v>
      </c>
      <c r="X940" s="7">
        <v>0</v>
      </c>
      <c r="Y940" s="7">
        <v>0</v>
      </c>
      <c r="Z940" s="7">
        <v>0</v>
      </c>
      <c r="AA940" s="1" t="s">
        <v>58</v>
      </c>
      <c r="AB940" s="1" t="str">
        <f t="shared" si="45"/>
        <v>Andalucía</v>
      </c>
      <c r="AC940" s="1" t="str">
        <f t="shared" si="43"/>
        <v>Cáceres-Andalucía-Jaén-R16</v>
      </c>
      <c r="AD940" s="1" t="str">
        <f t="shared" si="44"/>
        <v xml:space="preserve">EE - Industria energética, distribución de energía, gas y agua </v>
      </c>
    </row>
    <row r="941" spans="1:30" ht="14.4">
      <c r="A941" s="7" t="s">
        <v>104</v>
      </c>
      <c r="B941" s="7" t="s">
        <v>21</v>
      </c>
      <c r="C941" s="7" t="s">
        <v>64</v>
      </c>
      <c r="D941" s="7" t="s">
        <v>23</v>
      </c>
      <c r="E941" s="7">
        <v>0</v>
      </c>
      <c r="F941" s="7">
        <v>0</v>
      </c>
      <c r="G941" s="7">
        <v>0</v>
      </c>
      <c r="H941" s="7">
        <v>0</v>
      </c>
      <c r="I941" s="7">
        <v>0</v>
      </c>
      <c r="J941" s="7">
        <v>2.5283223552063698</v>
      </c>
      <c r="K941" s="7">
        <v>0</v>
      </c>
      <c r="L941" s="7">
        <v>4.9188926806837703</v>
      </c>
      <c r="M941" s="7">
        <v>0</v>
      </c>
      <c r="N941" s="7">
        <v>0</v>
      </c>
      <c r="O941" s="7">
        <v>0</v>
      </c>
      <c r="P941" s="7">
        <v>0</v>
      </c>
      <c r="Q941" s="7">
        <v>0</v>
      </c>
      <c r="R941" s="7">
        <v>0</v>
      </c>
      <c r="S941" s="7">
        <v>0</v>
      </c>
      <c r="T941" s="7">
        <v>0</v>
      </c>
      <c r="U941" s="7">
        <v>7.3729769999999997</v>
      </c>
      <c r="V941" s="7">
        <v>0</v>
      </c>
      <c r="W941" s="7">
        <v>13.514519999999999</v>
      </c>
      <c r="X941" s="7">
        <v>0</v>
      </c>
      <c r="Y941" s="7">
        <v>0</v>
      </c>
      <c r="Z941" s="7">
        <v>0</v>
      </c>
      <c r="AA941" s="1" t="s">
        <v>24</v>
      </c>
      <c r="AB941" s="1" t="str">
        <f t="shared" si="45"/>
        <v>Andalucía</v>
      </c>
      <c r="AC941" s="1" t="str">
        <f t="shared" si="43"/>
        <v>Cáceres-Andalucía-Málaga-R1</v>
      </c>
      <c r="AD941" s="1" t="str">
        <f t="shared" si="44"/>
        <v xml:space="preserve">AA,BB - Agricultura, silvicultura y pesca </v>
      </c>
    </row>
    <row r="942" spans="1:30" ht="14.4">
      <c r="A942" s="7" t="s">
        <v>104</v>
      </c>
      <c r="B942" s="7" t="s">
        <v>21</v>
      </c>
      <c r="C942" s="7" t="s">
        <v>64</v>
      </c>
      <c r="D942" s="7" t="s">
        <v>26</v>
      </c>
      <c r="E942" s="7">
        <v>0</v>
      </c>
      <c r="F942" s="7">
        <v>0</v>
      </c>
      <c r="G942" s="7">
        <v>0</v>
      </c>
      <c r="H942" s="7">
        <v>0</v>
      </c>
      <c r="I942" s="7">
        <v>0</v>
      </c>
      <c r="J942" s="7">
        <v>0</v>
      </c>
      <c r="K942" s="7">
        <v>0</v>
      </c>
      <c r="L942" s="7">
        <v>0</v>
      </c>
      <c r="M942" s="7">
        <v>0</v>
      </c>
      <c r="N942" s="7">
        <v>0</v>
      </c>
      <c r="O942" s="7">
        <v>0</v>
      </c>
      <c r="P942" s="7">
        <v>0</v>
      </c>
      <c r="Q942" s="7">
        <v>0</v>
      </c>
      <c r="R942" s="7">
        <v>0</v>
      </c>
      <c r="S942" s="7">
        <v>0</v>
      </c>
      <c r="T942" s="7">
        <v>0</v>
      </c>
      <c r="U942" s="7">
        <v>0</v>
      </c>
      <c r="V942" s="7">
        <v>0</v>
      </c>
      <c r="W942" s="7">
        <v>0</v>
      </c>
      <c r="X942" s="7">
        <v>0</v>
      </c>
      <c r="Y942" s="7">
        <v>0</v>
      </c>
      <c r="Z942" s="7">
        <v>0</v>
      </c>
      <c r="AA942" s="1" t="s">
        <v>27</v>
      </c>
      <c r="AB942" s="1" t="str">
        <f t="shared" si="45"/>
        <v>Andalucía</v>
      </c>
      <c r="AC942" s="1" t="str">
        <f t="shared" si="43"/>
        <v>Cáceres-Andalucía-Málaga-R2</v>
      </c>
      <c r="AD942" s="1" t="str">
        <f t="shared" si="44"/>
        <v xml:space="preserve">CA,CB, DF - I. extractivas, coquerías, refino y combustibles nucleares </v>
      </c>
    </row>
    <row r="943" spans="1:30" ht="14.4">
      <c r="A943" s="7" t="s">
        <v>104</v>
      </c>
      <c r="B943" s="7" t="s">
        <v>21</v>
      </c>
      <c r="C943" s="7" t="s">
        <v>64</v>
      </c>
      <c r="D943" s="7" t="s">
        <v>29</v>
      </c>
      <c r="E943" s="7">
        <v>0</v>
      </c>
      <c r="F943" s="7">
        <v>8.6095175731451601</v>
      </c>
      <c r="G943" s="7">
        <v>0</v>
      </c>
      <c r="H943" s="7">
        <v>0</v>
      </c>
      <c r="I943" s="7">
        <v>6.51984210186873</v>
      </c>
      <c r="J943" s="7">
        <v>0</v>
      </c>
      <c r="K943" s="7">
        <v>78.917277960369205</v>
      </c>
      <c r="L943" s="7">
        <v>0.83514288029252604</v>
      </c>
      <c r="M943" s="7">
        <v>0</v>
      </c>
      <c r="N943" s="7">
        <v>0</v>
      </c>
      <c r="O943" s="7">
        <v>0</v>
      </c>
      <c r="P943" s="7">
        <v>0</v>
      </c>
      <c r="Q943" s="7">
        <v>21.427723</v>
      </c>
      <c r="R943" s="7">
        <v>0</v>
      </c>
      <c r="S943" s="7">
        <v>0</v>
      </c>
      <c r="T943" s="7">
        <v>9.6538540000000008</v>
      </c>
      <c r="U943" s="7">
        <v>0</v>
      </c>
      <c r="V943" s="7">
        <v>69.691997000000001</v>
      </c>
      <c r="W943" s="7">
        <v>2.2560370000000001</v>
      </c>
      <c r="X943" s="7">
        <v>0</v>
      </c>
      <c r="Y943" s="7">
        <v>0</v>
      </c>
      <c r="Z943" s="7">
        <v>0</v>
      </c>
      <c r="AA943" s="1" t="s">
        <v>30</v>
      </c>
      <c r="AB943" s="1" t="str">
        <f t="shared" si="45"/>
        <v>Andalucía</v>
      </c>
      <c r="AC943" s="1" t="str">
        <f t="shared" si="43"/>
        <v>Cáceres-Andalucía-Málaga-R3</v>
      </c>
      <c r="AD943" s="1" t="str">
        <f t="shared" si="44"/>
        <v xml:space="preserve">DA - Industria Agroalimentaria </v>
      </c>
    </row>
    <row r="944" spans="1:30" ht="14.4">
      <c r="A944" s="7" t="s">
        <v>104</v>
      </c>
      <c r="B944" s="7" t="s">
        <v>21</v>
      </c>
      <c r="C944" s="7" t="s">
        <v>64</v>
      </c>
      <c r="D944" s="7" t="s">
        <v>32</v>
      </c>
      <c r="E944" s="7">
        <v>0</v>
      </c>
      <c r="F944" s="7">
        <v>0</v>
      </c>
      <c r="G944" s="7">
        <v>0</v>
      </c>
      <c r="H944" s="7">
        <v>0</v>
      </c>
      <c r="I944" s="7">
        <v>0</v>
      </c>
      <c r="J944" s="7">
        <v>0</v>
      </c>
      <c r="K944" s="7">
        <v>0</v>
      </c>
      <c r="L944" s="7">
        <v>0</v>
      </c>
      <c r="M944" s="7">
        <v>0</v>
      </c>
      <c r="N944" s="7">
        <v>0</v>
      </c>
      <c r="O944" s="7">
        <v>0</v>
      </c>
      <c r="P944" s="7">
        <v>0</v>
      </c>
      <c r="Q944" s="7">
        <v>0</v>
      </c>
      <c r="R944" s="7">
        <v>0</v>
      </c>
      <c r="S944" s="7">
        <v>0</v>
      </c>
      <c r="T944" s="7">
        <v>0</v>
      </c>
      <c r="U944" s="7">
        <v>0</v>
      </c>
      <c r="V944" s="7">
        <v>0</v>
      </c>
      <c r="W944" s="7">
        <v>0</v>
      </c>
      <c r="X944" s="7">
        <v>0</v>
      </c>
      <c r="Y944" s="7">
        <v>0</v>
      </c>
      <c r="Z944" s="7">
        <v>0</v>
      </c>
      <c r="AA944" s="1" t="s">
        <v>33</v>
      </c>
      <c r="AB944" s="1" t="str">
        <f t="shared" si="45"/>
        <v>Andalucía</v>
      </c>
      <c r="AC944" s="1" t="str">
        <f t="shared" si="43"/>
        <v>Cáceres-Andalucía-Málaga-R4</v>
      </c>
      <c r="AD944" s="1" t="str">
        <f t="shared" si="44"/>
        <v xml:space="preserve">DB - Industria textil y de la confección </v>
      </c>
    </row>
    <row r="945" spans="1:30" ht="14.4">
      <c r="A945" s="7" t="s">
        <v>104</v>
      </c>
      <c r="B945" s="7" t="s">
        <v>21</v>
      </c>
      <c r="C945" s="7" t="s">
        <v>64</v>
      </c>
      <c r="D945" s="7" t="s">
        <v>35</v>
      </c>
      <c r="E945" s="7">
        <v>0</v>
      </c>
      <c r="F945" s="7">
        <v>0</v>
      </c>
      <c r="G945" s="7">
        <v>0</v>
      </c>
      <c r="H945" s="7">
        <v>0</v>
      </c>
      <c r="I945" s="7">
        <v>0</v>
      </c>
      <c r="J945" s="7">
        <v>0</v>
      </c>
      <c r="K945" s="7">
        <v>0</v>
      </c>
      <c r="L945" s="7">
        <v>0</v>
      </c>
      <c r="M945" s="7">
        <v>0</v>
      </c>
      <c r="N945" s="7">
        <v>0</v>
      </c>
      <c r="O945" s="7">
        <v>0</v>
      </c>
      <c r="P945" s="7">
        <v>0</v>
      </c>
      <c r="Q945" s="7">
        <v>0</v>
      </c>
      <c r="R945" s="7">
        <v>0</v>
      </c>
      <c r="S945" s="7">
        <v>0</v>
      </c>
      <c r="T945" s="7">
        <v>0</v>
      </c>
      <c r="U945" s="7">
        <v>0</v>
      </c>
      <c r="V945" s="7">
        <v>0</v>
      </c>
      <c r="W945" s="7">
        <v>0</v>
      </c>
      <c r="X945" s="7">
        <v>0</v>
      </c>
      <c r="Y945" s="7">
        <v>0</v>
      </c>
      <c r="Z945" s="7">
        <v>0</v>
      </c>
      <c r="AA945" s="1" t="s">
        <v>36</v>
      </c>
      <c r="AB945" s="1" t="str">
        <f t="shared" si="45"/>
        <v>Andalucía</v>
      </c>
      <c r="AC945" s="1" t="str">
        <f t="shared" si="43"/>
        <v>Cáceres-Andalucía-Málaga-R5</v>
      </c>
      <c r="AD945" s="1" t="str">
        <f t="shared" si="44"/>
        <v xml:space="preserve">DC - Industria del cuero y calzado </v>
      </c>
    </row>
    <row r="946" spans="1:30" ht="14.4">
      <c r="A946" s="7" t="s">
        <v>104</v>
      </c>
      <c r="B946" s="7" t="s">
        <v>21</v>
      </c>
      <c r="C946" s="7" t="s">
        <v>64</v>
      </c>
      <c r="D946" s="7" t="s">
        <v>37</v>
      </c>
      <c r="E946" s="7">
        <v>0</v>
      </c>
      <c r="F946" s="7">
        <v>0</v>
      </c>
      <c r="G946" s="7">
        <v>0</v>
      </c>
      <c r="H946" s="7">
        <v>0</v>
      </c>
      <c r="I946" s="7">
        <v>0</v>
      </c>
      <c r="J946" s="7">
        <v>0</v>
      </c>
      <c r="K946" s="7">
        <v>0</v>
      </c>
      <c r="L946" s="7">
        <v>0</v>
      </c>
      <c r="M946" s="7">
        <v>0</v>
      </c>
      <c r="N946" s="7">
        <v>0</v>
      </c>
      <c r="O946" s="7">
        <v>0</v>
      </c>
      <c r="P946" s="7">
        <v>0</v>
      </c>
      <c r="Q946" s="7">
        <v>0</v>
      </c>
      <c r="R946" s="7">
        <v>0</v>
      </c>
      <c r="S946" s="7">
        <v>0</v>
      </c>
      <c r="T946" s="7">
        <v>0</v>
      </c>
      <c r="U946" s="7">
        <v>0</v>
      </c>
      <c r="V946" s="7">
        <v>0</v>
      </c>
      <c r="W946" s="7">
        <v>0</v>
      </c>
      <c r="X946" s="7">
        <v>0</v>
      </c>
      <c r="Y946" s="7">
        <v>0</v>
      </c>
      <c r="Z946" s="7">
        <v>0</v>
      </c>
      <c r="AA946" s="1" t="s">
        <v>38</v>
      </c>
      <c r="AB946" s="1" t="str">
        <f t="shared" si="45"/>
        <v>Andalucía</v>
      </c>
      <c r="AC946" s="1" t="str">
        <f t="shared" si="43"/>
        <v>Cáceres-Andalucía-Málaga-R6</v>
      </c>
      <c r="AD946" s="1" t="str">
        <f t="shared" si="44"/>
        <v xml:space="preserve">DD - Industria de la madera y el corcho </v>
      </c>
    </row>
    <row r="947" spans="1:30" ht="14.4">
      <c r="A947" s="7" t="s">
        <v>104</v>
      </c>
      <c r="B947" s="7" t="s">
        <v>21</v>
      </c>
      <c r="C947" s="7" t="s">
        <v>64</v>
      </c>
      <c r="D947" s="7" t="s">
        <v>39</v>
      </c>
      <c r="E947" s="7">
        <v>0</v>
      </c>
      <c r="F947" s="7">
        <v>0</v>
      </c>
      <c r="G947" s="7">
        <v>0</v>
      </c>
      <c r="H947" s="7">
        <v>0</v>
      </c>
      <c r="I947" s="7">
        <v>0</v>
      </c>
      <c r="J947" s="7">
        <v>0</v>
      </c>
      <c r="K947" s="7">
        <v>0</v>
      </c>
      <c r="L947" s="7">
        <v>0</v>
      </c>
      <c r="M947" s="7">
        <v>0</v>
      </c>
      <c r="N947" s="7">
        <v>0</v>
      </c>
      <c r="O947" s="7">
        <v>0</v>
      </c>
      <c r="P947" s="7">
        <v>0</v>
      </c>
      <c r="Q947" s="7">
        <v>0</v>
      </c>
      <c r="R947" s="7">
        <v>0</v>
      </c>
      <c r="S947" s="7">
        <v>0</v>
      </c>
      <c r="T947" s="7">
        <v>0</v>
      </c>
      <c r="U947" s="7">
        <v>0</v>
      </c>
      <c r="V947" s="7">
        <v>0</v>
      </c>
      <c r="W947" s="7">
        <v>0</v>
      </c>
      <c r="X947" s="7">
        <v>0</v>
      </c>
      <c r="Y947" s="7">
        <v>0</v>
      </c>
      <c r="Z947" s="7">
        <v>0</v>
      </c>
      <c r="AA947" s="1" t="s">
        <v>40</v>
      </c>
      <c r="AB947" s="1" t="str">
        <f t="shared" si="45"/>
        <v>Andalucía</v>
      </c>
      <c r="AC947" s="1" t="str">
        <f t="shared" si="43"/>
        <v>Cáceres-Andalucía-Málaga-R7</v>
      </c>
      <c r="AD947" s="1" t="str">
        <f t="shared" si="44"/>
        <v xml:space="preserve">DE - Industria del papel, edición y artes gráficas </v>
      </c>
    </row>
    <row r="948" spans="1:30" ht="14.4">
      <c r="A948" s="7" t="s">
        <v>104</v>
      </c>
      <c r="B948" s="7" t="s">
        <v>21</v>
      </c>
      <c r="C948" s="7" t="s">
        <v>64</v>
      </c>
      <c r="D948" s="7" t="s">
        <v>41</v>
      </c>
      <c r="E948" s="7">
        <v>0</v>
      </c>
      <c r="F948" s="7">
        <v>0</v>
      </c>
      <c r="G948" s="7">
        <v>6.2908565605008002</v>
      </c>
      <c r="H948" s="7">
        <v>0</v>
      </c>
      <c r="I948" s="7">
        <v>0</v>
      </c>
      <c r="J948" s="7">
        <v>0</v>
      </c>
      <c r="K948" s="7">
        <v>0</v>
      </c>
      <c r="L948" s="7">
        <v>0</v>
      </c>
      <c r="M948" s="7">
        <v>0</v>
      </c>
      <c r="N948" s="7">
        <v>0</v>
      </c>
      <c r="O948" s="7">
        <v>0</v>
      </c>
      <c r="P948" s="7">
        <v>0</v>
      </c>
      <c r="Q948" s="7">
        <v>0</v>
      </c>
      <c r="R948" s="7">
        <v>17.793282000000001</v>
      </c>
      <c r="S948" s="7">
        <v>0</v>
      </c>
      <c r="T948" s="7">
        <v>0</v>
      </c>
      <c r="U948" s="7">
        <v>0</v>
      </c>
      <c r="V948" s="7">
        <v>0</v>
      </c>
      <c r="W948" s="7">
        <v>0</v>
      </c>
      <c r="X948" s="7">
        <v>0</v>
      </c>
      <c r="Y948" s="7">
        <v>0</v>
      </c>
      <c r="Z948" s="7">
        <v>0</v>
      </c>
      <c r="AA948" s="1" t="s">
        <v>42</v>
      </c>
      <c r="AB948" s="1" t="str">
        <f t="shared" si="45"/>
        <v>Andalucía</v>
      </c>
      <c r="AC948" s="1" t="str">
        <f t="shared" si="43"/>
        <v>Cáceres-Andalucía-Málaga-R8</v>
      </c>
      <c r="AD948" s="1" t="str">
        <f t="shared" si="44"/>
        <v xml:space="preserve">DG - Industria Química </v>
      </c>
    </row>
    <row r="949" spans="1:30" ht="14.4">
      <c r="A949" s="7" t="s">
        <v>104</v>
      </c>
      <c r="B949" s="7" t="s">
        <v>21</v>
      </c>
      <c r="C949" s="7" t="s">
        <v>64</v>
      </c>
      <c r="D949" s="7" t="s">
        <v>43</v>
      </c>
      <c r="E949" s="7">
        <v>7.0522854743943899</v>
      </c>
      <c r="F949" s="7">
        <v>0</v>
      </c>
      <c r="G949" s="7">
        <v>0</v>
      </c>
      <c r="H949" s="7">
        <v>0</v>
      </c>
      <c r="I949" s="7">
        <v>10.2971636328347</v>
      </c>
      <c r="J949" s="7">
        <v>0</v>
      </c>
      <c r="K949" s="7">
        <v>8.6591565848486294</v>
      </c>
      <c r="L949" s="7">
        <v>0</v>
      </c>
      <c r="M949" s="7">
        <v>0</v>
      </c>
      <c r="N949" s="7">
        <v>0</v>
      </c>
      <c r="O949" s="7">
        <v>0</v>
      </c>
      <c r="P949" s="7">
        <v>7.9537699999999996</v>
      </c>
      <c r="Q949" s="7">
        <v>0</v>
      </c>
      <c r="R949" s="7">
        <v>0</v>
      </c>
      <c r="S949" s="7">
        <v>0</v>
      </c>
      <c r="T949" s="7">
        <v>3.8281019999999999</v>
      </c>
      <c r="U949" s="7">
        <v>0</v>
      </c>
      <c r="V949" s="7">
        <v>6.9823680000000001</v>
      </c>
      <c r="W949" s="7">
        <v>0</v>
      </c>
      <c r="X949" s="7">
        <v>0</v>
      </c>
      <c r="Y949" s="7">
        <v>0</v>
      </c>
      <c r="Z949" s="7">
        <v>0</v>
      </c>
      <c r="AA949" s="1" t="s">
        <v>44</v>
      </c>
      <c r="AB949" s="1" t="str">
        <f t="shared" si="45"/>
        <v>Andalucía</v>
      </c>
      <c r="AC949" s="1" t="str">
        <f t="shared" si="43"/>
        <v>Cáceres-Andalucía-Málaga-R9</v>
      </c>
      <c r="AD949" s="1" t="str">
        <f t="shared" si="44"/>
        <v xml:space="preserve">DH - Industria del caucho y materias plásticas </v>
      </c>
    </row>
    <row r="950" spans="1:30" ht="14.4">
      <c r="A950" s="7" t="s">
        <v>104</v>
      </c>
      <c r="B950" s="7" t="s">
        <v>21</v>
      </c>
      <c r="C950" s="7" t="s">
        <v>64</v>
      </c>
      <c r="D950" s="7" t="s">
        <v>45</v>
      </c>
      <c r="E950" s="7">
        <v>0</v>
      </c>
      <c r="F950" s="7">
        <v>0</v>
      </c>
      <c r="G950" s="7">
        <v>0</v>
      </c>
      <c r="H950" s="7">
        <v>0</v>
      </c>
      <c r="I950" s="7">
        <v>0</v>
      </c>
      <c r="J950" s="7">
        <v>0</v>
      </c>
      <c r="K950" s="7">
        <v>0</v>
      </c>
      <c r="L950" s="7">
        <v>0</v>
      </c>
      <c r="M950" s="7">
        <v>0</v>
      </c>
      <c r="N950" s="7">
        <v>0</v>
      </c>
      <c r="O950" s="7">
        <v>0</v>
      </c>
      <c r="P950" s="7">
        <v>0</v>
      </c>
      <c r="Q950" s="7">
        <v>0</v>
      </c>
      <c r="R950" s="7">
        <v>0</v>
      </c>
      <c r="S950" s="7">
        <v>0</v>
      </c>
      <c r="T950" s="7">
        <v>0</v>
      </c>
      <c r="U950" s="7">
        <v>0</v>
      </c>
      <c r="V950" s="7">
        <v>0</v>
      </c>
      <c r="W950" s="7">
        <v>0</v>
      </c>
      <c r="X950" s="7">
        <v>0</v>
      </c>
      <c r="Y950" s="7">
        <v>0</v>
      </c>
      <c r="Z950" s="7">
        <v>0</v>
      </c>
      <c r="AA950" s="1" t="s">
        <v>46</v>
      </c>
      <c r="AB950" s="1" t="str">
        <f t="shared" si="45"/>
        <v>Andalucía</v>
      </c>
      <c r="AC950" s="1" t="str">
        <f t="shared" si="43"/>
        <v>Cáceres-Andalucía-Málaga-R10</v>
      </c>
      <c r="AD950" s="1" t="str">
        <f t="shared" si="44"/>
        <v xml:space="preserve">DI - Industria de productos minerales no metálicos </v>
      </c>
    </row>
    <row r="951" spans="1:30" ht="14.4">
      <c r="A951" s="7" t="s">
        <v>104</v>
      </c>
      <c r="B951" s="7" t="s">
        <v>21</v>
      </c>
      <c r="C951" s="7" t="s">
        <v>64</v>
      </c>
      <c r="D951" s="7" t="s">
        <v>47</v>
      </c>
      <c r="E951" s="7">
        <v>0</v>
      </c>
      <c r="F951" s="7">
        <v>0</v>
      </c>
      <c r="G951" s="7">
        <v>1.7685126896699199</v>
      </c>
      <c r="H951" s="7">
        <v>0</v>
      </c>
      <c r="I951" s="7">
        <v>0</v>
      </c>
      <c r="J951" s="7">
        <v>0</v>
      </c>
      <c r="K951" s="7">
        <v>0</v>
      </c>
      <c r="L951" s="7">
        <v>0</v>
      </c>
      <c r="M951" s="7">
        <v>0</v>
      </c>
      <c r="N951" s="7">
        <v>0</v>
      </c>
      <c r="O951" s="7">
        <v>0</v>
      </c>
      <c r="P951" s="7">
        <v>0</v>
      </c>
      <c r="Q951" s="7">
        <v>0</v>
      </c>
      <c r="R951" s="7">
        <v>7.1870399999999997</v>
      </c>
      <c r="S951" s="7">
        <v>0</v>
      </c>
      <c r="T951" s="7">
        <v>0</v>
      </c>
      <c r="U951" s="7">
        <v>0</v>
      </c>
      <c r="V951" s="7">
        <v>0</v>
      </c>
      <c r="W951" s="7">
        <v>0</v>
      </c>
      <c r="X951" s="7">
        <v>0</v>
      </c>
      <c r="Y951" s="7">
        <v>0</v>
      </c>
      <c r="Z951" s="7">
        <v>0</v>
      </c>
      <c r="AA951" s="1" t="s">
        <v>48</v>
      </c>
      <c r="AB951" s="1" t="str">
        <f t="shared" si="45"/>
        <v>Andalucía</v>
      </c>
      <c r="AC951" s="1" t="str">
        <f t="shared" si="43"/>
        <v>Cáceres-Andalucía-Málaga-R11</v>
      </c>
      <c r="AD951" s="1" t="str">
        <f t="shared" si="44"/>
        <v xml:space="preserve">DJ - Metalurgia y fabricación de productos metálicos </v>
      </c>
    </row>
    <row r="952" spans="1:30" ht="14.4">
      <c r="A952" s="7" t="s">
        <v>104</v>
      </c>
      <c r="B952" s="7" t="s">
        <v>21</v>
      </c>
      <c r="C952" s="7" t="s">
        <v>64</v>
      </c>
      <c r="D952" s="7" t="s">
        <v>49</v>
      </c>
      <c r="E952" s="7">
        <v>0</v>
      </c>
      <c r="F952" s="7">
        <v>0</v>
      </c>
      <c r="G952" s="7">
        <v>0</v>
      </c>
      <c r="H952" s="7">
        <v>0</v>
      </c>
      <c r="I952" s="7">
        <v>0</v>
      </c>
      <c r="J952" s="7">
        <v>0</v>
      </c>
      <c r="K952" s="7">
        <v>0</v>
      </c>
      <c r="L952" s="7">
        <v>0</v>
      </c>
      <c r="M952" s="7">
        <v>0</v>
      </c>
      <c r="N952" s="7">
        <v>0</v>
      </c>
      <c r="O952" s="7">
        <v>0</v>
      </c>
      <c r="P952" s="7">
        <v>0</v>
      </c>
      <c r="Q952" s="7">
        <v>0</v>
      </c>
      <c r="R952" s="7">
        <v>0</v>
      </c>
      <c r="S952" s="7">
        <v>0</v>
      </c>
      <c r="T952" s="7">
        <v>0</v>
      </c>
      <c r="U952" s="7">
        <v>0</v>
      </c>
      <c r="V952" s="7">
        <v>0</v>
      </c>
      <c r="W952" s="7">
        <v>0</v>
      </c>
      <c r="X952" s="7">
        <v>0</v>
      </c>
      <c r="Y952" s="7">
        <v>0</v>
      </c>
      <c r="Z952" s="7">
        <v>0</v>
      </c>
      <c r="AA952" s="1" t="s">
        <v>50</v>
      </c>
      <c r="AB952" s="1" t="str">
        <f t="shared" si="45"/>
        <v>Andalucía</v>
      </c>
      <c r="AC952" s="1" t="str">
        <f t="shared" si="43"/>
        <v>Cáceres-Andalucía-Málaga-R12</v>
      </c>
      <c r="AD952" s="1" t="str">
        <f t="shared" si="44"/>
        <v xml:space="preserve">DK - Fabricación de maquinaria y equipo mecánico </v>
      </c>
    </row>
    <row r="953" spans="1:30" ht="14.4">
      <c r="A953" s="7" t="s">
        <v>104</v>
      </c>
      <c r="B953" s="7" t="s">
        <v>21</v>
      </c>
      <c r="C953" s="7" t="s">
        <v>64</v>
      </c>
      <c r="D953" s="7" t="s">
        <v>51</v>
      </c>
      <c r="E953" s="7">
        <v>0</v>
      </c>
      <c r="F953" s="7">
        <v>0</v>
      </c>
      <c r="G953" s="7">
        <v>0</v>
      </c>
      <c r="H953" s="7">
        <v>0</v>
      </c>
      <c r="I953" s="7">
        <v>0</v>
      </c>
      <c r="J953" s="7">
        <v>0</v>
      </c>
      <c r="K953" s="7">
        <v>0</v>
      </c>
      <c r="L953" s="7">
        <v>0</v>
      </c>
      <c r="M953" s="7">
        <v>0</v>
      </c>
      <c r="N953" s="7">
        <v>0</v>
      </c>
      <c r="O953" s="7">
        <v>0</v>
      </c>
      <c r="P953" s="7">
        <v>0</v>
      </c>
      <c r="Q953" s="7">
        <v>0</v>
      </c>
      <c r="R953" s="7">
        <v>0</v>
      </c>
      <c r="S953" s="7">
        <v>0</v>
      </c>
      <c r="T953" s="7">
        <v>0</v>
      </c>
      <c r="U953" s="7">
        <v>0</v>
      </c>
      <c r="V953" s="7">
        <v>0</v>
      </c>
      <c r="W953" s="7">
        <v>0</v>
      </c>
      <c r="X953" s="7">
        <v>0</v>
      </c>
      <c r="Y953" s="7">
        <v>0</v>
      </c>
      <c r="Z953" s="7">
        <v>0</v>
      </c>
      <c r="AA953" s="1" t="s">
        <v>52</v>
      </c>
      <c r="AB953" s="1" t="str">
        <f t="shared" si="45"/>
        <v>Andalucía</v>
      </c>
      <c r="AC953" s="1" t="str">
        <f t="shared" si="43"/>
        <v>Cáceres-Andalucía-Málaga-R13</v>
      </c>
      <c r="AD953" s="1" t="str">
        <f t="shared" si="44"/>
        <v xml:space="preserve">DL - Material y equipo eléctrico, electrónico y óptico </v>
      </c>
    </row>
    <row r="954" spans="1:30" ht="14.4">
      <c r="A954" s="7" t="s">
        <v>104</v>
      </c>
      <c r="B954" s="7" t="s">
        <v>21</v>
      </c>
      <c r="C954" s="7" t="s">
        <v>64</v>
      </c>
      <c r="D954" s="7" t="s">
        <v>53</v>
      </c>
      <c r="E954" s="7">
        <v>0</v>
      </c>
      <c r="F954" s="7">
        <v>0</v>
      </c>
      <c r="G954" s="7">
        <v>0</v>
      </c>
      <c r="H954" s="7">
        <v>0</v>
      </c>
      <c r="I954" s="7">
        <v>0</v>
      </c>
      <c r="J954" s="7">
        <v>0</v>
      </c>
      <c r="K954" s="7">
        <v>9.1202189258393906E-2</v>
      </c>
      <c r="L954" s="7">
        <v>0</v>
      </c>
      <c r="M954" s="7">
        <v>0</v>
      </c>
      <c r="N954" s="7">
        <v>0</v>
      </c>
      <c r="O954" s="7">
        <v>0</v>
      </c>
      <c r="P954" s="7">
        <v>0</v>
      </c>
      <c r="Q954" s="7">
        <v>0</v>
      </c>
      <c r="R954" s="7">
        <v>0</v>
      </c>
      <c r="S954" s="7">
        <v>0</v>
      </c>
      <c r="T954" s="7">
        <v>0</v>
      </c>
      <c r="U954" s="7">
        <v>0</v>
      </c>
      <c r="V954" s="7">
        <v>0.59994800000000004</v>
      </c>
      <c r="W954" s="7">
        <v>0</v>
      </c>
      <c r="X954" s="7">
        <v>0</v>
      </c>
      <c r="Y954" s="7">
        <v>0</v>
      </c>
      <c r="Z954" s="7">
        <v>0</v>
      </c>
      <c r="AA954" s="1" t="s">
        <v>54</v>
      </c>
      <c r="AB954" s="1" t="str">
        <f t="shared" si="45"/>
        <v>Andalucía</v>
      </c>
      <c r="AC954" s="1" t="str">
        <f t="shared" si="43"/>
        <v>Cáceres-Andalucía-Málaga-R14</v>
      </c>
      <c r="AD954" s="1" t="str">
        <f t="shared" si="44"/>
        <v xml:space="preserve">DM - Fabricación de material de transporte </v>
      </c>
    </row>
    <row r="955" spans="1:30" ht="14.4">
      <c r="A955" s="7" t="s">
        <v>104</v>
      </c>
      <c r="B955" s="7" t="s">
        <v>21</v>
      </c>
      <c r="C955" s="7" t="s">
        <v>64</v>
      </c>
      <c r="D955" s="7" t="s">
        <v>55</v>
      </c>
      <c r="E955" s="7">
        <v>0</v>
      </c>
      <c r="F955" s="7">
        <v>0</v>
      </c>
      <c r="G955" s="7">
        <v>0</v>
      </c>
      <c r="H955" s="7">
        <v>0.90355482396810305</v>
      </c>
      <c r="I955" s="7">
        <v>0</v>
      </c>
      <c r="J955" s="7">
        <v>0</v>
      </c>
      <c r="K955" s="7">
        <v>0</v>
      </c>
      <c r="L955" s="7">
        <v>0</v>
      </c>
      <c r="M955" s="7">
        <v>0</v>
      </c>
      <c r="N955" s="7">
        <v>0</v>
      </c>
      <c r="O955" s="7">
        <v>0</v>
      </c>
      <c r="P955" s="7">
        <v>0</v>
      </c>
      <c r="Q955" s="7">
        <v>0</v>
      </c>
      <c r="R955" s="7">
        <v>0</v>
      </c>
      <c r="S955" s="7">
        <v>0.55596400000000001</v>
      </c>
      <c r="T955" s="7">
        <v>0</v>
      </c>
      <c r="U955" s="7">
        <v>0</v>
      </c>
      <c r="V955" s="7">
        <v>0</v>
      </c>
      <c r="W955" s="7">
        <v>0</v>
      </c>
      <c r="X955" s="7">
        <v>0</v>
      </c>
      <c r="Y955" s="7">
        <v>0</v>
      </c>
      <c r="Z955" s="7">
        <v>0</v>
      </c>
      <c r="AA955" s="1" t="s">
        <v>56</v>
      </c>
      <c r="AB955" s="1" t="str">
        <f t="shared" si="45"/>
        <v>Andalucía</v>
      </c>
      <c r="AC955" s="1" t="str">
        <f t="shared" si="43"/>
        <v>Cáceres-Andalucía-Málaga-R15</v>
      </c>
      <c r="AD955" s="1" t="str">
        <f t="shared" si="44"/>
        <v xml:space="preserve">DN - Industrias diversas </v>
      </c>
    </row>
    <row r="956" spans="1:30" ht="14.4">
      <c r="A956" s="7" t="s">
        <v>104</v>
      </c>
      <c r="B956" s="7" t="s">
        <v>21</v>
      </c>
      <c r="C956" s="7" t="s">
        <v>64</v>
      </c>
      <c r="D956" s="7" t="s">
        <v>57</v>
      </c>
      <c r="E956" s="7">
        <v>0</v>
      </c>
      <c r="F956" s="7">
        <v>0</v>
      </c>
      <c r="G956" s="7">
        <v>0</v>
      </c>
      <c r="H956" s="7">
        <v>0</v>
      </c>
      <c r="I956" s="7">
        <v>0</v>
      </c>
      <c r="J956" s="7">
        <v>0</v>
      </c>
      <c r="K956" s="7">
        <v>0</v>
      </c>
      <c r="L956" s="7">
        <v>0</v>
      </c>
      <c r="M956" s="7">
        <v>0</v>
      </c>
      <c r="N956" s="7">
        <v>0</v>
      </c>
      <c r="O956" s="7">
        <v>0</v>
      </c>
      <c r="P956" s="7">
        <v>0</v>
      </c>
      <c r="Q956" s="7">
        <v>0</v>
      </c>
      <c r="R956" s="7">
        <v>0</v>
      </c>
      <c r="S956" s="7">
        <v>0</v>
      </c>
      <c r="T956" s="7">
        <v>0</v>
      </c>
      <c r="U956" s="7">
        <v>0</v>
      </c>
      <c r="V956" s="7">
        <v>0</v>
      </c>
      <c r="W956" s="7">
        <v>0</v>
      </c>
      <c r="X956" s="7">
        <v>0</v>
      </c>
      <c r="Y956" s="7">
        <v>0</v>
      </c>
      <c r="Z956" s="7">
        <v>0</v>
      </c>
      <c r="AA956" s="1" t="s">
        <v>58</v>
      </c>
      <c r="AB956" s="1" t="str">
        <f t="shared" si="45"/>
        <v>Andalucía</v>
      </c>
      <c r="AC956" s="1" t="str">
        <f t="shared" si="43"/>
        <v>Cáceres-Andalucía-Málaga-R16</v>
      </c>
      <c r="AD956" s="1" t="str">
        <f t="shared" si="44"/>
        <v xml:space="preserve">EE - Industria energética, distribución de energía, gas y agua </v>
      </c>
    </row>
    <row r="957" spans="1:30" ht="14.4">
      <c r="A957" s="7" t="s">
        <v>104</v>
      </c>
      <c r="B957" s="7" t="s">
        <v>21</v>
      </c>
      <c r="C957" s="7" t="s">
        <v>65</v>
      </c>
      <c r="D957" s="7" t="s">
        <v>23</v>
      </c>
      <c r="E957" s="7">
        <v>3.7060568314750002</v>
      </c>
      <c r="F957" s="7">
        <v>43.4369658973486</v>
      </c>
      <c r="G957" s="7">
        <v>16.444372921135599</v>
      </c>
      <c r="H957" s="7">
        <v>2.55064533788113</v>
      </c>
      <c r="I957" s="7">
        <v>26.152845194737999</v>
      </c>
      <c r="J957" s="7">
        <v>9.2001846960118208</v>
      </c>
      <c r="K957" s="7">
        <v>12.611944502868599</v>
      </c>
      <c r="L957" s="7">
        <v>1.3559146053137201</v>
      </c>
      <c r="M957" s="7">
        <v>10.2281956667847</v>
      </c>
      <c r="N957" s="7">
        <v>1.3995190661441099</v>
      </c>
      <c r="O957" s="7">
        <v>7.3980300936942296</v>
      </c>
      <c r="P957" s="7">
        <v>38.053800000000003</v>
      </c>
      <c r="Q957" s="7">
        <v>79.186313999999996</v>
      </c>
      <c r="R957" s="7">
        <v>30.396832</v>
      </c>
      <c r="S957" s="7">
        <v>18.682179999999999</v>
      </c>
      <c r="T957" s="7">
        <v>57.510665000000003</v>
      </c>
      <c r="U957" s="7">
        <v>39.608182999999997</v>
      </c>
      <c r="V957" s="7">
        <v>44.937992000000001</v>
      </c>
      <c r="W957" s="7">
        <v>34.195320000000002</v>
      </c>
      <c r="X957" s="7">
        <v>25.205562</v>
      </c>
      <c r="Y957" s="7">
        <v>36.785899999999998</v>
      </c>
      <c r="Z957" s="7">
        <v>3.8268239999999998</v>
      </c>
      <c r="AA957" s="1" t="s">
        <v>24</v>
      </c>
      <c r="AB957" s="1" t="str">
        <f t="shared" si="45"/>
        <v>Andalucía</v>
      </c>
      <c r="AC957" s="1" t="str">
        <f t="shared" si="43"/>
        <v>Cáceres-Andalucía-Sevilla-R1</v>
      </c>
      <c r="AD957" s="1" t="str">
        <f t="shared" si="44"/>
        <v xml:space="preserve">AA,BB - Agricultura, silvicultura y pesca </v>
      </c>
    </row>
    <row r="958" spans="1:30" ht="14.4">
      <c r="A958" s="7" t="s">
        <v>104</v>
      </c>
      <c r="B958" s="7" t="s">
        <v>21</v>
      </c>
      <c r="C958" s="7" t="s">
        <v>65</v>
      </c>
      <c r="D958" s="7" t="s">
        <v>26</v>
      </c>
      <c r="E958" s="7">
        <v>0</v>
      </c>
      <c r="F958" s="7">
        <v>0</v>
      </c>
      <c r="G958" s="7">
        <v>0</v>
      </c>
      <c r="H958" s="7">
        <v>0</v>
      </c>
      <c r="I958" s="7">
        <v>0.66965323270291899</v>
      </c>
      <c r="J958" s="7">
        <v>0</v>
      </c>
      <c r="K958" s="7">
        <v>1.01826925493619</v>
      </c>
      <c r="L958" s="7">
        <v>0</v>
      </c>
      <c r="M958" s="7">
        <v>9.9110868148973297E-2</v>
      </c>
      <c r="N958" s="7">
        <v>3.4272966258880101E-3</v>
      </c>
      <c r="O958" s="7">
        <v>2.9059679893982299E-2</v>
      </c>
      <c r="P958" s="7">
        <v>0</v>
      </c>
      <c r="Q958" s="7">
        <v>0</v>
      </c>
      <c r="R958" s="7">
        <v>0</v>
      </c>
      <c r="S958" s="7">
        <v>0</v>
      </c>
      <c r="T958" s="7">
        <v>8.5481479999999994</v>
      </c>
      <c r="U958" s="7">
        <v>0</v>
      </c>
      <c r="V958" s="7">
        <v>11.922803999999999</v>
      </c>
      <c r="W958" s="7">
        <v>0</v>
      </c>
      <c r="X958" s="7">
        <v>12.416074</v>
      </c>
      <c r="Y958" s="7">
        <v>12.902136</v>
      </c>
      <c r="Z958" s="7">
        <v>11.933322</v>
      </c>
      <c r="AA958" s="1" t="s">
        <v>27</v>
      </c>
      <c r="AB958" s="1" t="str">
        <f t="shared" si="45"/>
        <v>Andalucía</v>
      </c>
      <c r="AC958" s="1" t="str">
        <f t="shared" si="43"/>
        <v>Cáceres-Andalucía-Sevilla-R2</v>
      </c>
      <c r="AD958" s="1" t="str">
        <f t="shared" si="44"/>
        <v xml:space="preserve">CA,CB, DF - I. extractivas, coquerías, refino y combustibles nucleares </v>
      </c>
    </row>
    <row r="959" spans="1:30" ht="14.4">
      <c r="A959" s="7" t="s">
        <v>104</v>
      </c>
      <c r="B959" s="7" t="s">
        <v>21</v>
      </c>
      <c r="C959" s="7" t="s">
        <v>65</v>
      </c>
      <c r="D959" s="7" t="s">
        <v>29</v>
      </c>
      <c r="E959" s="7">
        <v>307.06146345184499</v>
      </c>
      <c r="F959" s="7">
        <v>264.08413854607602</v>
      </c>
      <c r="G959" s="7">
        <v>307.72609490523899</v>
      </c>
      <c r="H959" s="7">
        <v>225.44540139835701</v>
      </c>
      <c r="I959" s="7">
        <v>394.036177811404</v>
      </c>
      <c r="J959" s="7">
        <v>47.813166170937301</v>
      </c>
      <c r="K959" s="7">
        <v>168.707070744562</v>
      </c>
      <c r="L959" s="7">
        <v>51.126272947341803</v>
      </c>
      <c r="M959" s="7">
        <v>42.028198986861803</v>
      </c>
      <c r="N959" s="7">
        <v>53.0394584661911</v>
      </c>
      <c r="O959" s="7">
        <v>113.68357783760101</v>
      </c>
      <c r="P959" s="7">
        <v>254.88526300000001</v>
      </c>
      <c r="Q959" s="7">
        <v>319.72675199999998</v>
      </c>
      <c r="R959" s="7">
        <v>412.50809600000002</v>
      </c>
      <c r="S959" s="7">
        <v>249.26975200000001</v>
      </c>
      <c r="T959" s="7">
        <v>406.61105300000003</v>
      </c>
      <c r="U959" s="7">
        <v>79.744410000000002</v>
      </c>
      <c r="V959" s="7">
        <v>145.09854799999999</v>
      </c>
      <c r="W959" s="7">
        <v>39.580973999999998</v>
      </c>
      <c r="X959" s="7">
        <v>63.933414999999997</v>
      </c>
      <c r="Y959" s="7">
        <v>53.782592999999999</v>
      </c>
      <c r="Z959" s="7">
        <v>122.39639699999999</v>
      </c>
      <c r="AA959" s="1" t="s">
        <v>30</v>
      </c>
      <c r="AB959" s="1" t="str">
        <f t="shared" si="45"/>
        <v>Andalucía</v>
      </c>
      <c r="AC959" s="1" t="str">
        <f t="shared" si="43"/>
        <v>Cáceres-Andalucía-Sevilla-R3</v>
      </c>
      <c r="AD959" s="1" t="str">
        <f t="shared" si="44"/>
        <v xml:space="preserve">DA - Industria Agroalimentaria </v>
      </c>
    </row>
    <row r="960" spans="1:30" ht="14.4">
      <c r="A960" s="7" t="s">
        <v>104</v>
      </c>
      <c r="B960" s="7" t="s">
        <v>21</v>
      </c>
      <c r="C960" s="7" t="s">
        <v>65</v>
      </c>
      <c r="D960" s="7" t="s">
        <v>32</v>
      </c>
      <c r="E960" s="7">
        <v>0</v>
      </c>
      <c r="F960" s="7">
        <v>0</v>
      </c>
      <c r="G960" s="7">
        <v>0</v>
      </c>
      <c r="H960" s="7">
        <v>0</v>
      </c>
      <c r="I960" s="7">
        <v>0</v>
      </c>
      <c r="J960" s="7">
        <v>0</v>
      </c>
      <c r="K960" s="7">
        <v>0</v>
      </c>
      <c r="L960" s="7">
        <v>0</v>
      </c>
      <c r="M960" s="7">
        <v>0</v>
      </c>
      <c r="N960" s="7">
        <v>0</v>
      </c>
      <c r="O960" s="7">
        <v>0</v>
      </c>
      <c r="P960" s="7">
        <v>0</v>
      </c>
      <c r="Q960" s="7">
        <v>0</v>
      </c>
      <c r="R960" s="7">
        <v>0</v>
      </c>
      <c r="S960" s="7">
        <v>0</v>
      </c>
      <c r="T960" s="7">
        <v>0</v>
      </c>
      <c r="U960" s="7">
        <v>0</v>
      </c>
      <c r="V960" s="7">
        <v>0</v>
      </c>
      <c r="W960" s="7">
        <v>0</v>
      </c>
      <c r="X960" s="7">
        <v>0</v>
      </c>
      <c r="Y960" s="7">
        <v>0</v>
      </c>
      <c r="Z960" s="7">
        <v>0</v>
      </c>
      <c r="AA960" s="1" t="s">
        <v>33</v>
      </c>
      <c r="AB960" s="1" t="str">
        <f t="shared" si="45"/>
        <v>Andalucía</v>
      </c>
      <c r="AC960" s="1" t="str">
        <f t="shared" si="43"/>
        <v>Cáceres-Andalucía-Sevilla-R4</v>
      </c>
      <c r="AD960" s="1" t="str">
        <f t="shared" si="44"/>
        <v xml:space="preserve">DB - Industria textil y de la confección </v>
      </c>
    </row>
    <row r="961" spans="1:30" ht="14.4">
      <c r="A961" s="7" t="s">
        <v>104</v>
      </c>
      <c r="B961" s="7" t="s">
        <v>21</v>
      </c>
      <c r="C961" s="7" t="s">
        <v>65</v>
      </c>
      <c r="D961" s="7" t="s">
        <v>35</v>
      </c>
      <c r="E961" s="7">
        <v>0</v>
      </c>
      <c r="F961" s="7">
        <v>0</v>
      </c>
      <c r="G961" s="7">
        <v>0</v>
      </c>
      <c r="H961" s="7">
        <v>0</v>
      </c>
      <c r="I961" s="7">
        <v>0</v>
      </c>
      <c r="J961" s="7">
        <v>0</v>
      </c>
      <c r="K961" s="7">
        <v>0</v>
      </c>
      <c r="L961" s="7">
        <v>0</v>
      </c>
      <c r="M961" s="7">
        <v>0</v>
      </c>
      <c r="N961" s="7">
        <v>0</v>
      </c>
      <c r="O961" s="7">
        <v>0</v>
      </c>
      <c r="P961" s="7">
        <v>0</v>
      </c>
      <c r="Q961" s="7">
        <v>0</v>
      </c>
      <c r="R961" s="7">
        <v>0</v>
      </c>
      <c r="S961" s="7">
        <v>0</v>
      </c>
      <c r="T961" s="7">
        <v>0</v>
      </c>
      <c r="U961" s="7">
        <v>0</v>
      </c>
      <c r="V961" s="7">
        <v>0</v>
      </c>
      <c r="W961" s="7">
        <v>0</v>
      </c>
      <c r="X961" s="7">
        <v>0</v>
      </c>
      <c r="Y961" s="7">
        <v>0</v>
      </c>
      <c r="Z961" s="7">
        <v>0</v>
      </c>
      <c r="AA961" s="1" t="s">
        <v>36</v>
      </c>
      <c r="AB961" s="1" t="str">
        <f t="shared" si="45"/>
        <v>Andalucía</v>
      </c>
      <c r="AC961" s="1" t="str">
        <f t="shared" si="43"/>
        <v>Cáceres-Andalucía-Sevilla-R5</v>
      </c>
      <c r="AD961" s="1" t="str">
        <f t="shared" si="44"/>
        <v xml:space="preserve">DC - Industria del cuero y calzado </v>
      </c>
    </row>
    <row r="962" spans="1:30" ht="14.4">
      <c r="A962" s="7" t="s">
        <v>104</v>
      </c>
      <c r="B962" s="7" t="s">
        <v>21</v>
      </c>
      <c r="C962" s="7" t="s">
        <v>65</v>
      </c>
      <c r="D962" s="7" t="s">
        <v>37</v>
      </c>
      <c r="E962" s="7">
        <v>0</v>
      </c>
      <c r="F962" s="7">
        <v>0</v>
      </c>
      <c r="G962" s="7">
        <v>0</v>
      </c>
      <c r="H962" s="7">
        <v>0</v>
      </c>
      <c r="I962" s="7">
        <v>0</v>
      </c>
      <c r="J962" s="7">
        <v>0</v>
      </c>
      <c r="K962" s="7">
        <v>0</v>
      </c>
      <c r="L962" s="7">
        <v>0</v>
      </c>
      <c r="M962" s="7">
        <v>0</v>
      </c>
      <c r="N962" s="7">
        <v>0</v>
      </c>
      <c r="O962" s="7">
        <v>0</v>
      </c>
      <c r="P962" s="7">
        <v>0</v>
      </c>
      <c r="Q962" s="7">
        <v>0</v>
      </c>
      <c r="R962" s="7">
        <v>0</v>
      </c>
      <c r="S962" s="7">
        <v>0</v>
      </c>
      <c r="T962" s="7">
        <v>0</v>
      </c>
      <c r="U962" s="7">
        <v>0</v>
      </c>
      <c r="V962" s="7">
        <v>0</v>
      </c>
      <c r="W962" s="7">
        <v>0</v>
      </c>
      <c r="X962" s="7">
        <v>0</v>
      </c>
      <c r="Y962" s="7">
        <v>0</v>
      </c>
      <c r="Z962" s="7">
        <v>0</v>
      </c>
      <c r="AA962" s="1" t="s">
        <v>38</v>
      </c>
      <c r="AB962" s="1" t="str">
        <f t="shared" si="45"/>
        <v>Andalucía</v>
      </c>
      <c r="AC962" s="1" t="str">
        <f t="shared" si="43"/>
        <v>Cáceres-Andalucía-Sevilla-R6</v>
      </c>
      <c r="AD962" s="1" t="str">
        <f t="shared" si="44"/>
        <v xml:space="preserve">DD - Industria de la madera y el corcho </v>
      </c>
    </row>
    <row r="963" spans="1:30" ht="14.4">
      <c r="A963" s="7" t="s">
        <v>104</v>
      </c>
      <c r="B963" s="7" t="s">
        <v>21</v>
      </c>
      <c r="C963" s="7" t="s">
        <v>65</v>
      </c>
      <c r="D963" s="7" t="s">
        <v>39</v>
      </c>
      <c r="E963" s="7">
        <v>0</v>
      </c>
      <c r="F963" s="7">
        <v>0</v>
      </c>
      <c r="G963" s="7">
        <v>0</v>
      </c>
      <c r="H963" s="7">
        <v>0</v>
      </c>
      <c r="I963" s="7">
        <v>0</v>
      </c>
      <c r="J963" s="7">
        <v>0</v>
      </c>
      <c r="K963" s="7">
        <v>11.124425434018599</v>
      </c>
      <c r="L963" s="7">
        <v>0</v>
      </c>
      <c r="M963" s="7">
        <v>0</v>
      </c>
      <c r="N963" s="7">
        <v>0</v>
      </c>
      <c r="O963" s="7">
        <v>0</v>
      </c>
      <c r="P963" s="7">
        <v>0</v>
      </c>
      <c r="Q963" s="7">
        <v>0</v>
      </c>
      <c r="R963" s="7">
        <v>0</v>
      </c>
      <c r="S963" s="7">
        <v>0</v>
      </c>
      <c r="T963" s="7">
        <v>0</v>
      </c>
      <c r="U963" s="7">
        <v>0</v>
      </c>
      <c r="V963" s="7">
        <v>5.2041440000000003</v>
      </c>
      <c r="W963" s="7">
        <v>0</v>
      </c>
      <c r="X963" s="7">
        <v>0</v>
      </c>
      <c r="Y963" s="7">
        <v>0</v>
      </c>
      <c r="Z963" s="7">
        <v>0</v>
      </c>
      <c r="AA963" s="1" t="s">
        <v>40</v>
      </c>
      <c r="AB963" s="1" t="str">
        <f t="shared" si="45"/>
        <v>Andalucía</v>
      </c>
      <c r="AC963" s="1" t="str">
        <f t="shared" si="43"/>
        <v>Cáceres-Andalucía-Sevilla-R7</v>
      </c>
      <c r="AD963" s="1" t="str">
        <f t="shared" si="44"/>
        <v xml:space="preserve">DE - Industria del papel, edición y artes gráficas </v>
      </c>
    </row>
    <row r="964" spans="1:30" ht="14.4">
      <c r="A964" s="7" t="s">
        <v>104</v>
      </c>
      <c r="B964" s="7" t="s">
        <v>21</v>
      </c>
      <c r="C964" s="7" t="s">
        <v>65</v>
      </c>
      <c r="D964" s="7" t="s">
        <v>41</v>
      </c>
      <c r="E964" s="7">
        <v>9.2099280612520609</v>
      </c>
      <c r="F964" s="7">
        <v>7.0748984632793199</v>
      </c>
      <c r="G964" s="7">
        <v>20.8678977399634</v>
      </c>
      <c r="H964" s="7">
        <v>27.288750407755</v>
      </c>
      <c r="I964" s="7">
        <v>1.67688922316928</v>
      </c>
      <c r="J964" s="7">
        <v>39.8268522894341</v>
      </c>
      <c r="K964" s="7">
        <v>6.5063797964012702</v>
      </c>
      <c r="L964" s="7">
        <v>5.2252575317521899</v>
      </c>
      <c r="M964" s="7">
        <v>10.274386931067299</v>
      </c>
      <c r="N964" s="7">
        <v>9.2592060729216392</v>
      </c>
      <c r="O964" s="7">
        <v>8.8038310669968407</v>
      </c>
      <c r="P964" s="7">
        <v>18.542135999999999</v>
      </c>
      <c r="Q964" s="7">
        <v>19.325724999999998</v>
      </c>
      <c r="R964" s="7">
        <v>50.436512</v>
      </c>
      <c r="S964" s="7">
        <v>33.986080999999999</v>
      </c>
      <c r="T964" s="7">
        <v>3.1967409999999998</v>
      </c>
      <c r="U964" s="7">
        <v>43.892426</v>
      </c>
      <c r="V964" s="7">
        <v>27.972857999999999</v>
      </c>
      <c r="W964" s="7">
        <v>28.094722000000001</v>
      </c>
      <c r="X964" s="7">
        <v>38.351166999999997</v>
      </c>
      <c r="Y964" s="7">
        <v>37.572854999999997</v>
      </c>
      <c r="Z964" s="7">
        <v>27.797236999999999</v>
      </c>
      <c r="AA964" s="1" t="s">
        <v>42</v>
      </c>
      <c r="AB964" s="1" t="str">
        <f t="shared" si="45"/>
        <v>Andalucía</v>
      </c>
      <c r="AC964" s="1" t="str">
        <f t="shared" si="43"/>
        <v>Cáceres-Andalucía-Sevilla-R8</v>
      </c>
      <c r="AD964" s="1" t="str">
        <f t="shared" si="44"/>
        <v xml:space="preserve">DG - Industria Química </v>
      </c>
    </row>
    <row r="965" spans="1:30" ht="14.4">
      <c r="A965" s="7" t="s">
        <v>104</v>
      </c>
      <c r="B965" s="7" t="s">
        <v>21</v>
      </c>
      <c r="C965" s="7" t="s">
        <v>65</v>
      </c>
      <c r="D965" s="7" t="s">
        <v>43</v>
      </c>
      <c r="E965" s="7">
        <v>0</v>
      </c>
      <c r="F965" s="7">
        <v>0</v>
      </c>
      <c r="G965" s="7">
        <v>0</v>
      </c>
      <c r="H965" s="7">
        <v>3.47284333240653</v>
      </c>
      <c r="I965" s="7">
        <v>0</v>
      </c>
      <c r="J965" s="7">
        <v>0</v>
      </c>
      <c r="K965" s="7">
        <v>0</v>
      </c>
      <c r="L965" s="7">
        <v>0</v>
      </c>
      <c r="M965" s="7">
        <v>0</v>
      </c>
      <c r="N965" s="7">
        <v>0</v>
      </c>
      <c r="O965" s="7">
        <v>0</v>
      </c>
      <c r="P965" s="7">
        <v>0</v>
      </c>
      <c r="Q965" s="7">
        <v>0</v>
      </c>
      <c r="R965" s="7">
        <v>0</v>
      </c>
      <c r="S965" s="7">
        <v>3.0876299999999999</v>
      </c>
      <c r="T965" s="7">
        <v>0</v>
      </c>
      <c r="U965" s="7">
        <v>0</v>
      </c>
      <c r="V965" s="7">
        <v>0</v>
      </c>
      <c r="W965" s="7">
        <v>0</v>
      </c>
      <c r="X965" s="7">
        <v>0</v>
      </c>
      <c r="Y965" s="7">
        <v>0</v>
      </c>
      <c r="Z965" s="7">
        <v>0</v>
      </c>
      <c r="AA965" s="1" t="s">
        <v>44</v>
      </c>
      <c r="AB965" s="1" t="str">
        <f t="shared" si="45"/>
        <v>Andalucía</v>
      </c>
      <c r="AC965" s="1" t="str">
        <f t="shared" si="43"/>
        <v>Cáceres-Andalucía-Sevilla-R9</v>
      </c>
      <c r="AD965" s="1" t="str">
        <f t="shared" si="44"/>
        <v xml:space="preserve">DH - Industria del caucho y materias plásticas </v>
      </c>
    </row>
    <row r="966" spans="1:30" ht="14.4">
      <c r="A966" s="7" t="s">
        <v>104</v>
      </c>
      <c r="B966" s="7" t="s">
        <v>21</v>
      </c>
      <c r="C966" s="7" t="s">
        <v>65</v>
      </c>
      <c r="D966" s="7" t="s">
        <v>45</v>
      </c>
      <c r="E966" s="7">
        <v>0</v>
      </c>
      <c r="F966" s="7">
        <v>2.3360176468649998</v>
      </c>
      <c r="G966" s="7">
        <v>0.58537689177660202</v>
      </c>
      <c r="H966" s="7">
        <v>9.1195048008450392</v>
      </c>
      <c r="I966" s="7">
        <v>20.200229828641099</v>
      </c>
      <c r="J966" s="7">
        <v>1.93115539521888</v>
      </c>
      <c r="K966" s="7">
        <v>0.25971015443736001</v>
      </c>
      <c r="L966" s="7">
        <v>1.0953113859458099</v>
      </c>
      <c r="M966" s="7">
        <v>0.92524417569767303</v>
      </c>
      <c r="N966" s="7">
        <v>1.5459056964458</v>
      </c>
      <c r="O966" s="7">
        <v>3.92559954826211</v>
      </c>
      <c r="P966" s="7">
        <v>0</v>
      </c>
      <c r="Q966" s="7">
        <v>37.493541999999998</v>
      </c>
      <c r="R966" s="7">
        <v>17.335152000000001</v>
      </c>
      <c r="S966" s="7">
        <v>51.574691999999999</v>
      </c>
      <c r="T966" s="7">
        <v>30.066206999999999</v>
      </c>
      <c r="U966" s="7">
        <v>37.796985999999997</v>
      </c>
      <c r="V966" s="7">
        <v>15.109536</v>
      </c>
      <c r="W966" s="7">
        <v>14.28275</v>
      </c>
      <c r="X966" s="7">
        <v>23.031513</v>
      </c>
      <c r="Y966" s="7">
        <v>51.975002000000003</v>
      </c>
      <c r="Z966" s="7">
        <v>68.206689999999995</v>
      </c>
      <c r="AA966" s="1" t="s">
        <v>46</v>
      </c>
      <c r="AB966" s="1" t="str">
        <f t="shared" si="45"/>
        <v>Andalucía</v>
      </c>
      <c r="AC966" s="1" t="str">
        <f t="shared" si="43"/>
        <v>Cáceres-Andalucía-Sevilla-R10</v>
      </c>
      <c r="AD966" s="1" t="str">
        <f t="shared" si="44"/>
        <v xml:space="preserve">DI - Industria de productos minerales no metálicos </v>
      </c>
    </row>
    <row r="967" spans="1:30" ht="14.4">
      <c r="A967" s="7" t="s">
        <v>104</v>
      </c>
      <c r="B967" s="7" t="s">
        <v>21</v>
      </c>
      <c r="C967" s="7" t="s">
        <v>65</v>
      </c>
      <c r="D967" s="7" t="s">
        <v>47</v>
      </c>
      <c r="E967" s="7">
        <v>11.0699120807133</v>
      </c>
      <c r="F967" s="7">
        <v>0</v>
      </c>
      <c r="G967" s="7">
        <v>9.3865723314998704</v>
      </c>
      <c r="H967" s="7">
        <v>20.350405452245699</v>
      </c>
      <c r="I967" s="7">
        <v>29.0448466022087</v>
      </c>
      <c r="J967" s="7">
        <v>0</v>
      </c>
      <c r="K967" s="7">
        <v>41.656693700599703</v>
      </c>
      <c r="L967" s="7">
        <v>0</v>
      </c>
      <c r="M967" s="7">
        <v>3.2701615766738601</v>
      </c>
      <c r="N967" s="7">
        <v>0</v>
      </c>
      <c r="O967" s="7">
        <v>26.4760644501923</v>
      </c>
      <c r="P967" s="7">
        <v>9.6315519999999992</v>
      </c>
      <c r="Q967" s="7">
        <v>0</v>
      </c>
      <c r="R967" s="7">
        <v>16.355460999999998</v>
      </c>
      <c r="S967" s="7">
        <v>42.718651000000001</v>
      </c>
      <c r="T967" s="7">
        <v>80.935087999999993</v>
      </c>
      <c r="U967" s="7">
        <v>0</v>
      </c>
      <c r="V967" s="7">
        <v>89.091435000000004</v>
      </c>
      <c r="W967" s="7">
        <v>0</v>
      </c>
      <c r="X967" s="7">
        <v>4.6182990000000004</v>
      </c>
      <c r="Y967" s="7">
        <v>0</v>
      </c>
      <c r="Z967" s="7">
        <v>25.072285000000001</v>
      </c>
      <c r="AA967" s="1" t="s">
        <v>48</v>
      </c>
      <c r="AB967" s="1" t="str">
        <f t="shared" si="45"/>
        <v>Andalucía</v>
      </c>
      <c r="AC967" s="1" t="str">
        <f t="shared" si="43"/>
        <v>Cáceres-Andalucía-Sevilla-R11</v>
      </c>
      <c r="AD967" s="1" t="str">
        <f t="shared" si="44"/>
        <v xml:space="preserve">DJ - Metalurgia y fabricación de productos metálicos </v>
      </c>
    </row>
    <row r="968" spans="1:30" ht="14.4">
      <c r="A968" s="7" t="s">
        <v>104</v>
      </c>
      <c r="B968" s="7" t="s">
        <v>21</v>
      </c>
      <c r="C968" s="7" t="s">
        <v>65</v>
      </c>
      <c r="D968" s="7" t="s">
        <v>49</v>
      </c>
      <c r="E968" s="7">
        <v>0</v>
      </c>
      <c r="F968" s="7">
        <v>0</v>
      </c>
      <c r="G968" s="7">
        <v>0</v>
      </c>
      <c r="H968" s="7">
        <v>0</v>
      </c>
      <c r="I968" s="7">
        <v>0</v>
      </c>
      <c r="J968" s="7">
        <v>0</v>
      </c>
      <c r="K968" s="7">
        <v>0</v>
      </c>
      <c r="L968" s="7">
        <v>0</v>
      </c>
      <c r="M968" s="7">
        <v>0</v>
      </c>
      <c r="N968" s="7">
        <v>0</v>
      </c>
      <c r="O968" s="7">
        <v>0</v>
      </c>
      <c r="P968" s="7">
        <v>0</v>
      </c>
      <c r="Q968" s="7">
        <v>0</v>
      </c>
      <c r="R968" s="7">
        <v>0</v>
      </c>
      <c r="S968" s="7">
        <v>0</v>
      </c>
      <c r="T968" s="7">
        <v>0</v>
      </c>
      <c r="U968" s="7">
        <v>0</v>
      </c>
      <c r="V968" s="7">
        <v>0</v>
      </c>
      <c r="W968" s="7">
        <v>0</v>
      </c>
      <c r="X968" s="7">
        <v>0</v>
      </c>
      <c r="Y968" s="7">
        <v>0</v>
      </c>
      <c r="Z968" s="7">
        <v>0</v>
      </c>
      <c r="AA968" s="1" t="s">
        <v>50</v>
      </c>
      <c r="AB968" s="1" t="str">
        <f t="shared" si="45"/>
        <v>Andalucía</v>
      </c>
      <c r="AC968" s="1" t="str">
        <f t="shared" si="43"/>
        <v>Cáceres-Andalucía-Sevilla-R12</v>
      </c>
      <c r="AD968" s="1" t="str">
        <f t="shared" si="44"/>
        <v xml:space="preserve">DK - Fabricación de maquinaria y equipo mecánico </v>
      </c>
    </row>
    <row r="969" spans="1:30" ht="14.4">
      <c r="A969" s="7" t="s">
        <v>104</v>
      </c>
      <c r="B969" s="7" t="s">
        <v>21</v>
      </c>
      <c r="C969" s="7" t="s">
        <v>65</v>
      </c>
      <c r="D969" s="7" t="s">
        <v>51</v>
      </c>
      <c r="E969" s="7">
        <v>0</v>
      </c>
      <c r="F969" s="7">
        <v>0</v>
      </c>
      <c r="G969" s="7">
        <v>0</v>
      </c>
      <c r="H969" s="7">
        <v>8.0422293921510697</v>
      </c>
      <c r="I969" s="7">
        <v>0</v>
      </c>
      <c r="J969" s="7">
        <v>0</v>
      </c>
      <c r="K969" s="7">
        <v>0</v>
      </c>
      <c r="L969" s="7">
        <v>0</v>
      </c>
      <c r="M969" s="7">
        <v>0</v>
      </c>
      <c r="N969" s="7">
        <v>0</v>
      </c>
      <c r="O969" s="7">
        <v>0</v>
      </c>
      <c r="P969" s="7">
        <v>0</v>
      </c>
      <c r="Q969" s="7">
        <v>0</v>
      </c>
      <c r="R969" s="7">
        <v>0</v>
      </c>
      <c r="S969" s="7">
        <v>19.211919999999999</v>
      </c>
      <c r="T969" s="7">
        <v>0</v>
      </c>
      <c r="U969" s="7">
        <v>0</v>
      </c>
      <c r="V969" s="7">
        <v>0</v>
      </c>
      <c r="W969" s="7">
        <v>0</v>
      </c>
      <c r="X969" s="7">
        <v>0</v>
      </c>
      <c r="Y969" s="7">
        <v>0</v>
      </c>
      <c r="Z969" s="7">
        <v>0</v>
      </c>
      <c r="AA969" s="1" t="s">
        <v>52</v>
      </c>
      <c r="AB969" s="1" t="str">
        <f t="shared" si="45"/>
        <v>Andalucía</v>
      </c>
      <c r="AC969" s="1" t="str">
        <f t="shared" si="43"/>
        <v>Cáceres-Andalucía-Sevilla-R13</v>
      </c>
      <c r="AD969" s="1" t="str">
        <f t="shared" si="44"/>
        <v xml:space="preserve">DL - Material y equipo eléctrico, electrónico y óptico </v>
      </c>
    </row>
    <row r="970" spans="1:30" ht="14.4">
      <c r="A970" s="7" t="s">
        <v>104</v>
      </c>
      <c r="B970" s="7" t="s">
        <v>21</v>
      </c>
      <c r="C970" s="7" t="s">
        <v>65</v>
      </c>
      <c r="D970" s="7" t="s">
        <v>53</v>
      </c>
      <c r="E970" s="7">
        <v>9.0430594827869992</v>
      </c>
      <c r="F970" s="7">
        <v>0</v>
      </c>
      <c r="G970" s="7">
        <v>0</v>
      </c>
      <c r="H970" s="7">
        <v>0</v>
      </c>
      <c r="I970" s="7">
        <v>6.1588642456349101</v>
      </c>
      <c r="J970" s="7">
        <v>11.8878183861548</v>
      </c>
      <c r="K970" s="7">
        <v>0</v>
      </c>
      <c r="L970" s="7">
        <v>0</v>
      </c>
      <c r="M970" s="7">
        <v>6.72585336687313</v>
      </c>
      <c r="N970" s="7">
        <v>2.1657536449674102</v>
      </c>
      <c r="O970" s="7">
        <v>3.07523060546816</v>
      </c>
      <c r="P970" s="7">
        <v>1.535493</v>
      </c>
      <c r="Q970" s="7">
        <v>0</v>
      </c>
      <c r="R970" s="7">
        <v>0</v>
      </c>
      <c r="S970" s="7">
        <v>0</v>
      </c>
      <c r="T970" s="7">
        <v>3.2785679999999999</v>
      </c>
      <c r="U970" s="7">
        <v>2.9835980000000002</v>
      </c>
      <c r="V970" s="7">
        <v>0</v>
      </c>
      <c r="W970" s="7">
        <v>0</v>
      </c>
      <c r="X970" s="7">
        <v>3.5880049999999999</v>
      </c>
      <c r="Y970" s="7">
        <v>1.2811030000000001</v>
      </c>
      <c r="Z970" s="7">
        <v>1.3227139999999999</v>
      </c>
      <c r="AA970" s="1" t="s">
        <v>54</v>
      </c>
      <c r="AB970" s="1" t="str">
        <f t="shared" si="45"/>
        <v>Andalucía</v>
      </c>
      <c r="AC970" s="1" t="str">
        <f t="shared" si="43"/>
        <v>Cáceres-Andalucía-Sevilla-R14</v>
      </c>
      <c r="AD970" s="1" t="str">
        <f t="shared" si="44"/>
        <v xml:space="preserve">DM - Fabricación de material de transporte </v>
      </c>
    </row>
    <row r="971" spans="1:30" ht="14.4">
      <c r="A971" s="7" t="s">
        <v>104</v>
      </c>
      <c r="B971" s="7" t="s">
        <v>21</v>
      </c>
      <c r="C971" s="7" t="s">
        <v>65</v>
      </c>
      <c r="D971" s="7" t="s">
        <v>55</v>
      </c>
      <c r="E971" s="7">
        <v>0</v>
      </c>
      <c r="F971" s="7">
        <v>0</v>
      </c>
      <c r="G971" s="7">
        <v>7.5400726144187296</v>
      </c>
      <c r="H971" s="7">
        <v>0</v>
      </c>
      <c r="I971" s="7">
        <v>48.039099595143902</v>
      </c>
      <c r="J971" s="7">
        <v>0</v>
      </c>
      <c r="K971" s="7">
        <v>0</v>
      </c>
      <c r="L971" s="7">
        <v>0</v>
      </c>
      <c r="M971" s="7">
        <v>0</v>
      </c>
      <c r="N971" s="7">
        <v>0</v>
      </c>
      <c r="O971" s="7">
        <v>0</v>
      </c>
      <c r="P971" s="7">
        <v>0</v>
      </c>
      <c r="Q971" s="7">
        <v>0</v>
      </c>
      <c r="R971" s="7">
        <v>3.5479579999999999</v>
      </c>
      <c r="S971" s="7">
        <v>0</v>
      </c>
      <c r="T971" s="7">
        <v>27.630042</v>
      </c>
      <c r="U971" s="7">
        <v>0</v>
      </c>
      <c r="V971" s="7">
        <v>0</v>
      </c>
      <c r="W971" s="7">
        <v>0</v>
      </c>
      <c r="X971" s="7">
        <v>0</v>
      </c>
      <c r="Y971" s="7">
        <v>0</v>
      </c>
      <c r="Z971" s="7">
        <v>0</v>
      </c>
      <c r="AA971" s="1" t="s">
        <v>56</v>
      </c>
      <c r="AB971" s="1" t="str">
        <f t="shared" si="45"/>
        <v>Andalucía</v>
      </c>
      <c r="AC971" s="1" t="str">
        <f t="shared" si="43"/>
        <v>Cáceres-Andalucía-Sevilla-R15</v>
      </c>
      <c r="AD971" s="1" t="str">
        <f t="shared" si="44"/>
        <v xml:space="preserve">DN - Industrias diversas </v>
      </c>
    </row>
    <row r="972" spans="1:30" ht="14.4">
      <c r="A972" s="7" t="s">
        <v>104</v>
      </c>
      <c r="B972" s="7" t="s">
        <v>21</v>
      </c>
      <c r="C972" s="7" t="s">
        <v>65</v>
      </c>
      <c r="D972" s="7" t="s">
        <v>57</v>
      </c>
      <c r="E972" s="7">
        <v>0</v>
      </c>
      <c r="F972" s="7">
        <v>0</v>
      </c>
      <c r="G972" s="7">
        <v>0</v>
      </c>
      <c r="H972" s="7">
        <v>0</v>
      </c>
      <c r="I972" s="7">
        <v>0</v>
      </c>
      <c r="J972" s="7">
        <v>0</v>
      </c>
      <c r="K972" s="7">
        <v>0</v>
      </c>
      <c r="L972" s="7">
        <v>0</v>
      </c>
      <c r="M972" s="7">
        <v>0</v>
      </c>
      <c r="N972" s="7">
        <v>0</v>
      </c>
      <c r="O972" s="7">
        <v>0</v>
      </c>
      <c r="P972" s="7">
        <v>0</v>
      </c>
      <c r="Q972" s="7">
        <v>0</v>
      </c>
      <c r="R972" s="7">
        <v>0</v>
      </c>
      <c r="S972" s="7">
        <v>0</v>
      </c>
      <c r="T972" s="7">
        <v>0</v>
      </c>
      <c r="U972" s="7">
        <v>0</v>
      </c>
      <c r="V972" s="7">
        <v>0</v>
      </c>
      <c r="W972" s="7">
        <v>0</v>
      </c>
      <c r="X972" s="7">
        <v>0</v>
      </c>
      <c r="Y972" s="7">
        <v>0</v>
      </c>
      <c r="Z972" s="7">
        <v>0</v>
      </c>
      <c r="AA972" s="1" t="s">
        <v>58</v>
      </c>
      <c r="AB972" s="1" t="str">
        <f t="shared" si="45"/>
        <v>Andalucía</v>
      </c>
      <c r="AC972" s="1" t="str">
        <f t="shared" si="43"/>
        <v>Cáceres-Andalucía-Sevilla-R16</v>
      </c>
      <c r="AD972" s="1" t="str">
        <f t="shared" si="44"/>
        <v xml:space="preserve">EE - Industria energética, distribución de energía, gas y agua </v>
      </c>
    </row>
    <row r="973" spans="1:30" ht="14.4">
      <c r="A973" s="7" t="s">
        <v>104</v>
      </c>
      <c r="B973" s="7" t="s">
        <v>66</v>
      </c>
      <c r="C973" s="7" t="s">
        <v>67</v>
      </c>
      <c r="D973" s="7" t="s">
        <v>23</v>
      </c>
      <c r="E973" s="7">
        <v>0</v>
      </c>
      <c r="F973" s="7">
        <v>0</v>
      </c>
      <c r="G973" s="7">
        <v>0</v>
      </c>
      <c r="H973" s="7">
        <v>0</v>
      </c>
      <c r="I973" s="7">
        <v>0</v>
      </c>
      <c r="J973" s="7">
        <v>0</v>
      </c>
      <c r="K973" s="7">
        <v>0</v>
      </c>
      <c r="L973" s="7">
        <v>5.1347623100432802</v>
      </c>
      <c r="M973" s="7">
        <v>0</v>
      </c>
      <c r="N973" s="7">
        <v>0</v>
      </c>
      <c r="O973" s="7">
        <v>0</v>
      </c>
      <c r="P973" s="7">
        <v>0</v>
      </c>
      <c r="Q973" s="7">
        <v>0</v>
      </c>
      <c r="R973" s="7">
        <v>0</v>
      </c>
      <c r="S973" s="7">
        <v>0</v>
      </c>
      <c r="T973" s="7">
        <v>0</v>
      </c>
      <c r="U973" s="7">
        <v>0</v>
      </c>
      <c r="V973" s="7">
        <v>0</v>
      </c>
      <c r="W973" s="7">
        <v>12.510567999999999</v>
      </c>
      <c r="X973" s="7">
        <v>0</v>
      </c>
      <c r="Y973" s="7">
        <v>0</v>
      </c>
      <c r="Z973" s="7">
        <v>0</v>
      </c>
      <c r="AA973" s="1" t="s">
        <v>24</v>
      </c>
      <c r="AB973" s="1" t="str">
        <f t="shared" si="45"/>
        <v>Aragón</v>
      </c>
      <c r="AC973" s="1" t="str">
        <f t="shared" si="43"/>
        <v>Cáceres-Aragón-Huesca-R1</v>
      </c>
      <c r="AD973" s="1" t="str">
        <f t="shared" si="44"/>
        <v xml:space="preserve">AA,BB - Agricultura, silvicultura y pesca </v>
      </c>
    </row>
    <row r="974" spans="1:30" ht="14.4">
      <c r="A974" s="7" t="s">
        <v>104</v>
      </c>
      <c r="B974" s="7" t="s">
        <v>66</v>
      </c>
      <c r="C974" s="7" t="s">
        <v>67</v>
      </c>
      <c r="D974" s="7" t="s">
        <v>26</v>
      </c>
      <c r="E974" s="7">
        <v>0</v>
      </c>
      <c r="F974" s="7">
        <v>0</v>
      </c>
      <c r="G974" s="7">
        <v>0</v>
      </c>
      <c r="H974" s="7">
        <v>0</v>
      </c>
      <c r="I974" s="7">
        <v>0</v>
      </c>
      <c r="J974" s="7">
        <v>0</v>
      </c>
      <c r="K974" s="7">
        <v>0</v>
      </c>
      <c r="L974" s="7">
        <v>0</v>
      </c>
      <c r="M974" s="7">
        <v>0</v>
      </c>
      <c r="N974" s="7">
        <v>0</v>
      </c>
      <c r="O974" s="7">
        <v>0</v>
      </c>
      <c r="P974" s="7">
        <v>0</v>
      </c>
      <c r="Q974" s="7">
        <v>0</v>
      </c>
      <c r="R974" s="7">
        <v>0</v>
      </c>
      <c r="S974" s="7">
        <v>0</v>
      </c>
      <c r="T974" s="7">
        <v>0</v>
      </c>
      <c r="U974" s="7">
        <v>0</v>
      </c>
      <c r="V974" s="7">
        <v>0</v>
      </c>
      <c r="W974" s="7">
        <v>0</v>
      </c>
      <c r="X974" s="7">
        <v>0</v>
      </c>
      <c r="Y974" s="7">
        <v>0</v>
      </c>
      <c r="Z974" s="7">
        <v>0</v>
      </c>
      <c r="AA974" s="1" t="s">
        <v>27</v>
      </c>
      <c r="AB974" s="1" t="str">
        <f t="shared" si="45"/>
        <v>Aragón</v>
      </c>
      <c r="AC974" s="1" t="str">
        <f t="shared" ref="AC974:AC1037" si="46">+A974&amp;"-"&amp;AB974&amp;"-"&amp;C974&amp;"-"&amp;AA974</f>
        <v>Cáceres-Aragón-Huesca-R2</v>
      </c>
      <c r="AD974" s="1" t="str">
        <f t="shared" ref="AD974:AD1037" si="47">+IF(D974=$D$13,$AI$1,IF(D974=$D$14,$AI$2,IF(D974=$D$15,$AI$3,IF(D974=$D$16,$AI$4,IF(D974=$D$17,$AI$5,IF(D974=$D$18,$AI$6,IF(D974=$D$19,$AI$7,IF(D974=$D$20,$AI$8,IF(D974=$D$21,$AI$9,IF(D974=$D$22,$AI$10,IF(D974=$D$23,$AI$11,IF(D974=$D$24,$AI$12,IF(D974=$D$25,$AI$13,IF(D974=$D$26,$AI$14,IF(D974=$D$27,$AI$15,$AI$16)))))))))))))))</f>
        <v xml:space="preserve">CA,CB, DF - I. extractivas, coquerías, refino y combustibles nucleares </v>
      </c>
    </row>
    <row r="975" spans="1:30" ht="14.4">
      <c r="A975" s="7" t="s">
        <v>104</v>
      </c>
      <c r="B975" s="7" t="s">
        <v>66</v>
      </c>
      <c r="C975" s="7" t="s">
        <v>67</v>
      </c>
      <c r="D975" s="7" t="s">
        <v>29</v>
      </c>
      <c r="E975" s="7">
        <v>0</v>
      </c>
      <c r="F975" s="7">
        <v>0</v>
      </c>
      <c r="G975" s="7">
        <v>0</v>
      </c>
      <c r="H975" s="7">
        <v>0</v>
      </c>
      <c r="I975" s="7">
        <v>0</v>
      </c>
      <c r="J975" s="7">
        <v>0</v>
      </c>
      <c r="K975" s="7">
        <v>0</v>
      </c>
      <c r="L975" s="7">
        <v>0</v>
      </c>
      <c r="M975" s="7">
        <v>1.7110327837994499</v>
      </c>
      <c r="N975" s="7">
        <v>0</v>
      </c>
      <c r="O975" s="7">
        <v>0</v>
      </c>
      <c r="P975" s="7">
        <v>0</v>
      </c>
      <c r="Q975" s="7">
        <v>0</v>
      </c>
      <c r="R975" s="7">
        <v>0</v>
      </c>
      <c r="S975" s="7">
        <v>0</v>
      </c>
      <c r="T975" s="7">
        <v>0</v>
      </c>
      <c r="U975" s="7">
        <v>0</v>
      </c>
      <c r="V975" s="7">
        <v>0</v>
      </c>
      <c r="W975" s="7">
        <v>0</v>
      </c>
      <c r="X975" s="7">
        <v>1.55006</v>
      </c>
      <c r="Y975" s="7">
        <v>0</v>
      </c>
      <c r="Z975" s="7">
        <v>0</v>
      </c>
      <c r="AA975" s="1" t="s">
        <v>30</v>
      </c>
      <c r="AB975" s="1" t="str">
        <f t="shared" si="45"/>
        <v>Aragón</v>
      </c>
      <c r="AC975" s="1" t="str">
        <f t="shared" si="46"/>
        <v>Cáceres-Aragón-Huesca-R3</v>
      </c>
      <c r="AD975" s="1" t="str">
        <f t="shared" si="47"/>
        <v xml:space="preserve">DA - Industria Agroalimentaria </v>
      </c>
    </row>
    <row r="976" spans="1:30" ht="14.4">
      <c r="A976" s="7" t="s">
        <v>104</v>
      </c>
      <c r="B976" s="7" t="s">
        <v>66</v>
      </c>
      <c r="C976" s="7" t="s">
        <v>67</v>
      </c>
      <c r="D976" s="7" t="s">
        <v>32</v>
      </c>
      <c r="E976" s="7">
        <v>0</v>
      </c>
      <c r="F976" s="7">
        <v>0</v>
      </c>
      <c r="G976" s="7">
        <v>0</v>
      </c>
      <c r="H976" s="7">
        <v>0</v>
      </c>
      <c r="I976" s="7">
        <v>0</v>
      </c>
      <c r="J976" s="7">
        <v>0</v>
      </c>
      <c r="K976" s="7">
        <v>0</v>
      </c>
      <c r="L976" s="7">
        <v>0</v>
      </c>
      <c r="M976" s="7">
        <v>0</v>
      </c>
      <c r="N976" s="7">
        <v>0</v>
      </c>
      <c r="O976" s="7">
        <v>0</v>
      </c>
      <c r="P976" s="7">
        <v>0</v>
      </c>
      <c r="Q976" s="7">
        <v>0</v>
      </c>
      <c r="R976" s="7">
        <v>0</v>
      </c>
      <c r="S976" s="7">
        <v>0</v>
      </c>
      <c r="T976" s="7">
        <v>0</v>
      </c>
      <c r="U976" s="7">
        <v>0</v>
      </c>
      <c r="V976" s="7">
        <v>0</v>
      </c>
      <c r="W976" s="7">
        <v>0</v>
      </c>
      <c r="X976" s="7">
        <v>0</v>
      </c>
      <c r="Y976" s="7">
        <v>0</v>
      </c>
      <c r="Z976" s="7">
        <v>0</v>
      </c>
      <c r="AA976" s="1" t="s">
        <v>33</v>
      </c>
      <c r="AB976" s="1" t="str">
        <f t="shared" si="45"/>
        <v>Aragón</v>
      </c>
      <c r="AC976" s="1" t="str">
        <f t="shared" si="46"/>
        <v>Cáceres-Aragón-Huesca-R4</v>
      </c>
      <c r="AD976" s="1" t="str">
        <f t="shared" si="47"/>
        <v xml:space="preserve">DB - Industria textil y de la confección </v>
      </c>
    </row>
    <row r="977" spans="1:30" ht="14.4">
      <c r="A977" s="7" t="s">
        <v>104</v>
      </c>
      <c r="B977" s="7" t="s">
        <v>66</v>
      </c>
      <c r="C977" s="7" t="s">
        <v>67</v>
      </c>
      <c r="D977" s="7" t="s">
        <v>35</v>
      </c>
      <c r="E977" s="7">
        <v>0</v>
      </c>
      <c r="F977" s="7">
        <v>0</v>
      </c>
      <c r="G977" s="7">
        <v>0</v>
      </c>
      <c r="H977" s="7">
        <v>0</v>
      </c>
      <c r="I977" s="7">
        <v>0</v>
      </c>
      <c r="J977" s="7">
        <v>0</v>
      </c>
      <c r="K977" s="7">
        <v>0</v>
      </c>
      <c r="L977" s="7">
        <v>0</v>
      </c>
      <c r="M977" s="7">
        <v>0</v>
      </c>
      <c r="N977" s="7">
        <v>0</v>
      </c>
      <c r="O977" s="7">
        <v>0</v>
      </c>
      <c r="P977" s="7">
        <v>0</v>
      </c>
      <c r="Q977" s="7">
        <v>0</v>
      </c>
      <c r="R977" s="7">
        <v>0</v>
      </c>
      <c r="S977" s="7">
        <v>0</v>
      </c>
      <c r="T977" s="7">
        <v>0</v>
      </c>
      <c r="U977" s="7">
        <v>0</v>
      </c>
      <c r="V977" s="7">
        <v>0</v>
      </c>
      <c r="W977" s="7">
        <v>0</v>
      </c>
      <c r="X977" s="7">
        <v>0</v>
      </c>
      <c r="Y977" s="7">
        <v>0</v>
      </c>
      <c r="Z977" s="7">
        <v>0</v>
      </c>
      <c r="AA977" s="1" t="s">
        <v>36</v>
      </c>
      <c r="AB977" s="1" t="str">
        <f t="shared" si="45"/>
        <v>Aragón</v>
      </c>
      <c r="AC977" s="1" t="str">
        <f t="shared" si="46"/>
        <v>Cáceres-Aragón-Huesca-R5</v>
      </c>
      <c r="AD977" s="1" t="str">
        <f t="shared" si="47"/>
        <v xml:space="preserve">DC - Industria del cuero y calzado </v>
      </c>
    </row>
    <row r="978" spans="1:30" ht="14.4">
      <c r="A978" s="7" t="s">
        <v>104</v>
      </c>
      <c r="B978" s="7" t="s">
        <v>66</v>
      </c>
      <c r="C978" s="7" t="s">
        <v>67</v>
      </c>
      <c r="D978" s="7" t="s">
        <v>37</v>
      </c>
      <c r="E978" s="7">
        <v>0</v>
      </c>
      <c r="F978" s="7">
        <v>0</v>
      </c>
      <c r="G978" s="7">
        <v>0</v>
      </c>
      <c r="H978" s="7">
        <v>0</v>
      </c>
      <c r="I978" s="7">
        <v>0</v>
      </c>
      <c r="J978" s="7">
        <v>0</v>
      </c>
      <c r="K978" s="7">
        <v>0</v>
      </c>
      <c r="L978" s="7">
        <v>0</v>
      </c>
      <c r="M978" s="7">
        <v>0</v>
      </c>
      <c r="N978" s="7">
        <v>0</v>
      </c>
      <c r="O978" s="7">
        <v>0</v>
      </c>
      <c r="P978" s="7">
        <v>0</v>
      </c>
      <c r="Q978" s="7">
        <v>0</v>
      </c>
      <c r="R978" s="7">
        <v>0</v>
      </c>
      <c r="S978" s="7">
        <v>0</v>
      </c>
      <c r="T978" s="7">
        <v>0</v>
      </c>
      <c r="U978" s="7">
        <v>0</v>
      </c>
      <c r="V978" s="7">
        <v>0</v>
      </c>
      <c r="W978" s="7">
        <v>0</v>
      </c>
      <c r="X978" s="7">
        <v>0</v>
      </c>
      <c r="Y978" s="7">
        <v>0</v>
      </c>
      <c r="Z978" s="7">
        <v>0</v>
      </c>
      <c r="AA978" s="1" t="s">
        <v>38</v>
      </c>
      <c r="AB978" s="1" t="str">
        <f t="shared" si="45"/>
        <v>Aragón</v>
      </c>
      <c r="AC978" s="1" t="str">
        <f t="shared" si="46"/>
        <v>Cáceres-Aragón-Huesca-R6</v>
      </c>
      <c r="AD978" s="1" t="str">
        <f t="shared" si="47"/>
        <v xml:space="preserve">DD - Industria de la madera y el corcho </v>
      </c>
    </row>
    <row r="979" spans="1:30" ht="14.4">
      <c r="A979" s="7" t="s">
        <v>104</v>
      </c>
      <c r="B979" s="7" t="s">
        <v>66</v>
      </c>
      <c r="C979" s="7" t="s">
        <v>67</v>
      </c>
      <c r="D979" s="7" t="s">
        <v>39</v>
      </c>
      <c r="E979" s="7">
        <v>0</v>
      </c>
      <c r="F979" s="7">
        <v>0</v>
      </c>
      <c r="G979" s="7">
        <v>0</v>
      </c>
      <c r="H979" s="7">
        <v>0</v>
      </c>
      <c r="I979" s="7">
        <v>0</v>
      </c>
      <c r="J979" s="7">
        <v>0</v>
      </c>
      <c r="K979" s="7">
        <v>0</v>
      </c>
      <c r="L979" s="7">
        <v>0</v>
      </c>
      <c r="M979" s="7">
        <v>0</v>
      </c>
      <c r="N979" s="7">
        <v>0</v>
      </c>
      <c r="O979" s="7">
        <v>0</v>
      </c>
      <c r="P979" s="7">
        <v>0</v>
      </c>
      <c r="Q979" s="7">
        <v>0</v>
      </c>
      <c r="R979" s="7">
        <v>0</v>
      </c>
      <c r="S979" s="7">
        <v>0</v>
      </c>
      <c r="T979" s="7">
        <v>0</v>
      </c>
      <c r="U979" s="7">
        <v>0</v>
      </c>
      <c r="V979" s="7">
        <v>0</v>
      </c>
      <c r="W979" s="7">
        <v>0</v>
      </c>
      <c r="X979" s="7">
        <v>0</v>
      </c>
      <c r="Y979" s="7">
        <v>0</v>
      </c>
      <c r="Z979" s="7">
        <v>0</v>
      </c>
      <c r="AA979" s="1" t="s">
        <v>40</v>
      </c>
      <c r="AB979" s="1" t="str">
        <f t="shared" si="45"/>
        <v>Aragón</v>
      </c>
      <c r="AC979" s="1" t="str">
        <f t="shared" si="46"/>
        <v>Cáceres-Aragón-Huesca-R7</v>
      </c>
      <c r="AD979" s="1" t="str">
        <f t="shared" si="47"/>
        <v xml:space="preserve">DE - Industria del papel, edición y artes gráficas </v>
      </c>
    </row>
    <row r="980" spans="1:30" ht="14.4">
      <c r="A980" s="7" t="s">
        <v>104</v>
      </c>
      <c r="B980" s="7" t="s">
        <v>66</v>
      </c>
      <c r="C980" s="7" t="s">
        <v>67</v>
      </c>
      <c r="D980" s="7" t="s">
        <v>41</v>
      </c>
      <c r="E980" s="7">
        <v>0</v>
      </c>
      <c r="F980" s="7">
        <v>0</v>
      </c>
      <c r="G980" s="7">
        <v>0</v>
      </c>
      <c r="H980" s="7">
        <v>0</v>
      </c>
      <c r="I980" s="7">
        <v>0</v>
      </c>
      <c r="J980" s="7">
        <v>0</v>
      </c>
      <c r="K980" s="7">
        <v>0</v>
      </c>
      <c r="L980" s="7">
        <v>0</v>
      </c>
      <c r="M980" s="7">
        <v>0</v>
      </c>
      <c r="N980" s="7">
        <v>0</v>
      </c>
      <c r="O980" s="7">
        <v>0</v>
      </c>
      <c r="P980" s="7">
        <v>0</v>
      </c>
      <c r="Q980" s="7">
        <v>0</v>
      </c>
      <c r="R980" s="7">
        <v>0</v>
      </c>
      <c r="S980" s="7">
        <v>0</v>
      </c>
      <c r="T980" s="7">
        <v>0</v>
      </c>
      <c r="U980" s="7">
        <v>0</v>
      </c>
      <c r="V980" s="7">
        <v>0</v>
      </c>
      <c r="W980" s="7">
        <v>0</v>
      </c>
      <c r="X980" s="7">
        <v>0</v>
      </c>
      <c r="Y980" s="7">
        <v>0</v>
      </c>
      <c r="Z980" s="7">
        <v>0</v>
      </c>
      <c r="AA980" s="1" t="s">
        <v>42</v>
      </c>
      <c r="AB980" s="1" t="str">
        <f t="shared" si="45"/>
        <v>Aragón</v>
      </c>
      <c r="AC980" s="1" t="str">
        <f t="shared" si="46"/>
        <v>Cáceres-Aragón-Huesca-R8</v>
      </c>
      <c r="AD980" s="1" t="str">
        <f t="shared" si="47"/>
        <v xml:space="preserve">DG - Industria Química </v>
      </c>
    </row>
    <row r="981" spans="1:30" ht="14.4">
      <c r="A981" s="7" t="s">
        <v>104</v>
      </c>
      <c r="B981" s="7" t="s">
        <v>66</v>
      </c>
      <c r="C981" s="7" t="s">
        <v>67</v>
      </c>
      <c r="D981" s="7" t="s">
        <v>43</v>
      </c>
      <c r="E981" s="7">
        <v>0</v>
      </c>
      <c r="F981" s="7">
        <v>6.1800403330034301</v>
      </c>
      <c r="G981" s="7">
        <v>0</v>
      </c>
      <c r="H981" s="7">
        <v>0</v>
      </c>
      <c r="I981" s="7">
        <v>0</v>
      </c>
      <c r="J981" s="7">
        <v>0</v>
      </c>
      <c r="K981" s="7">
        <v>0</v>
      </c>
      <c r="L981" s="7">
        <v>0</v>
      </c>
      <c r="M981" s="7">
        <v>0</v>
      </c>
      <c r="N981" s="7">
        <v>0</v>
      </c>
      <c r="O981" s="7">
        <v>0</v>
      </c>
      <c r="P981" s="7">
        <v>0</v>
      </c>
      <c r="Q981" s="7">
        <v>14.828968</v>
      </c>
      <c r="R981" s="7">
        <v>0</v>
      </c>
      <c r="S981" s="7">
        <v>0</v>
      </c>
      <c r="T981" s="7">
        <v>0</v>
      </c>
      <c r="U981" s="7">
        <v>0</v>
      </c>
      <c r="V981" s="7">
        <v>0</v>
      </c>
      <c r="W981" s="7">
        <v>0</v>
      </c>
      <c r="X981" s="7">
        <v>0</v>
      </c>
      <c r="Y981" s="7">
        <v>0</v>
      </c>
      <c r="Z981" s="7">
        <v>0</v>
      </c>
      <c r="AA981" s="1" t="s">
        <v>44</v>
      </c>
      <c r="AB981" s="1" t="str">
        <f t="shared" si="45"/>
        <v>Aragón</v>
      </c>
      <c r="AC981" s="1" t="str">
        <f t="shared" si="46"/>
        <v>Cáceres-Aragón-Huesca-R9</v>
      </c>
      <c r="AD981" s="1" t="str">
        <f t="shared" si="47"/>
        <v xml:space="preserve">DH - Industria del caucho y materias plásticas </v>
      </c>
    </row>
    <row r="982" spans="1:30" ht="14.4">
      <c r="A982" s="7" t="s">
        <v>104</v>
      </c>
      <c r="B982" s="7" t="s">
        <v>66</v>
      </c>
      <c r="C982" s="7" t="s">
        <v>67</v>
      </c>
      <c r="D982" s="7" t="s">
        <v>45</v>
      </c>
      <c r="E982" s="7">
        <v>0</v>
      </c>
      <c r="F982" s="7">
        <v>0</v>
      </c>
      <c r="G982" s="7">
        <v>0</v>
      </c>
      <c r="H982" s="7">
        <v>0</v>
      </c>
      <c r="I982" s="7">
        <v>0</v>
      </c>
      <c r="J982" s="7">
        <v>0</v>
      </c>
      <c r="K982" s="7">
        <v>0</v>
      </c>
      <c r="L982" s="7">
        <v>0</v>
      </c>
      <c r="M982" s="7">
        <v>0</v>
      </c>
      <c r="N982" s="7">
        <v>0</v>
      </c>
      <c r="O982" s="7">
        <v>0</v>
      </c>
      <c r="P982" s="7">
        <v>0</v>
      </c>
      <c r="Q982" s="7">
        <v>0</v>
      </c>
      <c r="R982" s="7">
        <v>0</v>
      </c>
      <c r="S982" s="7">
        <v>0</v>
      </c>
      <c r="T982" s="7">
        <v>0</v>
      </c>
      <c r="U982" s="7">
        <v>0</v>
      </c>
      <c r="V982" s="7">
        <v>0</v>
      </c>
      <c r="W982" s="7">
        <v>0</v>
      </c>
      <c r="X982" s="7">
        <v>0</v>
      </c>
      <c r="Y982" s="7">
        <v>0</v>
      </c>
      <c r="Z982" s="7">
        <v>0</v>
      </c>
      <c r="AA982" s="1" t="s">
        <v>46</v>
      </c>
      <c r="AB982" s="1" t="str">
        <f t="shared" si="45"/>
        <v>Aragón</v>
      </c>
      <c r="AC982" s="1" t="str">
        <f t="shared" si="46"/>
        <v>Cáceres-Aragón-Huesca-R10</v>
      </c>
      <c r="AD982" s="1" t="str">
        <f t="shared" si="47"/>
        <v xml:space="preserve">DI - Industria de productos minerales no metálicos </v>
      </c>
    </row>
    <row r="983" spans="1:30" ht="14.4">
      <c r="A983" s="7" t="s">
        <v>104</v>
      </c>
      <c r="B983" s="7" t="s">
        <v>66</v>
      </c>
      <c r="C983" s="7" t="s">
        <v>67</v>
      </c>
      <c r="D983" s="7" t="s">
        <v>47</v>
      </c>
      <c r="E983" s="7">
        <v>0</v>
      </c>
      <c r="F983" s="7">
        <v>0</v>
      </c>
      <c r="G983" s="7">
        <v>0</v>
      </c>
      <c r="H983" s="7">
        <v>0</v>
      </c>
      <c r="I983" s="7">
        <v>0</v>
      </c>
      <c r="J983" s="7">
        <v>0</v>
      </c>
      <c r="K983" s="7">
        <v>0</v>
      </c>
      <c r="L983" s="7">
        <v>0</v>
      </c>
      <c r="M983" s="7">
        <v>0</v>
      </c>
      <c r="N983" s="7">
        <v>0</v>
      </c>
      <c r="O983" s="7">
        <v>0</v>
      </c>
      <c r="P983" s="7">
        <v>0</v>
      </c>
      <c r="Q983" s="7">
        <v>0</v>
      </c>
      <c r="R983" s="7">
        <v>0</v>
      </c>
      <c r="S983" s="7">
        <v>0</v>
      </c>
      <c r="T983" s="7">
        <v>0</v>
      </c>
      <c r="U983" s="7">
        <v>0</v>
      </c>
      <c r="V983" s="7">
        <v>0</v>
      </c>
      <c r="W983" s="7">
        <v>0</v>
      </c>
      <c r="X983" s="7">
        <v>0</v>
      </c>
      <c r="Y983" s="7">
        <v>0</v>
      </c>
      <c r="Z983" s="7">
        <v>0</v>
      </c>
      <c r="AA983" s="1" t="s">
        <v>48</v>
      </c>
      <c r="AB983" s="1" t="str">
        <f t="shared" si="45"/>
        <v>Aragón</v>
      </c>
      <c r="AC983" s="1" t="str">
        <f t="shared" si="46"/>
        <v>Cáceres-Aragón-Huesca-R11</v>
      </c>
      <c r="AD983" s="1" t="str">
        <f t="shared" si="47"/>
        <v xml:space="preserve">DJ - Metalurgia y fabricación de productos metálicos </v>
      </c>
    </row>
    <row r="984" spans="1:30" ht="14.4">
      <c r="A984" s="7" t="s">
        <v>104</v>
      </c>
      <c r="B984" s="7" t="s">
        <v>66</v>
      </c>
      <c r="C984" s="7" t="s">
        <v>67</v>
      </c>
      <c r="D984" s="7" t="s">
        <v>49</v>
      </c>
      <c r="E984" s="7">
        <v>0</v>
      </c>
      <c r="F984" s="7">
        <v>0</v>
      </c>
      <c r="G984" s="7">
        <v>0</v>
      </c>
      <c r="H984" s="7">
        <v>0</v>
      </c>
      <c r="I984" s="7">
        <v>0</v>
      </c>
      <c r="J984" s="7">
        <v>0</v>
      </c>
      <c r="K984" s="7">
        <v>0</v>
      </c>
      <c r="L984" s="7">
        <v>0</v>
      </c>
      <c r="M984" s="7">
        <v>0</v>
      </c>
      <c r="N984" s="7">
        <v>0</v>
      </c>
      <c r="O984" s="7">
        <v>0</v>
      </c>
      <c r="P984" s="7">
        <v>0</v>
      </c>
      <c r="Q984" s="7">
        <v>0</v>
      </c>
      <c r="R984" s="7">
        <v>0</v>
      </c>
      <c r="S984" s="7">
        <v>0</v>
      </c>
      <c r="T984" s="7">
        <v>0</v>
      </c>
      <c r="U984" s="7">
        <v>0</v>
      </c>
      <c r="V984" s="7">
        <v>0</v>
      </c>
      <c r="W984" s="7">
        <v>0</v>
      </c>
      <c r="X984" s="7">
        <v>0</v>
      </c>
      <c r="Y984" s="7">
        <v>0</v>
      </c>
      <c r="Z984" s="7">
        <v>0</v>
      </c>
      <c r="AA984" s="1" t="s">
        <v>50</v>
      </c>
      <c r="AB984" s="1" t="str">
        <f t="shared" si="45"/>
        <v>Aragón</v>
      </c>
      <c r="AC984" s="1" t="str">
        <f t="shared" si="46"/>
        <v>Cáceres-Aragón-Huesca-R12</v>
      </c>
      <c r="AD984" s="1" t="str">
        <f t="shared" si="47"/>
        <v xml:space="preserve">DK - Fabricación de maquinaria y equipo mecánico </v>
      </c>
    </row>
    <row r="985" spans="1:30" ht="14.4">
      <c r="A985" s="7" t="s">
        <v>104</v>
      </c>
      <c r="B985" s="7" t="s">
        <v>66</v>
      </c>
      <c r="C985" s="7" t="s">
        <v>67</v>
      </c>
      <c r="D985" s="7" t="s">
        <v>51</v>
      </c>
      <c r="E985" s="7">
        <v>0</v>
      </c>
      <c r="F985" s="7">
        <v>0</v>
      </c>
      <c r="G985" s="7">
        <v>0</v>
      </c>
      <c r="H985" s="7">
        <v>0</v>
      </c>
      <c r="I985" s="7">
        <v>0</v>
      </c>
      <c r="J985" s="7">
        <v>0</v>
      </c>
      <c r="K985" s="7">
        <v>0</v>
      </c>
      <c r="L985" s="7">
        <v>0</v>
      </c>
      <c r="M985" s="7">
        <v>0</v>
      </c>
      <c r="N985" s="7">
        <v>0</v>
      </c>
      <c r="O985" s="7">
        <v>0</v>
      </c>
      <c r="P985" s="7">
        <v>0</v>
      </c>
      <c r="Q985" s="7">
        <v>0</v>
      </c>
      <c r="R985" s="7">
        <v>0</v>
      </c>
      <c r="S985" s="7">
        <v>0</v>
      </c>
      <c r="T985" s="7">
        <v>0</v>
      </c>
      <c r="U985" s="7">
        <v>0</v>
      </c>
      <c r="V985" s="7">
        <v>0</v>
      </c>
      <c r="W985" s="7">
        <v>0</v>
      </c>
      <c r="X985" s="7">
        <v>0</v>
      </c>
      <c r="Y985" s="7">
        <v>0</v>
      </c>
      <c r="Z985" s="7">
        <v>0</v>
      </c>
      <c r="AA985" s="1" t="s">
        <v>52</v>
      </c>
      <c r="AB985" s="1" t="str">
        <f t="shared" si="45"/>
        <v>Aragón</v>
      </c>
      <c r="AC985" s="1" t="str">
        <f t="shared" si="46"/>
        <v>Cáceres-Aragón-Huesca-R13</v>
      </c>
      <c r="AD985" s="1" t="str">
        <f t="shared" si="47"/>
        <v xml:space="preserve">DL - Material y equipo eléctrico, electrónico y óptico </v>
      </c>
    </row>
    <row r="986" spans="1:30" ht="14.4">
      <c r="A986" s="7" t="s">
        <v>104</v>
      </c>
      <c r="B986" s="7" t="s">
        <v>66</v>
      </c>
      <c r="C986" s="7" t="s">
        <v>67</v>
      </c>
      <c r="D986" s="7" t="s">
        <v>53</v>
      </c>
      <c r="E986" s="7">
        <v>0</v>
      </c>
      <c r="F986" s="7">
        <v>0</v>
      </c>
      <c r="G986" s="7">
        <v>0</v>
      </c>
      <c r="H986" s="7">
        <v>0</v>
      </c>
      <c r="I986" s="7">
        <v>0</v>
      </c>
      <c r="J986" s="7">
        <v>0</v>
      </c>
      <c r="K986" s="7">
        <v>0</v>
      </c>
      <c r="L986" s="7">
        <v>0</v>
      </c>
      <c r="M986" s="7">
        <v>0</v>
      </c>
      <c r="N986" s="7">
        <v>0</v>
      </c>
      <c r="O986" s="7">
        <v>0</v>
      </c>
      <c r="P986" s="7">
        <v>0</v>
      </c>
      <c r="Q986" s="7">
        <v>0</v>
      </c>
      <c r="R986" s="7">
        <v>0</v>
      </c>
      <c r="S986" s="7">
        <v>0</v>
      </c>
      <c r="T986" s="7">
        <v>0</v>
      </c>
      <c r="U986" s="7">
        <v>0</v>
      </c>
      <c r="V986" s="7">
        <v>0</v>
      </c>
      <c r="W986" s="7">
        <v>0</v>
      </c>
      <c r="X986" s="7">
        <v>0</v>
      </c>
      <c r="Y986" s="7">
        <v>0</v>
      </c>
      <c r="Z986" s="7">
        <v>0</v>
      </c>
      <c r="AA986" s="1" t="s">
        <v>54</v>
      </c>
      <c r="AB986" s="1" t="str">
        <f t="shared" si="45"/>
        <v>Aragón</v>
      </c>
      <c r="AC986" s="1" t="str">
        <f t="shared" si="46"/>
        <v>Cáceres-Aragón-Huesca-R14</v>
      </c>
      <c r="AD986" s="1" t="str">
        <f t="shared" si="47"/>
        <v xml:space="preserve">DM - Fabricación de material de transporte </v>
      </c>
    </row>
    <row r="987" spans="1:30" ht="14.4">
      <c r="A987" s="7" t="s">
        <v>104</v>
      </c>
      <c r="B987" s="7" t="s">
        <v>66</v>
      </c>
      <c r="C987" s="7" t="s">
        <v>67</v>
      </c>
      <c r="D987" s="7" t="s">
        <v>55</v>
      </c>
      <c r="E987" s="7">
        <v>0</v>
      </c>
      <c r="F987" s="7">
        <v>0</v>
      </c>
      <c r="G987" s="7">
        <v>0</v>
      </c>
      <c r="H987" s="7">
        <v>0</v>
      </c>
      <c r="I987" s="7">
        <v>0</v>
      </c>
      <c r="J987" s="7">
        <v>0</v>
      </c>
      <c r="K987" s="7">
        <v>0</v>
      </c>
      <c r="L987" s="7">
        <v>0</v>
      </c>
      <c r="M987" s="7">
        <v>0</v>
      </c>
      <c r="N987" s="7">
        <v>0</v>
      </c>
      <c r="O987" s="7">
        <v>0</v>
      </c>
      <c r="P987" s="7">
        <v>0</v>
      </c>
      <c r="Q987" s="7">
        <v>0</v>
      </c>
      <c r="R987" s="7">
        <v>0</v>
      </c>
      <c r="S987" s="7">
        <v>0</v>
      </c>
      <c r="T987" s="7">
        <v>0</v>
      </c>
      <c r="U987" s="7">
        <v>0</v>
      </c>
      <c r="V987" s="7">
        <v>0</v>
      </c>
      <c r="W987" s="7">
        <v>0</v>
      </c>
      <c r="X987" s="7">
        <v>0</v>
      </c>
      <c r="Y987" s="7">
        <v>0</v>
      </c>
      <c r="Z987" s="7">
        <v>0</v>
      </c>
      <c r="AA987" s="1" t="s">
        <v>56</v>
      </c>
      <c r="AB987" s="1" t="str">
        <f t="shared" si="45"/>
        <v>Aragón</v>
      </c>
      <c r="AC987" s="1" t="str">
        <f t="shared" si="46"/>
        <v>Cáceres-Aragón-Huesca-R15</v>
      </c>
      <c r="AD987" s="1" t="str">
        <f t="shared" si="47"/>
        <v xml:space="preserve">DN - Industrias diversas </v>
      </c>
    </row>
    <row r="988" spans="1:30" ht="14.4">
      <c r="A988" s="7" t="s">
        <v>104</v>
      </c>
      <c r="B988" s="7" t="s">
        <v>66</v>
      </c>
      <c r="C988" s="7" t="s">
        <v>67</v>
      </c>
      <c r="D988" s="7" t="s">
        <v>57</v>
      </c>
      <c r="E988" s="7">
        <v>0</v>
      </c>
      <c r="F988" s="7">
        <v>0</v>
      </c>
      <c r="G988" s="7">
        <v>0</v>
      </c>
      <c r="H988" s="7">
        <v>0</v>
      </c>
      <c r="I988" s="7">
        <v>0</v>
      </c>
      <c r="J988" s="7">
        <v>0</v>
      </c>
      <c r="K988" s="7">
        <v>0</v>
      </c>
      <c r="L988" s="7">
        <v>0</v>
      </c>
      <c r="M988" s="7">
        <v>0</v>
      </c>
      <c r="N988" s="7">
        <v>0</v>
      </c>
      <c r="O988" s="7">
        <v>0</v>
      </c>
      <c r="P988" s="7">
        <v>0</v>
      </c>
      <c r="Q988" s="7">
        <v>0</v>
      </c>
      <c r="R988" s="7">
        <v>0</v>
      </c>
      <c r="S988" s="7">
        <v>0</v>
      </c>
      <c r="T988" s="7">
        <v>0</v>
      </c>
      <c r="U988" s="7">
        <v>0</v>
      </c>
      <c r="V988" s="7">
        <v>0</v>
      </c>
      <c r="W988" s="7">
        <v>0</v>
      </c>
      <c r="X988" s="7">
        <v>0</v>
      </c>
      <c r="Y988" s="7">
        <v>0</v>
      </c>
      <c r="Z988" s="7">
        <v>0</v>
      </c>
      <c r="AA988" s="1" t="s">
        <v>58</v>
      </c>
      <c r="AB988" s="1" t="str">
        <f t="shared" si="45"/>
        <v>Aragón</v>
      </c>
      <c r="AC988" s="1" t="str">
        <f t="shared" si="46"/>
        <v>Cáceres-Aragón-Huesca-R16</v>
      </c>
      <c r="AD988" s="1" t="str">
        <f t="shared" si="47"/>
        <v xml:space="preserve">EE - Industria energética, distribución de energía, gas y agua </v>
      </c>
    </row>
    <row r="989" spans="1:30" ht="14.4">
      <c r="A989" s="7" t="s">
        <v>104</v>
      </c>
      <c r="B989" s="7" t="s">
        <v>66</v>
      </c>
      <c r="C989" s="7" t="s">
        <v>68</v>
      </c>
      <c r="D989" s="7" t="s">
        <v>23</v>
      </c>
      <c r="E989" s="7">
        <v>0</v>
      </c>
      <c r="F989" s="7">
        <v>0</v>
      </c>
      <c r="G989" s="7">
        <v>0</v>
      </c>
      <c r="H989" s="7">
        <v>0</v>
      </c>
      <c r="I989" s="7">
        <v>0</v>
      </c>
      <c r="J989" s="7">
        <v>0</v>
      </c>
      <c r="K989" s="7">
        <v>0</v>
      </c>
      <c r="L989" s="7">
        <v>0</v>
      </c>
      <c r="M989" s="7">
        <v>0</v>
      </c>
      <c r="N989" s="7">
        <v>0</v>
      </c>
      <c r="O989" s="7">
        <v>0</v>
      </c>
      <c r="P989" s="7">
        <v>0</v>
      </c>
      <c r="Q989" s="7">
        <v>0</v>
      </c>
      <c r="R989" s="7">
        <v>0</v>
      </c>
      <c r="S989" s="7">
        <v>0</v>
      </c>
      <c r="T989" s="7">
        <v>0</v>
      </c>
      <c r="U989" s="7">
        <v>0</v>
      </c>
      <c r="V989" s="7">
        <v>0</v>
      </c>
      <c r="W989" s="7">
        <v>0</v>
      </c>
      <c r="X989" s="7">
        <v>0</v>
      </c>
      <c r="Y989" s="7">
        <v>0</v>
      </c>
      <c r="Z989" s="7">
        <v>0</v>
      </c>
      <c r="AA989" s="1" t="s">
        <v>24</v>
      </c>
      <c r="AB989" s="1" t="str">
        <f t="shared" si="45"/>
        <v>Aragón</v>
      </c>
      <c r="AC989" s="1" t="str">
        <f t="shared" si="46"/>
        <v>Cáceres-Aragón-Teruel-R1</v>
      </c>
      <c r="AD989" s="1" t="str">
        <f t="shared" si="47"/>
        <v xml:space="preserve">AA,BB - Agricultura, silvicultura y pesca </v>
      </c>
    </row>
    <row r="990" spans="1:30" ht="14.4">
      <c r="A990" s="7" t="s">
        <v>104</v>
      </c>
      <c r="B990" s="7" t="s">
        <v>66</v>
      </c>
      <c r="C990" s="7" t="s">
        <v>68</v>
      </c>
      <c r="D990" s="7" t="s">
        <v>26</v>
      </c>
      <c r="E990" s="7">
        <v>0</v>
      </c>
      <c r="F990" s="7">
        <v>0</v>
      </c>
      <c r="G990" s="7">
        <v>0</v>
      </c>
      <c r="H990" s="7">
        <v>0</v>
      </c>
      <c r="I990" s="7">
        <v>0</v>
      </c>
      <c r="J990" s="7">
        <v>0</v>
      </c>
      <c r="K990" s="7">
        <v>0</v>
      </c>
      <c r="L990" s="7">
        <v>0</v>
      </c>
      <c r="M990" s="7">
        <v>0</v>
      </c>
      <c r="N990" s="7">
        <v>0</v>
      </c>
      <c r="O990" s="7">
        <v>0</v>
      </c>
      <c r="P990" s="7">
        <v>0</v>
      </c>
      <c r="Q990" s="7">
        <v>0</v>
      </c>
      <c r="R990" s="7">
        <v>0</v>
      </c>
      <c r="S990" s="7">
        <v>0</v>
      </c>
      <c r="T990" s="7">
        <v>0</v>
      </c>
      <c r="U990" s="7">
        <v>0</v>
      </c>
      <c r="V990" s="7">
        <v>0</v>
      </c>
      <c r="W990" s="7">
        <v>0</v>
      </c>
      <c r="X990" s="7">
        <v>0</v>
      </c>
      <c r="Y990" s="7">
        <v>0</v>
      </c>
      <c r="Z990" s="7">
        <v>0</v>
      </c>
      <c r="AA990" s="1" t="s">
        <v>27</v>
      </c>
      <c r="AB990" s="1" t="str">
        <f t="shared" ref="AB990:AB1053" si="48">IF(B990="Castilla-La Mancha","Castilla La Mancha",B990)</f>
        <v>Aragón</v>
      </c>
      <c r="AC990" s="1" t="str">
        <f t="shared" si="46"/>
        <v>Cáceres-Aragón-Teruel-R2</v>
      </c>
      <c r="AD990" s="1" t="str">
        <f t="shared" si="47"/>
        <v xml:space="preserve">CA,CB, DF - I. extractivas, coquerías, refino y combustibles nucleares </v>
      </c>
    </row>
    <row r="991" spans="1:30" ht="14.4">
      <c r="A991" s="7" t="s">
        <v>104</v>
      </c>
      <c r="B991" s="7" t="s">
        <v>66</v>
      </c>
      <c r="C991" s="7" t="s">
        <v>68</v>
      </c>
      <c r="D991" s="7" t="s">
        <v>29</v>
      </c>
      <c r="E991" s="7">
        <v>0</v>
      </c>
      <c r="F991" s="7">
        <v>0</v>
      </c>
      <c r="G991" s="7">
        <v>0</v>
      </c>
      <c r="H991" s="7">
        <v>0</v>
      </c>
      <c r="I991" s="7">
        <v>0</v>
      </c>
      <c r="J991" s="7">
        <v>0</v>
      </c>
      <c r="K991" s="7">
        <v>0</v>
      </c>
      <c r="L991" s="7">
        <v>0</v>
      </c>
      <c r="M991" s="7">
        <v>0</v>
      </c>
      <c r="N991" s="7">
        <v>0</v>
      </c>
      <c r="O991" s="7">
        <v>8.7024997924050709</v>
      </c>
      <c r="P991" s="7">
        <v>0</v>
      </c>
      <c r="Q991" s="7">
        <v>0</v>
      </c>
      <c r="R991" s="7">
        <v>0</v>
      </c>
      <c r="S991" s="7">
        <v>0</v>
      </c>
      <c r="T991" s="7">
        <v>0</v>
      </c>
      <c r="U991" s="7">
        <v>0</v>
      </c>
      <c r="V991" s="7">
        <v>0</v>
      </c>
      <c r="W991" s="7">
        <v>0</v>
      </c>
      <c r="X991" s="7">
        <v>0</v>
      </c>
      <c r="Y991" s="7">
        <v>0</v>
      </c>
      <c r="Z991" s="7">
        <v>12.330287999999999</v>
      </c>
      <c r="AA991" s="1" t="s">
        <v>30</v>
      </c>
      <c r="AB991" s="1" t="str">
        <f t="shared" si="48"/>
        <v>Aragón</v>
      </c>
      <c r="AC991" s="1" t="str">
        <f t="shared" si="46"/>
        <v>Cáceres-Aragón-Teruel-R3</v>
      </c>
      <c r="AD991" s="1" t="str">
        <f t="shared" si="47"/>
        <v xml:space="preserve">DA - Industria Agroalimentaria </v>
      </c>
    </row>
    <row r="992" spans="1:30" ht="14.4">
      <c r="A992" s="7" t="s">
        <v>104</v>
      </c>
      <c r="B992" s="7" t="s">
        <v>66</v>
      </c>
      <c r="C992" s="7" t="s">
        <v>68</v>
      </c>
      <c r="D992" s="7" t="s">
        <v>32</v>
      </c>
      <c r="E992" s="7">
        <v>0</v>
      </c>
      <c r="F992" s="7">
        <v>0</v>
      </c>
      <c r="G992" s="7">
        <v>0</v>
      </c>
      <c r="H992" s="7">
        <v>0</v>
      </c>
      <c r="I992" s="7">
        <v>0</v>
      </c>
      <c r="J992" s="7">
        <v>0</v>
      </c>
      <c r="K992" s="7">
        <v>0</v>
      </c>
      <c r="L992" s="7">
        <v>0</v>
      </c>
      <c r="M992" s="7">
        <v>0</v>
      </c>
      <c r="N992" s="7">
        <v>0</v>
      </c>
      <c r="O992" s="7">
        <v>0</v>
      </c>
      <c r="P992" s="7">
        <v>0</v>
      </c>
      <c r="Q992" s="7">
        <v>0</v>
      </c>
      <c r="R992" s="7">
        <v>0</v>
      </c>
      <c r="S992" s="7">
        <v>0</v>
      </c>
      <c r="T992" s="7">
        <v>0</v>
      </c>
      <c r="U992" s="7">
        <v>0</v>
      </c>
      <c r="V992" s="7">
        <v>0</v>
      </c>
      <c r="W992" s="7">
        <v>0</v>
      </c>
      <c r="X992" s="7">
        <v>0</v>
      </c>
      <c r="Y992" s="7">
        <v>0</v>
      </c>
      <c r="Z992" s="7">
        <v>0</v>
      </c>
      <c r="AA992" s="1" t="s">
        <v>33</v>
      </c>
      <c r="AB992" s="1" t="str">
        <f t="shared" si="48"/>
        <v>Aragón</v>
      </c>
      <c r="AC992" s="1" t="str">
        <f t="shared" si="46"/>
        <v>Cáceres-Aragón-Teruel-R4</v>
      </c>
      <c r="AD992" s="1" t="str">
        <f t="shared" si="47"/>
        <v xml:space="preserve">DB - Industria textil y de la confección </v>
      </c>
    </row>
    <row r="993" spans="1:30" ht="14.4">
      <c r="A993" s="7" t="s">
        <v>104</v>
      </c>
      <c r="B993" s="7" t="s">
        <v>66</v>
      </c>
      <c r="C993" s="7" t="s">
        <v>68</v>
      </c>
      <c r="D993" s="7" t="s">
        <v>35</v>
      </c>
      <c r="E993" s="7">
        <v>0</v>
      </c>
      <c r="F993" s="7">
        <v>0</v>
      </c>
      <c r="G993" s="7">
        <v>0</v>
      </c>
      <c r="H993" s="7">
        <v>0</v>
      </c>
      <c r="I993" s="7">
        <v>0</v>
      </c>
      <c r="J993" s="7">
        <v>0</v>
      </c>
      <c r="K993" s="7">
        <v>0</v>
      </c>
      <c r="L993" s="7">
        <v>0</v>
      </c>
      <c r="M993" s="7">
        <v>0</v>
      </c>
      <c r="N993" s="7">
        <v>0</v>
      </c>
      <c r="O993" s="7">
        <v>0</v>
      </c>
      <c r="P993" s="7">
        <v>0</v>
      </c>
      <c r="Q993" s="7">
        <v>0</v>
      </c>
      <c r="R993" s="7">
        <v>0</v>
      </c>
      <c r="S993" s="7">
        <v>0</v>
      </c>
      <c r="T993" s="7">
        <v>0</v>
      </c>
      <c r="U993" s="7">
        <v>0</v>
      </c>
      <c r="V993" s="7">
        <v>0</v>
      </c>
      <c r="W993" s="7">
        <v>0</v>
      </c>
      <c r="X993" s="7">
        <v>0</v>
      </c>
      <c r="Y993" s="7">
        <v>0</v>
      </c>
      <c r="Z993" s="7">
        <v>0</v>
      </c>
      <c r="AA993" s="1" t="s">
        <v>36</v>
      </c>
      <c r="AB993" s="1" t="str">
        <f t="shared" si="48"/>
        <v>Aragón</v>
      </c>
      <c r="AC993" s="1" t="str">
        <f t="shared" si="46"/>
        <v>Cáceres-Aragón-Teruel-R5</v>
      </c>
      <c r="AD993" s="1" t="str">
        <f t="shared" si="47"/>
        <v xml:space="preserve">DC - Industria del cuero y calzado </v>
      </c>
    </row>
    <row r="994" spans="1:30" ht="14.4">
      <c r="A994" s="7" t="s">
        <v>104</v>
      </c>
      <c r="B994" s="7" t="s">
        <v>66</v>
      </c>
      <c r="C994" s="7" t="s">
        <v>68</v>
      </c>
      <c r="D994" s="7" t="s">
        <v>37</v>
      </c>
      <c r="E994" s="7">
        <v>0</v>
      </c>
      <c r="F994" s="7">
        <v>0</v>
      </c>
      <c r="G994" s="7">
        <v>0</v>
      </c>
      <c r="H994" s="7">
        <v>0</v>
      </c>
      <c r="I994" s="7">
        <v>0</v>
      </c>
      <c r="J994" s="7">
        <v>0</v>
      </c>
      <c r="K994" s="7">
        <v>0</v>
      </c>
      <c r="L994" s="7">
        <v>0</v>
      </c>
      <c r="M994" s="7">
        <v>0</v>
      </c>
      <c r="N994" s="7">
        <v>0</v>
      </c>
      <c r="O994" s="7">
        <v>0</v>
      </c>
      <c r="P994" s="7">
        <v>0</v>
      </c>
      <c r="Q994" s="7">
        <v>0</v>
      </c>
      <c r="R994" s="7">
        <v>0</v>
      </c>
      <c r="S994" s="7">
        <v>0</v>
      </c>
      <c r="T994" s="7">
        <v>0</v>
      </c>
      <c r="U994" s="7">
        <v>0</v>
      </c>
      <c r="V994" s="7">
        <v>0</v>
      </c>
      <c r="W994" s="7">
        <v>0</v>
      </c>
      <c r="X994" s="7">
        <v>0</v>
      </c>
      <c r="Y994" s="7">
        <v>0</v>
      </c>
      <c r="Z994" s="7">
        <v>0</v>
      </c>
      <c r="AA994" s="1" t="s">
        <v>38</v>
      </c>
      <c r="AB994" s="1" t="str">
        <f t="shared" si="48"/>
        <v>Aragón</v>
      </c>
      <c r="AC994" s="1" t="str">
        <f t="shared" si="46"/>
        <v>Cáceres-Aragón-Teruel-R6</v>
      </c>
      <c r="AD994" s="1" t="str">
        <f t="shared" si="47"/>
        <v xml:space="preserve">DD - Industria de la madera y el corcho </v>
      </c>
    </row>
    <row r="995" spans="1:30" ht="14.4">
      <c r="A995" s="7" t="s">
        <v>104</v>
      </c>
      <c r="B995" s="7" t="s">
        <v>66</v>
      </c>
      <c r="C995" s="7" t="s">
        <v>68</v>
      </c>
      <c r="D995" s="7" t="s">
        <v>39</v>
      </c>
      <c r="E995" s="7">
        <v>0</v>
      </c>
      <c r="F995" s="7">
        <v>0</v>
      </c>
      <c r="G995" s="7">
        <v>0</v>
      </c>
      <c r="H995" s="7">
        <v>0</v>
      </c>
      <c r="I995" s="7">
        <v>0</v>
      </c>
      <c r="J995" s="7">
        <v>0</v>
      </c>
      <c r="K995" s="7">
        <v>0</v>
      </c>
      <c r="L995" s="7">
        <v>0</v>
      </c>
      <c r="M995" s="7">
        <v>0</v>
      </c>
      <c r="N995" s="7">
        <v>0</v>
      </c>
      <c r="O995" s="7">
        <v>0</v>
      </c>
      <c r="P995" s="7">
        <v>0</v>
      </c>
      <c r="Q995" s="7">
        <v>0</v>
      </c>
      <c r="R995" s="7">
        <v>0</v>
      </c>
      <c r="S995" s="7">
        <v>0</v>
      </c>
      <c r="T995" s="7">
        <v>0</v>
      </c>
      <c r="U995" s="7">
        <v>0</v>
      </c>
      <c r="V995" s="7">
        <v>0</v>
      </c>
      <c r="W995" s="7">
        <v>0</v>
      </c>
      <c r="X995" s="7">
        <v>0</v>
      </c>
      <c r="Y995" s="7">
        <v>0</v>
      </c>
      <c r="Z995" s="7">
        <v>0</v>
      </c>
      <c r="AA995" s="1" t="s">
        <v>40</v>
      </c>
      <c r="AB995" s="1" t="str">
        <f t="shared" si="48"/>
        <v>Aragón</v>
      </c>
      <c r="AC995" s="1" t="str">
        <f t="shared" si="46"/>
        <v>Cáceres-Aragón-Teruel-R7</v>
      </c>
      <c r="AD995" s="1" t="str">
        <f t="shared" si="47"/>
        <v xml:space="preserve">DE - Industria del papel, edición y artes gráficas </v>
      </c>
    </row>
    <row r="996" spans="1:30" ht="14.4">
      <c r="A996" s="7" t="s">
        <v>104</v>
      </c>
      <c r="B996" s="7" t="s">
        <v>66</v>
      </c>
      <c r="C996" s="7" t="s">
        <v>68</v>
      </c>
      <c r="D996" s="7" t="s">
        <v>41</v>
      </c>
      <c r="E996" s="7">
        <v>3.5798223712123098</v>
      </c>
      <c r="F996" s="7">
        <v>0</v>
      </c>
      <c r="G996" s="7">
        <v>0</v>
      </c>
      <c r="H996" s="7">
        <v>0</v>
      </c>
      <c r="I996" s="7">
        <v>0</v>
      </c>
      <c r="J996" s="7">
        <v>0</v>
      </c>
      <c r="K996" s="7">
        <v>3.1844610768088599</v>
      </c>
      <c r="L996" s="7">
        <v>0</v>
      </c>
      <c r="M996" s="7">
        <v>7.0412027212520103</v>
      </c>
      <c r="N996" s="7">
        <v>2.7080230261566101</v>
      </c>
      <c r="O996" s="7">
        <v>4.3623436039151402</v>
      </c>
      <c r="P996" s="7">
        <v>19.314724999999999</v>
      </c>
      <c r="Q996" s="7">
        <v>0</v>
      </c>
      <c r="R996" s="7">
        <v>0</v>
      </c>
      <c r="S996" s="7">
        <v>0</v>
      </c>
      <c r="T996" s="7">
        <v>0</v>
      </c>
      <c r="U996" s="7">
        <v>0</v>
      </c>
      <c r="V996" s="7">
        <v>14.591044</v>
      </c>
      <c r="W996" s="7">
        <v>0</v>
      </c>
      <c r="X996" s="7">
        <v>25.283978000000001</v>
      </c>
      <c r="Y996" s="7">
        <v>13.038527999999999</v>
      </c>
      <c r="Z996" s="7">
        <v>17.467908000000001</v>
      </c>
      <c r="AA996" s="1" t="s">
        <v>42</v>
      </c>
      <c r="AB996" s="1" t="str">
        <f t="shared" si="48"/>
        <v>Aragón</v>
      </c>
      <c r="AC996" s="1" t="str">
        <f t="shared" si="46"/>
        <v>Cáceres-Aragón-Teruel-R8</v>
      </c>
      <c r="AD996" s="1" t="str">
        <f t="shared" si="47"/>
        <v xml:space="preserve">DG - Industria Química </v>
      </c>
    </row>
    <row r="997" spans="1:30" ht="14.4">
      <c r="A997" s="7" t="s">
        <v>104</v>
      </c>
      <c r="B997" s="7" t="s">
        <v>66</v>
      </c>
      <c r="C997" s="7" t="s">
        <v>68</v>
      </c>
      <c r="D997" s="7" t="s">
        <v>43</v>
      </c>
      <c r="E997" s="7">
        <v>0</v>
      </c>
      <c r="F997" s="7">
        <v>0</v>
      </c>
      <c r="G997" s="7">
        <v>0</v>
      </c>
      <c r="H997" s="7">
        <v>0</v>
      </c>
      <c r="I997" s="7">
        <v>0</v>
      </c>
      <c r="J997" s="7">
        <v>0</v>
      </c>
      <c r="K997" s="7">
        <v>0</v>
      </c>
      <c r="L997" s="7">
        <v>0</v>
      </c>
      <c r="M997" s="7">
        <v>0</v>
      </c>
      <c r="N997" s="7">
        <v>0</v>
      </c>
      <c r="O997" s="7">
        <v>0</v>
      </c>
      <c r="P997" s="7">
        <v>0</v>
      </c>
      <c r="Q997" s="7">
        <v>0</v>
      </c>
      <c r="R997" s="7">
        <v>0</v>
      </c>
      <c r="S997" s="7">
        <v>0</v>
      </c>
      <c r="T997" s="7">
        <v>0</v>
      </c>
      <c r="U997" s="7">
        <v>0</v>
      </c>
      <c r="V997" s="7">
        <v>0</v>
      </c>
      <c r="W997" s="7">
        <v>0</v>
      </c>
      <c r="X997" s="7">
        <v>0</v>
      </c>
      <c r="Y997" s="7">
        <v>0</v>
      </c>
      <c r="Z997" s="7">
        <v>0</v>
      </c>
      <c r="AA997" s="1" t="s">
        <v>44</v>
      </c>
      <c r="AB997" s="1" t="str">
        <f t="shared" si="48"/>
        <v>Aragón</v>
      </c>
      <c r="AC997" s="1" t="str">
        <f t="shared" si="46"/>
        <v>Cáceres-Aragón-Teruel-R9</v>
      </c>
      <c r="AD997" s="1" t="str">
        <f t="shared" si="47"/>
        <v xml:space="preserve">DH - Industria del caucho y materias plásticas </v>
      </c>
    </row>
    <row r="998" spans="1:30" ht="14.4">
      <c r="A998" s="7" t="s">
        <v>104</v>
      </c>
      <c r="B998" s="7" t="s">
        <v>66</v>
      </c>
      <c r="C998" s="7" t="s">
        <v>68</v>
      </c>
      <c r="D998" s="7" t="s">
        <v>45</v>
      </c>
      <c r="E998" s="7">
        <v>0</v>
      </c>
      <c r="F998" s="7">
        <v>0</v>
      </c>
      <c r="G998" s="7">
        <v>0</v>
      </c>
      <c r="H998" s="7">
        <v>0</v>
      </c>
      <c r="I998" s="7">
        <v>0</v>
      </c>
      <c r="J998" s="7">
        <v>0</v>
      </c>
      <c r="K998" s="7">
        <v>0</v>
      </c>
      <c r="L998" s="7">
        <v>0</v>
      </c>
      <c r="M998" s="7">
        <v>0</v>
      </c>
      <c r="N998" s="7">
        <v>0</v>
      </c>
      <c r="O998" s="7">
        <v>0</v>
      </c>
      <c r="P998" s="7">
        <v>0</v>
      </c>
      <c r="Q998" s="7">
        <v>0</v>
      </c>
      <c r="R998" s="7">
        <v>0</v>
      </c>
      <c r="S998" s="7">
        <v>0</v>
      </c>
      <c r="T998" s="7">
        <v>0</v>
      </c>
      <c r="U998" s="7">
        <v>0</v>
      </c>
      <c r="V998" s="7">
        <v>0</v>
      </c>
      <c r="W998" s="7">
        <v>0</v>
      </c>
      <c r="X998" s="7">
        <v>0</v>
      </c>
      <c r="Y998" s="7">
        <v>0</v>
      </c>
      <c r="Z998" s="7">
        <v>0</v>
      </c>
      <c r="AA998" s="1" t="s">
        <v>46</v>
      </c>
      <c r="AB998" s="1" t="str">
        <f t="shared" si="48"/>
        <v>Aragón</v>
      </c>
      <c r="AC998" s="1" t="str">
        <f t="shared" si="46"/>
        <v>Cáceres-Aragón-Teruel-R10</v>
      </c>
      <c r="AD998" s="1" t="str">
        <f t="shared" si="47"/>
        <v xml:space="preserve">DI - Industria de productos minerales no metálicos </v>
      </c>
    </row>
    <row r="999" spans="1:30" ht="14.4">
      <c r="A999" s="7" t="s">
        <v>104</v>
      </c>
      <c r="B999" s="7" t="s">
        <v>66</v>
      </c>
      <c r="C999" s="7" t="s">
        <v>68</v>
      </c>
      <c r="D999" s="7" t="s">
        <v>47</v>
      </c>
      <c r="E999" s="7">
        <v>0</v>
      </c>
      <c r="F999" s="7">
        <v>0</v>
      </c>
      <c r="G999" s="7">
        <v>0</v>
      </c>
      <c r="H999" s="7">
        <v>0</v>
      </c>
      <c r="I999" s="7">
        <v>0</v>
      </c>
      <c r="J999" s="7">
        <v>0</v>
      </c>
      <c r="K999" s="7">
        <v>0</v>
      </c>
      <c r="L999" s="7">
        <v>0</v>
      </c>
      <c r="M999" s="7">
        <v>0</v>
      </c>
      <c r="N999" s="7">
        <v>0</v>
      </c>
      <c r="O999" s="7">
        <v>0</v>
      </c>
      <c r="P999" s="7">
        <v>0</v>
      </c>
      <c r="Q999" s="7">
        <v>0</v>
      </c>
      <c r="R999" s="7">
        <v>0</v>
      </c>
      <c r="S999" s="7">
        <v>0</v>
      </c>
      <c r="T999" s="7">
        <v>0</v>
      </c>
      <c r="U999" s="7">
        <v>0</v>
      </c>
      <c r="V999" s="7">
        <v>0</v>
      </c>
      <c r="W999" s="7">
        <v>0</v>
      </c>
      <c r="X999" s="7">
        <v>0</v>
      </c>
      <c r="Y999" s="7">
        <v>0</v>
      </c>
      <c r="Z999" s="7">
        <v>0</v>
      </c>
      <c r="AA999" s="1" t="s">
        <v>48</v>
      </c>
      <c r="AB999" s="1" t="str">
        <f t="shared" si="48"/>
        <v>Aragón</v>
      </c>
      <c r="AC999" s="1" t="str">
        <f t="shared" si="46"/>
        <v>Cáceres-Aragón-Teruel-R11</v>
      </c>
      <c r="AD999" s="1" t="str">
        <f t="shared" si="47"/>
        <v xml:space="preserve">DJ - Metalurgia y fabricación de productos metálicos </v>
      </c>
    </row>
    <row r="1000" spans="1:30" ht="14.4">
      <c r="A1000" s="7" t="s">
        <v>104</v>
      </c>
      <c r="B1000" s="7" t="s">
        <v>66</v>
      </c>
      <c r="C1000" s="7" t="s">
        <v>68</v>
      </c>
      <c r="D1000" s="7" t="s">
        <v>49</v>
      </c>
      <c r="E1000" s="7">
        <v>0</v>
      </c>
      <c r="F1000" s="7">
        <v>0</v>
      </c>
      <c r="G1000" s="7">
        <v>0</v>
      </c>
      <c r="H1000" s="7">
        <v>0</v>
      </c>
      <c r="I1000" s="7">
        <v>0</v>
      </c>
      <c r="J1000" s="7">
        <v>0</v>
      </c>
      <c r="K1000" s="7">
        <v>0</v>
      </c>
      <c r="L1000" s="7">
        <v>0</v>
      </c>
      <c r="M1000" s="7">
        <v>0</v>
      </c>
      <c r="N1000" s="7">
        <v>0</v>
      </c>
      <c r="O1000" s="7">
        <v>0</v>
      </c>
      <c r="P1000" s="7">
        <v>0</v>
      </c>
      <c r="Q1000" s="7">
        <v>0</v>
      </c>
      <c r="R1000" s="7">
        <v>0</v>
      </c>
      <c r="S1000" s="7">
        <v>0</v>
      </c>
      <c r="T1000" s="7">
        <v>0</v>
      </c>
      <c r="U1000" s="7">
        <v>0</v>
      </c>
      <c r="V1000" s="7">
        <v>0</v>
      </c>
      <c r="W1000" s="7">
        <v>0</v>
      </c>
      <c r="X1000" s="7">
        <v>0</v>
      </c>
      <c r="Y1000" s="7">
        <v>0</v>
      </c>
      <c r="Z1000" s="7">
        <v>0</v>
      </c>
      <c r="AA1000" s="1" t="s">
        <v>50</v>
      </c>
      <c r="AB1000" s="1" t="str">
        <f t="shared" si="48"/>
        <v>Aragón</v>
      </c>
      <c r="AC1000" s="1" t="str">
        <f t="shared" si="46"/>
        <v>Cáceres-Aragón-Teruel-R12</v>
      </c>
      <c r="AD1000" s="1" t="str">
        <f t="shared" si="47"/>
        <v xml:space="preserve">DK - Fabricación de maquinaria y equipo mecánico </v>
      </c>
    </row>
    <row r="1001" spans="1:30" ht="14.4">
      <c r="A1001" s="7" t="s">
        <v>104</v>
      </c>
      <c r="B1001" s="7" t="s">
        <v>66</v>
      </c>
      <c r="C1001" s="7" t="s">
        <v>68</v>
      </c>
      <c r="D1001" s="7" t="s">
        <v>51</v>
      </c>
      <c r="E1001" s="7">
        <v>0</v>
      </c>
      <c r="F1001" s="7">
        <v>0</v>
      </c>
      <c r="G1001" s="7">
        <v>0</v>
      </c>
      <c r="H1001" s="7">
        <v>0</v>
      </c>
      <c r="I1001" s="7">
        <v>0</v>
      </c>
      <c r="J1001" s="7">
        <v>0</v>
      </c>
      <c r="K1001" s="7">
        <v>0</v>
      </c>
      <c r="L1001" s="7">
        <v>0</v>
      </c>
      <c r="M1001" s="7">
        <v>0</v>
      </c>
      <c r="N1001" s="7">
        <v>0</v>
      </c>
      <c r="O1001" s="7">
        <v>0</v>
      </c>
      <c r="P1001" s="7">
        <v>0</v>
      </c>
      <c r="Q1001" s="7">
        <v>0</v>
      </c>
      <c r="R1001" s="7">
        <v>0</v>
      </c>
      <c r="S1001" s="7">
        <v>0</v>
      </c>
      <c r="T1001" s="7">
        <v>0</v>
      </c>
      <c r="U1001" s="7">
        <v>0</v>
      </c>
      <c r="V1001" s="7">
        <v>0</v>
      </c>
      <c r="W1001" s="7">
        <v>0</v>
      </c>
      <c r="X1001" s="7">
        <v>0</v>
      </c>
      <c r="Y1001" s="7">
        <v>0</v>
      </c>
      <c r="Z1001" s="7">
        <v>0</v>
      </c>
      <c r="AA1001" s="1" t="s">
        <v>52</v>
      </c>
      <c r="AB1001" s="1" t="str">
        <f t="shared" si="48"/>
        <v>Aragón</v>
      </c>
      <c r="AC1001" s="1" t="str">
        <f t="shared" si="46"/>
        <v>Cáceres-Aragón-Teruel-R13</v>
      </c>
      <c r="AD1001" s="1" t="str">
        <f t="shared" si="47"/>
        <v xml:space="preserve">DL - Material y equipo eléctrico, electrónico y óptico </v>
      </c>
    </row>
    <row r="1002" spans="1:30" ht="14.4">
      <c r="A1002" s="7" t="s">
        <v>104</v>
      </c>
      <c r="B1002" s="7" t="s">
        <v>66</v>
      </c>
      <c r="C1002" s="7" t="s">
        <v>68</v>
      </c>
      <c r="D1002" s="7" t="s">
        <v>53</v>
      </c>
      <c r="E1002" s="7">
        <v>0</v>
      </c>
      <c r="F1002" s="7">
        <v>0</v>
      </c>
      <c r="G1002" s="7">
        <v>0</v>
      </c>
      <c r="H1002" s="7">
        <v>0</v>
      </c>
      <c r="I1002" s="7">
        <v>0</v>
      </c>
      <c r="J1002" s="7">
        <v>0</v>
      </c>
      <c r="K1002" s="7">
        <v>0</v>
      </c>
      <c r="L1002" s="7">
        <v>0</v>
      </c>
      <c r="M1002" s="7">
        <v>0</v>
      </c>
      <c r="N1002" s="7">
        <v>0</v>
      </c>
      <c r="O1002" s="7">
        <v>0</v>
      </c>
      <c r="P1002" s="7">
        <v>0</v>
      </c>
      <c r="Q1002" s="7">
        <v>0</v>
      </c>
      <c r="R1002" s="7">
        <v>0</v>
      </c>
      <c r="S1002" s="7">
        <v>0</v>
      </c>
      <c r="T1002" s="7">
        <v>0</v>
      </c>
      <c r="U1002" s="7">
        <v>0</v>
      </c>
      <c r="V1002" s="7">
        <v>0</v>
      </c>
      <c r="W1002" s="7">
        <v>0</v>
      </c>
      <c r="X1002" s="7">
        <v>0</v>
      </c>
      <c r="Y1002" s="7">
        <v>0</v>
      </c>
      <c r="Z1002" s="7">
        <v>0</v>
      </c>
      <c r="AA1002" s="1" t="s">
        <v>54</v>
      </c>
      <c r="AB1002" s="1" t="str">
        <f t="shared" si="48"/>
        <v>Aragón</v>
      </c>
      <c r="AC1002" s="1" t="str">
        <f t="shared" si="46"/>
        <v>Cáceres-Aragón-Teruel-R14</v>
      </c>
      <c r="AD1002" s="1" t="str">
        <f t="shared" si="47"/>
        <v xml:space="preserve">DM - Fabricación de material de transporte </v>
      </c>
    </row>
    <row r="1003" spans="1:30" ht="14.4">
      <c r="A1003" s="7" t="s">
        <v>104</v>
      </c>
      <c r="B1003" s="7" t="s">
        <v>66</v>
      </c>
      <c r="C1003" s="7" t="s">
        <v>68</v>
      </c>
      <c r="D1003" s="7" t="s">
        <v>55</v>
      </c>
      <c r="E1003" s="7">
        <v>0</v>
      </c>
      <c r="F1003" s="7">
        <v>0</v>
      </c>
      <c r="G1003" s="7">
        <v>0</v>
      </c>
      <c r="H1003" s="7">
        <v>0</v>
      </c>
      <c r="I1003" s="7">
        <v>0</v>
      </c>
      <c r="J1003" s="7">
        <v>0</v>
      </c>
      <c r="K1003" s="7">
        <v>0</v>
      </c>
      <c r="L1003" s="7">
        <v>0</v>
      </c>
      <c r="M1003" s="7">
        <v>0</v>
      </c>
      <c r="N1003" s="7">
        <v>0</v>
      </c>
      <c r="O1003" s="7">
        <v>0</v>
      </c>
      <c r="P1003" s="7">
        <v>0</v>
      </c>
      <c r="Q1003" s="7">
        <v>0</v>
      </c>
      <c r="R1003" s="7">
        <v>0</v>
      </c>
      <c r="S1003" s="7">
        <v>0</v>
      </c>
      <c r="T1003" s="7">
        <v>0</v>
      </c>
      <c r="U1003" s="7">
        <v>0</v>
      </c>
      <c r="V1003" s="7">
        <v>0</v>
      </c>
      <c r="W1003" s="7">
        <v>0</v>
      </c>
      <c r="X1003" s="7">
        <v>0</v>
      </c>
      <c r="Y1003" s="7">
        <v>0</v>
      </c>
      <c r="Z1003" s="7">
        <v>0</v>
      </c>
      <c r="AA1003" s="1" t="s">
        <v>56</v>
      </c>
      <c r="AB1003" s="1" t="str">
        <f t="shared" si="48"/>
        <v>Aragón</v>
      </c>
      <c r="AC1003" s="1" t="str">
        <f t="shared" si="46"/>
        <v>Cáceres-Aragón-Teruel-R15</v>
      </c>
      <c r="AD1003" s="1" t="str">
        <f t="shared" si="47"/>
        <v xml:space="preserve">DN - Industrias diversas </v>
      </c>
    </row>
    <row r="1004" spans="1:30" ht="14.4">
      <c r="A1004" s="7" t="s">
        <v>104</v>
      </c>
      <c r="B1004" s="7" t="s">
        <v>66</v>
      </c>
      <c r="C1004" s="7" t="s">
        <v>68</v>
      </c>
      <c r="D1004" s="7" t="s">
        <v>57</v>
      </c>
      <c r="E1004" s="7">
        <v>0</v>
      </c>
      <c r="F1004" s="7">
        <v>0</v>
      </c>
      <c r="G1004" s="7">
        <v>0</v>
      </c>
      <c r="H1004" s="7">
        <v>0</v>
      </c>
      <c r="I1004" s="7">
        <v>0</v>
      </c>
      <c r="J1004" s="7">
        <v>0</v>
      </c>
      <c r="K1004" s="7">
        <v>0</v>
      </c>
      <c r="L1004" s="7">
        <v>0</v>
      </c>
      <c r="M1004" s="7">
        <v>0</v>
      </c>
      <c r="N1004" s="7">
        <v>0</v>
      </c>
      <c r="O1004" s="7">
        <v>0</v>
      </c>
      <c r="P1004" s="7">
        <v>0</v>
      </c>
      <c r="Q1004" s="7">
        <v>0</v>
      </c>
      <c r="R1004" s="7">
        <v>0</v>
      </c>
      <c r="S1004" s="7">
        <v>0</v>
      </c>
      <c r="T1004" s="7">
        <v>0</v>
      </c>
      <c r="U1004" s="7">
        <v>0</v>
      </c>
      <c r="V1004" s="7">
        <v>0</v>
      </c>
      <c r="W1004" s="7">
        <v>0</v>
      </c>
      <c r="X1004" s="7">
        <v>0</v>
      </c>
      <c r="Y1004" s="7">
        <v>0</v>
      </c>
      <c r="Z1004" s="7">
        <v>0</v>
      </c>
      <c r="AA1004" s="1" t="s">
        <v>58</v>
      </c>
      <c r="AB1004" s="1" t="str">
        <f t="shared" si="48"/>
        <v>Aragón</v>
      </c>
      <c r="AC1004" s="1" t="str">
        <f t="shared" si="46"/>
        <v>Cáceres-Aragón-Teruel-R16</v>
      </c>
      <c r="AD1004" s="1" t="str">
        <f t="shared" si="47"/>
        <v xml:space="preserve">EE - Industria energética, distribución de energía, gas y agua </v>
      </c>
    </row>
    <row r="1005" spans="1:30" ht="14.4">
      <c r="A1005" s="7" t="s">
        <v>104</v>
      </c>
      <c r="B1005" s="7" t="s">
        <v>66</v>
      </c>
      <c r="C1005" s="7" t="s">
        <v>69</v>
      </c>
      <c r="D1005" s="7" t="s">
        <v>23</v>
      </c>
      <c r="E1005" s="7">
        <v>0</v>
      </c>
      <c r="F1005" s="7">
        <v>0</v>
      </c>
      <c r="G1005" s="7">
        <v>0</v>
      </c>
      <c r="H1005" s="7">
        <v>0</v>
      </c>
      <c r="I1005" s="7">
        <v>0</v>
      </c>
      <c r="J1005" s="7">
        <v>0</v>
      </c>
      <c r="K1005" s="7">
        <v>0</v>
      </c>
      <c r="L1005" s="7">
        <v>0</v>
      </c>
      <c r="M1005" s="7">
        <v>0</v>
      </c>
      <c r="N1005" s="7">
        <v>0</v>
      </c>
      <c r="O1005" s="7">
        <v>0</v>
      </c>
      <c r="P1005" s="7">
        <v>0</v>
      </c>
      <c r="Q1005" s="7">
        <v>0</v>
      </c>
      <c r="R1005" s="7">
        <v>0</v>
      </c>
      <c r="S1005" s="7">
        <v>0</v>
      </c>
      <c r="T1005" s="7">
        <v>0</v>
      </c>
      <c r="U1005" s="7">
        <v>0</v>
      </c>
      <c r="V1005" s="7">
        <v>0</v>
      </c>
      <c r="W1005" s="7">
        <v>0</v>
      </c>
      <c r="X1005" s="7">
        <v>0</v>
      </c>
      <c r="Y1005" s="7">
        <v>0</v>
      </c>
      <c r="Z1005" s="7">
        <v>0</v>
      </c>
      <c r="AA1005" s="1" t="s">
        <v>24</v>
      </c>
      <c r="AB1005" s="1" t="str">
        <f t="shared" si="48"/>
        <v>Aragón</v>
      </c>
      <c r="AC1005" s="1" t="str">
        <f t="shared" si="46"/>
        <v>Cáceres-Aragón-Zaragoza-R1</v>
      </c>
      <c r="AD1005" s="1" t="str">
        <f t="shared" si="47"/>
        <v xml:space="preserve">AA,BB - Agricultura, silvicultura y pesca </v>
      </c>
    </row>
    <row r="1006" spans="1:30" ht="14.4">
      <c r="A1006" s="7" t="s">
        <v>104</v>
      </c>
      <c r="B1006" s="7" t="s">
        <v>66</v>
      </c>
      <c r="C1006" s="7" t="s">
        <v>69</v>
      </c>
      <c r="D1006" s="7" t="s">
        <v>26</v>
      </c>
      <c r="E1006" s="7">
        <v>0</v>
      </c>
      <c r="F1006" s="7">
        <v>0</v>
      </c>
      <c r="G1006" s="7">
        <v>0</v>
      </c>
      <c r="H1006" s="7">
        <v>0</v>
      </c>
      <c r="I1006" s="7">
        <v>0</v>
      </c>
      <c r="J1006" s="7">
        <v>0</v>
      </c>
      <c r="K1006" s="7">
        <v>0</v>
      </c>
      <c r="L1006" s="7">
        <v>0</v>
      </c>
      <c r="M1006" s="7">
        <v>0</v>
      </c>
      <c r="N1006" s="7">
        <v>4.9710382117942</v>
      </c>
      <c r="O1006" s="7">
        <v>0</v>
      </c>
      <c r="P1006" s="7">
        <v>0</v>
      </c>
      <c r="Q1006" s="7">
        <v>0</v>
      </c>
      <c r="R1006" s="7">
        <v>0</v>
      </c>
      <c r="S1006" s="7">
        <v>0</v>
      </c>
      <c r="T1006" s="7">
        <v>0</v>
      </c>
      <c r="U1006" s="7">
        <v>0</v>
      </c>
      <c r="V1006" s="7">
        <v>0</v>
      </c>
      <c r="W1006" s="7">
        <v>0</v>
      </c>
      <c r="X1006" s="7">
        <v>0</v>
      </c>
      <c r="Y1006" s="7">
        <v>13.845905</v>
      </c>
      <c r="Z1006" s="7">
        <v>0</v>
      </c>
      <c r="AA1006" s="1" t="s">
        <v>27</v>
      </c>
      <c r="AB1006" s="1" t="str">
        <f t="shared" si="48"/>
        <v>Aragón</v>
      </c>
      <c r="AC1006" s="1" t="str">
        <f t="shared" si="46"/>
        <v>Cáceres-Aragón-Zaragoza-R2</v>
      </c>
      <c r="AD1006" s="1" t="str">
        <f t="shared" si="47"/>
        <v xml:space="preserve">CA,CB, DF - I. extractivas, coquerías, refino y combustibles nucleares </v>
      </c>
    </row>
    <row r="1007" spans="1:30" ht="14.4">
      <c r="A1007" s="7" t="s">
        <v>104</v>
      </c>
      <c r="B1007" s="7" t="s">
        <v>66</v>
      </c>
      <c r="C1007" s="7" t="s">
        <v>69</v>
      </c>
      <c r="D1007" s="7" t="s">
        <v>29</v>
      </c>
      <c r="E1007" s="7">
        <v>0</v>
      </c>
      <c r="F1007" s="7">
        <v>0.69972384427221501</v>
      </c>
      <c r="G1007" s="7">
        <v>0.75696760189035295</v>
      </c>
      <c r="H1007" s="7">
        <v>0</v>
      </c>
      <c r="I1007" s="7">
        <v>0</v>
      </c>
      <c r="J1007" s="7">
        <v>15.856762394317499</v>
      </c>
      <c r="K1007" s="7">
        <v>0.66752550824481605</v>
      </c>
      <c r="L1007" s="7">
        <v>0</v>
      </c>
      <c r="M1007" s="7">
        <v>0</v>
      </c>
      <c r="N1007" s="7">
        <v>11.029963637953699</v>
      </c>
      <c r="O1007" s="7">
        <v>0</v>
      </c>
      <c r="P1007" s="7">
        <v>0</v>
      </c>
      <c r="Q1007" s="7">
        <v>4.4167719999999999</v>
      </c>
      <c r="R1007" s="7">
        <v>1.2799929999999999</v>
      </c>
      <c r="S1007" s="7">
        <v>0</v>
      </c>
      <c r="T1007" s="7">
        <v>0</v>
      </c>
      <c r="U1007" s="7">
        <v>13.578620000000001</v>
      </c>
      <c r="V1007" s="7">
        <v>1.7737799999999999</v>
      </c>
      <c r="W1007" s="7">
        <v>0</v>
      </c>
      <c r="X1007" s="7">
        <v>0</v>
      </c>
      <c r="Y1007" s="7">
        <v>12.472184</v>
      </c>
      <c r="Z1007" s="7">
        <v>0</v>
      </c>
      <c r="AA1007" s="1" t="s">
        <v>30</v>
      </c>
      <c r="AB1007" s="1" t="str">
        <f t="shared" si="48"/>
        <v>Aragón</v>
      </c>
      <c r="AC1007" s="1" t="str">
        <f t="shared" si="46"/>
        <v>Cáceres-Aragón-Zaragoza-R3</v>
      </c>
      <c r="AD1007" s="1" t="str">
        <f t="shared" si="47"/>
        <v xml:space="preserve">DA - Industria Agroalimentaria </v>
      </c>
    </row>
    <row r="1008" spans="1:30" ht="14.4">
      <c r="A1008" s="7" t="s">
        <v>104</v>
      </c>
      <c r="B1008" s="7" t="s">
        <v>66</v>
      </c>
      <c r="C1008" s="7" t="s">
        <v>69</v>
      </c>
      <c r="D1008" s="7" t="s">
        <v>32</v>
      </c>
      <c r="E1008" s="7">
        <v>0</v>
      </c>
      <c r="F1008" s="7">
        <v>0</v>
      </c>
      <c r="G1008" s="7">
        <v>0</v>
      </c>
      <c r="H1008" s="7">
        <v>0</v>
      </c>
      <c r="I1008" s="7">
        <v>0</v>
      </c>
      <c r="J1008" s="7">
        <v>0</v>
      </c>
      <c r="K1008" s="7">
        <v>0</v>
      </c>
      <c r="L1008" s="7">
        <v>0</v>
      </c>
      <c r="M1008" s="7">
        <v>0</v>
      </c>
      <c r="N1008" s="7">
        <v>0</v>
      </c>
      <c r="O1008" s="7">
        <v>0</v>
      </c>
      <c r="P1008" s="7">
        <v>0</v>
      </c>
      <c r="Q1008" s="7">
        <v>0</v>
      </c>
      <c r="R1008" s="7">
        <v>0</v>
      </c>
      <c r="S1008" s="7">
        <v>0</v>
      </c>
      <c r="T1008" s="7">
        <v>0</v>
      </c>
      <c r="U1008" s="7">
        <v>0</v>
      </c>
      <c r="V1008" s="7">
        <v>0</v>
      </c>
      <c r="W1008" s="7">
        <v>0</v>
      </c>
      <c r="X1008" s="7">
        <v>0</v>
      </c>
      <c r="Y1008" s="7">
        <v>0</v>
      </c>
      <c r="Z1008" s="7">
        <v>0</v>
      </c>
      <c r="AA1008" s="1" t="s">
        <v>33</v>
      </c>
      <c r="AB1008" s="1" t="str">
        <f t="shared" si="48"/>
        <v>Aragón</v>
      </c>
      <c r="AC1008" s="1" t="str">
        <f t="shared" si="46"/>
        <v>Cáceres-Aragón-Zaragoza-R4</v>
      </c>
      <c r="AD1008" s="1" t="str">
        <f t="shared" si="47"/>
        <v xml:space="preserve">DB - Industria textil y de la confección </v>
      </c>
    </row>
    <row r="1009" spans="1:30" ht="14.4">
      <c r="A1009" s="7" t="s">
        <v>104</v>
      </c>
      <c r="B1009" s="7" t="s">
        <v>66</v>
      </c>
      <c r="C1009" s="7" t="s">
        <v>69</v>
      </c>
      <c r="D1009" s="7" t="s">
        <v>35</v>
      </c>
      <c r="E1009" s="7">
        <v>0</v>
      </c>
      <c r="F1009" s="7">
        <v>0</v>
      </c>
      <c r="G1009" s="7">
        <v>0</v>
      </c>
      <c r="H1009" s="7">
        <v>0</v>
      </c>
      <c r="I1009" s="7">
        <v>0</v>
      </c>
      <c r="J1009" s="7">
        <v>0</v>
      </c>
      <c r="K1009" s="7">
        <v>0</v>
      </c>
      <c r="L1009" s="7">
        <v>0</v>
      </c>
      <c r="M1009" s="7">
        <v>0</v>
      </c>
      <c r="N1009" s="7">
        <v>0</v>
      </c>
      <c r="O1009" s="7">
        <v>0</v>
      </c>
      <c r="P1009" s="7">
        <v>0</v>
      </c>
      <c r="Q1009" s="7">
        <v>0</v>
      </c>
      <c r="R1009" s="7">
        <v>0</v>
      </c>
      <c r="S1009" s="7">
        <v>0</v>
      </c>
      <c r="T1009" s="7">
        <v>0</v>
      </c>
      <c r="U1009" s="7">
        <v>0</v>
      </c>
      <c r="V1009" s="7">
        <v>0</v>
      </c>
      <c r="W1009" s="7">
        <v>0</v>
      </c>
      <c r="X1009" s="7">
        <v>0</v>
      </c>
      <c r="Y1009" s="7">
        <v>0</v>
      </c>
      <c r="Z1009" s="7">
        <v>0</v>
      </c>
      <c r="AA1009" s="1" t="s">
        <v>36</v>
      </c>
      <c r="AB1009" s="1" t="str">
        <f t="shared" si="48"/>
        <v>Aragón</v>
      </c>
      <c r="AC1009" s="1" t="str">
        <f t="shared" si="46"/>
        <v>Cáceres-Aragón-Zaragoza-R5</v>
      </c>
      <c r="AD1009" s="1" t="str">
        <f t="shared" si="47"/>
        <v xml:space="preserve">DC - Industria del cuero y calzado </v>
      </c>
    </row>
    <row r="1010" spans="1:30" ht="14.4">
      <c r="A1010" s="7" t="s">
        <v>104</v>
      </c>
      <c r="B1010" s="7" t="s">
        <v>66</v>
      </c>
      <c r="C1010" s="7" t="s">
        <v>69</v>
      </c>
      <c r="D1010" s="7" t="s">
        <v>37</v>
      </c>
      <c r="E1010" s="7">
        <v>0</v>
      </c>
      <c r="F1010" s="7">
        <v>0</v>
      </c>
      <c r="G1010" s="7">
        <v>0</v>
      </c>
      <c r="H1010" s="7">
        <v>0</v>
      </c>
      <c r="I1010" s="7">
        <v>0</v>
      </c>
      <c r="J1010" s="7">
        <v>0</v>
      </c>
      <c r="K1010" s="7">
        <v>0</v>
      </c>
      <c r="L1010" s="7">
        <v>0</v>
      </c>
      <c r="M1010" s="7">
        <v>0</v>
      </c>
      <c r="N1010" s="7">
        <v>0</v>
      </c>
      <c r="O1010" s="7">
        <v>0</v>
      </c>
      <c r="P1010" s="7">
        <v>0</v>
      </c>
      <c r="Q1010" s="7">
        <v>0</v>
      </c>
      <c r="R1010" s="7">
        <v>0</v>
      </c>
      <c r="S1010" s="7">
        <v>0</v>
      </c>
      <c r="T1010" s="7">
        <v>0</v>
      </c>
      <c r="U1010" s="7">
        <v>0</v>
      </c>
      <c r="V1010" s="7">
        <v>0</v>
      </c>
      <c r="W1010" s="7">
        <v>0</v>
      </c>
      <c r="X1010" s="7">
        <v>0</v>
      </c>
      <c r="Y1010" s="7">
        <v>0</v>
      </c>
      <c r="Z1010" s="7">
        <v>0</v>
      </c>
      <c r="AA1010" s="1" t="s">
        <v>38</v>
      </c>
      <c r="AB1010" s="1" t="str">
        <f t="shared" si="48"/>
        <v>Aragón</v>
      </c>
      <c r="AC1010" s="1" t="str">
        <f t="shared" si="46"/>
        <v>Cáceres-Aragón-Zaragoza-R6</v>
      </c>
      <c r="AD1010" s="1" t="str">
        <f t="shared" si="47"/>
        <v xml:space="preserve">DD - Industria de la madera y el corcho </v>
      </c>
    </row>
    <row r="1011" spans="1:30" ht="14.4">
      <c r="A1011" s="7" t="s">
        <v>104</v>
      </c>
      <c r="B1011" s="7" t="s">
        <v>66</v>
      </c>
      <c r="C1011" s="7" t="s">
        <v>69</v>
      </c>
      <c r="D1011" s="7" t="s">
        <v>39</v>
      </c>
      <c r="E1011" s="7">
        <v>0</v>
      </c>
      <c r="F1011" s="7">
        <v>0</v>
      </c>
      <c r="G1011" s="7">
        <v>0</v>
      </c>
      <c r="H1011" s="7">
        <v>0</v>
      </c>
      <c r="I1011" s="7">
        <v>0</v>
      </c>
      <c r="J1011" s="7">
        <v>0</v>
      </c>
      <c r="K1011" s="7">
        <v>0</v>
      </c>
      <c r="L1011" s="7">
        <v>0</v>
      </c>
      <c r="M1011" s="7">
        <v>0</v>
      </c>
      <c r="N1011" s="7">
        <v>0</v>
      </c>
      <c r="O1011" s="7">
        <v>0</v>
      </c>
      <c r="P1011" s="7">
        <v>0</v>
      </c>
      <c r="Q1011" s="7">
        <v>0</v>
      </c>
      <c r="R1011" s="7">
        <v>0</v>
      </c>
      <c r="S1011" s="7">
        <v>0</v>
      </c>
      <c r="T1011" s="7">
        <v>0</v>
      </c>
      <c r="U1011" s="7">
        <v>0</v>
      </c>
      <c r="V1011" s="7">
        <v>0</v>
      </c>
      <c r="W1011" s="7">
        <v>0</v>
      </c>
      <c r="X1011" s="7">
        <v>0</v>
      </c>
      <c r="Y1011" s="7">
        <v>0</v>
      </c>
      <c r="Z1011" s="7">
        <v>0</v>
      </c>
      <c r="AA1011" s="1" t="s">
        <v>40</v>
      </c>
      <c r="AB1011" s="1" t="str">
        <f t="shared" si="48"/>
        <v>Aragón</v>
      </c>
      <c r="AC1011" s="1" t="str">
        <f t="shared" si="46"/>
        <v>Cáceres-Aragón-Zaragoza-R7</v>
      </c>
      <c r="AD1011" s="1" t="str">
        <f t="shared" si="47"/>
        <v xml:space="preserve">DE - Industria del papel, edición y artes gráficas </v>
      </c>
    </row>
    <row r="1012" spans="1:30" ht="14.4">
      <c r="A1012" s="7" t="s">
        <v>104</v>
      </c>
      <c r="B1012" s="7" t="s">
        <v>66</v>
      </c>
      <c r="C1012" s="7" t="s">
        <v>69</v>
      </c>
      <c r="D1012" s="7" t="s">
        <v>41</v>
      </c>
      <c r="E1012" s="7">
        <v>0</v>
      </c>
      <c r="F1012" s="7">
        <v>0.33498243497159602</v>
      </c>
      <c r="G1012" s="7">
        <v>0</v>
      </c>
      <c r="H1012" s="7">
        <v>0</v>
      </c>
      <c r="I1012" s="7">
        <v>0</v>
      </c>
      <c r="J1012" s="7">
        <v>0</v>
      </c>
      <c r="K1012" s="7">
        <v>0</v>
      </c>
      <c r="L1012" s="7">
        <v>0</v>
      </c>
      <c r="M1012" s="7">
        <v>0</v>
      </c>
      <c r="N1012" s="7">
        <v>0</v>
      </c>
      <c r="O1012" s="7">
        <v>0</v>
      </c>
      <c r="P1012" s="7">
        <v>0</v>
      </c>
      <c r="Q1012" s="7">
        <v>0.72180800000000001</v>
      </c>
      <c r="R1012" s="7">
        <v>0</v>
      </c>
      <c r="S1012" s="7">
        <v>0</v>
      </c>
      <c r="T1012" s="7">
        <v>0</v>
      </c>
      <c r="U1012" s="7">
        <v>0</v>
      </c>
      <c r="V1012" s="7">
        <v>0</v>
      </c>
      <c r="W1012" s="7">
        <v>0</v>
      </c>
      <c r="X1012" s="7">
        <v>0</v>
      </c>
      <c r="Y1012" s="7">
        <v>0</v>
      </c>
      <c r="Z1012" s="7">
        <v>0</v>
      </c>
      <c r="AA1012" s="1" t="s">
        <v>42</v>
      </c>
      <c r="AB1012" s="1" t="str">
        <f t="shared" si="48"/>
        <v>Aragón</v>
      </c>
      <c r="AC1012" s="1" t="str">
        <f t="shared" si="46"/>
        <v>Cáceres-Aragón-Zaragoza-R8</v>
      </c>
      <c r="AD1012" s="1" t="str">
        <f t="shared" si="47"/>
        <v xml:space="preserve">DG - Industria Química </v>
      </c>
    </row>
    <row r="1013" spans="1:30" ht="14.4">
      <c r="A1013" s="7" t="s">
        <v>104</v>
      </c>
      <c r="B1013" s="7" t="s">
        <v>66</v>
      </c>
      <c r="C1013" s="7" t="s">
        <v>69</v>
      </c>
      <c r="D1013" s="7" t="s">
        <v>43</v>
      </c>
      <c r="E1013" s="7">
        <v>0</v>
      </c>
      <c r="F1013" s="7">
        <v>0</v>
      </c>
      <c r="G1013" s="7">
        <v>0.40951104205975097</v>
      </c>
      <c r="H1013" s="7">
        <v>0</v>
      </c>
      <c r="I1013" s="7">
        <v>0</v>
      </c>
      <c r="J1013" s="7">
        <v>0</v>
      </c>
      <c r="K1013" s="7">
        <v>0</v>
      </c>
      <c r="L1013" s="7">
        <v>0</v>
      </c>
      <c r="M1013" s="7">
        <v>0</v>
      </c>
      <c r="N1013" s="7">
        <v>0</v>
      </c>
      <c r="O1013" s="7">
        <v>0</v>
      </c>
      <c r="P1013" s="7">
        <v>0</v>
      </c>
      <c r="Q1013" s="7">
        <v>0</v>
      </c>
      <c r="R1013" s="7">
        <v>0.42866500000000002</v>
      </c>
      <c r="S1013" s="7">
        <v>0</v>
      </c>
      <c r="T1013" s="7">
        <v>0</v>
      </c>
      <c r="U1013" s="7">
        <v>0</v>
      </c>
      <c r="V1013" s="7">
        <v>0</v>
      </c>
      <c r="W1013" s="7">
        <v>0</v>
      </c>
      <c r="X1013" s="7">
        <v>0</v>
      </c>
      <c r="Y1013" s="7">
        <v>0</v>
      </c>
      <c r="Z1013" s="7">
        <v>0</v>
      </c>
      <c r="AA1013" s="1" t="s">
        <v>44</v>
      </c>
      <c r="AB1013" s="1" t="str">
        <f t="shared" si="48"/>
        <v>Aragón</v>
      </c>
      <c r="AC1013" s="1" t="str">
        <f t="shared" si="46"/>
        <v>Cáceres-Aragón-Zaragoza-R9</v>
      </c>
      <c r="AD1013" s="1" t="str">
        <f t="shared" si="47"/>
        <v xml:space="preserve">DH - Industria del caucho y materias plásticas </v>
      </c>
    </row>
    <row r="1014" spans="1:30" ht="14.4">
      <c r="A1014" s="7" t="s">
        <v>104</v>
      </c>
      <c r="B1014" s="7" t="s">
        <v>66</v>
      </c>
      <c r="C1014" s="7" t="s">
        <v>69</v>
      </c>
      <c r="D1014" s="7" t="s">
        <v>45</v>
      </c>
      <c r="E1014" s="7">
        <v>0</v>
      </c>
      <c r="F1014" s="7">
        <v>0</v>
      </c>
      <c r="G1014" s="7">
        <v>0</v>
      </c>
      <c r="H1014" s="7">
        <v>0</v>
      </c>
      <c r="I1014" s="7">
        <v>0</v>
      </c>
      <c r="J1014" s="7">
        <v>0</v>
      </c>
      <c r="K1014" s="7">
        <v>0</v>
      </c>
      <c r="L1014" s="7">
        <v>0</v>
      </c>
      <c r="M1014" s="7">
        <v>2.1976121642371198</v>
      </c>
      <c r="N1014" s="7">
        <v>0</v>
      </c>
      <c r="O1014" s="7">
        <v>0</v>
      </c>
      <c r="P1014" s="7">
        <v>0</v>
      </c>
      <c r="Q1014" s="7">
        <v>0</v>
      </c>
      <c r="R1014" s="7">
        <v>0</v>
      </c>
      <c r="S1014" s="7">
        <v>0</v>
      </c>
      <c r="T1014" s="7">
        <v>0</v>
      </c>
      <c r="U1014" s="7">
        <v>0</v>
      </c>
      <c r="V1014" s="7">
        <v>0</v>
      </c>
      <c r="W1014" s="7">
        <v>0</v>
      </c>
      <c r="X1014" s="7">
        <v>38.641488000000003</v>
      </c>
      <c r="Y1014" s="7">
        <v>0</v>
      </c>
      <c r="Z1014" s="7">
        <v>0</v>
      </c>
      <c r="AA1014" s="1" t="s">
        <v>46</v>
      </c>
      <c r="AB1014" s="1" t="str">
        <f t="shared" si="48"/>
        <v>Aragón</v>
      </c>
      <c r="AC1014" s="1" t="str">
        <f t="shared" si="46"/>
        <v>Cáceres-Aragón-Zaragoza-R10</v>
      </c>
      <c r="AD1014" s="1" t="str">
        <f t="shared" si="47"/>
        <v xml:space="preserve">DI - Industria de productos minerales no metálicos </v>
      </c>
    </row>
    <row r="1015" spans="1:30" ht="14.4">
      <c r="A1015" s="7" t="s">
        <v>104</v>
      </c>
      <c r="B1015" s="7" t="s">
        <v>66</v>
      </c>
      <c r="C1015" s="7" t="s">
        <v>69</v>
      </c>
      <c r="D1015" s="7" t="s">
        <v>47</v>
      </c>
      <c r="E1015" s="7">
        <v>30.156985186799002</v>
      </c>
      <c r="F1015" s="7">
        <v>0</v>
      </c>
      <c r="G1015" s="7">
        <v>11.928689471497799</v>
      </c>
      <c r="H1015" s="7">
        <v>0</v>
      </c>
      <c r="I1015" s="7">
        <v>0</v>
      </c>
      <c r="J1015" s="7">
        <v>8.9437446718237403</v>
      </c>
      <c r="K1015" s="7">
        <v>19.995013704040701</v>
      </c>
      <c r="L1015" s="7">
        <v>0</v>
      </c>
      <c r="M1015" s="7">
        <v>5.9954875743598999</v>
      </c>
      <c r="N1015" s="7">
        <v>1.73798965243648</v>
      </c>
      <c r="O1015" s="7">
        <v>0</v>
      </c>
      <c r="P1015" s="7">
        <v>21.305423999999999</v>
      </c>
      <c r="Q1015" s="7">
        <v>0</v>
      </c>
      <c r="R1015" s="7">
        <v>8.6675760000000004</v>
      </c>
      <c r="S1015" s="7">
        <v>0</v>
      </c>
      <c r="T1015" s="7">
        <v>0</v>
      </c>
      <c r="U1015" s="7">
        <v>14.419608</v>
      </c>
      <c r="V1015" s="7">
        <v>43.065072000000001</v>
      </c>
      <c r="W1015" s="7">
        <v>0</v>
      </c>
      <c r="X1015" s="7">
        <v>13.544808</v>
      </c>
      <c r="Y1015" s="7">
        <v>11.314181</v>
      </c>
      <c r="Z1015" s="7">
        <v>0</v>
      </c>
      <c r="AA1015" s="1" t="s">
        <v>48</v>
      </c>
      <c r="AB1015" s="1" t="str">
        <f t="shared" si="48"/>
        <v>Aragón</v>
      </c>
      <c r="AC1015" s="1" t="str">
        <f t="shared" si="46"/>
        <v>Cáceres-Aragón-Zaragoza-R11</v>
      </c>
      <c r="AD1015" s="1" t="str">
        <f t="shared" si="47"/>
        <v xml:space="preserve">DJ - Metalurgia y fabricación de productos metálicos </v>
      </c>
    </row>
    <row r="1016" spans="1:30" ht="14.4">
      <c r="A1016" s="7" t="s">
        <v>104</v>
      </c>
      <c r="B1016" s="7" t="s">
        <v>66</v>
      </c>
      <c r="C1016" s="7" t="s">
        <v>69</v>
      </c>
      <c r="D1016" s="7" t="s">
        <v>49</v>
      </c>
      <c r="E1016" s="7">
        <v>0</v>
      </c>
      <c r="F1016" s="7">
        <v>0</v>
      </c>
      <c r="G1016" s="7">
        <v>0</v>
      </c>
      <c r="H1016" s="7">
        <v>0</v>
      </c>
      <c r="I1016" s="7">
        <v>0</v>
      </c>
      <c r="J1016" s="7">
        <v>0</v>
      </c>
      <c r="K1016" s="7">
        <v>0</v>
      </c>
      <c r="L1016" s="7">
        <v>0</v>
      </c>
      <c r="M1016" s="7">
        <v>0</v>
      </c>
      <c r="N1016" s="7">
        <v>0</v>
      </c>
      <c r="O1016" s="7">
        <v>0</v>
      </c>
      <c r="P1016" s="7">
        <v>0</v>
      </c>
      <c r="Q1016" s="7">
        <v>0</v>
      </c>
      <c r="R1016" s="7">
        <v>0</v>
      </c>
      <c r="S1016" s="7">
        <v>0</v>
      </c>
      <c r="T1016" s="7">
        <v>0</v>
      </c>
      <c r="U1016" s="7">
        <v>0</v>
      </c>
      <c r="V1016" s="7">
        <v>0</v>
      </c>
      <c r="W1016" s="7">
        <v>0</v>
      </c>
      <c r="X1016" s="7">
        <v>0</v>
      </c>
      <c r="Y1016" s="7">
        <v>0</v>
      </c>
      <c r="Z1016" s="7">
        <v>0</v>
      </c>
      <c r="AA1016" s="1" t="s">
        <v>50</v>
      </c>
      <c r="AB1016" s="1" t="str">
        <f t="shared" si="48"/>
        <v>Aragón</v>
      </c>
      <c r="AC1016" s="1" t="str">
        <f t="shared" si="46"/>
        <v>Cáceres-Aragón-Zaragoza-R12</v>
      </c>
      <c r="AD1016" s="1" t="str">
        <f t="shared" si="47"/>
        <v xml:space="preserve">DK - Fabricación de maquinaria y equipo mecánico </v>
      </c>
    </row>
    <row r="1017" spans="1:30" ht="14.4">
      <c r="A1017" s="7" t="s">
        <v>104</v>
      </c>
      <c r="B1017" s="7" t="s">
        <v>66</v>
      </c>
      <c r="C1017" s="7" t="s">
        <v>69</v>
      </c>
      <c r="D1017" s="7" t="s">
        <v>51</v>
      </c>
      <c r="E1017" s="7">
        <v>0</v>
      </c>
      <c r="F1017" s="7">
        <v>0</v>
      </c>
      <c r="G1017" s="7">
        <v>0</v>
      </c>
      <c r="H1017" s="7">
        <v>0</v>
      </c>
      <c r="I1017" s="7">
        <v>0</v>
      </c>
      <c r="J1017" s="7">
        <v>0</v>
      </c>
      <c r="K1017" s="7">
        <v>0</v>
      </c>
      <c r="L1017" s="7">
        <v>0</v>
      </c>
      <c r="M1017" s="7">
        <v>0</v>
      </c>
      <c r="N1017" s="7">
        <v>0</v>
      </c>
      <c r="O1017" s="7">
        <v>0</v>
      </c>
      <c r="P1017" s="7">
        <v>0</v>
      </c>
      <c r="Q1017" s="7">
        <v>0</v>
      </c>
      <c r="R1017" s="7">
        <v>0</v>
      </c>
      <c r="S1017" s="7">
        <v>0</v>
      </c>
      <c r="T1017" s="7">
        <v>0</v>
      </c>
      <c r="U1017" s="7">
        <v>0</v>
      </c>
      <c r="V1017" s="7">
        <v>0</v>
      </c>
      <c r="W1017" s="7">
        <v>0</v>
      </c>
      <c r="X1017" s="7">
        <v>0</v>
      </c>
      <c r="Y1017" s="7">
        <v>0</v>
      </c>
      <c r="Z1017" s="7">
        <v>0</v>
      </c>
      <c r="AA1017" s="1" t="s">
        <v>52</v>
      </c>
      <c r="AB1017" s="1" t="str">
        <f t="shared" si="48"/>
        <v>Aragón</v>
      </c>
      <c r="AC1017" s="1" t="str">
        <f t="shared" si="46"/>
        <v>Cáceres-Aragón-Zaragoza-R13</v>
      </c>
      <c r="AD1017" s="1" t="str">
        <f t="shared" si="47"/>
        <v xml:space="preserve">DL - Material y equipo eléctrico, electrónico y óptico </v>
      </c>
    </row>
    <row r="1018" spans="1:30" ht="14.4">
      <c r="A1018" s="7" t="s">
        <v>104</v>
      </c>
      <c r="B1018" s="7" t="s">
        <v>66</v>
      </c>
      <c r="C1018" s="7" t="s">
        <v>69</v>
      </c>
      <c r="D1018" s="7" t="s">
        <v>53</v>
      </c>
      <c r="E1018" s="7">
        <v>0</v>
      </c>
      <c r="F1018" s="7">
        <v>0</v>
      </c>
      <c r="G1018" s="7">
        <v>0</v>
      </c>
      <c r="H1018" s="7">
        <v>0</v>
      </c>
      <c r="I1018" s="7">
        <v>0</v>
      </c>
      <c r="J1018" s="7">
        <v>0</v>
      </c>
      <c r="K1018" s="7">
        <v>0</v>
      </c>
      <c r="L1018" s="7">
        <v>0</v>
      </c>
      <c r="M1018" s="7">
        <v>0</v>
      </c>
      <c r="N1018" s="7">
        <v>0</v>
      </c>
      <c r="O1018" s="7">
        <v>0</v>
      </c>
      <c r="P1018" s="7">
        <v>0</v>
      </c>
      <c r="Q1018" s="7">
        <v>0</v>
      </c>
      <c r="R1018" s="7">
        <v>0</v>
      </c>
      <c r="S1018" s="7">
        <v>0</v>
      </c>
      <c r="T1018" s="7">
        <v>0</v>
      </c>
      <c r="U1018" s="7">
        <v>0</v>
      </c>
      <c r="V1018" s="7">
        <v>0</v>
      </c>
      <c r="W1018" s="7">
        <v>0</v>
      </c>
      <c r="X1018" s="7">
        <v>0</v>
      </c>
      <c r="Y1018" s="7">
        <v>0</v>
      </c>
      <c r="Z1018" s="7">
        <v>0</v>
      </c>
      <c r="AA1018" s="1" t="s">
        <v>54</v>
      </c>
      <c r="AB1018" s="1" t="str">
        <f t="shared" si="48"/>
        <v>Aragón</v>
      </c>
      <c r="AC1018" s="1" t="str">
        <f t="shared" si="46"/>
        <v>Cáceres-Aragón-Zaragoza-R14</v>
      </c>
      <c r="AD1018" s="1" t="str">
        <f t="shared" si="47"/>
        <v xml:space="preserve">DM - Fabricación de material de transporte </v>
      </c>
    </row>
    <row r="1019" spans="1:30" ht="14.4">
      <c r="A1019" s="7" t="s">
        <v>104</v>
      </c>
      <c r="B1019" s="7" t="s">
        <v>66</v>
      </c>
      <c r="C1019" s="7" t="s">
        <v>69</v>
      </c>
      <c r="D1019" s="7" t="s">
        <v>55</v>
      </c>
      <c r="E1019" s="7">
        <v>0</v>
      </c>
      <c r="F1019" s="7">
        <v>0</v>
      </c>
      <c r="G1019" s="7">
        <v>0</v>
      </c>
      <c r="H1019" s="7">
        <v>0</v>
      </c>
      <c r="I1019" s="7">
        <v>0</v>
      </c>
      <c r="J1019" s="7">
        <v>0</v>
      </c>
      <c r="K1019" s="7">
        <v>0</v>
      </c>
      <c r="L1019" s="7">
        <v>0</v>
      </c>
      <c r="M1019" s="7">
        <v>0</v>
      </c>
      <c r="N1019" s="7">
        <v>0</v>
      </c>
      <c r="O1019" s="7">
        <v>0</v>
      </c>
      <c r="P1019" s="7">
        <v>0</v>
      </c>
      <c r="Q1019" s="7">
        <v>0</v>
      </c>
      <c r="R1019" s="7">
        <v>0</v>
      </c>
      <c r="S1019" s="7">
        <v>0</v>
      </c>
      <c r="T1019" s="7">
        <v>0</v>
      </c>
      <c r="U1019" s="7">
        <v>0</v>
      </c>
      <c r="V1019" s="7">
        <v>0</v>
      </c>
      <c r="W1019" s="7">
        <v>0</v>
      </c>
      <c r="X1019" s="7">
        <v>0</v>
      </c>
      <c r="Y1019" s="7">
        <v>0</v>
      </c>
      <c r="Z1019" s="7">
        <v>0</v>
      </c>
      <c r="AA1019" s="1" t="s">
        <v>56</v>
      </c>
      <c r="AB1019" s="1" t="str">
        <f t="shared" si="48"/>
        <v>Aragón</v>
      </c>
      <c r="AC1019" s="1" t="str">
        <f t="shared" si="46"/>
        <v>Cáceres-Aragón-Zaragoza-R15</v>
      </c>
      <c r="AD1019" s="1" t="str">
        <f t="shared" si="47"/>
        <v xml:space="preserve">DN - Industrias diversas </v>
      </c>
    </row>
    <row r="1020" spans="1:30" ht="14.4">
      <c r="A1020" s="7" t="s">
        <v>104</v>
      </c>
      <c r="B1020" s="7" t="s">
        <v>66</v>
      </c>
      <c r="C1020" s="7" t="s">
        <v>69</v>
      </c>
      <c r="D1020" s="7" t="s">
        <v>57</v>
      </c>
      <c r="E1020" s="7">
        <v>0</v>
      </c>
      <c r="F1020" s="7">
        <v>0</v>
      </c>
      <c r="G1020" s="7">
        <v>0</v>
      </c>
      <c r="H1020" s="7">
        <v>0</v>
      </c>
      <c r="I1020" s="7">
        <v>0</v>
      </c>
      <c r="J1020" s="7">
        <v>0</v>
      </c>
      <c r="K1020" s="7">
        <v>0</v>
      </c>
      <c r="L1020" s="7">
        <v>0</v>
      </c>
      <c r="M1020" s="7">
        <v>0</v>
      </c>
      <c r="N1020" s="7">
        <v>0</v>
      </c>
      <c r="O1020" s="7">
        <v>0</v>
      </c>
      <c r="P1020" s="7">
        <v>0</v>
      </c>
      <c r="Q1020" s="7">
        <v>0</v>
      </c>
      <c r="R1020" s="7">
        <v>0</v>
      </c>
      <c r="S1020" s="7">
        <v>0</v>
      </c>
      <c r="T1020" s="7">
        <v>0</v>
      </c>
      <c r="U1020" s="7">
        <v>0</v>
      </c>
      <c r="V1020" s="7">
        <v>0</v>
      </c>
      <c r="W1020" s="7">
        <v>0</v>
      </c>
      <c r="X1020" s="7">
        <v>0</v>
      </c>
      <c r="Y1020" s="7">
        <v>0</v>
      </c>
      <c r="Z1020" s="7">
        <v>0</v>
      </c>
      <c r="AA1020" s="1" t="s">
        <v>58</v>
      </c>
      <c r="AB1020" s="1" t="str">
        <f t="shared" si="48"/>
        <v>Aragón</v>
      </c>
      <c r="AC1020" s="1" t="str">
        <f t="shared" si="46"/>
        <v>Cáceres-Aragón-Zaragoza-R16</v>
      </c>
      <c r="AD1020" s="1" t="str">
        <f t="shared" si="47"/>
        <v xml:space="preserve">EE - Industria energética, distribución de energía, gas y agua </v>
      </c>
    </row>
    <row r="1021" spans="1:30" ht="14.4">
      <c r="A1021" s="7" t="s">
        <v>104</v>
      </c>
      <c r="B1021" s="7" t="s">
        <v>70</v>
      </c>
      <c r="C1021" s="7" t="s">
        <v>71</v>
      </c>
      <c r="D1021" s="7" t="s">
        <v>23</v>
      </c>
      <c r="E1021" s="7">
        <v>6.8152885696990904</v>
      </c>
      <c r="F1021" s="7">
        <v>0</v>
      </c>
      <c r="G1021" s="7">
        <v>0</v>
      </c>
      <c r="H1021" s="7">
        <v>0</v>
      </c>
      <c r="I1021" s="7">
        <v>0</v>
      </c>
      <c r="J1021" s="7">
        <v>0</v>
      </c>
      <c r="K1021" s="7">
        <v>0</v>
      </c>
      <c r="L1021" s="7">
        <v>0</v>
      </c>
      <c r="M1021" s="7">
        <v>0</v>
      </c>
      <c r="N1021" s="7">
        <v>0</v>
      </c>
      <c r="O1021" s="7">
        <v>0</v>
      </c>
      <c r="P1021" s="7">
        <v>5.600752</v>
      </c>
      <c r="Q1021" s="7">
        <v>0</v>
      </c>
      <c r="R1021" s="7">
        <v>0</v>
      </c>
      <c r="S1021" s="7">
        <v>0</v>
      </c>
      <c r="T1021" s="7">
        <v>0</v>
      </c>
      <c r="U1021" s="7">
        <v>0</v>
      </c>
      <c r="V1021" s="7">
        <v>0</v>
      </c>
      <c r="W1021" s="7">
        <v>0</v>
      </c>
      <c r="X1021" s="7">
        <v>0</v>
      </c>
      <c r="Y1021" s="7">
        <v>0</v>
      </c>
      <c r="Z1021" s="7">
        <v>0</v>
      </c>
      <c r="AA1021" s="1" t="s">
        <v>24</v>
      </c>
      <c r="AB1021" s="1" t="str">
        <f t="shared" si="48"/>
        <v>Principado De Asturias</v>
      </c>
      <c r="AC1021" s="1" t="str">
        <f t="shared" si="46"/>
        <v>Cáceres-Principado De Asturias-Asturias-R1</v>
      </c>
      <c r="AD1021" s="1" t="str">
        <f t="shared" si="47"/>
        <v xml:space="preserve">AA,BB - Agricultura, silvicultura y pesca </v>
      </c>
    </row>
    <row r="1022" spans="1:30" ht="14.4">
      <c r="A1022" s="7" t="s">
        <v>104</v>
      </c>
      <c r="B1022" s="7" t="s">
        <v>70</v>
      </c>
      <c r="C1022" s="7" t="s">
        <v>71</v>
      </c>
      <c r="D1022" s="7" t="s">
        <v>26</v>
      </c>
      <c r="E1022" s="7">
        <v>0</v>
      </c>
      <c r="F1022" s="7">
        <v>0</v>
      </c>
      <c r="G1022" s="7">
        <v>0</v>
      </c>
      <c r="H1022" s="7">
        <v>0</v>
      </c>
      <c r="I1022" s="7">
        <v>0</v>
      </c>
      <c r="J1022" s="7">
        <v>0</v>
      </c>
      <c r="K1022" s="7">
        <v>0</v>
      </c>
      <c r="L1022" s="7">
        <v>0</v>
      </c>
      <c r="M1022" s="7">
        <v>0</v>
      </c>
      <c r="N1022" s="7">
        <v>0</v>
      </c>
      <c r="O1022" s="7">
        <v>8.9242181440443602</v>
      </c>
      <c r="P1022" s="7">
        <v>0</v>
      </c>
      <c r="Q1022" s="7">
        <v>0</v>
      </c>
      <c r="R1022" s="7">
        <v>0</v>
      </c>
      <c r="S1022" s="7">
        <v>0</v>
      </c>
      <c r="T1022" s="7">
        <v>0</v>
      </c>
      <c r="U1022" s="7">
        <v>0</v>
      </c>
      <c r="V1022" s="7">
        <v>0</v>
      </c>
      <c r="W1022" s="7">
        <v>0</v>
      </c>
      <c r="X1022" s="7">
        <v>0</v>
      </c>
      <c r="Y1022" s="7">
        <v>0</v>
      </c>
      <c r="Z1022" s="7">
        <v>4.2167880000000002</v>
      </c>
      <c r="AA1022" s="1" t="s">
        <v>27</v>
      </c>
      <c r="AB1022" s="1" t="str">
        <f t="shared" si="48"/>
        <v>Principado De Asturias</v>
      </c>
      <c r="AC1022" s="1" t="str">
        <f t="shared" si="46"/>
        <v>Cáceres-Principado De Asturias-Asturias-R2</v>
      </c>
      <c r="AD1022" s="1" t="str">
        <f t="shared" si="47"/>
        <v xml:space="preserve">CA,CB, DF - I. extractivas, coquerías, refino y combustibles nucleares </v>
      </c>
    </row>
    <row r="1023" spans="1:30" ht="14.4">
      <c r="A1023" s="7" t="s">
        <v>104</v>
      </c>
      <c r="B1023" s="7" t="s">
        <v>70</v>
      </c>
      <c r="C1023" s="7" t="s">
        <v>71</v>
      </c>
      <c r="D1023" s="7" t="s">
        <v>29</v>
      </c>
      <c r="E1023" s="7">
        <v>0</v>
      </c>
      <c r="F1023" s="7">
        <v>0</v>
      </c>
      <c r="G1023" s="7">
        <v>3.5215684209607798</v>
      </c>
      <c r="H1023" s="7">
        <v>0</v>
      </c>
      <c r="I1023" s="7">
        <v>0</v>
      </c>
      <c r="J1023" s="7">
        <v>0</v>
      </c>
      <c r="K1023" s="7">
        <v>0</v>
      </c>
      <c r="L1023" s="7">
        <v>0</v>
      </c>
      <c r="M1023" s="7">
        <v>0</v>
      </c>
      <c r="N1023" s="7">
        <v>1.9033387416173799</v>
      </c>
      <c r="O1023" s="7">
        <v>0</v>
      </c>
      <c r="P1023" s="7">
        <v>0</v>
      </c>
      <c r="Q1023" s="7">
        <v>0</v>
      </c>
      <c r="R1023" s="7">
        <v>8.5773609999999998</v>
      </c>
      <c r="S1023" s="7">
        <v>0</v>
      </c>
      <c r="T1023" s="7">
        <v>0</v>
      </c>
      <c r="U1023" s="7">
        <v>0</v>
      </c>
      <c r="V1023" s="7">
        <v>0</v>
      </c>
      <c r="W1023" s="7">
        <v>0</v>
      </c>
      <c r="X1023" s="7">
        <v>0</v>
      </c>
      <c r="Y1023" s="7">
        <v>4.508883</v>
      </c>
      <c r="Z1023" s="7">
        <v>0</v>
      </c>
      <c r="AA1023" s="1" t="s">
        <v>30</v>
      </c>
      <c r="AB1023" s="1" t="str">
        <f t="shared" si="48"/>
        <v>Principado De Asturias</v>
      </c>
      <c r="AC1023" s="1" t="str">
        <f t="shared" si="46"/>
        <v>Cáceres-Principado De Asturias-Asturias-R3</v>
      </c>
      <c r="AD1023" s="1" t="str">
        <f t="shared" si="47"/>
        <v xml:space="preserve">DA - Industria Agroalimentaria </v>
      </c>
    </row>
    <row r="1024" spans="1:30" ht="14.4">
      <c r="A1024" s="7" t="s">
        <v>104</v>
      </c>
      <c r="B1024" s="7" t="s">
        <v>70</v>
      </c>
      <c r="C1024" s="7" t="s">
        <v>71</v>
      </c>
      <c r="D1024" s="7" t="s">
        <v>32</v>
      </c>
      <c r="E1024" s="7">
        <v>0</v>
      </c>
      <c r="F1024" s="7">
        <v>0</v>
      </c>
      <c r="G1024" s="7">
        <v>0</v>
      </c>
      <c r="H1024" s="7">
        <v>0</v>
      </c>
      <c r="I1024" s="7">
        <v>0</v>
      </c>
      <c r="J1024" s="7">
        <v>0</v>
      </c>
      <c r="K1024" s="7">
        <v>0</v>
      </c>
      <c r="L1024" s="7">
        <v>0</v>
      </c>
      <c r="M1024" s="7">
        <v>0</v>
      </c>
      <c r="N1024" s="7">
        <v>0</v>
      </c>
      <c r="O1024" s="7">
        <v>0</v>
      </c>
      <c r="P1024" s="7">
        <v>0</v>
      </c>
      <c r="Q1024" s="7">
        <v>0</v>
      </c>
      <c r="R1024" s="7">
        <v>0</v>
      </c>
      <c r="S1024" s="7">
        <v>0</v>
      </c>
      <c r="T1024" s="7">
        <v>0</v>
      </c>
      <c r="U1024" s="7">
        <v>0</v>
      </c>
      <c r="V1024" s="7">
        <v>0</v>
      </c>
      <c r="W1024" s="7">
        <v>0</v>
      </c>
      <c r="X1024" s="7">
        <v>0</v>
      </c>
      <c r="Y1024" s="7">
        <v>0</v>
      </c>
      <c r="Z1024" s="7">
        <v>0</v>
      </c>
      <c r="AA1024" s="1" t="s">
        <v>33</v>
      </c>
      <c r="AB1024" s="1" t="str">
        <f t="shared" si="48"/>
        <v>Principado De Asturias</v>
      </c>
      <c r="AC1024" s="1" t="str">
        <f t="shared" si="46"/>
        <v>Cáceres-Principado De Asturias-Asturias-R4</v>
      </c>
      <c r="AD1024" s="1" t="str">
        <f t="shared" si="47"/>
        <v xml:space="preserve">DB - Industria textil y de la confección </v>
      </c>
    </row>
    <row r="1025" spans="1:30" ht="14.4">
      <c r="A1025" s="7" t="s">
        <v>104</v>
      </c>
      <c r="B1025" s="7" t="s">
        <v>70</v>
      </c>
      <c r="C1025" s="7" t="s">
        <v>71</v>
      </c>
      <c r="D1025" s="7" t="s">
        <v>35</v>
      </c>
      <c r="E1025" s="7">
        <v>0</v>
      </c>
      <c r="F1025" s="7">
        <v>0</v>
      </c>
      <c r="G1025" s="7">
        <v>0</v>
      </c>
      <c r="H1025" s="7">
        <v>0</v>
      </c>
      <c r="I1025" s="7">
        <v>0</v>
      </c>
      <c r="J1025" s="7">
        <v>0</v>
      </c>
      <c r="K1025" s="7">
        <v>0</v>
      </c>
      <c r="L1025" s="7">
        <v>0</v>
      </c>
      <c r="M1025" s="7">
        <v>0</v>
      </c>
      <c r="N1025" s="7">
        <v>0</v>
      </c>
      <c r="O1025" s="7">
        <v>0</v>
      </c>
      <c r="P1025" s="7">
        <v>0</v>
      </c>
      <c r="Q1025" s="7">
        <v>0</v>
      </c>
      <c r="R1025" s="7">
        <v>0</v>
      </c>
      <c r="S1025" s="7">
        <v>0</v>
      </c>
      <c r="T1025" s="7">
        <v>0</v>
      </c>
      <c r="U1025" s="7">
        <v>0</v>
      </c>
      <c r="V1025" s="7">
        <v>0</v>
      </c>
      <c r="W1025" s="7">
        <v>0</v>
      </c>
      <c r="X1025" s="7">
        <v>0</v>
      </c>
      <c r="Y1025" s="7">
        <v>0</v>
      </c>
      <c r="Z1025" s="7">
        <v>0</v>
      </c>
      <c r="AA1025" s="1" t="s">
        <v>36</v>
      </c>
      <c r="AB1025" s="1" t="str">
        <f t="shared" si="48"/>
        <v>Principado De Asturias</v>
      </c>
      <c r="AC1025" s="1" t="str">
        <f t="shared" si="46"/>
        <v>Cáceres-Principado De Asturias-Asturias-R5</v>
      </c>
      <c r="AD1025" s="1" t="str">
        <f t="shared" si="47"/>
        <v xml:space="preserve">DC - Industria del cuero y calzado </v>
      </c>
    </row>
    <row r="1026" spans="1:30" ht="14.4">
      <c r="A1026" s="7" t="s">
        <v>104</v>
      </c>
      <c r="B1026" s="7" t="s">
        <v>70</v>
      </c>
      <c r="C1026" s="7" t="s">
        <v>71</v>
      </c>
      <c r="D1026" s="7" t="s">
        <v>37</v>
      </c>
      <c r="E1026" s="7">
        <v>0</v>
      </c>
      <c r="F1026" s="7">
        <v>0</v>
      </c>
      <c r="G1026" s="7">
        <v>0</v>
      </c>
      <c r="H1026" s="7">
        <v>0</v>
      </c>
      <c r="I1026" s="7">
        <v>0</v>
      </c>
      <c r="J1026" s="7">
        <v>0</v>
      </c>
      <c r="K1026" s="7">
        <v>0</v>
      </c>
      <c r="L1026" s="7">
        <v>0</v>
      </c>
      <c r="M1026" s="7">
        <v>0</v>
      </c>
      <c r="N1026" s="7">
        <v>0</v>
      </c>
      <c r="O1026" s="7">
        <v>0</v>
      </c>
      <c r="P1026" s="7">
        <v>0</v>
      </c>
      <c r="Q1026" s="7">
        <v>0</v>
      </c>
      <c r="R1026" s="7">
        <v>0</v>
      </c>
      <c r="S1026" s="7">
        <v>0</v>
      </c>
      <c r="T1026" s="7">
        <v>0</v>
      </c>
      <c r="U1026" s="7">
        <v>0</v>
      </c>
      <c r="V1026" s="7">
        <v>0</v>
      </c>
      <c r="W1026" s="7">
        <v>0</v>
      </c>
      <c r="X1026" s="7">
        <v>0</v>
      </c>
      <c r="Y1026" s="7">
        <v>0</v>
      </c>
      <c r="Z1026" s="7">
        <v>0</v>
      </c>
      <c r="AA1026" s="1" t="s">
        <v>38</v>
      </c>
      <c r="AB1026" s="1" t="str">
        <f t="shared" si="48"/>
        <v>Principado De Asturias</v>
      </c>
      <c r="AC1026" s="1" t="str">
        <f t="shared" si="46"/>
        <v>Cáceres-Principado De Asturias-Asturias-R6</v>
      </c>
      <c r="AD1026" s="1" t="str">
        <f t="shared" si="47"/>
        <v xml:space="preserve">DD - Industria de la madera y el corcho </v>
      </c>
    </row>
    <row r="1027" spans="1:30" ht="14.4">
      <c r="A1027" s="7" t="s">
        <v>104</v>
      </c>
      <c r="B1027" s="7" t="s">
        <v>70</v>
      </c>
      <c r="C1027" s="7" t="s">
        <v>71</v>
      </c>
      <c r="D1027" s="7" t="s">
        <v>39</v>
      </c>
      <c r="E1027" s="7">
        <v>0</v>
      </c>
      <c r="F1027" s="7">
        <v>0</v>
      </c>
      <c r="G1027" s="7">
        <v>0</v>
      </c>
      <c r="H1027" s="7">
        <v>0</v>
      </c>
      <c r="I1027" s="7">
        <v>0</v>
      </c>
      <c r="J1027" s="7">
        <v>0</v>
      </c>
      <c r="K1027" s="7">
        <v>0</v>
      </c>
      <c r="L1027" s="7">
        <v>0</v>
      </c>
      <c r="M1027" s="7">
        <v>0</v>
      </c>
      <c r="N1027" s="7">
        <v>0</v>
      </c>
      <c r="O1027" s="7">
        <v>0</v>
      </c>
      <c r="P1027" s="7">
        <v>0</v>
      </c>
      <c r="Q1027" s="7">
        <v>0</v>
      </c>
      <c r="R1027" s="7">
        <v>0</v>
      </c>
      <c r="S1027" s="7">
        <v>0</v>
      </c>
      <c r="T1027" s="7">
        <v>0</v>
      </c>
      <c r="U1027" s="7">
        <v>0</v>
      </c>
      <c r="V1027" s="7">
        <v>0</v>
      </c>
      <c r="W1027" s="7">
        <v>0</v>
      </c>
      <c r="X1027" s="7">
        <v>0</v>
      </c>
      <c r="Y1027" s="7">
        <v>0</v>
      </c>
      <c r="Z1027" s="7">
        <v>0</v>
      </c>
      <c r="AA1027" s="1" t="s">
        <v>40</v>
      </c>
      <c r="AB1027" s="1" t="str">
        <f t="shared" si="48"/>
        <v>Principado De Asturias</v>
      </c>
      <c r="AC1027" s="1" t="str">
        <f t="shared" si="46"/>
        <v>Cáceres-Principado De Asturias-Asturias-R7</v>
      </c>
      <c r="AD1027" s="1" t="str">
        <f t="shared" si="47"/>
        <v xml:space="preserve">DE - Industria del papel, edición y artes gráficas </v>
      </c>
    </row>
    <row r="1028" spans="1:30" ht="14.4">
      <c r="A1028" s="7" t="s">
        <v>104</v>
      </c>
      <c r="B1028" s="7" t="s">
        <v>70</v>
      </c>
      <c r="C1028" s="7" t="s">
        <v>71</v>
      </c>
      <c r="D1028" s="7" t="s">
        <v>41</v>
      </c>
      <c r="E1028" s="7">
        <v>0</v>
      </c>
      <c r="F1028" s="7">
        <v>0</v>
      </c>
      <c r="G1028" s="7">
        <v>0</v>
      </c>
      <c r="H1028" s="7">
        <v>0</v>
      </c>
      <c r="I1028" s="7">
        <v>0</v>
      </c>
      <c r="J1028" s="7">
        <v>0</v>
      </c>
      <c r="K1028" s="7">
        <v>0</v>
      </c>
      <c r="L1028" s="7">
        <v>0</v>
      </c>
      <c r="M1028" s="7">
        <v>0</v>
      </c>
      <c r="N1028" s="7">
        <v>0</v>
      </c>
      <c r="O1028" s="7">
        <v>0</v>
      </c>
      <c r="P1028" s="7">
        <v>0</v>
      </c>
      <c r="Q1028" s="7">
        <v>0</v>
      </c>
      <c r="R1028" s="7">
        <v>0</v>
      </c>
      <c r="S1028" s="7">
        <v>0</v>
      </c>
      <c r="T1028" s="7">
        <v>0</v>
      </c>
      <c r="U1028" s="7">
        <v>0</v>
      </c>
      <c r="V1028" s="7">
        <v>0</v>
      </c>
      <c r="W1028" s="7">
        <v>0</v>
      </c>
      <c r="X1028" s="7">
        <v>0</v>
      </c>
      <c r="Y1028" s="7">
        <v>0</v>
      </c>
      <c r="Z1028" s="7">
        <v>0</v>
      </c>
      <c r="AA1028" s="1" t="s">
        <v>42</v>
      </c>
      <c r="AB1028" s="1" t="str">
        <f t="shared" si="48"/>
        <v>Principado De Asturias</v>
      </c>
      <c r="AC1028" s="1" t="str">
        <f t="shared" si="46"/>
        <v>Cáceres-Principado De Asturias-Asturias-R8</v>
      </c>
      <c r="AD1028" s="1" t="str">
        <f t="shared" si="47"/>
        <v xml:space="preserve">DG - Industria Química </v>
      </c>
    </row>
    <row r="1029" spans="1:30" ht="14.4">
      <c r="A1029" s="7" t="s">
        <v>104</v>
      </c>
      <c r="B1029" s="7" t="s">
        <v>70</v>
      </c>
      <c r="C1029" s="7" t="s">
        <v>71</v>
      </c>
      <c r="D1029" s="7" t="s">
        <v>43</v>
      </c>
      <c r="E1029" s="7">
        <v>0</v>
      </c>
      <c r="F1029" s="7">
        <v>0</v>
      </c>
      <c r="G1029" s="7">
        <v>0</v>
      </c>
      <c r="H1029" s="7">
        <v>0</v>
      </c>
      <c r="I1029" s="7">
        <v>0</v>
      </c>
      <c r="J1029" s="7">
        <v>0</v>
      </c>
      <c r="K1029" s="7">
        <v>0</v>
      </c>
      <c r="L1029" s="7">
        <v>1.87124549679793</v>
      </c>
      <c r="M1029" s="7">
        <v>0</v>
      </c>
      <c r="N1029" s="7">
        <v>0</v>
      </c>
      <c r="O1029" s="7">
        <v>0</v>
      </c>
      <c r="P1029" s="7">
        <v>0</v>
      </c>
      <c r="Q1029" s="7">
        <v>0</v>
      </c>
      <c r="R1029" s="7">
        <v>0</v>
      </c>
      <c r="S1029" s="7">
        <v>0</v>
      </c>
      <c r="T1029" s="7">
        <v>0</v>
      </c>
      <c r="U1029" s="7">
        <v>0</v>
      </c>
      <c r="V1029" s="7">
        <v>0</v>
      </c>
      <c r="W1029" s="7">
        <v>0.95299100000000003</v>
      </c>
      <c r="X1029" s="7">
        <v>0</v>
      </c>
      <c r="Y1029" s="7">
        <v>0</v>
      </c>
      <c r="Z1029" s="7">
        <v>0</v>
      </c>
      <c r="AA1029" s="1" t="s">
        <v>44</v>
      </c>
      <c r="AB1029" s="1" t="str">
        <f t="shared" si="48"/>
        <v>Principado De Asturias</v>
      </c>
      <c r="AC1029" s="1" t="str">
        <f t="shared" si="46"/>
        <v>Cáceres-Principado De Asturias-Asturias-R9</v>
      </c>
      <c r="AD1029" s="1" t="str">
        <f t="shared" si="47"/>
        <v xml:space="preserve">DH - Industria del caucho y materias plásticas </v>
      </c>
    </row>
    <row r="1030" spans="1:30" ht="14.4">
      <c r="A1030" s="7" t="s">
        <v>104</v>
      </c>
      <c r="B1030" s="7" t="s">
        <v>70</v>
      </c>
      <c r="C1030" s="7" t="s">
        <v>71</v>
      </c>
      <c r="D1030" s="7" t="s">
        <v>45</v>
      </c>
      <c r="E1030" s="7">
        <v>0</v>
      </c>
      <c r="F1030" s="7">
        <v>0</v>
      </c>
      <c r="G1030" s="7">
        <v>37.170901772065797</v>
      </c>
      <c r="H1030" s="7">
        <v>0</v>
      </c>
      <c r="I1030" s="7">
        <v>0</v>
      </c>
      <c r="J1030" s="7">
        <v>0</v>
      </c>
      <c r="K1030" s="7">
        <v>1.51204922240547</v>
      </c>
      <c r="L1030" s="7">
        <v>11.1508673011186</v>
      </c>
      <c r="M1030" s="7">
        <v>0</v>
      </c>
      <c r="N1030" s="7">
        <v>0</v>
      </c>
      <c r="O1030" s="7">
        <v>5.7537183105366401</v>
      </c>
      <c r="P1030" s="7">
        <v>0</v>
      </c>
      <c r="Q1030" s="7">
        <v>0</v>
      </c>
      <c r="R1030" s="7">
        <v>16.365407999999999</v>
      </c>
      <c r="S1030" s="7">
        <v>0</v>
      </c>
      <c r="T1030" s="7">
        <v>0</v>
      </c>
      <c r="U1030" s="7">
        <v>0</v>
      </c>
      <c r="V1030" s="7">
        <v>13.468655999999999</v>
      </c>
      <c r="W1030" s="7">
        <v>13.527968</v>
      </c>
      <c r="X1030" s="7">
        <v>0</v>
      </c>
      <c r="Y1030" s="7">
        <v>0</v>
      </c>
      <c r="Z1030" s="7">
        <v>5.7712440000000003</v>
      </c>
      <c r="AA1030" s="1" t="s">
        <v>46</v>
      </c>
      <c r="AB1030" s="1" t="str">
        <f t="shared" si="48"/>
        <v>Principado De Asturias</v>
      </c>
      <c r="AC1030" s="1" t="str">
        <f t="shared" si="46"/>
        <v>Cáceres-Principado De Asturias-Asturias-R10</v>
      </c>
      <c r="AD1030" s="1" t="str">
        <f t="shared" si="47"/>
        <v xml:space="preserve">DI - Industria de productos minerales no metálicos </v>
      </c>
    </row>
    <row r="1031" spans="1:30" ht="14.4">
      <c r="A1031" s="7" t="s">
        <v>104</v>
      </c>
      <c r="B1031" s="7" t="s">
        <v>70</v>
      </c>
      <c r="C1031" s="7" t="s">
        <v>71</v>
      </c>
      <c r="D1031" s="7" t="s">
        <v>47</v>
      </c>
      <c r="E1031" s="7">
        <v>0</v>
      </c>
      <c r="F1031" s="7">
        <v>14.7554324331036</v>
      </c>
      <c r="G1031" s="7">
        <v>2.3979767662456402</v>
      </c>
      <c r="H1031" s="7">
        <v>0</v>
      </c>
      <c r="I1031" s="7">
        <v>14.2573782849305</v>
      </c>
      <c r="J1031" s="7">
        <v>0</v>
      </c>
      <c r="K1031" s="7">
        <v>0</v>
      </c>
      <c r="L1031" s="7">
        <v>0</v>
      </c>
      <c r="M1031" s="7">
        <v>0</v>
      </c>
      <c r="N1031" s="7">
        <v>0</v>
      </c>
      <c r="O1031" s="7">
        <v>0</v>
      </c>
      <c r="P1031" s="7">
        <v>0</v>
      </c>
      <c r="Q1031" s="7">
        <v>18.820954</v>
      </c>
      <c r="R1031" s="7">
        <v>17.202719999999999</v>
      </c>
      <c r="S1031" s="7">
        <v>0</v>
      </c>
      <c r="T1031" s="7">
        <v>45.639949999999999</v>
      </c>
      <c r="U1031" s="7">
        <v>0</v>
      </c>
      <c r="V1031" s="7">
        <v>0</v>
      </c>
      <c r="W1031" s="7">
        <v>0</v>
      </c>
      <c r="X1031" s="7">
        <v>0</v>
      </c>
      <c r="Y1031" s="7">
        <v>0</v>
      </c>
      <c r="Z1031" s="7">
        <v>0</v>
      </c>
      <c r="AA1031" s="1" t="s">
        <v>48</v>
      </c>
      <c r="AB1031" s="1" t="str">
        <f t="shared" si="48"/>
        <v>Principado De Asturias</v>
      </c>
      <c r="AC1031" s="1" t="str">
        <f t="shared" si="46"/>
        <v>Cáceres-Principado De Asturias-Asturias-R11</v>
      </c>
      <c r="AD1031" s="1" t="str">
        <f t="shared" si="47"/>
        <v xml:space="preserve">DJ - Metalurgia y fabricación de productos metálicos </v>
      </c>
    </row>
    <row r="1032" spans="1:30" ht="14.4">
      <c r="A1032" s="7" t="s">
        <v>104</v>
      </c>
      <c r="B1032" s="7" t="s">
        <v>70</v>
      </c>
      <c r="C1032" s="7" t="s">
        <v>71</v>
      </c>
      <c r="D1032" s="7" t="s">
        <v>49</v>
      </c>
      <c r="E1032" s="7">
        <v>0</v>
      </c>
      <c r="F1032" s="7">
        <v>0</v>
      </c>
      <c r="G1032" s="7">
        <v>0</v>
      </c>
      <c r="H1032" s="7">
        <v>0</v>
      </c>
      <c r="I1032" s="7">
        <v>0</v>
      </c>
      <c r="J1032" s="7">
        <v>0</v>
      </c>
      <c r="K1032" s="7">
        <v>0</v>
      </c>
      <c r="L1032" s="7">
        <v>0</v>
      </c>
      <c r="M1032" s="7">
        <v>0</v>
      </c>
      <c r="N1032" s="7">
        <v>0</v>
      </c>
      <c r="O1032" s="7">
        <v>0</v>
      </c>
      <c r="P1032" s="7">
        <v>0</v>
      </c>
      <c r="Q1032" s="7">
        <v>0</v>
      </c>
      <c r="R1032" s="7">
        <v>0</v>
      </c>
      <c r="S1032" s="7">
        <v>0</v>
      </c>
      <c r="T1032" s="7">
        <v>0</v>
      </c>
      <c r="U1032" s="7">
        <v>0</v>
      </c>
      <c r="V1032" s="7">
        <v>0</v>
      </c>
      <c r="W1032" s="7">
        <v>0</v>
      </c>
      <c r="X1032" s="7">
        <v>0</v>
      </c>
      <c r="Y1032" s="7">
        <v>0</v>
      </c>
      <c r="Z1032" s="7">
        <v>0</v>
      </c>
      <c r="AA1032" s="1" t="s">
        <v>50</v>
      </c>
      <c r="AB1032" s="1" t="str">
        <f t="shared" si="48"/>
        <v>Principado De Asturias</v>
      </c>
      <c r="AC1032" s="1" t="str">
        <f t="shared" si="46"/>
        <v>Cáceres-Principado De Asturias-Asturias-R12</v>
      </c>
      <c r="AD1032" s="1" t="str">
        <f t="shared" si="47"/>
        <v xml:space="preserve">DK - Fabricación de maquinaria y equipo mecánico </v>
      </c>
    </row>
    <row r="1033" spans="1:30" ht="14.4">
      <c r="A1033" s="7" t="s">
        <v>104</v>
      </c>
      <c r="B1033" s="7" t="s">
        <v>70</v>
      </c>
      <c r="C1033" s="7" t="s">
        <v>71</v>
      </c>
      <c r="D1033" s="7" t="s">
        <v>51</v>
      </c>
      <c r="E1033" s="7">
        <v>0</v>
      </c>
      <c r="F1033" s="7">
        <v>0</v>
      </c>
      <c r="G1033" s="7">
        <v>0</v>
      </c>
      <c r="H1033" s="7">
        <v>0</v>
      </c>
      <c r="I1033" s="7">
        <v>0</v>
      </c>
      <c r="J1033" s="7">
        <v>0</v>
      </c>
      <c r="K1033" s="7">
        <v>0</v>
      </c>
      <c r="L1033" s="7">
        <v>0</v>
      </c>
      <c r="M1033" s="7">
        <v>0</v>
      </c>
      <c r="N1033" s="7">
        <v>0</v>
      </c>
      <c r="O1033" s="7">
        <v>0</v>
      </c>
      <c r="P1033" s="7">
        <v>0</v>
      </c>
      <c r="Q1033" s="7">
        <v>0</v>
      </c>
      <c r="R1033" s="7">
        <v>0</v>
      </c>
      <c r="S1033" s="7">
        <v>0</v>
      </c>
      <c r="T1033" s="7">
        <v>0</v>
      </c>
      <c r="U1033" s="7">
        <v>0</v>
      </c>
      <c r="V1033" s="7">
        <v>0</v>
      </c>
      <c r="W1033" s="7">
        <v>0</v>
      </c>
      <c r="X1033" s="7">
        <v>0</v>
      </c>
      <c r="Y1033" s="7">
        <v>0</v>
      </c>
      <c r="Z1033" s="7">
        <v>0</v>
      </c>
      <c r="AA1033" s="1" t="s">
        <v>52</v>
      </c>
      <c r="AB1033" s="1" t="str">
        <f t="shared" si="48"/>
        <v>Principado De Asturias</v>
      </c>
      <c r="AC1033" s="1" t="str">
        <f t="shared" si="46"/>
        <v>Cáceres-Principado De Asturias-Asturias-R13</v>
      </c>
      <c r="AD1033" s="1" t="str">
        <f t="shared" si="47"/>
        <v xml:space="preserve">DL - Material y equipo eléctrico, electrónico y óptico </v>
      </c>
    </row>
    <row r="1034" spans="1:30" ht="14.4">
      <c r="A1034" s="7" t="s">
        <v>104</v>
      </c>
      <c r="B1034" s="7" t="s">
        <v>70</v>
      </c>
      <c r="C1034" s="7" t="s">
        <v>71</v>
      </c>
      <c r="D1034" s="7" t="s">
        <v>53</v>
      </c>
      <c r="E1034" s="7">
        <v>0</v>
      </c>
      <c r="F1034" s="7">
        <v>0</v>
      </c>
      <c r="G1034" s="7">
        <v>0</v>
      </c>
      <c r="H1034" s="7">
        <v>0</v>
      </c>
      <c r="I1034" s="7">
        <v>0</v>
      </c>
      <c r="J1034" s="7">
        <v>0</v>
      </c>
      <c r="K1034" s="7">
        <v>0</v>
      </c>
      <c r="L1034" s="7">
        <v>0</v>
      </c>
      <c r="M1034" s="7">
        <v>0</v>
      </c>
      <c r="N1034" s="7">
        <v>0</v>
      </c>
      <c r="O1034" s="7">
        <v>0</v>
      </c>
      <c r="P1034" s="7">
        <v>0</v>
      </c>
      <c r="Q1034" s="7">
        <v>0</v>
      </c>
      <c r="R1034" s="7">
        <v>0</v>
      </c>
      <c r="S1034" s="7">
        <v>0</v>
      </c>
      <c r="T1034" s="7">
        <v>0</v>
      </c>
      <c r="U1034" s="7">
        <v>0</v>
      </c>
      <c r="V1034" s="7">
        <v>0</v>
      </c>
      <c r="W1034" s="7">
        <v>0</v>
      </c>
      <c r="X1034" s="7">
        <v>0</v>
      </c>
      <c r="Y1034" s="7">
        <v>0</v>
      </c>
      <c r="Z1034" s="7">
        <v>0</v>
      </c>
      <c r="AA1034" s="1" t="s">
        <v>54</v>
      </c>
      <c r="AB1034" s="1" t="str">
        <f t="shared" si="48"/>
        <v>Principado De Asturias</v>
      </c>
      <c r="AC1034" s="1" t="str">
        <f t="shared" si="46"/>
        <v>Cáceres-Principado De Asturias-Asturias-R14</v>
      </c>
      <c r="AD1034" s="1" t="str">
        <f t="shared" si="47"/>
        <v xml:space="preserve">DM - Fabricación de material de transporte </v>
      </c>
    </row>
    <row r="1035" spans="1:30" ht="14.4">
      <c r="A1035" s="7" t="s">
        <v>104</v>
      </c>
      <c r="B1035" s="7" t="s">
        <v>70</v>
      </c>
      <c r="C1035" s="7" t="s">
        <v>71</v>
      </c>
      <c r="D1035" s="7" t="s">
        <v>55</v>
      </c>
      <c r="E1035" s="7">
        <v>0</v>
      </c>
      <c r="F1035" s="7">
        <v>0</v>
      </c>
      <c r="G1035" s="7">
        <v>0</v>
      </c>
      <c r="H1035" s="7">
        <v>0</v>
      </c>
      <c r="I1035" s="7">
        <v>0</v>
      </c>
      <c r="J1035" s="7">
        <v>0</v>
      </c>
      <c r="K1035" s="7">
        <v>0</v>
      </c>
      <c r="L1035" s="7">
        <v>0</v>
      </c>
      <c r="M1035" s="7">
        <v>0</v>
      </c>
      <c r="N1035" s="7">
        <v>0</v>
      </c>
      <c r="O1035" s="7">
        <v>0</v>
      </c>
      <c r="P1035" s="7">
        <v>0</v>
      </c>
      <c r="Q1035" s="7">
        <v>0</v>
      </c>
      <c r="R1035" s="7">
        <v>0</v>
      </c>
      <c r="S1035" s="7">
        <v>0</v>
      </c>
      <c r="T1035" s="7">
        <v>0</v>
      </c>
      <c r="U1035" s="7">
        <v>0</v>
      </c>
      <c r="V1035" s="7">
        <v>0</v>
      </c>
      <c r="W1035" s="7">
        <v>0</v>
      </c>
      <c r="X1035" s="7">
        <v>0</v>
      </c>
      <c r="Y1035" s="7">
        <v>0</v>
      </c>
      <c r="Z1035" s="7">
        <v>0</v>
      </c>
      <c r="AA1035" s="1" t="s">
        <v>56</v>
      </c>
      <c r="AB1035" s="1" t="str">
        <f t="shared" si="48"/>
        <v>Principado De Asturias</v>
      </c>
      <c r="AC1035" s="1" t="str">
        <f t="shared" si="46"/>
        <v>Cáceres-Principado De Asturias-Asturias-R15</v>
      </c>
      <c r="AD1035" s="1" t="str">
        <f t="shared" si="47"/>
        <v xml:space="preserve">DN - Industrias diversas </v>
      </c>
    </row>
    <row r="1036" spans="1:30" ht="14.4">
      <c r="A1036" s="7" t="s">
        <v>104</v>
      </c>
      <c r="B1036" s="7" t="s">
        <v>70</v>
      </c>
      <c r="C1036" s="7" t="s">
        <v>71</v>
      </c>
      <c r="D1036" s="7" t="s">
        <v>57</v>
      </c>
      <c r="E1036" s="7">
        <v>0</v>
      </c>
      <c r="F1036" s="7">
        <v>0</v>
      </c>
      <c r="G1036" s="7">
        <v>0</v>
      </c>
      <c r="H1036" s="7">
        <v>0</v>
      </c>
      <c r="I1036" s="7">
        <v>0</v>
      </c>
      <c r="J1036" s="7">
        <v>0</v>
      </c>
      <c r="K1036" s="7">
        <v>0</v>
      </c>
      <c r="L1036" s="7">
        <v>0</v>
      </c>
      <c r="M1036" s="7">
        <v>0</v>
      </c>
      <c r="N1036" s="7">
        <v>0</v>
      </c>
      <c r="O1036" s="7">
        <v>0</v>
      </c>
      <c r="P1036" s="7">
        <v>0</v>
      </c>
      <c r="Q1036" s="7">
        <v>0</v>
      </c>
      <c r="R1036" s="7">
        <v>0</v>
      </c>
      <c r="S1036" s="7">
        <v>0</v>
      </c>
      <c r="T1036" s="7">
        <v>0</v>
      </c>
      <c r="U1036" s="7">
        <v>0</v>
      </c>
      <c r="V1036" s="7">
        <v>0</v>
      </c>
      <c r="W1036" s="7">
        <v>0</v>
      </c>
      <c r="X1036" s="7">
        <v>0</v>
      </c>
      <c r="Y1036" s="7">
        <v>0</v>
      </c>
      <c r="Z1036" s="7">
        <v>0</v>
      </c>
      <c r="AA1036" s="1" t="s">
        <v>58</v>
      </c>
      <c r="AB1036" s="1" t="str">
        <f t="shared" si="48"/>
        <v>Principado De Asturias</v>
      </c>
      <c r="AC1036" s="1" t="str">
        <f t="shared" si="46"/>
        <v>Cáceres-Principado De Asturias-Asturias-R16</v>
      </c>
      <c r="AD1036" s="1" t="str">
        <f t="shared" si="47"/>
        <v xml:space="preserve">EE - Industria energética, distribución de energía, gas y agua </v>
      </c>
    </row>
    <row r="1037" spans="1:30" ht="14.4">
      <c r="A1037" s="7" t="s">
        <v>104</v>
      </c>
      <c r="B1037" s="7" t="s">
        <v>72</v>
      </c>
      <c r="C1037" s="7" t="s">
        <v>73</v>
      </c>
      <c r="D1037" s="7" t="s">
        <v>23</v>
      </c>
      <c r="E1037" s="7">
        <v>0</v>
      </c>
      <c r="F1037" s="7">
        <v>0</v>
      </c>
      <c r="G1037" s="7">
        <v>0</v>
      </c>
      <c r="H1037" s="7">
        <v>0</v>
      </c>
      <c r="I1037" s="7">
        <v>0</v>
      </c>
      <c r="J1037" s="7">
        <v>0</v>
      </c>
      <c r="K1037" s="7">
        <v>0</v>
      </c>
      <c r="L1037" s="7">
        <v>0</v>
      </c>
      <c r="M1037" s="7">
        <v>0</v>
      </c>
      <c r="N1037" s="7">
        <v>0</v>
      </c>
      <c r="O1037" s="7">
        <v>0</v>
      </c>
      <c r="P1037" s="7">
        <v>0</v>
      </c>
      <c r="Q1037" s="7">
        <v>0</v>
      </c>
      <c r="R1037" s="7">
        <v>0</v>
      </c>
      <c r="S1037" s="7">
        <v>0</v>
      </c>
      <c r="T1037" s="7">
        <v>0</v>
      </c>
      <c r="U1037" s="7">
        <v>0</v>
      </c>
      <c r="V1037" s="7">
        <v>0</v>
      </c>
      <c r="W1037" s="7">
        <v>0</v>
      </c>
      <c r="X1037" s="7">
        <v>0</v>
      </c>
      <c r="Y1037" s="7">
        <v>0</v>
      </c>
      <c r="Z1037" s="7">
        <v>0</v>
      </c>
      <c r="AA1037" s="1" t="s">
        <v>24</v>
      </c>
      <c r="AB1037" s="1" t="str">
        <f t="shared" si="48"/>
        <v>Illes Balears</v>
      </c>
      <c r="AC1037" s="1" t="str">
        <f t="shared" si="46"/>
        <v>Cáceres-Illes Balears-Baleares-R1</v>
      </c>
      <c r="AD1037" s="1" t="str">
        <f t="shared" si="47"/>
        <v xml:space="preserve">AA,BB - Agricultura, silvicultura y pesca </v>
      </c>
    </row>
    <row r="1038" spans="1:30" ht="14.4">
      <c r="A1038" s="7" t="s">
        <v>104</v>
      </c>
      <c r="B1038" s="7" t="s">
        <v>72</v>
      </c>
      <c r="C1038" s="7" t="s">
        <v>73</v>
      </c>
      <c r="D1038" s="7" t="s">
        <v>26</v>
      </c>
      <c r="E1038" s="7">
        <v>0</v>
      </c>
      <c r="F1038" s="7">
        <v>0</v>
      </c>
      <c r="G1038" s="7">
        <v>0</v>
      </c>
      <c r="H1038" s="7">
        <v>0</v>
      </c>
      <c r="I1038" s="7">
        <v>0</v>
      </c>
      <c r="J1038" s="7">
        <v>0</v>
      </c>
      <c r="K1038" s="7">
        <v>0</v>
      </c>
      <c r="L1038" s="7">
        <v>0</v>
      </c>
      <c r="M1038" s="7">
        <v>0</v>
      </c>
      <c r="N1038" s="7">
        <v>0</v>
      </c>
      <c r="O1038" s="7">
        <v>0</v>
      </c>
      <c r="P1038" s="7">
        <v>0</v>
      </c>
      <c r="Q1038" s="7">
        <v>0</v>
      </c>
      <c r="R1038" s="7">
        <v>0</v>
      </c>
      <c r="S1038" s="7">
        <v>0</v>
      </c>
      <c r="T1038" s="7">
        <v>0</v>
      </c>
      <c r="U1038" s="7">
        <v>0</v>
      </c>
      <c r="V1038" s="7">
        <v>0</v>
      </c>
      <c r="W1038" s="7">
        <v>0</v>
      </c>
      <c r="X1038" s="7">
        <v>0</v>
      </c>
      <c r="Y1038" s="7">
        <v>0</v>
      </c>
      <c r="Z1038" s="7">
        <v>0</v>
      </c>
      <c r="AA1038" s="1" t="s">
        <v>27</v>
      </c>
      <c r="AB1038" s="1" t="str">
        <f t="shared" si="48"/>
        <v>Illes Balears</v>
      </c>
      <c r="AC1038" s="1" t="str">
        <f t="shared" ref="AC1038:AC1101" si="49">+A1038&amp;"-"&amp;AB1038&amp;"-"&amp;C1038&amp;"-"&amp;AA1038</f>
        <v>Cáceres-Illes Balears-Baleares-R2</v>
      </c>
      <c r="AD1038" s="1" t="str">
        <f t="shared" ref="AD1038:AD1101" si="50">+IF(D1038=$D$13,$AI$1,IF(D1038=$D$14,$AI$2,IF(D1038=$D$15,$AI$3,IF(D1038=$D$16,$AI$4,IF(D1038=$D$17,$AI$5,IF(D1038=$D$18,$AI$6,IF(D1038=$D$19,$AI$7,IF(D1038=$D$20,$AI$8,IF(D1038=$D$21,$AI$9,IF(D1038=$D$22,$AI$10,IF(D1038=$D$23,$AI$11,IF(D1038=$D$24,$AI$12,IF(D1038=$D$25,$AI$13,IF(D1038=$D$26,$AI$14,IF(D1038=$D$27,$AI$15,$AI$16)))))))))))))))</f>
        <v xml:space="preserve">CA,CB, DF - I. extractivas, coquerías, refino y combustibles nucleares </v>
      </c>
    </row>
    <row r="1039" spans="1:30" ht="14.4">
      <c r="A1039" s="7" t="s">
        <v>104</v>
      </c>
      <c r="B1039" s="7" t="s">
        <v>72</v>
      </c>
      <c r="C1039" s="7" t="s">
        <v>73</v>
      </c>
      <c r="D1039" s="7" t="s">
        <v>29</v>
      </c>
      <c r="E1039" s="7">
        <v>0</v>
      </c>
      <c r="F1039" s="7">
        <v>0</v>
      </c>
      <c r="G1039" s="7">
        <v>0</v>
      </c>
      <c r="H1039" s="7">
        <v>0</v>
      </c>
      <c r="I1039" s="7">
        <v>0</v>
      </c>
      <c r="J1039" s="7">
        <v>0</v>
      </c>
      <c r="K1039" s="7">
        <v>0</v>
      </c>
      <c r="L1039" s="7">
        <v>0</v>
      </c>
      <c r="M1039" s="7">
        <v>0</v>
      </c>
      <c r="N1039" s="7">
        <v>0</v>
      </c>
      <c r="O1039" s="7">
        <v>0</v>
      </c>
      <c r="P1039" s="7">
        <v>0</v>
      </c>
      <c r="Q1039" s="7">
        <v>0</v>
      </c>
      <c r="R1039" s="7">
        <v>0</v>
      </c>
      <c r="S1039" s="7">
        <v>0</v>
      </c>
      <c r="T1039" s="7">
        <v>0</v>
      </c>
      <c r="U1039" s="7">
        <v>0</v>
      </c>
      <c r="V1039" s="7">
        <v>0</v>
      </c>
      <c r="W1039" s="7">
        <v>0</v>
      </c>
      <c r="X1039" s="7">
        <v>0</v>
      </c>
      <c r="Y1039" s="7">
        <v>0</v>
      </c>
      <c r="Z1039" s="7">
        <v>0</v>
      </c>
      <c r="AA1039" s="1" t="s">
        <v>30</v>
      </c>
      <c r="AB1039" s="1" t="str">
        <f t="shared" si="48"/>
        <v>Illes Balears</v>
      </c>
      <c r="AC1039" s="1" t="str">
        <f t="shared" si="49"/>
        <v>Cáceres-Illes Balears-Baleares-R3</v>
      </c>
      <c r="AD1039" s="1" t="str">
        <f t="shared" si="50"/>
        <v xml:space="preserve">DA - Industria Agroalimentaria </v>
      </c>
    </row>
    <row r="1040" spans="1:30" ht="14.4">
      <c r="A1040" s="7" t="s">
        <v>104</v>
      </c>
      <c r="B1040" s="7" t="s">
        <v>72</v>
      </c>
      <c r="C1040" s="7" t="s">
        <v>73</v>
      </c>
      <c r="D1040" s="7" t="s">
        <v>32</v>
      </c>
      <c r="E1040" s="7">
        <v>0</v>
      </c>
      <c r="F1040" s="7">
        <v>0</v>
      </c>
      <c r="G1040" s="7">
        <v>0</v>
      </c>
      <c r="H1040" s="7">
        <v>0</v>
      </c>
      <c r="I1040" s="7">
        <v>0</v>
      </c>
      <c r="J1040" s="7">
        <v>0</v>
      </c>
      <c r="K1040" s="7">
        <v>0</v>
      </c>
      <c r="L1040" s="7">
        <v>0</v>
      </c>
      <c r="M1040" s="7">
        <v>0</v>
      </c>
      <c r="N1040" s="7">
        <v>0</v>
      </c>
      <c r="O1040" s="7">
        <v>0</v>
      </c>
      <c r="P1040" s="7">
        <v>0</v>
      </c>
      <c r="Q1040" s="7">
        <v>0</v>
      </c>
      <c r="R1040" s="7">
        <v>0</v>
      </c>
      <c r="S1040" s="7">
        <v>0</v>
      </c>
      <c r="T1040" s="7">
        <v>0</v>
      </c>
      <c r="U1040" s="7">
        <v>0</v>
      </c>
      <c r="V1040" s="7">
        <v>0</v>
      </c>
      <c r="W1040" s="7">
        <v>0</v>
      </c>
      <c r="X1040" s="7">
        <v>0</v>
      </c>
      <c r="Y1040" s="7">
        <v>0</v>
      </c>
      <c r="Z1040" s="7">
        <v>0</v>
      </c>
      <c r="AA1040" s="1" t="s">
        <v>33</v>
      </c>
      <c r="AB1040" s="1" t="str">
        <f t="shared" si="48"/>
        <v>Illes Balears</v>
      </c>
      <c r="AC1040" s="1" t="str">
        <f t="shared" si="49"/>
        <v>Cáceres-Illes Balears-Baleares-R4</v>
      </c>
      <c r="AD1040" s="1" t="str">
        <f t="shared" si="50"/>
        <v xml:space="preserve">DB - Industria textil y de la confección </v>
      </c>
    </row>
    <row r="1041" spans="1:30" ht="14.4">
      <c r="A1041" s="7" t="s">
        <v>104</v>
      </c>
      <c r="B1041" s="7" t="s">
        <v>72</v>
      </c>
      <c r="C1041" s="7" t="s">
        <v>73</v>
      </c>
      <c r="D1041" s="7" t="s">
        <v>35</v>
      </c>
      <c r="E1041" s="7">
        <v>0</v>
      </c>
      <c r="F1041" s="7">
        <v>0</v>
      </c>
      <c r="G1041" s="7">
        <v>0</v>
      </c>
      <c r="H1041" s="7">
        <v>0</v>
      </c>
      <c r="I1041" s="7">
        <v>0</v>
      </c>
      <c r="J1041" s="7">
        <v>0</v>
      </c>
      <c r="K1041" s="7">
        <v>0</v>
      </c>
      <c r="L1041" s="7">
        <v>0</v>
      </c>
      <c r="M1041" s="7">
        <v>0</v>
      </c>
      <c r="N1041" s="7">
        <v>0</v>
      </c>
      <c r="O1041" s="7">
        <v>0</v>
      </c>
      <c r="P1041" s="7">
        <v>0</v>
      </c>
      <c r="Q1041" s="7">
        <v>0</v>
      </c>
      <c r="R1041" s="7">
        <v>0</v>
      </c>
      <c r="S1041" s="7">
        <v>0</v>
      </c>
      <c r="T1041" s="7">
        <v>0</v>
      </c>
      <c r="U1041" s="7">
        <v>0</v>
      </c>
      <c r="V1041" s="7">
        <v>0</v>
      </c>
      <c r="W1041" s="7">
        <v>0</v>
      </c>
      <c r="X1041" s="7">
        <v>0</v>
      </c>
      <c r="Y1041" s="7">
        <v>0</v>
      </c>
      <c r="Z1041" s="7">
        <v>0</v>
      </c>
      <c r="AA1041" s="1" t="s">
        <v>36</v>
      </c>
      <c r="AB1041" s="1" t="str">
        <f t="shared" si="48"/>
        <v>Illes Balears</v>
      </c>
      <c r="AC1041" s="1" t="str">
        <f t="shared" si="49"/>
        <v>Cáceres-Illes Balears-Baleares-R5</v>
      </c>
      <c r="AD1041" s="1" t="str">
        <f t="shared" si="50"/>
        <v xml:space="preserve">DC - Industria del cuero y calzado </v>
      </c>
    </row>
    <row r="1042" spans="1:30" ht="14.4">
      <c r="A1042" s="7" t="s">
        <v>104</v>
      </c>
      <c r="B1042" s="7" t="s">
        <v>72</v>
      </c>
      <c r="C1042" s="7" t="s">
        <v>73</v>
      </c>
      <c r="D1042" s="7" t="s">
        <v>37</v>
      </c>
      <c r="E1042" s="7">
        <v>0</v>
      </c>
      <c r="F1042" s="7">
        <v>0</v>
      </c>
      <c r="G1042" s="7">
        <v>0</v>
      </c>
      <c r="H1042" s="7">
        <v>0</v>
      </c>
      <c r="I1042" s="7">
        <v>0</v>
      </c>
      <c r="J1042" s="7">
        <v>0</v>
      </c>
      <c r="K1042" s="7">
        <v>0</v>
      </c>
      <c r="L1042" s="7">
        <v>0</v>
      </c>
      <c r="M1042" s="7">
        <v>0</v>
      </c>
      <c r="N1042" s="7">
        <v>0</v>
      </c>
      <c r="O1042" s="7">
        <v>0</v>
      </c>
      <c r="P1042" s="7">
        <v>0</v>
      </c>
      <c r="Q1042" s="7">
        <v>0</v>
      </c>
      <c r="R1042" s="7">
        <v>0</v>
      </c>
      <c r="S1042" s="7">
        <v>0</v>
      </c>
      <c r="T1042" s="7">
        <v>0</v>
      </c>
      <c r="U1042" s="7">
        <v>0</v>
      </c>
      <c r="V1042" s="7">
        <v>0</v>
      </c>
      <c r="W1042" s="7">
        <v>0</v>
      </c>
      <c r="X1042" s="7">
        <v>0</v>
      </c>
      <c r="Y1042" s="7">
        <v>0</v>
      </c>
      <c r="Z1042" s="7">
        <v>0</v>
      </c>
      <c r="AA1042" s="1" t="s">
        <v>38</v>
      </c>
      <c r="AB1042" s="1" t="str">
        <f t="shared" si="48"/>
        <v>Illes Balears</v>
      </c>
      <c r="AC1042" s="1" t="str">
        <f t="shared" si="49"/>
        <v>Cáceres-Illes Balears-Baleares-R6</v>
      </c>
      <c r="AD1042" s="1" t="str">
        <f t="shared" si="50"/>
        <v xml:space="preserve">DD - Industria de la madera y el corcho </v>
      </c>
    </row>
    <row r="1043" spans="1:30" ht="14.4">
      <c r="A1043" s="7" t="s">
        <v>104</v>
      </c>
      <c r="B1043" s="7" t="s">
        <v>72</v>
      </c>
      <c r="C1043" s="7" t="s">
        <v>73</v>
      </c>
      <c r="D1043" s="7" t="s">
        <v>39</v>
      </c>
      <c r="E1043" s="7">
        <v>0</v>
      </c>
      <c r="F1043" s="7">
        <v>0</v>
      </c>
      <c r="G1043" s="7">
        <v>0</v>
      </c>
      <c r="H1043" s="7">
        <v>0</v>
      </c>
      <c r="I1043" s="7">
        <v>0</v>
      </c>
      <c r="J1043" s="7">
        <v>0</v>
      </c>
      <c r="K1043" s="7">
        <v>0</v>
      </c>
      <c r="L1043" s="7">
        <v>0</v>
      </c>
      <c r="M1043" s="7">
        <v>0</v>
      </c>
      <c r="N1043" s="7">
        <v>0</v>
      </c>
      <c r="O1043" s="7">
        <v>0</v>
      </c>
      <c r="P1043" s="7">
        <v>0</v>
      </c>
      <c r="Q1043" s="7">
        <v>0</v>
      </c>
      <c r="R1043" s="7">
        <v>0</v>
      </c>
      <c r="S1043" s="7">
        <v>0</v>
      </c>
      <c r="T1043" s="7">
        <v>0</v>
      </c>
      <c r="U1043" s="7">
        <v>0</v>
      </c>
      <c r="V1043" s="7">
        <v>0</v>
      </c>
      <c r="W1043" s="7">
        <v>0</v>
      </c>
      <c r="X1043" s="7">
        <v>0</v>
      </c>
      <c r="Y1043" s="7">
        <v>0</v>
      </c>
      <c r="Z1043" s="7">
        <v>0</v>
      </c>
      <c r="AA1043" s="1" t="s">
        <v>40</v>
      </c>
      <c r="AB1043" s="1" t="str">
        <f t="shared" si="48"/>
        <v>Illes Balears</v>
      </c>
      <c r="AC1043" s="1" t="str">
        <f t="shared" si="49"/>
        <v>Cáceres-Illes Balears-Baleares-R7</v>
      </c>
      <c r="AD1043" s="1" t="str">
        <f t="shared" si="50"/>
        <v xml:space="preserve">DE - Industria del papel, edición y artes gráficas </v>
      </c>
    </row>
    <row r="1044" spans="1:30" ht="14.4">
      <c r="A1044" s="7" t="s">
        <v>104</v>
      </c>
      <c r="B1044" s="7" t="s">
        <v>72</v>
      </c>
      <c r="C1044" s="7" t="s">
        <v>73</v>
      </c>
      <c r="D1044" s="7" t="s">
        <v>41</v>
      </c>
      <c r="E1044" s="7">
        <v>0</v>
      </c>
      <c r="F1044" s="7">
        <v>0</v>
      </c>
      <c r="G1044" s="7">
        <v>0</v>
      </c>
      <c r="H1044" s="7">
        <v>0</v>
      </c>
      <c r="I1044" s="7">
        <v>0</v>
      </c>
      <c r="J1044" s="7">
        <v>0</v>
      </c>
      <c r="K1044" s="7">
        <v>0</v>
      </c>
      <c r="L1044" s="7">
        <v>0</v>
      </c>
      <c r="M1044" s="7">
        <v>0</v>
      </c>
      <c r="N1044" s="7">
        <v>0</v>
      </c>
      <c r="O1044" s="7">
        <v>0</v>
      </c>
      <c r="P1044" s="7">
        <v>0</v>
      </c>
      <c r="Q1044" s="7">
        <v>0</v>
      </c>
      <c r="R1044" s="7">
        <v>0</v>
      </c>
      <c r="S1044" s="7">
        <v>0</v>
      </c>
      <c r="T1044" s="7">
        <v>0</v>
      </c>
      <c r="U1044" s="7">
        <v>0</v>
      </c>
      <c r="V1044" s="7">
        <v>0</v>
      </c>
      <c r="W1044" s="7">
        <v>0</v>
      </c>
      <c r="X1044" s="7">
        <v>0</v>
      </c>
      <c r="Y1044" s="7">
        <v>0</v>
      </c>
      <c r="Z1044" s="7">
        <v>0</v>
      </c>
      <c r="AA1044" s="1" t="s">
        <v>42</v>
      </c>
      <c r="AB1044" s="1" t="str">
        <f t="shared" si="48"/>
        <v>Illes Balears</v>
      </c>
      <c r="AC1044" s="1" t="str">
        <f t="shared" si="49"/>
        <v>Cáceres-Illes Balears-Baleares-R8</v>
      </c>
      <c r="AD1044" s="1" t="str">
        <f t="shared" si="50"/>
        <v xml:space="preserve">DG - Industria Química </v>
      </c>
    </row>
    <row r="1045" spans="1:30" ht="14.4">
      <c r="A1045" s="7" t="s">
        <v>104</v>
      </c>
      <c r="B1045" s="7" t="s">
        <v>72</v>
      </c>
      <c r="C1045" s="7" t="s">
        <v>73</v>
      </c>
      <c r="D1045" s="7" t="s">
        <v>43</v>
      </c>
      <c r="E1045" s="7">
        <v>0</v>
      </c>
      <c r="F1045" s="7">
        <v>0</v>
      </c>
      <c r="G1045" s="7">
        <v>0</v>
      </c>
      <c r="H1045" s="7">
        <v>0</v>
      </c>
      <c r="I1045" s="7">
        <v>0</v>
      </c>
      <c r="J1045" s="7">
        <v>0</v>
      </c>
      <c r="K1045" s="7">
        <v>0</v>
      </c>
      <c r="L1045" s="7">
        <v>0</v>
      </c>
      <c r="M1045" s="7">
        <v>0</v>
      </c>
      <c r="N1045" s="7">
        <v>0</v>
      </c>
      <c r="O1045" s="7">
        <v>0</v>
      </c>
      <c r="P1045" s="7">
        <v>0</v>
      </c>
      <c r="Q1045" s="7">
        <v>0</v>
      </c>
      <c r="R1045" s="7">
        <v>0</v>
      </c>
      <c r="S1045" s="7">
        <v>0</v>
      </c>
      <c r="T1045" s="7">
        <v>0</v>
      </c>
      <c r="U1045" s="7">
        <v>0</v>
      </c>
      <c r="V1045" s="7">
        <v>0</v>
      </c>
      <c r="W1045" s="7">
        <v>0</v>
      </c>
      <c r="X1045" s="7">
        <v>0</v>
      </c>
      <c r="Y1045" s="7">
        <v>0</v>
      </c>
      <c r="Z1045" s="7">
        <v>0</v>
      </c>
      <c r="AA1045" s="1" t="s">
        <v>44</v>
      </c>
      <c r="AB1045" s="1" t="str">
        <f t="shared" si="48"/>
        <v>Illes Balears</v>
      </c>
      <c r="AC1045" s="1" t="str">
        <f t="shared" si="49"/>
        <v>Cáceres-Illes Balears-Baleares-R9</v>
      </c>
      <c r="AD1045" s="1" t="str">
        <f t="shared" si="50"/>
        <v xml:space="preserve">DH - Industria del caucho y materias plásticas </v>
      </c>
    </row>
    <row r="1046" spans="1:30" ht="14.4">
      <c r="A1046" s="7" t="s">
        <v>104</v>
      </c>
      <c r="B1046" s="7" t="s">
        <v>72</v>
      </c>
      <c r="C1046" s="7" t="s">
        <v>73</v>
      </c>
      <c r="D1046" s="7" t="s">
        <v>45</v>
      </c>
      <c r="E1046" s="7">
        <v>0</v>
      </c>
      <c r="F1046" s="7">
        <v>0</v>
      </c>
      <c r="G1046" s="7">
        <v>0</v>
      </c>
      <c r="H1046" s="7">
        <v>0</v>
      </c>
      <c r="I1046" s="7">
        <v>0</v>
      </c>
      <c r="J1046" s="7">
        <v>0</v>
      </c>
      <c r="K1046" s="7">
        <v>0</v>
      </c>
      <c r="L1046" s="7">
        <v>0</v>
      </c>
      <c r="M1046" s="7">
        <v>0</v>
      </c>
      <c r="N1046" s="7">
        <v>0</v>
      </c>
      <c r="O1046" s="7">
        <v>0</v>
      </c>
      <c r="P1046" s="7">
        <v>0</v>
      </c>
      <c r="Q1046" s="7">
        <v>0</v>
      </c>
      <c r="R1046" s="7">
        <v>0</v>
      </c>
      <c r="S1046" s="7">
        <v>0</v>
      </c>
      <c r="T1046" s="7">
        <v>0</v>
      </c>
      <c r="U1046" s="7">
        <v>0</v>
      </c>
      <c r="V1046" s="7">
        <v>0</v>
      </c>
      <c r="W1046" s="7">
        <v>0</v>
      </c>
      <c r="X1046" s="7">
        <v>0</v>
      </c>
      <c r="Y1046" s="7">
        <v>0</v>
      </c>
      <c r="Z1046" s="7">
        <v>0</v>
      </c>
      <c r="AA1046" s="1" t="s">
        <v>46</v>
      </c>
      <c r="AB1046" s="1" t="str">
        <f t="shared" si="48"/>
        <v>Illes Balears</v>
      </c>
      <c r="AC1046" s="1" t="str">
        <f t="shared" si="49"/>
        <v>Cáceres-Illes Balears-Baleares-R10</v>
      </c>
      <c r="AD1046" s="1" t="str">
        <f t="shared" si="50"/>
        <v xml:space="preserve">DI - Industria de productos minerales no metálicos </v>
      </c>
    </row>
    <row r="1047" spans="1:30" ht="14.4">
      <c r="A1047" s="7" t="s">
        <v>104</v>
      </c>
      <c r="B1047" s="7" t="s">
        <v>72</v>
      </c>
      <c r="C1047" s="7" t="s">
        <v>73</v>
      </c>
      <c r="D1047" s="7" t="s">
        <v>47</v>
      </c>
      <c r="E1047" s="7">
        <v>0</v>
      </c>
      <c r="F1047" s="7">
        <v>0</v>
      </c>
      <c r="G1047" s="7">
        <v>0</v>
      </c>
      <c r="H1047" s="7">
        <v>0</v>
      </c>
      <c r="I1047" s="7">
        <v>0</v>
      </c>
      <c r="J1047" s="7">
        <v>0</v>
      </c>
      <c r="K1047" s="7">
        <v>0</v>
      </c>
      <c r="L1047" s="7">
        <v>0</v>
      </c>
      <c r="M1047" s="7">
        <v>0</v>
      </c>
      <c r="N1047" s="7">
        <v>0</v>
      </c>
      <c r="O1047" s="7">
        <v>0</v>
      </c>
      <c r="P1047" s="7">
        <v>0</v>
      </c>
      <c r="Q1047" s="7">
        <v>0</v>
      </c>
      <c r="R1047" s="7">
        <v>0</v>
      </c>
      <c r="S1047" s="7">
        <v>0</v>
      </c>
      <c r="T1047" s="7">
        <v>0</v>
      </c>
      <c r="U1047" s="7">
        <v>0</v>
      </c>
      <c r="V1047" s="7">
        <v>0</v>
      </c>
      <c r="W1047" s="7">
        <v>0</v>
      </c>
      <c r="X1047" s="7">
        <v>0</v>
      </c>
      <c r="Y1047" s="7">
        <v>0</v>
      </c>
      <c r="Z1047" s="7">
        <v>0</v>
      </c>
      <c r="AA1047" s="1" t="s">
        <v>48</v>
      </c>
      <c r="AB1047" s="1" t="str">
        <f t="shared" si="48"/>
        <v>Illes Balears</v>
      </c>
      <c r="AC1047" s="1" t="str">
        <f t="shared" si="49"/>
        <v>Cáceres-Illes Balears-Baleares-R11</v>
      </c>
      <c r="AD1047" s="1" t="str">
        <f t="shared" si="50"/>
        <v xml:space="preserve">DJ - Metalurgia y fabricación de productos metálicos </v>
      </c>
    </row>
    <row r="1048" spans="1:30" ht="14.4">
      <c r="A1048" s="7" t="s">
        <v>104</v>
      </c>
      <c r="B1048" s="7" t="s">
        <v>72</v>
      </c>
      <c r="C1048" s="7" t="s">
        <v>73</v>
      </c>
      <c r="D1048" s="7" t="s">
        <v>49</v>
      </c>
      <c r="E1048" s="7">
        <v>0</v>
      </c>
      <c r="F1048" s="7">
        <v>0</v>
      </c>
      <c r="G1048" s="7">
        <v>0</v>
      </c>
      <c r="H1048" s="7">
        <v>0</v>
      </c>
      <c r="I1048" s="7">
        <v>0</v>
      </c>
      <c r="J1048" s="7">
        <v>0</v>
      </c>
      <c r="K1048" s="7">
        <v>0</v>
      </c>
      <c r="L1048" s="7">
        <v>0</v>
      </c>
      <c r="M1048" s="7">
        <v>0</v>
      </c>
      <c r="N1048" s="7">
        <v>0</v>
      </c>
      <c r="O1048" s="7">
        <v>0</v>
      </c>
      <c r="P1048" s="7">
        <v>0</v>
      </c>
      <c r="Q1048" s="7">
        <v>0</v>
      </c>
      <c r="R1048" s="7">
        <v>0</v>
      </c>
      <c r="S1048" s="7">
        <v>0</v>
      </c>
      <c r="T1048" s="7">
        <v>0</v>
      </c>
      <c r="U1048" s="7">
        <v>0</v>
      </c>
      <c r="V1048" s="7">
        <v>0</v>
      </c>
      <c r="W1048" s="7">
        <v>0</v>
      </c>
      <c r="X1048" s="7">
        <v>0</v>
      </c>
      <c r="Y1048" s="7">
        <v>0</v>
      </c>
      <c r="Z1048" s="7">
        <v>0</v>
      </c>
      <c r="AA1048" s="1" t="s">
        <v>50</v>
      </c>
      <c r="AB1048" s="1" t="str">
        <f t="shared" si="48"/>
        <v>Illes Balears</v>
      </c>
      <c r="AC1048" s="1" t="str">
        <f t="shared" si="49"/>
        <v>Cáceres-Illes Balears-Baleares-R12</v>
      </c>
      <c r="AD1048" s="1" t="str">
        <f t="shared" si="50"/>
        <v xml:space="preserve">DK - Fabricación de maquinaria y equipo mecánico </v>
      </c>
    </row>
    <row r="1049" spans="1:30" ht="14.4">
      <c r="A1049" s="7" t="s">
        <v>104</v>
      </c>
      <c r="B1049" s="7" t="s">
        <v>72</v>
      </c>
      <c r="C1049" s="7" t="s">
        <v>73</v>
      </c>
      <c r="D1049" s="7" t="s">
        <v>51</v>
      </c>
      <c r="E1049" s="7">
        <v>0</v>
      </c>
      <c r="F1049" s="7">
        <v>0</v>
      </c>
      <c r="G1049" s="7">
        <v>0</v>
      </c>
      <c r="H1049" s="7">
        <v>0</v>
      </c>
      <c r="I1049" s="7">
        <v>0</v>
      </c>
      <c r="J1049" s="7">
        <v>0</v>
      </c>
      <c r="K1049" s="7">
        <v>0</v>
      </c>
      <c r="L1049" s="7">
        <v>0</v>
      </c>
      <c r="M1049" s="7">
        <v>0</v>
      </c>
      <c r="N1049" s="7">
        <v>0</v>
      </c>
      <c r="O1049" s="7">
        <v>0</v>
      </c>
      <c r="P1049" s="7">
        <v>0</v>
      </c>
      <c r="Q1049" s="7">
        <v>0</v>
      </c>
      <c r="R1049" s="7">
        <v>0</v>
      </c>
      <c r="S1049" s="7">
        <v>0</v>
      </c>
      <c r="T1049" s="7">
        <v>0</v>
      </c>
      <c r="U1049" s="7">
        <v>0</v>
      </c>
      <c r="V1049" s="7">
        <v>0</v>
      </c>
      <c r="W1049" s="7">
        <v>0</v>
      </c>
      <c r="X1049" s="7">
        <v>0</v>
      </c>
      <c r="Y1049" s="7">
        <v>0</v>
      </c>
      <c r="Z1049" s="7">
        <v>0</v>
      </c>
      <c r="AA1049" s="1" t="s">
        <v>52</v>
      </c>
      <c r="AB1049" s="1" t="str">
        <f t="shared" si="48"/>
        <v>Illes Balears</v>
      </c>
      <c r="AC1049" s="1" t="str">
        <f t="shared" si="49"/>
        <v>Cáceres-Illes Balears-Baleares-R13</v>
      </c>
      <c r="AD1049" s="1" t="str">
        <f t="shared" si="50"/>
        <v xml:space="preserve">DL - Material y equipo eléctrico, electrónico y óptico </v>
      </c>
    </row>
    <row r="1050" spans="1:30" ht="14.4">
      <c r="A1050" s="7" t="s">
        <v>104</v>
      </c>
      <c r="B1050" s="7" t="s">
        <v>72</v>
      </c>
      <c r="C1050" s="7" t="s">
        <v>73</v>
      </c>
      <c r="D1050" s="7" t="s">
        <v>53</v>
      </c>
      <c r="E1050" s="7">
        <v>0</v>
      </c>
      <c r="F1050" s="7">
        <v>0</v>
      </c>
      <c r="G1050" s="7">
        <v>0</v>
      </c>
      <c r="H1050" s="7">
        <v>0</v>
      </c>
      <c r="I1050" s="7">
        <v>0</v>
      </c>
      <c r="J1050" s="7">
        <v>0</v>
      </c>
      <c r="K1050" s="7">
        <v>0</v>
      </c>
      <c r="L1050" s="7">
        <v>0</v>
      </c>
      <c r="M1050" s="7">
        <v>0</v>
      </c>
      <c r="N1050" s="7">
        <v>0</v>
      </c>
      <c r="O1050" s="7">
        <v>0</v>
      </c>
      <c r="P1050" s="7">
        <v>0</v>
      </c>
      <c r="Q1050" s="7">
        <v>0</v>
      </c>
      <c r="R1050" s="7">
        <v>0</v>
      </c>
      <c r="S1050" s="7">
        <v>0</v>
      </c>
      <c r="T1050" s="7">
        <v>0</v>
      </c>
      <c r="U1050" s="7">
        <v>0</v>
      </c>
      <c r="V1050" s="7">
        <v>0</v>
      </c>
      <c r="W1050" s="7">
        <v>0</v>
      </c>
      <c r="X1050" s="7">
        <v>0</v>
      </c>
      <c r="Y1050" s="7">
        <v>0</v>
      </c>
      <c r="Z1050" s="7">
        <v>0</v>
      </c>
      <c r="AA1050" s="1" t="s">
        <v>54</v>
      </c>
      <c r="AB1050" s="1" t="str">
        <f t="shared" si="48"/>
        <v>Illes Balears</v>
      </c>
      <c r="AC1050" s="1" t="str">
        <f t="shared" si="49"/>
        <v>Cáceres-Illes Balears-Baleares-R14</v>
      </c>
      <c r="AD1050" s="1" t="str">
        <f t="shared" si="50"/>
        <v xml:space="preserve">DM - Fabricación de material de transporte </v>
      </c>
    </row>
    <row r="1051" spans="1:30" ht="14.4">
      <c r="A1051" s="7" t="s">
        <v>104</v>
      </c>
      <c r="B1051" s="7" t="s">
        <v>72</v>
      </c>
      <c r="C1051" s="7" t="s">
        <v>73</v>
      </c>
      <c r="D1051" s="7" t="s">
        <v>55</v>
      </c>
      <c r="E1051" s="7">
        <v>0</v>
      </c>
      <c r="F1051" s="7">
        <v>0</v>
      </c>
      <c r="G1051" s="7">
        <v>0</v>
      </c>
      <c r="H1051" s="7">
        <v>0</v>
      </c>
      <c r="I1051" s="7">
        <v>0</v>
      </c>
      <c r="J1051" s="7">
        <v>0</v>
      </c>
      <c r="K1051" s="7">
        <v>0</v>
      </c>
      <c r="L1051" s="7">
        <v>0</v>
      </c>
      <c r="M1051" s="7">
        <v>0</v>
      </c>
      <c r="N1051" s="7">
        <v>0</v>
      </c>
      <c r="O1051" s="7">
        <v>0</v>
      </c>
      <c r="P1051" s="7">
        <v>0</v>
      </c>
      <c r="Q1051" s="7">
        <v>0</v>
      </c>
      <c r="R1051" s="7">
        <v>0</v>
      </c>
      <c r="S1051" s="7">
        <v>0</v>
      </c>
      <c r="T1051" s="7">
        <v>0</v>
      </c>
      <c r="U1051" s="7">
        <v>0</v>
      </c>
      <c r="V1051" s="7">
        <v>0</v>
      </c>
      <c r="W1051" s="7">
        <v>0</v>
      </c>
      <c r="X1051" s="7">
        <v>0</v>
      </c>
      <c r="Y1051" s="7">
        <v>0</v>
      </c>
      <c r="Z1051" s="7">
        <v>0</v>
      </c>
      <c r="AA1051" s="1" t="s">
        <v>56</v>
      </c>
      <c r="AB1051" s="1" t="str">
        <f t="shared" si="48"/>
        <v>Illes Balears</v>
      </c>
      <c r="AC1051" s="1" t="str">
        <f t="shared" si="49"/>
        <v>Cáceres-Illes Balears-Baleares-R15</v>
      </c>
      <c r="AD1051" s="1" t="str">
        <f t="shared" si="50"/>
        <v xml:space="preserve">DN - Industrias diversas </v>
      </c>
    </row>
    <row r="1052" spans="1:30" ht="14.4">
      <c r="A1052" s="7" t="s">
        <v>104</v>
      </c>
      <c r="B1052" s="7" t="s">
        <v>72</v>
      </c>
      <c r="C1052" s="7" t="s">
        <v>73</v>
      </c>
      <c r="D1052" s="7" t="s">
        <v>57</v>
      </c>
      <c r="E1052" s="7">
        <v>0</v>
      </c>
      <c r="F1052" s="7">
        <v>0</v>
      </c>
      <c r="G1052" s="7">
        <v>0</v>
      </c>
      <c r="H1052" s="7">
        <v>0</v>
      </c>
      <c r="I1052" s="7">
        <v>0</v>
      </c>
      <c r="J1052" s="7">
        <v>0</v>
      </c>
      <c r="K1052" s="7">
        <v>0</v>
      </c>
      <c r="L1052" s="7">
        <v>0</v>
      </c>
      <c r="M1052" s="7">
        <v>0</v>
      </c>
      <c r="N1052" s="7">
        <v>0</v>
      </c>
      <c r="O1052" s="7">
        <v>0</v>
      </c>
      <c r="P1052" s="7">
        <v>0</v>
      </c>
      <c r="Q1052" s="7">
        <v>0</v>
      </c>
      <c r="R1052" s="7">
        <v>0</v>
      </c>
      <c r="S1052" s="7">
        <v>0</v>
      </c>
      <c r="T1052" s="7">
        <v>0</v>
      </c>
      <c r="U1052" s="7">
        <v>0</v>
      </c>
      <c r="V1052" s="7">
        <v>0</v>
      </c>
      <c r="W1052" s="7">
        <v>0</v>
      </c>
      <c r="X1052" s="7">
        <v>0</v>
      </c>
      <c r="Y1052" s="7">
        <v>0</v>
      </c>
      <c r="Z1052" s="7">
        <v>0</v>
      </c>
      <c r="AA1052" s="1" t="s">
        <v>58</v>
      </c>
      <c r="AB1052" s="1" t="str">
        <f t="shared" si="48"/>
        <v>Illes Balears</v>
      </c>
      <c r="AC1052" s="1" t="str">
        <f t="shared" si="49"/>
        <v>Cáceres-Illes Balears-Baleares-R16</v>
      </c>
      <c r="AD1052" s="1" t="str">
        <f t="shared" si="50"/>
        <v xml:space="preserve">EE - Industria energética, distribución de energía, gas y agua </v>
      </c>
    </row>
    <row r="1053" spans="1:30" ht="14.4">
      <c r="A1053" s="7" t="s">
        <v>104</v>
      </c>
      <c r="B1053" s="7" t="s">
        <v>74</v>
      </c>
      <c r="C1053" s="7" t="s">
        <v>75</v>
      </c>
      <c r="D1053" s="7" t="s">
        <v>23</v>
      </c>
      <c r="E1053" s="7">
        <v>2.2709599584683198E-3</v>
      </c>
      <c r="F1053" s="7">
        <v>2.35433059048066E-3</v>
      </c>
      <c r="G1053" s="7">
        <v>2.0606619438967E-3</v>
      </c>
      <c r="H1053" s="7">
        <v>2.1685067028740001E-3</v>
      </c>
      <c r="I1053" s="7">
        <v>2.0576588024815699E-3</v>
      </c>
      <c r="J1053" s="7">
        <v>2.3445591425669899E-3</v>
      </c>
      <c r="K1053" s="7">
        <v>1.87343386360417E-3</v>
      </c>
      <c r="L1053" s="7">
        <v>2.1759197340390402E-3</v>
      </c>
      <c r="M1053" s="7">
        <v>1.8322249367804899E-3</v>
      </c>
      <c r="N1053" s="7">
        <v>1.6836140363167701E-3</v>
      </c>
      <c r="O1053" s="7">
        <v>2.55823642488165E-3</v>
      </c>
      <c r="P1053" s="7">
        <v>9.826178493904721E-4</v>
      </c>
      <c r="Q1053" s="7">
        <v>1.0391584482557501E-3</v>
      </c>
      <c r="R1053" s="7">
        <v>1.15790376445602E-3</v>
      </c>
      <c r="S1053" s="7">
        <v>1.2195473919316699E-3</v>
      </c>
      <c r="T1053" s="7">
        <v>1.0902960450112E-3</v>
      </c>
      <c r="U1053" s="7">
        <v>1.1137897263238899E-3</v>
      </c>
      <c r="V1053" s="7">
        <v>1.00261711929577E-3</v>
      </c>
      <c r="W1053" s="7">
        <v>1.1005458940545299E-3</v>
      </c>
      <c r="X1053" s="7">
        <v>1.1130814735728399E-3</v>
      </c>
      <c r="Y1053" s="7">
        <v>1.01228122213547E-3</v>
      </c>
      <c r="Z1053" s="7">
        <v>1.33314359965631E-3</v>
      </c>
      <c r="AA1053" s="1" t="s">
        <v>24</v>
      </c>
      <c r="AB1053" s="1" t="str">
        <f t="shared" si="48"/>
        <v>Canarias</v>
      </c>
      <c r="AC1053" s="1" t="str">
        <f t="shared" si="49"/>
        <v>Cáceres-Canarias-Las Palmas-R1</v>
      </c>
      <c r="AD1053" s="1" t="str">
        <f t="shared" si="50"/>
        <v xml:space="preserve">AA,BB - Agricultura, silvicultura y pesca </v>
      </c>
    </row>
    <row r="1054" spans="1:30" ht="14.4">
      <c r="A1054" s="7" t="s">
        <v>104</v>
      </c>
      <c r="B1054" s="7" t="s">
        <v>74</v>
      </c>
      <c r="C1054" s="7" t="s">
        <v>75</v>
      </c>
      <c r="D1054" s="7" t="s">
        <v>26</v>
      </c>
      <c r="E1054" s="7">
        <v>1.2406824654762399E-2</v>
      </c>
      <c r="F1054" s="7">
        <v>2.18135352199509E-2</v>
      </c>
      <c r="G1054" s="7">
        <v>1.6929517267376001E-2</v>
      </c>
      <c r="H1054" s="7">
        <v>9.9526692498267001E-3</v>
      </c>
      <c r="I1054" s="7">
        <v>1.08340306004208E-2</v>
      </c>
      <c r="J1054" s="7">
        <v>6.1247940849363403E-3</v>
      </c>
      <c r="K1054" s="7">
        <v>5.8833813179996301E-3</v>
      </c>
      <c r="L1054" s="7">
        <v>7.72897394875175E-3</v>
      </c>
      <c r="M1054" s="7">
        <v>1.1239267310581001E-2</v>
      </c>
      <c r="N1054" s="7">
        <v>0</v>
      </c>
      <c r="O1054" s="7">
        <v>1.4988918916952101E-5</v>
      </c>
      <c r="P1054" s="7">
        <v>1.7847053152044801E-3</v>
      </c>
      <c r="Q1054" s="7">
        <v>1.6372938095323801E-3</v>
      </c>
      <c r="R1054" s="7">
        <v>1.6950988496724499E-3</v>
      </c>
      <c r="S1054" s="7">
        <v>2.0962546871351102E-3</v>
      </c>
      <c r="T1054" s="7">
        <v>2.0530240121736701E-3</v>
      </c>
      <c r="U1054" s="7">
        <v>2.0077850555156201E-3</v>
      </c>
      <c r="V1054" s="7">
        <v>1.5959478305908701E-3</v>
      </c>
      <c r="W1054" s="7">
        <v>1.9963374849287499E-3</v>
      </c>
      <c r="X1054" s="7">
        <v>1.80942418547789E-3</v>
      </c>
      <c r="Y1054" s="7">
        <v>0</v>
      </c>
      <c r="Z1054" s="7">
        <v>2.2317712581706498E-3</v>
      </c>
      <c r="AA1054" s="1" t="s">
        <v>27</v>
      </c>
      <c r="AB1054" s="1" t="str">
        <f t="shared" ref="AB1054:AB1117" si="51">IF(B1054="Castilla-La Mancha","Castilla La Mancha",B1054)</f>
        <v>Canarias</v>
      </c>
      <c r="AC1054" s="1" t="str">
        <f t="shared" si="49"/>
        <v>Cáceres-Canarias-Las Palmas-R2</v>
      </c>
      <c r="AD1054" s="1" t="str">
        <f t="shared" si="50"/>
        <v xml:space="preserve">CA,CB, DF - I. extractivas, coquerías, refino y combustibles nucleares </v>
      </c>
    </row>
    <row r="1055" spans="1:30" ht="14.4">
      <c r="A1055" s="7" t="s">
        <v>104</v>
      </c>
      <c r="B1055" s="7" t="s">
        <v>74</v>
      </c>
      <c r="C1055" s="7" t="s">
        <v>75</v>
      </c>
      <c r="D1055" s="7" t="s">
        <v>29</v>
      </c>
      <c r="E1055" s="7">
        <v>0.141721512819241</v>
      </c>
      <c r="F1055" s="7">
        <v>0.119075364931729</v>
      </c>
      <c r="G1055" s="7">
        <v>9.47976949664186E-2</v>
      </c>
      <c r="H1055" s="7">
        <v>9.2022688800147204E-2</v>
      </c>
      <c r="I1055" s="7">
        <v>9.1397043889533305E-2</v>
      </c>
      <c r="J1055" s="7">
        <v>8.9925509274963303E-2</v>
      </c>
      <c r="K1055" s="7">
        <v>0.10422644933991</v>
      </c>
      <c r="L1055" s="7">
        <v>0.10076759050614501</v>
      </c>
      <c r="M1055" s="7">
        <v>0.102485943943061</v>
      </c>
      <c r="N1055" s="7">
        <v>0.10203253454125701</v>
      </c>
      <c r="O1055" s="7">
        <v>0.101725738833657</v>
      </c>
      <c r="P1055" s="7">
        <v>2.7246994328524898E-2</v>
      </c>
      <c r="Q1055" s="7">
        <v>3.0325499481483598E-2</v>
      </c>
      <c r="R1055" s="7">
        <v>3.0953705538656201E-2</v>
      </c>
      <c r="S1055" s="7">
        <v>3.0238139523393999E-2</v>
      </c>
      <c r="T1055" s="7">
        <v>2.6304686069153899E-2</v>
      </c>
      <c r="U1055" s="7">
        <v>3.1132233922653799E-2</v>
      </c>
      <c r="V1055" s="7">
        <v>4.6886981914681602E-2</v>
      </c>
      <c r="W1055" s="7">
        <v>5.0579601825685098E-2</v>
      </c>
      <c r="X1055" s="7">
        <v>5.0125731742750701E-2</v>
      </c>
      <c r="Y1055" s="7">
        <v>3.3699312010116299E-2</v>
      </c>
      <c r="Z1055" s="7">
        <v>6.3341592740381203E-2</v>
      </c>
      <c r="AA1055" s="1" t="s">
        <v>30</v>
      </c>
      <c r="AB1055" s="1" t="str">
        <f t="shared" si="51"/>
        <v>Canarias</v>
      </c>
      <c r="AC1055" s="1" t="str">
        <f t="shared" si="49"/>
        <v>Cáceres-Canarias-Las Palmas-R3</v>
      </c>
      <c r="AD1055" s="1" t="str">
        <f t="shared" si="50"/>
        <v xml:space="preserve">DA - Industria Agroalimentaria </v>
      </c>
    </row>
    <row r="1056" spans="1:30" ht="14.4">
      <c r="A1056" s="7" t="s">
        <v>104</v>
      </c>
      <c r="B1056" s="7" t="s">
        <v>74</v>
      </c>
      <c r="C1056" s="7" t="s">
        <v>75</v>
      </c>
      <c r="D1056" s="7" t="s">
        <v>32</v>
      </c>
      <c r="E1056" s="7">
        <v>0</v>
      </c>
      <c r="F1056" s="7">
        <v>0</v>
      </c>
      <c r="G1056" s="7">
        <v>0</v>
      </c>
      <c r="H1056" s="7">
        <v>0</v>
      </c>
      <c r="I1056" s="7">
        <v>0</v>
      </c>
      <c r="J1056" s="7">
        <v>0</v>
      </c>
      <c r="K1056" s="7">
        <v>0</v>
      </c>
      <c r="L1056" s="7">
        <v>0</v>
      </c>
      <c r="M1056" s="7">
        <v>0</v>
      </c>
      <c r="N1056" s="7">
        <v>0</v>
      </c>
      <c r="O1056" s="7">
        <v>0</v>
      </c>
      <c r="P1056" s="7">
        <v>0</v>
      </c>
      <c r="Q1056" s="7">
        <v>0</v>
      </c>
      <c r="R1056" s="7">
        <v>0</v>
      </c>
      <c r="S1056" s="7">
        <v>0</v>
      </c>
      <c r="T1056" s="7">
        <v>0</v>
      </c>
      <c r="U1056" s="7">
        <v>0</v>
      </c>
      <c r="V1056" s="7">
        <v>0</v>
      </c>
      <c r="W1056" s="7">
        <v>0</v>
      </c>
      <c r="X1056" s="7">
        <v>0</v>
      </c>
      <c r="Y1056" s="7">
        <v>0</v>
      </c>
      <c r="Z1056" s="7">
        <v>0</v>
      </c>
      <c r="AA1056" s="1" t="s">
        <v>33</v>
      </c>
      <c r="AB1056" s="1" t="str">
        <f t="shared" si="51"/>
        <v>Canarias</v>
      </c>
      <c r="AC1056" s="1" t="str">
        <f t="shared" si="49"/>
        <v>Cáceres-Canarias-Las Palmas-R4</v>
      </c>
      <c r="AD1056" s="1" t="str">
        <f t="shared" si="50"/>
        <v xml:space="preserve">DB - Industria textil y de la confección </v>
      </c>
    </row>
    <row r="1057" spans="1:30" ht="14.4">
      <c r="A1057" s="7" t="s">
        <v>104</v>
      </c>
      <c r="B1057" s="7" t="s">
        <v>74</v>
      </c>
      <c r="C1057" s="7" t="s">
        <v>75</v>
      </c>
      <c r="D1057" s="7" t="s">
        <v>35</v>
      </c>
      <c r="E1057" s="7">
        <v>3.5444445633230001E-3</v>
      </c>
      <c r="F1057" s="7">
        <v>1.9921589477970899E-3</v>
      </c>
      <c r="G1057" s="7">
        <v>1.93108994349089E-3</v>
      </c>
      <c r="H1057" s="7">
        <v>2.5217379318271602E-3</v>
      </c>
      <c r="I1057" s="7">
        <v>1.06387923158777E-4</v>
      </c>
      <c r="J1057" s="7">
        <v>5.3344758909685305E-4</v>
      </c>
      <c r="K1057" s="7">
        <v>3.0889483004763801E-3</v>
      </c>
      <c r="L1057" s="7">
        <v>1.56820256653225E-3</v>
      </c>
      <c r="M1057" s="7">
        <v>1.3348545375146501E-3</v>
      </c>
      <c r="N1057" s="7">
        <v>3.6493423006115201E-4</v>
      </c>
      <c r="O1057" s="7">
        <v>1.3296109562143299E-4</v>
      </c>
      <c r="P1057" s="7">
        <v>5.2864320824985801E-5</v>
      </c>
      <c r="Q1057" s="7">
        <v>5.3952013846671498E-5</v>
      </c>
      <c r="R1057" s="7">
        <v>4.8282937946229402E-5</v>
      </c>
      <c r="S1057" s="7">
        <v>4.6191730178876698E-5</v>
      </c>
      <c r="T1057" s="7">
        <v>4.3483587908685598E-5</v>
      </c>
      <c r="U1057" s="7">
        <v>4.8404933746273599E-5</v>
      </c>
      <c r="V1057" s="7">
        <v>5.42084232103481E-5</v>
      </c>
      <c r="W1057" s="7">
        <v>5.7435494037808101E-5</v>
      </c>
      <c r="X1057" s="7">
        <v>5.6245435196358803E-5</v>
      </c>
      <c r="Y1057" s="7">
        <v>9.9574302541442408E-6</v>
      </c>
      <c r="Z1057" s="7">
        <v>6.5687690890868397E-5</v>
      </c>
      <c r="AA1057" s="1" t="s">
        <v>36</v>
      </c>
      <c r="AB1057" s="1" t="str">
        <f t="shared" si="51"/>
        <v>Canarias</v>
      </c>
      <c r="AC1057" s="1" t="str">
        <f t="shared" si="49"/>
        <v>Cáceres-Canarias-Las Palmas-R5</v>
      </c>
      <c r="AD1057" s="1" t="str">
        <f t="shared" si="50"/>
        <v xml:space="preserve">DC - Industria del cuero y calzado </v>
      </c>
    </row>
    <row r="1058" spans="1:30" ht="14.4">
      <c r="A1058" s="7" t="s">
        <v>104</v>
      </c>
      <c r="B1058" s="7" t="s">
        <v>74</v>
      </c>
      <c r="C1058" s="7" t="s">
        <v>75</v>
      </c>
      <c r="D1058" s="7" t="s">
        <v>37</v>
      </c>
      <c r="E1058" s="7">
        <v>5.8282883548577403E-5</v>
      </c>
      <c r="F1058" s="7">
        <v>7.8321602182713997E-5</v>
      </c>
      <c r="G1058" s="7">
        <v>5.0076097333526499E-5</v>
      </c>
      <c r="H1058" s="7">
        <v>0</v>
      </c>
      <c r="I1058" s="7">
        <v>0</v>
      </c>
      <c r="J1058" s="7">
        <v>0</v>
      </c>
      <c r="K1058" s="7">
        <v>0</v>
      </c>
      <c r="L1058" s="7">
        <v>0</v>
      </c>
      <c r="M1058" s="7">
        <v>0</v>
      </c>
      <c r="N1058" s="7">
        <v>0</v>
      </c>
      <c r="O1058" s="7">
        <v>0</v>
      </c>
      <c r="P1058" s="7">
        <v>2.91200386211138E-5</v>
      </c>
      <c r="Q1058" s="7">
        <v>3.0506017823054399E-5</v>
      </c>
      <c r="R1058" s="7">
        <v>3.2268843055523202E-5</v>
      </c>
      <c r="S1058" s="7">
        <v>0</v>
      </c>
      <c r="T1058" s="7">
        <v>0</v>
      </c>
      <c r="U1058" s="7">
        <v>0</v>
      </c>
      <c r="V1058" s="7">
        <v>0</v>
      </c>
      <c r="W1058" s="7">
        <v>0</v>
      </c>
      <c r="X1058" s="7">
        <v>0</v>
      </c>
      <c r="Y1058" s="7">
        <v>0</v>
      </c>
      <c r="Z1058" s="7">
        <v>0</v>
      </c>
      <c r="AA1058" s="1" t="s">
        <v>38</v>
      </c>
      <c r="AB1058" s="1" t="str">
        <f t="shared" si="51"/>
        <v>Canarias</v>
      </c>
      <c r="AC1058" s="1" t="str">
        <f t="shared" si="49"/>
        <v>Cáceres-Canarias-Las Palmas-R6</v>
      </c>
      <c r="AD1058" s="1" t="str">
        <f t="shared" si="50"/>
        <v xml:space="preserve">DD - Industria de la madera y el corcho </v>
      </c>
    </row>
    <row r="1059" spans="1:30" ht="14.4">
      <c r="A1059" s="7" t="s">
        <v>104</v>
      </c>
      <c r="B1059" s="7" t="s">
        <v>74</v>
      </c>
      <c r="C1059" s="7" t="s">
        <v>75</v>
      </c>
      <c r="D1059" s="7" t="s">
        <v>39</v>
      </c>
      <c r="E1059" s="7">
        <v>2.0042462780111601E-2</v>
      </c>
      <c r="F1059" s="7">
        <v>2.12875151404818E-2</v>
      </c>
      <c r="G1059" s="7">
        <v>1.53028338568974E-2</v>
      </c>
      <c r="H1059" s="7">
        <v>1.47585184811364E-2</v>
      </c>
      <c r="I1059" s="7">
        <v>2.0478986290898501E-2</v>
      </c>
      <c r="J1059" s="7">
        <v>1.55068733853038E-2</v>
      </c>
      <c r="K1059" s="7">
        <v>1.17743489755403E-2</v>
      </c>
      <c r="L1059" s="7">
        <v>1.14633042667868E-2</v>
      </c>
      <c r="M1059" s="7">
        <v>1.17337812418539E-2</v>
      </c>
      <c r="N1059" s="7">
        <v>1.4719854614530599E-2</v>
      </c>
      <c r="O1059" s="7">
        <v>9.8092173616233704E-3</v>
      </c>
      <c r="P1059" s="7">
        <v>2.05465740294446E-3</v>
      </c>
      <c r="Q1059" s="7">
        <v>1.88085774655723E-3</v>
      </c>
      <c r="R1059" s="7">
        <v>2.11800496492051E-3</v>
      </c>
      <c r="S1059" s="7">
        <v>2.4814721368564101E-3</v>
      </c>
      <c r="T1059" s="7">
        <v>2.3659859936632E-3</v>
      </c>
      <c r="U1059" s="7">
        <v>2.1349859866067701E-3</v>
      </c>
      <c r="V1059" s="7">
        <v>1.73557584986005E-3</v>
      </c>
      <c r="W1059" s="7">
        <v>1.9859373863657598E-3</v>
      </c>
      <c r="X1059" s="7">
        <v>1.8323012701564399E-3</v>
      </c>
      <c r="Y1059" s="7">
        <v>1.65048771178511E-3</v>
      </c>
      <c r="Z1059" s="7">
        <v>2.1741792858632901E-3</v>
      </c>
      <c r="AA1059" s="1" t="s">
        <v>40</v>
      </c>
      <c r="AB1059" s="1" t="str">
        <f t="shared" si="51"/>
        <v>Canarias</v>
      </c>
      <c r="AC1059" s="1" t="str">
        <f t="shared" si="49"/>
        <v>Cáceres-Canarias-Las Palmas-R7</v>
      </c>
      <c r="AD1059" s="1" t="str">
        <f t="shared" si="50"/>
        <v xml:space="preserve">DE - Industria del papel, edición y artes gráficas </v>
      </c>
    </row>
    <row r="1060" spans="1:30" ht="14.4">
      <c r="A1060" s="7" t="s">
        <v>104</v>
      </c>
      <c r="B1060" s="7" t="s">
        <v>74</v>
      </c>
      <c r="C1060" s="7" t="s">
        <v>75</v>
      </c>
      <c r="D1060" s="7" t="s">
        <v>41</v>
      </c>
      <c r="E1060" s="7">
        <v>6.6505942977720103E-3</v>
      </c>
      <c r="F1060" s="7">
        <v>7.79810233732169E-3</v>
      </c>
      <c r="G1060" s="7">
        <v>7.80824766958353E-3</v>
      </c>
      <c r="H1060" s="7">
        <v>7.3498632270998102E-3</v>
      </c>
      <c r="I1060" s="7">
        <v>8.4311769661334305E-3</v>
      </c>
      <c r="J1060" s="7">
        <v>7.8209769829045896E-3</v>
      </c>
      <c r="K1060" s="7">
        <v>7.4508535042712501E-3</v>
      </c>
      <c r="L1060" s="7">
        <v>6.82662921033969E-3</v>
      </c>
      <c r="M1060" s="7">
        <v>7.8605203972882797E-3</v>
      </c>
      <c r="N1060" s="7">
        <v>4.2448221961286E-3</v>
      </c>
      <c r="O1060" s="7">
        <v>1.2708078581144399E-2</v>
      </c>
      <c r="P1060" s="7">
        <v>1.19630758262341E-2</v>
      </c>
      <c r="Q1060" s="7">
        <v>1.13736641237782E-2</v>
      </c>
      <c r="R1060" s="7">
        <v>1.47902343548928E-2</v>
      </c>
      <c r="S1060" s="7">
        <v>1.7111368759706501E-2</v>
      </c>
      <c r="T1060" s="7">
        <v>1.5405109478673301E-2</v>
      </c>
      <c r="U1060" s="7">
        <v>1.77506391636666E-2</v>
      </c>
      <c r="V1060" s="7">
        <v>2.41459030794677E-2</v>
      </c>
      <c r="W1060" s="7">
        <v>2.6719054647928699E-2</v>
      </c>
      <c r="X1060" s="7">
        <v>2.5010488753816101E-2</v>
      </c>
      <c r="Y1060" s="7">
        <v>2.3068989947886202E-2</v>
      </c>
      <c r="Z1060" s="7">
        <v>3.0995526558775702E-2</v>
      </c>
      <c r="AA1060" s="1" t="s">
        <v>42</v>
      </c>
      <c r="AB1060" s="1" t="str">
        <f t="shared" si="51"/>
        <v>Canarias</v>
      </c>
      <c r="AC1060" s="1" t="str">
        <f t="shared" si="49"/>
        <v>Cáceres-Canarias-Las Palmas-R8</v>
      </c>
      <c r="AD1060" s="1" t="str">
        <f t="shared" si="50"/>
        <v xml:space="preserve">DG - Industria Química </v>
      </c>
    </row>
    <row r="1061" spans="1:30" ht="14.4">
      <c r="A1061" s="7" t="s">
        <v>104</v>
      </c>
      <c r="B1061" s="7" t="s">
        <v>74</v>
      </c>
      <c r="C1061" s="7" t="s">
        <v>75</v>
      </c>
      <c r="D1061" s="7" t="s">
        <v>43</v>
      </c>
      <c r="E1061" s="7">
        <v>1.1657820473699801E-4</v>
      </c>
      <c r="F1061" s="7">
        <v>1.5270596664751799E-4</v>
      </c>
      <c r="G1061" s="7">
        <v>1.04803456500741E-4</v>
      </c>
      <c r="H1061" s="7">
        <v>8.7469040357857598E-5</v>
      </c>
      <c r="I1061" s="7">
        <v>1.00019044993571E-3</v>
      </c>
      <c r="J1061" s="7">
        <v>1.71287386457137E-3</v>
      </c>
      <c r="K1061" s="7">
        <v>1.5284233590257101E-3</v>
      </c>
      <c r="L1061" s="7">
        <v>1.43875449805638E-3</v>
      </c>
      <c r="M1061" s="7">
        <v>1.4782783417028301E-3</v>
      </c>
      <c r="N1061" s="7">
        <v>1.24924413147543E-3</v>
      </c>
      <c r="O1061" s="7">
        <v>2.2131583541063799E-3</v>
      </c>
      <c r="P1061" s="7">
        <v>5.9478020890468404E-6</v>
      </c>
      <c r="Q1061" s="7">
        <v>6.66909321327421E-6</v>
      </c>
      <c r="R1061" s="7">
        <v>6.7894941859305897E-6</v>
      </c>
      <c r="S1061" s="7">
        <v>6.48292932618986E-6</v>
      </c>
      <c r="T1061" s="7">
        <v>1.33960695090483E-4</v>
      </c>
      <c r="U1061" s="7">
        <v>2.8291256163763301E-4</v>
      </c>
      <c r="V1061" s="7">
        <v>4.0312968032905802E-4</v>
      </c>
      <c r="W1061" s="7">
        <v>4.3161594238478001E-4</v>
      </c>
      <c r="X1061" s="7">
        <v>4.24410541519672E-4</v>
      </c>
      <c r="Y1061" s="7">
        <v>3.40992938856357E-4</v>
      </c>
      <c r="Z1061" s="7">
        <v>5.0208457713450205E-4</v>
      </c>
      <c r="AA1061" s="1" t="s">
        <v>44</v>
      </c>
      <c r="AB1061" s="1" t="str">
        <f t="shared" si="51"/>
        <v>Canarias</v>
      </c>
      <c r="AC1061" s="1" t="str">
        <f t="shared" si="49"/>
        <v>Cáceres-Canarias-Las Palmas-R9</v>
      </c>
      <c r="AD1061" s="1" t="str">
        <f t="shared" si="50"/>
        <v xml:space="preserve">DH - Industria del caucho y materias plásticas </v>
      </c>
    </row>
    <row r="1062" spans="1:30" ht="14.4">
      <c r="A1062" s="7" t="s">
        <v>104</v>
      </c>
      <c r="B1062" s="7" t="s">
        <v>74</v>
      </c>
      <c r="C1062" s="7" t="s">
        <v>75</v>
      </c>
      <c r="D1062" s="7" t="s">
        <v>45</v>
      </c>
      <c r="E1062" s="7">
        <v>1.7718244303510499E-2</v>
      </c>
      <c r="F1062" s="7">
        <v>1.66803504774438E-2</v>
      </c>
      <c r="G1062" s="7">
        <v>1.33572993530912E-2</v>
      </c>
      <c r="H1062" s="7">
        <v>1.19251974622214E-2</v>
      </c>
      <c r="I1062" s="7">
        <v>1.38589728614999E-2</v>
      </c>
      <c r="J1062" s="7">
        <v>1.6620996882404399E-2</v>
      </c>
      <c r="K1062" s="7">
        <v>1.30823690400922E-2</v>
      </c>
      <c r="L1062" s="7">
        <v>1.7741563567066E-2</v>
      </c>
      <c r="M1062" s="7">
        <v>1.8557361219674998E-2</v>
      </c>
      <c r="N1062" s="7">
        <v>1.7623079008318498E-2</v>
      </c>
      <c r="O1062" s="7">
        <v>1.6765318963737799E-2</v>
      </c>
      <c r="P1062" s="7">
        <v>0.10928679089855201</v>
      </c>
      <c r="Q1062" s="7">
        <v>0.12252134308535401</v>
      </c>
      <c r="R1062" s="7">
        <v>0.124021436483051</v>
      </c>
      <c r="S1062" s="7">
        <v>0.117034315981388</v>
      </c>
      <c r="T1062" s="7">
        <v>0.11391974010042601</v>
      </c>
      <c r="U1062" s="7">
        <v>0.127847748988654</v>
      </c>
      <c r="V1062" s="7">
        <v>0.12956622648770999</v>
      </c>
      <c r="W1062" s="7">
        <v>0.13859163565000901</v>
      </c>
      <c r="X1062" s="7">
        <v>0.13654465728659601</v>
      </c>
      <c r="Y1062" s="7">
        <v>0.105215812549701</v>
      </c>
      <c r="Z1062" s="7">
        <v>0.22934339720611799</v>
      </c>
      <c r="AA1062" s="1" t="s">
        <v>46</v>
      </c>
      <c r="AB1062" s="1" t="str">
        <f t="shared" si="51"/>
        <v>Canarias</v>
      </c>
      <c r="AC1062" s="1" t="str">
        <f t="shared" si="49"/>
        <v>Cáceres-Canarias-Las Palmas-R10</v>
      </c>
      <c r="AD1062" s="1" t="str">
        <f t="shared" si="50"/>
        <v xml:space="preserve">DI - Industria de productos minerales no metálicos </v>
      </c>
    </row>
    <row r="1063" spans="1:30" ht="14.4">
      <c r="A1063" s="7" t="s">
        <v>104</v>
      </c>
      <c r="B1063" s="7" t="s">
        <v>74</v>
      </c>
      <c r="C1063" s="7" t="s">
        <v>75</v>
      </c>
      <c r="D1063" s="7" t="s">
        <v>47</v>
      </c>
      <c r="E1063" s="7">
        <v>2.0013478437109701E-3</v>
      </c>
      <c r="F1063" s="7">
        <v>3.94836175049346E-3</v>
      </c>
      <c r="G1063" s="7">
        <v>2.88154689735507E-3</v>
      </c>
      <c r="H1063" s="7">
        <v>3.74522722679078E-3</v>
      </c>
      <c r="I1063" s="7">
        <v>3.9917786601728397E-3</v>
      </c>
      <c r="J1063" s="7">
        <v>5.0273391676876004E-3</v>
      </c>
      <c r="K1063" s="7">
        <v>2.9084066143992499E-3</v>
      </c>
      <c r="L1063" s="7">
        <v>3.6485350799617599E-3</v>
      </c>
      <c r="M1063" s="7">
        <v>3.2401785193408301E-3</v>
      </c>
      <c r="N1063" s="7">
        <v>2.2687758335443601E-3</v>
      </c>
      <c r="O1063" s="7">
        <v>2.9604274067233601E-3</v>
      </c>
      <c r="P1063" s="7">
        <v>7.7693736244244301E-3</v>
      </c>
      <c r="Q1063" s="7">
        <v>8.0719446549803696E-3</v>
      </c>
      <c r="R1063" s="7">
        <v>8.0308206810032496E-3</v>
      </c>
      <c r="S1063" s="7">
        <v>8.0092907341794608E-3</v>
      </c>
      <c r="T1063" s="7">
        <v>8.5014489112479504E-3</v>
      </c>
      <c r="U1063" s="7">
        <v>9.5849625834541208E-3</v>
      </c>
      <c r="V1063" s="7">
        <v>1.2859561208999001E-2</v>
      </c>
      <c r="W1063" s="7">
        <v>1.36752282679947E-2</v>
      </c>
      <c r="X1063" s="7">
        <v>1.43681881055274E-2</v>
      </c>
      <c r="Y1063" s="7">
        <v>1.19621980388043E-2</v>
      </c>
      <c r="Z1063" s="7">
        <v>1.66585556837784E-2</v>
      </c>
      <c r="AA1063" s="1" t="s">
        <v>48</v>
      </c>
      <c r="AB1063" s="1" t="str">
        <f t="shared" si="51"/>
        <v>Canarias</v>
      </c>
      <c r="AC1063" s="1" t="str">
        <f t="shared" si="49"/>
        <v>Cáceres-Canarias-Las Palmas-R11</v>
      </c>
      <c r="AD1063" s="1" t="str">
        <f t="shared" si="50"/>
        <v xml:space="preserve">DJ - Metalurgia y fabricación de productos metálicos </v>
      </c>
    </row>
    <row r="1064" spans="1:30" ht="14.4">
      <c r="A1064" s="7" t="s">
        <v>104</v>
      </c>
      <c r="B1064" s="7" t="s">
        <v>74</v>
      </c>
      <c r="C1064" s="7" t="s">
        <v>75</v>
      </c>
      <c r="D1064" s="7" t="s">
        <v>49</v>
      </c>
      <c r="E1064" s="7">
        <v>1.66880934007051E-3</v>
      </c>
      <c r="F1064" s="7">
        <v>2.13808198658941E-3</v>
      </c>
      <c r="G1064" s="7">
        <v>4.05284991969403E-3</v>
      </c>
      <c r="H1064" s="7">
        <v>2.9247214696996901E-3</v>
      </c>
      <c r="I1064" s="7">
        <v>2.0251628629409002E-3</v>
      </c>
      <c r="J1064" s="7">
        <v>2.8647908053129798E-3</v>
      </c>
      <c r="K1064" s="7">
        <v>3.63564227136452E-3</v>
      </c>
      <c r="L1064" s="7">
        <v>7.6896108653365398E-3</v>
      </c>
      <c r="M1064" s="7">
        <v>4.4623835829014497E-3</v>
      </c>
      <c r="N1064" s="7">
        <v>1.6094626878314299E-3</v>
      </c>
      <c r="O1064" s="7">
        <v>3.1539935531477601E-3</v>
      </c>
      <c r="P1064" s="7">
        <v>5.6426507314903597E-4</v>
      </c>
      <c r="Q1064" s="7">
        <v>5.9169096294909402E-4</v>
      </c>
      <c r="R1064" s="7">
        <v>5.6543417686057997E-4</v>
      </c>
      <c r="S1064" s="7">
        <v>5.3855698861354003E-4</v>
      </c>
      <c r="T1064" s="7">
        <v>7.7427655096177703E-4</v>
      </c>
      <c r="U1064" s="7">
        <v>6.9000054651922502E-4</v>
      </c>
      <c r="V1064" s="7">
        <v>6.1000566797022899E-4</v>
      </c>
      <c r="W1064" s="7">
        <v>6.4298482355863804E-4</v>
      </c>
      <c r="X1064" s="7">
        <v>6.4342300880904405E-4</v>
      </c>
      <c r="Y1064" s="7">
        <v>3.6061012756038698E-4</v>
      </c>
      <c r="Z1064" s="7">
        <v>1.31880145469057E-3</v>
      </c>
      <c r="AA1064" s="1" t="s">
        <v>50</v>
      </c>
      <c r="AB1064" s="1" t="str">
        <f t="shared" si="51"/>
        <v>Canarias</v>
      </c>
      <c r="AC1064" s="1" t="str">
        <f t="shared" si="49"/>
        <v>Cáceres-Canarias-Las Palmas-R12</v>
      </c>
      <c r="AD1064" s="1" t="str">
        <f t="shared" si="50"/>
        <v xml:space="preserve">DK - Fabricación de maquinaria y equipo mecánico </v>
      </c>
    </row>
    <row r="1065" spans="1:30" ht="14.4">
      <c r="A1065" s="7" t="s">
        <v>104</v>
      </c>
      <c r="B1065" s="7" t="s">
        <v>74</v>
      </c>
      <c r="C1065" s="7" t="s">
        <v>75</v>
      </c>
      <c r="D1065" s="7" t="s">
        <v>51</v>
      </c>
      <c r="E1065" s="7">
        <v>3.0736474861973702E-4</v>
      </c>
      <c r="F1065" s="7">
        <v>2.8272600804088601E-4</v>
      </c>
      <c r="G1065" s="7">
        <v>2.5346422105778098E-4</v>
      </c>
      <c r="H1065" s="7">
        <v>2.0758965452650799E-4</v>
      </c>
      <c r="I1065" s="7">
        <v>3.8785753803084099E-4</v>
      </c>
      <c r="J1065" s="7">
        <v>3.7153420797419198E-4</v>
      </c>
      <c r="K1065" s="7">
        <v>1.8041483391234399E-4</v>
      </c>
      <c r="L1065" s="7">
        <v>3.04645745437814E-4</v>
      </c>
      <c r="M1065" s="7">
        <v>5.4360341707686201E-4</v>
      </c>
      <c r="N1065" s="7">
        <v>4.2358924543330301E-4</v>
      </c>
      <c r="O1065" s="7">
        <v>5.9086209337187604E-4</v>
      </c>
      <c r="P1065" s="7">
        <v>1.1143922888245399E-4</v>
      </c>
      <c r="Q1065" s="7">
        <v>1.16855690322602E-4</v>
      </c>
      <c r="R1065" s="7">
        <v>1.10114723218953E-4</v>
      </c>
      <c r="S1065" s="7">
        <v>1.03227083152818E-4</v>
      </c>
      <c r="T1065" s="7">
        <v>9.8687968080041503E-5</v>
      </c>
      <c r="U1065" s="7">
        <v>1.1872365654428E-4</v>
      </c>
      <c r="V1065" s="7">
        <v>1.14512169182962E-4</v>
      </c>
      <c r="W1065" s="7">
        <v>1.2211496805277801E-4</v>
      </c>
      <c r="X1065" s="7">
        <v>1.2079828018927E-4</v>
      </c>
      <c r="Y1065" s="7">
        <v>1.04857447038773E-4</v>
      </c>
      <c r="Z1065" s="7">
        <v>1.42096540401275E-4</v>
      </c>
      <c r="AA1065" s="1" t="s">
        <v>52</v>
      </c>
      <c r="AB1065" s="1" t="str">
        <f t="shared" si="51"/>
        <v>Canarias</v>
      </c>
      <c r="AC1065" s="1" t="str">
        <f t="shared" si="49"/>
        <v>Cáceres-Canarias-Las Palmas-R13</v>
      </c>
      <c r="AD1065" s="1" t="str">
        <f t="shared" si="50"/>
        <v xml:space="preserve">DL - Material y equipo eléctrico, electrónico y óptico </v>
      </c>
    </row>
    <row r="1066" spans="1:30" ht="14.4">
      <c r="A1066" s="7" t="s">
        <v>104</v>
      </c>
      <c r="B1066" s="7" t="s">
        <v>74</v>
      </c>
      <c r="C1066" s="7" t="s">
        <v>75</v>
      </c>
      <c r="D1066" s="7" t="s">
        <v>53</v>
      </c>
      <c r="E1066" s="7">
        <v>2.8976181071115398E-2</v>
      </c>
      <c r="F1066" s="7">
        <v>1.9791263560016099E-2</v>
      </c>
      <c r="G1066" s="7">
        <v>2.0474716700577301E-2</v>
      </c>
      <c r="H1066" s="7">
        <v>1.0776879011915401E-2</v>
      </c>
      <c r="I1066" s="7">
        <v>2.1236951800633098E-2</v>
      </c>
      <c r="J1066" s="7">
        <v>1.6974768617440902E-2</v>
      </c>
      <c r="K1066" s="7">
        <v>3.6565011801436599E-2</v>
      </c>
      <c r="L1066" s="7">
        <v>1.5363308168823E-2</v>
      </c>
      <c r="M1066" s="7">
        <v>1.1647109001240099E-2</v>
      </c>
      <c r="N1066" s="7">
        <v>1.94205062823734E-2</v>
      </c>
      <c r="O1066" s="7">
        <v>1.88398559809973E-2</v>
      </c>
      <c r="P1066" s="7">
        <v>4.8597722606291598E-3</v>
      </c>
      <c r="Q1066" s="7">
        <v>5.1401219159371604E-3</v>
      </c>
      <c r="R1066" s="7">
        <v>4.7434577545619897E-3</v>
      </c>
      <c r="S1066" s="7">
        <v>4.4511500449382502E-3</v>
      </c>
      <c r="T1066" s="7">
        <v>4.4915772701344002E-3</v>
      </c>
      <c r="U1066" s="7">
        <v>5.6390690903008103E-3</v>
      </c>
      <c r="V1066" s="7">
        <v>5.5543016299660899E-3</v>
      </c>
      <c r="W1066" s="7">
        <v>5.9112218744636303E-3</v>
      </c>
      <c r="X1066" s="7">
        <v>5.8299949519928602E-3</v>
      </c>
      <c r="Y1066" s="7">
        <v>4.9420867131418503E-3</v>
      </c>
      <c r="Z1066" s="7">
        <v>6.6573457663057396E-3</v>
      </c>
      <c r="AA1066" s="1" t="s">
        <v>54</v>
      </c>
      <c r="AB1066" s="1" t="str">
        <f t="shared" si="51"/>
        <v>Canarias</v>
      </c>
      <c r="AC1066" s="1" t="str">
        <f t="shared" si="49"/>
        <v>Cáceres-Canarias-Las Palmas-R14</v>
      </c>
      <c r="AD1066" s="1" t="str">
        <f t="shared" si="50"/>
        <v xml:space="preserve">DM - Fabricación de material de transporte </v>
      </c>
    </row>
    <row r="1067" spans="1:30" ht="14.4">
      <c r="A1067" s="7" t="s">
        <v>104</v>
      </c>
      <c r="B1067" s="7" t="s">
        <v>74</v>
      </c>
      <c r="C1067" s="7" t="s">
        <v>75</v>
      </c>
      <c r="D1067" s="7" t="s">
        <v>55</v>
      </c>
      <c r="E1067" s="7">
        <v>9.6405330464380008E-3</v>
      </c>
      <c r="F1067" s="7">
        <v>1.30486357891237E-2</v>
      </c>
      <c r="G1067" s="7">
        <v>1.3305951554231799E-2</v>
      </c>
      <c r="H1067" s="7">
        <v>4.9890806249261697E-3</v>
      </c>
      <c r="I1067" s="7">
        <v>3.6392425149832501E-3</v>
      </c>
      <c r="J1067" s="7">
        <v>8.6752921997517995E-3</v>
      </c>
      <c r="K1067" s="7">
        <v>3.9556169193055296E-3</v>
      </c>
      <c r="L1067" s="7">
        <v>3.3618922518355802E-3</v>
      </c>
      <c r="M1067" s="7">
        <v>3.0027851466956101E-3</v>
      </c>
      <c r="N1067" s="7">
        <v>6.7096371054250498E-3</v>
      </c>
      <c r="O1067" s="7">
        <v>9.6823771866341203E-4</v>
      </c>
      <c r="P1067" s="7">
        <v>7.2865009942170196E-6</v>
      </c>
      <c r="Q1067" s="7">
        <v>7.6038893198509997E-6</v>
      </c>
      <c r="R1067" s="7">
        <v>7.2595290222720604E-6</v>
      </c>
      <c r="S1067" s="7">
        <v>9.2250416974127402E-6</v>
      </c>
      <c r="T1067" s="7">
        <v>2.2363921189023602E-6</v>
      </c>
      <c r="U1067" s="7">
        <v>1.08974836085672E-5</v>
      </c>
      <c r="V1067" s="7">
        <v>2.5347695166350098E-6</v>
      </c>
      <c r="W1067" s="7">
        <v>2.7003840040664298E-6</v>
      </c>
      <c r="X1067" s="7">
        <v>2.67386722480841E-6</v>
      </c>
      <c r="Y1067" s="7">
        <v>1.3014576891468199E-5</v>
      </c>
      <c r="Z1067" s="7">
        <v>3.4984891329895001E-6</v>
      </c>
      <c r="AA1067" s="1" t="s">
        <v>56</v>
      </c>
      <c r="AB1067" s="1" t="str">
        <f t="shared" si="51"/>
        <v>Canarias</v>
      </c>
      <c r="AC1067" s="1" t="str">
        <f t="shared" si="49"/>
        <v>Cáceres-Canarias-Las Palmas-R15</v>
      </c>
      <c r="AD1067" s="1" t="str">
        <f t="shared" si="50"/>
        <v xml:space="preserve">DN - Industrias diversas </v>
      </c>
    </row>
    <row r="1068" spans="1:30" ht="14.4">
      <c r="A1068" s="7" t="s">
        <v>104</v>
      </c>
      <c r="B1068" s="7" t="s">
        <v>74</v>
      </c>
      <c r="C1068" s="7" t="s">
        <v>75</v>
      </c>
      <c r="D1068" s="7" t="s">
        <v>57</v>
      </c>
      <c r="E1068" s="7">
        <v>0</v>
      </c>
      <c r="F1068" s="7">
        <v>0</v>
      </c>
      <c r="G1068" s="7">
        <v>0</v>
      </c>
      <c r="H1068" s="7">
        <v>0</v>
      </c>
      <c r="I1068" s="7">
        <v>0</v>
      </c>
      <c r="J1068" s="7">
        <v>0</v>
      </c>
      <c r="K1068" s="7">
        <v>0</v>
      </c>
      <c r="L1068" s="7">
        <v>0</v>
      </c>
      <c r="M1068" s="7">
        <v>0</v>
      </c>
      <c r="N1068" s="7">
        <v>0</v>
      </c>
      <c r="O1068" s="7">
        <v>0</v>
      </c>
      <c r="P1068" s="7">
        <v>0</v>
      </c>
      <c r="Q1068" s="7">
        <v>0</v>
      </c>
      <c r="R1068" s="7">
        <v>0</v>
      </c>
      <c r="S1068" s="7">
        <v>0</v>
      </c>
      <c r="T1068" s="7">
        <v>0</v>
      </c>
      <c r="U1068" s="7">
        <v>0</v>
      </c>
      <c r="V1068" s="7">
        <v>0</v>
      </c>
      <c r="W1068" s="7">
        <v>0</v>
      </c>
      <c r="X1068" s="7">
        <v>0</v>
      </c>
      <c r="Y1068" s="7">
        <v>0</v>
      </c>
      <c r="Z1068" s="7">
        <v>0</v>
      </c>
      <c r="AA1068" s="1" t="s">
        <v>58</v>
      </c>
      <c r="AB1068" s="1" t="str">
        <f t="shared" si="51"/>
        <v>Canarias</v>
      </c>
      <c r="AC1068" s="1" t="str">
        <f t="shared" si="49"/>
        <v>Cáceres-Canarias-Las Palmas-R16</v>
      </c>
      <c r="AD1068" s="1" t="str">
        <f t="shared" si="50"/>
        <v xml:space="preserve">EE - Industria energética, distribución de energía, gas y agua </v>
      </c>
    </row>
    <row r="1069" spans="1:30" ht="14.4">
      <c r="A1069" s="7" t="s">
        <v>104</v>
      </c>
      <c r="B1069" s="7" t="s">
        <v>74</v>
      </c>
      <c r="C1069" s="7" t="s">
        <v>76</v>
      </c>
      <c r="D1069" s="7" t="s">
        <v>23</v>
      </c>
      <c r="E1069" s="7">
        <v>4.8679118939230701E-3</v>
      </c>
      <c r="F1069" s="7">
        <v>5.0466208533934496E-3</v>
      </c>
      <c r="G1069" s="7">
        <v>4.4171279853014297E-3</v>
      </c>
      <c r="H1069" s="7">
        <v>4.6428522000557604E-3</v>
      </c>
      <c r="I1069" s="7">
        <v>4.23048434262982E-3</v>
      </c>
      <c r="J1069" s="7">
        <v>5.2157557227532798E-3</v>
      </c>
      <c r="K1069" s="7">
        <v>5.2603989147645396E-3</v>
      </c>
      <c r="L1069" s="7">
        <v>6.0912472041346399E-3</v>
      </c>
      <c r="M1069" s="7">
        <v>5.10725110742777E-3</v>
      </c>
      <c r="N1069" s="7">
        <v>4.4504744510343204E-3</v>
      </c>
      <c r="O1069" s="7">
        <v>6.5569541097214102E-3</v>
      </c>
      <c r="P1069" s="7">
        <v>2.5027870699413E-3</v>
      </c>
      <c r="Q1069" s="7">
        <v>2.6695803733067201E-3</v>
      </c>
      <c r="R1069" s="7">
        <v>2.9029217847055498E-3</v>
      </c>
      <c r="S1069" s="7">
        <v>3.0213253551987299E-3</v>
      </c>
      <c r="T1069" s="7">
        <v>2.7174465670003699E-3</v>
      </c>
      <c r="U1069" s="7">
        <v>2.9106044625054699E-3</v>
      </c>
      <c r="V1069" s="7">
        <v>3.4621102158494902E-3</v>
      </c>
      <c r="W1069" s="7">
        <v>3.7133670168844599E-3</v>
      </c>
      <c r="X1069" s="7">
        <v>3.7085052852627799E-3</v>
      </c>
      <c r="Y1069" s="7">
        <v>3.2201681388473301E-3</v>
      </c>
      <c r="Z1069" s="7">
        <v>4.0438567532601203E-3</v>
      </c>
      <c r="AA1069" s="1" t="s">
        <v>24</v>
      </c>
      <c r="AB1069" s="1" t="str">
        <f t="shared" si="51"/>
        <v>Canarias</v>
      </c>
      <c r="AC1069" s="1" t="str">
        <f t="shared" si="49"/>
        <v>Cáceres-Canarias-Santa Cruz de Tenerife-R1</v>
      </c>
      <c r="AD1069" s="1" t="str">
        <f t="shared" si="50"/>
        <v xml:space="preserve">AA,BB - Agricultura, silvicultura y pesca </v>
      </c>
    </row>
    <row r="1070" spans="1:30" ht="14.4">
      <c r="A1070" s="7" t="s">
        <v>104</v>
      </c>
      <c r="B1070" s="7" t="s">
        <v>74</v>
      </c>
      <c r="C1070" s="7" t="s">
        <v>76</v>
      </c>
      <c r="D1070" s="7" t="s">
        <v>26</v>
      </c>
      <c r="E1070" s="7">
        <v>1.5592269093759201E-2</v>
      </c>
      <c r="F1070" s="7">
        <v>2.3321163217198501E-2</v>
      </c>
      <c r="G1070" s="7">
        <v>1.1193870610458E-2</v>
      </c>
      <c r="H1070" s="7">
        <v>1.6834999396296301E-2</v>
      </c>
      <c r="I1070" s="7">
        <v>1.3616114374444301E-2</v>
      </c>
      <c r="J1070" s="7">
        <v>1.9300571692778101E-2</v>
      </c>
      <c r="K1070" s="7">
        <v>2.0131687808468499E-2</v>
      </c>
      <c r="L1070" s="7">
        <v>1.48130720141742E-2</v>
      </c>
      <c r="M1070" s="7">
        <v>1.5074274181603099E-2</v>
      </c>
      <c r="N1070" s="7">
        <v>2.74252274099668E-2</v>
      </c>
      <c r="O1070" s="7">
        <v>3.00448902649962E-2</v>
      </c>
      <c r="P1070" s="7">
        <v>1.02061241075699E-3</v>
      </c>
      <c r="Q1070" s="7">
        <v>9.36312772662351E-4</v>
      </c>
      <c r="R1070" s="7">
        <v>9.6936951366527902E-4</v>
      </c>
      <c r="S1070" s="7">
        <v>1.19877692500315E-3</v>
      </c>
      <c r="T1070" s="7">
        <v>1.00601575973953E-3</v>
      </c>
      <c r="U1070" s="7">
        <v>1.36879100921165E-3</v>
      </c>
      <c r="V1070" s="7">
        <v>1.8385278366730401E-3</v>
      </c>
      <c r="W1070" s="7">
        <v>2.29977569885633E-3</v>
      </c>
      <c r="X1070" s="7">
        <v>2.0844520538737801E-3</v>
      </c>
      <c r="Y1070" s="7">
        <v>1.49430842916787E-3</v>
      </c>
      <c r="Z1070" s="7">
        <v>2.42787103121911E-3</v>
      </c>
      <c r="AA1070" s="1" t="s">
        <v>27</v>
      </c>
      <c r="AB1070" s="1" t="str">
        <f t="shared" si="51"/>
        <v>Canarias</v>
      </c>
      <c r="AC1070" s="1" t="str">
        <f t="shared" si="49"/>
        <v>Cáceres-Canarias-Santa Cruz de Tenerife-R2</v>
      </c>
      <c r="AD1070" s="1" t="str">
        <f t="shared" si="50"/>
        <v xml:space="preserve">CA,CB, DF - I. extractivas, coquerías, refino y combustibles nucleares </v>
      </c>
    </row>
    <row r="1071" spans="1:30" ht="14.4">
      <c r="A1071" s="7" t="s">
        <v>104</v>
      </c>
      <c r="B1071" s="7" t="s">
        <v>74</v>
      </c>
      <c r="C1071" s="7" t="s">
        <v>76</v>
      </c>
      <c r="D1071" s="7" t="s">
        <v>29</v>
      </c>
      <c r="E1071" s="7">
        <v>8.8066058124763993E-2</v>
      </c>
      <c r="F1071" s="7">
        <v>8.7254278862364504E-2</v>
      </c>
      <c r="G1071" s="7">
        <v>7.2312522259174797E-2</v>
      </c>
      <c r="H1071" s="7">
        <v>6.4570136720601704E-2</v>
      </c>
      <c r="I1071" s="7">
        <v>9.3228540648130298E-2</v>
      </c>
      <c r="J1071" s="7">
        <v>8.6273234817271297E-2</v>
      </c>
      <c r="K1071" s="7">
        <v>7.8662480841930504E-2</v>
      </c>
      <c r="L1071" s="7">
        <v>7.2451631787711399E-2</v>
      </c>
      <c r="M1071" s="7">
        <v>6.5000778570371898E-2</v>
      </c>
      <c r="N1071" s="7">
        <v>6.3713008868378093E-2</v>
      </c>
      <c r="O1071" s="7">
        <v>6.5322721850671006E-2</v>
      </c>
      <c r="P1071" s="7">
        <v>4.8639634580564799E-2</v>
      </c>
      <c r="Q1071" s="7">
        <v>5.5598072231227001E-2</v>
      </c>
      <c r="R1071" s="7">
        <v>5.5667434976789699E-2</v>
      </c>
      <c r="S1071" s="7">
        <v>5.2677725893952802E-2</v>
      </c>
      <c r="T1071" s="7">
        <v>5.4970498216835702E-2</v>
      </c>
      <c r="U1071" s="7">
        <v>6.1768907770211198E-2</v>
      </c>
      <c r="V1071" s="7">
        <v>4.6766998751347703E-2</v>
      </c>
      <c r="W1071" s="7">
        <v>5.0420088779492202E-2</v>
      </c>
      <c r="X1071" s="7">
        <v>4.9972514196486101E-2</v>
      </c>
      <c r="Y1071" s="7">
        <v>5.0803144812326603E-2</v>
      </c>
      <c r="Z1071" s="7">
        <v>5.5075348574654598E-2</v>
      </c>
      <c r="AA1071" s="1" t="s">
        <v>30</v>
      </c>
      <c r="AB1071" s="1" t="str">
        <f t="shared" si="51"/>
        <v>Canarias</v>
      </c>
      <c r="AC1071" s="1" t="str">
        <f t="shared" si="49"/>
        <v>Cáceres-Canarias-Santa Cruz de Tenerife-R3</v>
      </c>
      <c r="AD1071" s="1" t="str">
        <f t="shared" si="50"/>
        <v xml:space="preserve">DA - Industria Agroalimentaria </v>
      </c>
    </row>
    <row r="1072" spans="1:30" ht="14.4">
      <c r="A1072" s="7" t="s">
        <v>104</v>
      </c>
      <c r="B1072" s="7" t="s">
        <v>74</v>
      </c>
      <c r="C1072" s="7" t="s">
        <v>76</v>
      </c>
      <c r="D1072" s="7" t="s">
        <v>32</v>
      </c>
      <c r="E1072" s="7">
        <v>0</v>
      </c>
      <c r="F1072" s="7">
        <v>0</v>
      </c>
      <c r="G1072" s="7">
        <v>0</v>
      </c>
      <c r="H1072" s="7">
        <v>0</v>
      </c>
      <c r="I1072" s="7">
        <v>0</v>
      </c>
      <c r="J1072" s="7">
        <v>0</v>
      </c>
      <c r="K1072" s="7">
        <v>0</v>
      </c>
      <c r="L1072" s="7">
        <v>0</v>
      </c>
      <c r="M1072" s="7">
        <v>0</v>
      </c>
      <c r="N1072" s="7">
        <v>0</v>
      </c>
      <c r="O1072" s="7">
        <v>0</v>
      </c>
      <c r="P1072" s="7">
        <v>0</v>
      </c>
      <c r="Q1072" s="7">
        <v>0</v>
      </c>
      <c r="R1072" s="7">
        <v>0</v>
      </c>
      <c r="S1072" s="7">
        <v>0</v>
      </c>
      <c r="T1072" s="7">
        <v>0</v>
      </c>
      <c r="U1072" s="7">
        <v>0</v>
      </c>
      <c r="V1072" s="7">
        <v>0</v>
      </c>
      <c r="W1072" s="7">
        <v>0</v>
      </c>
      <c r="X1072" s="7">
        <v>0</v>
      </c>
      <c r="Y1072" s="7">
        <v>0</v>
      </c>
      <c r="Z1072" s="7">
        <v>0</v>
      </c>
      <c r="AA1072" s="1" t="s">
        <v>33</v>
      </c>
      <c r="AB1072" s="1" t="str">
        <f t="shared" si="51"/>
        <v>Canarias</v>
      </c>
      <c r="AC1072" s="1" t="str">
        <f t="shared" si="49"/>
        <v>Cáceres-Canarias-Santa Cruz de Tenerife-R4</v>
      </c>
      <c r="AD1072" s="1" t="str">
        <f t="shared" si="50"/>
        <v xml:space="preserve">DB - Industria textil y de la confección </v>
      </c>
    </row>
    <row r="1073" spans="1:30" ht="14.4">
      <c r="A1073" s="7" t="s">
        <v>104</v>
      </c>
      <c r="B1073" s="7" t="s">
        <v>74</v>
      </c>
      <c r="C1073" s="7" t="s">
        <v>76</v>
      </c>
      <c r="D1073" s="7" t="s">
        <v>35</v>
      </c>
      <c r="E1073" s="7">
        <v>5.9157846830528902E-4</v>
      </c>
      <c r="F1073" s="7">
        <v>6.6973718124805704E-4</v>
      </c>
      <c r="G1073" s="7">
        <v>7.4080994737689605E-4</v>
      </c>
      <c r="H1073" s="7">
        <v>2.6263320067019901E-4</v>
      </c>
      <c r="I1073" s="7">
        <v>4.4444179343475602E-3</v>
      </c>
      <c r="J1073" s="7">
        <v>6.2276629579511797E-4</v>
      </c>
      <c r="K1073" s="7">
        <v>2.9345928120481799E-4</v>
      </c>
      <c r="L1073" s="7">
        <v>2.8309265908779203E-4</v>
      </c>
      <c r="M1073" s="7">
        <v>1.48195009560129E-4</v>
      </c>
      <c r="N1073" s="7">
        <v>3.34986039210403E-4</v>
      </c>
      <c r="O1073" s="7">
        <v>1.08680551171337E-3</v>
      </c>
      <c r="P1073" s="7">
        <v>7.8352060125096496E-5</v>
      </c>
      <c r="Q1073" s="7">
        <v>8.3662783015643101E-5</v>
      </c>
      <c r="R1073" s="7">
        <v>7.7428794156495195E-5</v>
      </c>
      <c r="S1073" s="7">
        <v>7.0999040449646402E-5</v>
      </c>
      <c r="T1073" s="7">
        <v>6.81996246626955E-5</v>
      </c>
      <c r="U1073" s="7">
        <v>7.8662496869832401E-5</v>
      </c>
      <c r="V1073" s="7">
        <v>7.7029554388923505E-5</v>
      </c>
      <c r="W1073" s="7">
        <v>8.2392191162248405E-5</v>
      </c>
      <c r="X1073" s="7">
        <v>7.7212594222020797E-5</v>
      </c>
      <c r="Y1073" s="7">
        <v>1.03090894007005E-4</v>
      </c>
      <c r="Z1073" s="7">
        <v>9.5237313870578098E-5</v>
      </c>
      <c r="AA1073" s="1" t="s">
        <v>36</v>
      </c>
      <c r="AB1073" s="1" t="str">
        <f t="shared" si="51"/>
        <v>Canarias</v>
      </c>
      <c r="AC1073" s="1" t="str">
        <f t="shared" si="49"/>
        <v>Cáceres-Canarias-Santa Cruz de Tenerife-R5</v>
      </c>
      <c r="AD1073" s="1" t="str">
        <f t="shared" si="50"/>
        <v xml:space="preserve">DC - Industria del cuero y calzado </v>
      </c>
    </row>
    <row r="1074" spans="1:30" ht="14.4">
      <c r="A1074" s="7" t="s">
        <v>104</v>
      </c>
      <c r="B1074" s="7" t="s">
        <v>74</v>
      </c>
      <c r="C1074" s="7" t="s">
        <v>76</v>
      </c>
      <c r="D1074" s="7" t="s">
        <v>37</v>
      </c>
      <c r="E1074" s="7">
        <v>4.3371042248304698E-3</v>
      </c>
      <c r="F1074" s="7">
        <v>3.0592399063349499E-3</v>
      </c>
      <c r="G1074" s="7">
        <v>4.6158328909121802E-3</v>
      </c>
      <c r="H1074" s="7">
        <v>4.0034431059486003E-3</v>
      </c>
      <c r="I1074" s="7">
        <v>1.22060380707217E-3</v>
      </c>
      <c r="J1074" s="7">
        <v>9.0782327139568998E-4</v>
      </c>
      <c r="K1074" s="7">
        <v>0</v>
      </c>
      <c r="L1074" s="7">
        <v>4.3024364529820801E-4</v>
      </c>
      <c r="M1074" s="7">
        <v>4.2833456079823901E-4</v>
      </c>
      <c r="N1074" s="7">
        <v>5.7004581573613503E-4</v>
      </c>
      <c r="O1074" s="7">
        <v>5.9670762190976298E-5</v>
      </c>
      <c r="P1074" s="7">
        <v>3.3211562862405099E-4</v>
      </c>
      <c r="Q1074" s="7">
        <v>3.4792279701079202E-4</v>
      </c>
      <c r="R1074" s="7">
        <v>3.6802791492815699E-4</v>
      </c>
      <c r="S1074" s="7">
        <v>3.5997012524933498E-4</v>
      </c>
      <c r="T1074" s="7">
        <v>2.1890590406639299E-4</v>
      </c>
      <c r="U1074" s="7">
        <v>3.0434926819835099E-4</v>
      </c>
      <c r="V1074" s="7">
        <v>0</v>
      </c>
      <c r="W1074" s="7">
        <v>3.3093389133364301E-4</v>
      </c>
      <c r="X1074" s="7">
        <v>3.2574081208626101E-4</v>
      </c>
      <c r="Y1074" s="7">
        <v>3.2191986783924398E-4</v>
      </c>
      <c r="Z1074" s="7">
        <v>9.3914870281266102E-5</v>
      </c>
      <c r="AA1074" s="1" t="s">
        <v>38</v>
      </c>
      <c r="AB1074" s="1" t="str">
        <f t="shared" si="51"/>
        <v>Canarias</v>
      </c>
      <c r="AC1074" s="1" t="str">
        <f t="shared" si="49"/>
        <v>Cáceres-Canarias-Santa Cruz de Tenerife-R6</v>
      </c>
      <c r="AD1074" s="1" t="str">
        <f t="shared" si="50"/>
        <v xml:space="preserve">DD - Industria de la madera y el corcho </v>
      </c>
    </row>
    <row r="1075" spans="1:30" ht="14.4">
      <c r="A1075" s="7" t="s">
        <v>104</v>
      </c>
      <c r="B1075" s="7" t="s">
        <v>74</v>
      </c>
      <c r="C1075" s="7" t="s">
        <v>76</v>
      </c>
      <c r="D1075" s="7" t="s">
        <v>39</v>
      </c>
      <c r="E1075" s="7">
        <v>2.22738574835946E-3</v>
      </c>
      <c r="F1075" s="7">
        <v>1.91505396579589E-3</v>
      </c>
      <c r="G1075" s="7">
        <v>1.47400378360623E-3</v>
      </c>
      <c r="H1075" s="7">
        <v>1.59175247435118E-3</v>
      </c>
      <c r="I1075" s="7">
        <v>1.7170224965267599E-3</v>
      </c>
      <c r="J1075" s="7">
        <v>3.2811702960346698E-3</v>
      </c>
      <c r="K1075" s="7">
        <v>4.5296663488893904E-3</v>
      </c>
      <c r="L1075" s="7">
        <v>3.8421357350728498E-3</v>
      </c>
      <c r="M1075" s="7">
        <v>3.9040774371156199E-3</v>
      </c>
      <c r="N1075" s="7">
        <v>3.7076109206657798E-3</v>
      </c>
      <c r="O1075" s="7">
        <v>3.2429348134461501E-3</v>
      </c>
      <c r="P1075" s="7">
        <v>5.9898129138483797E-4</v>
      </c>
      <c r="Q1075" s="7">
        <v>5.5273387633800403E-4</v>
      </c>
      <c r="R1075" s="7">
        <v>6.2192449622049605E-4</v>
      </c>
      <c r="S1075" s="7">
        <v>7.1541630619815903E-4</v>
      </c>
      <c r="T1075" s="7">
        <v>4.67678527045752E-4</v>
      </c>
      <c r="U1075" s="7">
        <v>9.8172574492971201E-4</v>
      </c>
      <c r="V1075" s="7">
        <v>1.72456150182769E-3</v>
      </c>
      <c r="W1075" s="7">
        <v>1.9710747896566601E-3</v>
      </c>
      <c r="X1075" s="7">
        <v>1.8205705487607401E-3</v>
      </c>
      <c r="Y1075" s="7">
        <v>1.54123845451517E-3</v>
      </c>
      <c r="Z1075" s="7">
        <v>2.31908698848268E-3</v>
      </c>
      <c r="AA1075" s="1" t="s">
        <v>40</v>
      </c>
      <c r="AB1075" s="1" t="str">
        <f t="shared" si="51"/>
        <v>Canarias</v>
      </c>
      <c r="AC1075" s="1" t="str">
        <f t="shared" si="49"/>
        <v>Cáceres-Canarias-Santa Cruz de Tenerife-R7</v>
      </c>
      <c r="AD1075" s="1" t="str">
        <f t="shared" si="50"/>
        <v xml:space="preserve">DE - Industria del papel, edición y artes gráficas </v>
      </c>
    </row>
    <row r="1076" spans="1:30" ht="14.4">
      <c r="A1076" s="7" t="s">
        <v>104</v>
      </c>
      <c r="B1076" s="7" t="s">
        <v>74</v>
      </c>
      <c r="C1076" s="7" t="s">
        <v>76</v>
      </c>
      <c r="D1076" s="7" t="s">
        <v>41</v>
      </c>
      <c r="E1076" s="7">
        <v>3.0765431347204298E-3</v>
      </c>
      <c r="F1076" s="7">
        <v>4.2529692723739503E-3</v>
      </c>
      <c r="G1076" s="7">
        <v>2.48616834568796E-3</v>
      </c>
      <c r="H1076" s="7">
        <v>2.9929411413153399E-3</v>
      </c>
      <c r="I1076" s="7">
        <v>6.4728210376574901E-3</v>
      </c>
      <c r="J1076" s="7">
        <v>4.7370982020056799E-3</v>
      </c>
      <c r="K1076" s="7">
        <v>4.4571975758401997E-3</v>
      </c>
      <c r="L1076" s="7">
        <v>3.1740927396480502E-3</v>
      </c>
      <c r="M1076" s="7">
        <v>1.3029406449088299E-3</v>
      </c>
      <c r="N1076" s="7">
        <v>1.8821988165372899E-3</v>
      </c>
      <c r="O1076" s="7">
        <v>5.1776350268683997E-3</v>
      </c>
      <c r="P1076" s="7">
        <v>2.89754684705676E-2</v>
      </c>
      <c r="Q1076" s="7">
        <v>2.50651863919737E-2</v>
      </c>
      <c r="R1076" s="7">
        <v>3.7140317044640603E-2</v>
      </c>
      <c r="S1076" s="7">
        <v>4.5906988732949398E-2</v>
      </c>
      <c r="T1076" s="7">
        <v>3.9906420798403203E-2</v>
      </c>
      <c r="U1076" s="7">
        <v>4.45270315931637E-2</v>
      </c>
      <c r="V1076" s="7">
        <v>3.8882541409458897E-2</v>
      </c>
      <c r="W1076" s="7">
        <v>4.31874431107429E-2</v>
      </c>
      <c r="X1076" s="7">
        <v>3.8918539415129003E-2</v>
      </c>
      <c r="Y1076" s="7">
        <v>3.2509131356204597E-2</v>
      </c>
      <c r="Z1076" s="7">
        <v>4.14427375037352E-2</v>
      </c>
      <c r="AA1076" s="1" t="s">
        <v>42</v>
      </c>
      <c r="AB1076" s="1" t="str">
        <f t="shared" si="51"/>
        <v>Canarias</v>
      </c>
      <c r="AC1076" s="1" t="str">
        <f t="shared" si="49"/>
        <v>Cáceres-Canarias-Santa Cruz de Tenerife-R8</v>
      </c>
      <c r="AD1076" s="1" t="str">
        <f t="shared" si="50"/>
        <v xml:space="preserve">DG - Industria Química </v>
      </c>
    </row>
    <row r="1077" spans="1:30" ht="14.4">
      <c r="A1077" s="7" t="s">
        <v>104</v>
      </c>
      <c r="B1077" s="7" t="s">
        <v>74</v>
      </c>
      <c r="C1077" s="7" t="s">
        <v>76</v>
      </c>
      <c r="D1077" s="7" t="s">
        <v>43</v>
      </c>
      <c r="E1077" s="7">
        <v>3.8144594536207601E-4</v>
      </c>
      <c r="F1077" s="7">
        <v>3.6068069508994399E-4</v>
      </c>
      <c r="G1077" s="7">
        <v>2.49307917659452E-4</v>
      </c>
      <c r="H1077" s="7">
        <v>3.5340727949348697E-4</v>
      </c>
      <c r="I1077" s="7">
        <v>4.4511640320633801E-4</v>
      </c>
      <c r="J1077" s="7">
        <v>2.9404340550409099E-4</v>
      </c>
      <c r="K1077" s="7">
        <v>2.1560241025032401E-5</v>
      </c>
      <c r="L1077" s="7">
        <v>1.5793691988585098E-5</v>
      </c>
      <c r="M1077" s="7">
        <v>2.0584589053791799E-5</v>
      </c>
      <c r="N1077" s="7">
        <v>1.04991554583819E-4</v>
      </c>
      <c r="O1077" s="7">
        <v>6.1818521925286894E-5</v>
      </c>
      <c r="P1077" s="7">
        <v>3.3148222031501202E-4</v>
      </c>
      <c r="Q1077" s="7">
        <v>3.7168113409405401E-4</v>
      </c>
      <c r="R1077" s="7">
        <v>3.7625965572577201E-4</v>
      </c>
      <c r="S1077" s="7">
        <v>3.5468539783523999E-4</v>
      </c>
      <c r="T1077" s="7">
        <v>2.10940200055676E-4</v>
      </c>
      <c r="U1077" s="7">
        <v>1.1384838344660501E-4</v>
      </c>
      <c r="V1077" s="7">
        <v>1.23623558644321E-6</v>
      </c>
      <c r="W1077" s="7">
        <v>1.3235914240220399E-6</v>
      </c>
      <c r="X1077" s="7">
        <v>1.30149537553271E-6</v>
      </c>
      <c r="Y1077" s="7">
        <v>1.38061256010806E-5</v>
      </c>
      <c r="Z1077" s="7">
        <v>4.4202747891615103E-6</v>
      </c>
      <c r="AA1077" s="1" t="s">
        <v>44</v>
      </c>
      <c r="AB1077" s="1" t="str">
        <f t="shared" si="51"/>
        <v>Canarias</v>
      </c>
      <c r="AC1077" s="1" t="str">
        <f t="shared" si="49"/>
        <v>Cáceres-Canarias-Santa Cruz de Tenerife-R9</v>
      </c>
      <c r="AD1077" s="1" t="str">
        <f t="shared" si="50"/>
        <v xml:space="preserve">DH - Industria del caucho y materias plásticas </v>
      </c>
    </row>
    <row r="1078" spans="1:30" ht="14.4">
      <c r="A1078" s="7" t="s">
        <v>104</v>
      </c>
      <c r="B1078" s="7" t="s">
        <v>74</v>
      </c>
      <c r="C1078" s="7" t="s">
        <v>76</v>
      </c>
      <c r="D1078" s="7" t="s">
        <v>45</v>
      </c>
      <c r="E1078" s="7">
        <v>0</v>
      </c>
      <c r="F1078" s="7">
        <v>0</v>
      </c>
      <c r="G1078" s="7">
        <v>0</v>
      </c>
      <c r="H1078" s="7">
        <v>0</v>
      </c>
      <c r="I1078" s="7">
        <v>0</v>
      </c>
      <c r="J1078" s="7">
        <v>0</v>
      </c>
      <c r="K1078" s="7">
        <v>0</v>
      </c>
      <c r="L1078" s="7">
        <v>0</v>
      </c>
      <c r="M1078" s="7">
        <v>0</v>
      </c>
      <c r="N1078" s="7">
        <v>0</v>
      </c>
      <c r="O1078" s="7">
        <v>0</v>
      </c>
      <c r="P1078" s="7">
        <v>0</v>
      </c>
      <c r="Q1078" s="7">
        <v>0</v>
      </c>
      <c r="R1078" s="7">
        <v>0</v>
      </c>
      <c r="S1078" s="7">
        <v>0</v>
      </c>
      <c r="T1078" s="7">
        <v>0</v>
      </c>
      <c r="U1078" s="7">
        <v>0</v>
      </c>
      <c r="V1078" s="7">
        <v>0</v>
      </c>
      <c r="W1078" s="7">
        <v>0</v>
      </c>
      <c r="X1078" s="7">
        <v>0</v>
      </c>
      <c r="Y1078" s="7">
        <v>0</v>
      </c>
      <c r="Z1078" s="7">
        <v>0</v>
      </c>
      <c r="AA1078" s="1" t="s">
        <v>46</v>
      </c>
      <c r="AB1078" s="1" t="str">
        <f t="shared" si="51"/>
        <v>Canarias</v>
      </c>
      <c r="AC1078" s="1" t="str">
        <f t="shared" si="49"/>
        <v>Cáceres-Canarias-Santa Cruz de Tenerife-R10</v>
      </c>
      <c r="AD1078" s="1" t="str">
        <f t="shared" si="50"/>
        <v xml:space="preserve">DI - Industria de productos minerales no metálicos </v>
      </c>
    </row>
    <row r="1079" spans="1:30" ht="14.4">
      <c r="A1079" s="7" t="s">
        <v>104</v>
      </c>
      <c r="B1079" s="7" t="s">
        <v>74</v>
      </c>
      <c r="C1079" s="7" t="s">
        <v>76</v>
      </c>
      <c r="D1079" s="7" t="s">
        <v>47</v>
      </c>
      <c r="E1079" s="7">
        <v>2.4295675289289598E-2</v>
      </c>
      <c r="F1079" s="7">
        <v>1.37414644477616E-2</v>
      </c>
      <c r="G1079" s="7">
        <v>1.40463819416521E-2</v>
      </c>
      <c r="H1079" s="7">
        <v>8.2196325017262501E-3</v>
      </c>
      <c r="I1079" s="7">
        <v>1.06823165682119E-2</v>
      </c>
      <c r="J1079" s="7">
        <v>7.8147882632977998E-3</v>
      </c>
      <c r="K1079" s="7">
        <v>6.9178349352329097E-3</v>
      </c>
      <c r="L1079" s="7">
        <v>5.3484508017950403E-3</v>
      </c>
      <c r="M1079" s="7">
        <v>5.9961092163787998E-3</v>
      </c>
      <c r="N1079" s="7">
        <v>5.9642110863444703E-3</v>
      </c>
      <c r="O1079" s="7">
        <v>4.1819095239940601E-3</v>
      </c>
      <c r="P1079" s="7">
        <v>1.10809937706981E-2</v>
      </c>
      <c r="Q1079" s="7">
        <v>1.15595465336885E-2</v>
      </c>
      <c r="R1079" s="7">
        <v>1.1536057140855E-2</v>
      </c>
      <c r="S1079" s="7">
        <v>1.14536966144302E-2</v>
      </c>
      <c r="T1079" s="7">
        <v>1.03671457639268E-2</v>
      </c>
      <c r="U1079" s="7">
        <v>1.2691497251413299E-2</v>
      </c>
      <c r="V1079" s="7">
        <v>1.0342272778337399E-2</v>
      </c>
      <c r="W1079" s="7">
        <v>1.1107318256846599E-2</v>
      </c>
      <c r="X1079" s="7">
        <v>1.1510661365434501E-2</v>
      </c>
      <c r="Y1079" s="7">
        <v>8.9885981185970996E-3</v>
      </c>
      <c r="Z1079" s="7">
        <v>1.44045827233236E-2</v>
      </c>
      <c r="AA1079" s="1" t="s">
        <v>48</v>
      </c>
      <c r="AB1079" s="1" t="str">
        <f t="shared" si="51"/>
        <v>Canarias</v>
      </c>
      <c r="AC1079" s="1" t="str">
        <f t="shared" si="49"/>
        <v>Cáceres-Canarias-Santa Cruz de Tenerife-R11</v>
      </c>
      <c r="AD1079" s="1" t="str">
        <f t="shared" si="50"/>
        <v xml:space="preserve">DJ - Metalurgia y fabricación de productos metálicos </v>
      </c>
    </row>
    <row r="1080" spans="1:30" ht="14.4">
      <c r="A1080" s="7" t="s">
        <v>104</v>
      </c>
      <c r="B1080" s="7" t="s">
        <v>74</v>
      </c>
      <c r="C1080" s="7" t="s">
        <v>76</v>
      </c>
      <c r="D1080" s="7" t="s">
        <v>49</v>
      </c>
      <c r="E1080" s="7">
        <v>2.8883132079667601E-3</v>
      </c>
      <c r="F1080" s="7">
        <v>2.7657295928300001E-3</v>
      </c>
      <c r="G1080" s="7">
        <v>9.67534732909802E-4</v>
      </c>
      <c r="H1080" s="7">
        <v>7.4861584442376702E-4</v>
      </c>
      <c r="I1080" s="7">
        <v>4.0019289810337098E-4</v>
      </c>
      <c r="J1080" s="7">
        <v>4.5458997047760202E-4</v>
      </c>
      <c r="K1080" s="7">
        <v>2.03779506662997E-4</v>
      </c>
      <c r="L1080" s="7">
        <v>1.36951941527215E-3</v>
      </c>
      <c r="M1080" s="7">
        <v>2.01184709147383E-3</v>
      </c>
      <c r="N1080" s="7">
        <v>1.3343662804827701E-3</v>
      </c>
      <c r="O1080" s="7">
        <v>1.1953734804393101E-3</v>
      </c>
      <c r="P1080" s="7">
        <v>6.15157808714843E-4</v>
      </c>
      <c r="Q1080" s="7">
        <v>6.45057320618538E-4</v>
      </c>
      <c r="R1080" s="7">
        <v>6.1417559736061497E-4</v>
      </c>
      <c r="S1080" s="7">
        <v>5.7440757219620196E-4</v>
      </c>
      <c r="T1080" s="7">
        <v>3.4095141558519899E-4</v>
      </c>
      <c r="U1080" s="7">
        <v>5.5355491460221302E-4</v>
      </c>
      <c r="V1080" s="7">
        <v>6.6139863400191195E-4</v>
      </c>
      <c r="W1080" s="7">
        <v>6.9840427180362097E-4</v>
      </c>
      <c r="X1080" s="7">
        <v>6.9707246794187099E-4</v>
      </c>
      <c r="Y1080" s="7">
        <v>7.2563514080427197E-4</v>
      </c>
      <c r="Z1080" s="7">
        <v>3.6913097291509502E-4</v>
      </c>
      <c r="AA1080" s="1" t="s">
        <v>50</v>
      </c>
      <c r="AB1080" s="1" t="str">
        <f t="shared" si="51"/>
        <v>Canarias</v>
      </c>
      <c r="AC1080" s="1" t="str">
        <f t="shared" si="49"/>
        <v>Cáceres-Canarias-Santa Cruz de Tenerife-R12</v>
      </c>
      <c r="AD1080" s="1" t="str">
        <f t="shared" si="50"/>
        <v xml:space="preserve">DK - Fabricación de maquinaria y equipo mecánico </v>
      </c>
    </row>
    <row r="1081" spans="1:30" ht="14.4">
      <c r="A1081" s="7" t="s">
        <v>104</v>
      </c>
      <c r="B1081" s="7" t="s">
        <v>74</v>
      </c>
      <c r="C1081" s="7" t="s">
        <v>76</v>
      </c>
      <c r="D1081" s="7" t="s">
        <v>51</v>
      </c>
      <c r="E1081" s="7">
        <v>9.3905318012658804E-4</v>
      </c>
      <c r="F1081" s="7">
        <v>8.2949342133888603E-4</v>
      </c>
      <c r="G1081" s="7">
        <v>5.1470161714820602E-4</v>
      </c>
      <c r="H1081" s="7">
        <v>4.0814291590610498E-4</v>
      </c>
      <c r="I1081" s="7">
        <v>5.0620261383884605E-4</v>
      </c>
      <c r="J1081" s="7">
        <v>7.3557354261521502E-4</v>
      </c>
      <c r="K1081" s="7">
        <v>5.7216239449181105E-4</v>
      </c>
      <c r="L1081" s="7">
        <v>5.4729302577121699E-4</v>
      </c>
      <c r="M1081" s="7">
        <v>2.8095814280203099E-4</v>
      </c>
      <c r="N1081" s="7">
        <v>2.8664499576424598E-4</v>
      </c>
      <c r="O1081" s="7">
        <v>5.2054188308476798E-4</v>
      </c>
      <c r="P1081" s="7">
        <v>7.4230075752450495E-5</v>
      </c>
      <c r="Q1081" s="7">
        <v>7.7838000421746794E-5</v>
      </c>
      <c r="R1081" s="7">
        <v>7.3347817711702902E-5</v>
      </c>
      <c r="S1081" s="7">
        <v>6.87599356077799E-5</v>
      </c>
      <c r="T1081" s="7">
        <v>6.6690399226093902E-5</v>
      </c>
      <c r="U1081" s="7">
        <v>7.1005894501080901E-5</v>
      </c>
      <c r="V1081" s="7">
        <v>7.7090309793560903E-5</v>
      </c>
      <c r="W1081" s="7">
        <v>8.2208561629624002E-5</v>
      </c>
      <c r="X1081" s="7">
        <v>8.1322159109931005E-5</v>
      </c>
      <c r="Y1081" s="7">
        <v>6.3463768887813497E-5</v>
      </c>
      <c r="Z1081" s="7">
        <v>9.8369017689177495E-5</v>
      </c>
      <c r="AA1081" s="1" t="s">
        <v>52</v>
      </c>
      <c r="AB1081" s="1" t="str">
        <f t="shared" si="51"/>
        <v>Canarias</v>
      </c>
      <c r="AC1081" s="1" t="str">
        <f t="shared" si="49"/>
        <v>Cáceres-Canarias-Santa Cruz de Tenerife-R13</v>
      </c>
      <c r="AD1081" s="1" t="str">
        <f t="shared" si="50"/>
        <v xml:space="preserve">DL - Material y equipo eléctrico, electrónico y óptico </v>
      </c>
    </row>
    <row r="1082" spans="1:30" ht="14.4">
      <c r="A1082" s="7" t="s">
        <v>104</v>
      </c>
      <c r="B1082" s="7" t="s">
        <v>74</v>
      </c>
      <c r="C1082" s="7" t="s">
        <v>76</v>
      </c>
      <c r="D1082" s="7" t="s">
        <v>53</v>
      </c>
      <c r="E1082" s="7">
        <v>3.20999659994365E-3</v>
      </c>
      <c r="F1082" s="7">
        <v>3.5752968465127201E-3</v>
      </c>
      <c r="G1082" s="7">
        <v>0</v>
      </c>
      <c r="H1082" s="7">
        <v>2.7810437066739099E-3</v>
      </c>
      <c r="I1082" s="7">
        <v>2.29147097191834E-3</v>
      </c>
      <c r="J1082" s="7">
        <v>2.1487171851432298E-3</v>
      </c>
      <c r="K1082" s="7">
        <v>4.6252347491047103E-3</v>
      </c>
      <c r="L1082" s="7">
        <v>6.6854687785793305E-4</v>
      </c>
      <c r="M1082" s="7">
        <v>6.9346694337679205E-4</v>
      </c>
      <c r="N1082" s="7">
        <v>1.07829949068765E-3</v>
      </c>
      <c r="O1082" s="7">
        <v>2.3176237088197299E-3</v>
      </c>
      <c r="P1082" s="7">
        <v>3.7048985898130498E-3</v>
      </c>
      <c r="Q1082" s="7">
        <v>3.9186261035527E-3</v>
      </c>
      <c r="R1082" s="7">
        <v>0</v>
      </c>
      <c r="S1082" s="7">
        <v>3.3933811380706699E-3</v>
      </c>
      <c r="T1082" s="7">
        <v>3.0964321416537101E-3</v>
      </c>
      <c r="U1082" s="7">
        <v>3.08988994662293E-3</v>
      </c>
      <c r="V1082" s="7">
        <v>3.3243366231542298E-3</v>
      </c>
      <c r="W1082" s="7">
        <v>3.5379589863919298E-3</v>
      </c>
      <c r="X1082" s="7">
        <v>3.4893433995647999E-3</v>
      </c>
      <c r="Y1082" s="7">
        <v>2.80938014007584E-3</v>
      </c>
      <c r="Z1082" s="7">
        <v>4.4306425513564902E-3</v>
      </c>
      <c r="AA1082" s="1" t="s">
        <v>54</v>
      </c>
      <c r="AB1082" s="1" t="str">
        <f t="shared" si="51"/>
        <v>Canarias</v>
      </c>
      <c r="AC1082" s="1" t="str">
        <f t="shared" si="49"/>
        <v>Cáceres-Canarias-Santa Cruz de Tenerife-R14</v>
      </c>
      <c r="AD1082" s="1" t="str">
        <f t="shared" si="50"/>
        <v xml:space="preserve">DM - Fabricación de material de transporte </v>
      </c>
    </row>
    <row r="1083" spans="1:30" ht="14.4">
      <c r="A1083" s="7" t="s">
        <v>104</v>
      </c>
      <c r="B1083" s="7" t="s">
        <v>74</v>
      </c>
      <c r="C1083" s="7" t="s">
        <v>76</v>
      </c>
      <c r="D1083" s="7" t="s">
        <v>55</v>
      </c>
      <c r="E1083" s="7">
        <v>5.7931251788963202E-3</v>
      </c>
      <c r="F1083" s="7">
        <v>7.4962905760677604E-3</v>
      </c>
      <c r="G1083" s="7">
        <v>9.0695367219342307E-3</v>
      </c>
      <c r="H1083" s="7">
        <v>1.13002051338693E-2</v>
      </c>
      <c r="I1083" s="7">
        <v>1.0550275073937999E-2</v>
      </c>
      <c r="J1083" s="7">
        <v>1.1295160839614699E-2</v>
      </c>
      <c r="K1083" s="7">
        <v>1.0299448844706099E-2</v>
      </c>
      <c r="L1083" s="7">
        <v>8.6678903801629993E-3</v>
      </c>
      <c r="M1083" s="7">
        <v>7.1378666449217398E-3</v>
      </c>
      <c r="N1083" s="7">
        <v>5.6107693112624202E-3</v>
      </c>
      <c r="O1083" s="7">
        <v>1.0020016446054599E-2</v>
      </c>
      <c r="P1083" s="7">
        <v>7.6204914338163604E-5</v>
      </c>
      <c r="Q1083" s="7">
        <v>7.9524278486479299E-5</v>
      </c>
      <c r="R1083" s="7">
        <v>7.5922831509487806E-5</v>
      </c>
      <c r="S1083" s="7">
        <v>7.02860343565509E-5</v>
      </c>
      <c r="T1083" s="7">
        <v>7.3947103729231098E-5</v>
      </c>
      <c r="U1083" s="7">
        <v>7.6619356920552202E-5</v>
      </c>
      <c r="V1083" s="7">
        <v>8.7591927436207905E-5</v>
      </c>
      <c r="W1083" s="7">
        <v>9.3314929890780298E-5</v>
      </c>
      <c r="X1083" s="7">
        <v>9.2398611547291098E-5</v>
      </c>
      <c r="Y1083" s="7">
        <v>6.6492250852241499E-5</v>
      </c>
      <c r="Z1083" s="7">
        <v>1.10748503416607E-4</v>
      </c>
      <c r="AA1083" s="1" t="s">
        <v>56</v>
      </c>
      <c r="AB1083" s="1" t="str">
        <f t="shared" si="51"/>
        <v>Canarias</v>
      </c>
      <c r="AC1083" s="1" t="str">
        <f t="shared" si="49"/>
        <v>Cáceres-Canarias-Santa Cruz de Tenerife-R15</v>
      </c>
      <c r="AD1083" s="1" t="str">
        <f t="shared" si="50"/>
        <v xml:space="preserve">DN - Industrias diversas </v>
      </c>
    </row>
    <row r="1084" spans="1:30" ht="14.4">
      <c r="A1084" s="7" t="s">
        <v>104</v>
      </c>
      <c r="B1084" s="7" t="s">
        <v>74</v>
      </c>
      <c r="C1084" s="7" t="s">
        <v>76</v>
      </c>
      <c r="D1084" s="7" t="s">
        <v>57</v>
      </c>
      <c r="E1084" s="7">
        <v>0</v>
      </c>
      <c r="F1084" s="7">
        <v>0</v>
      </c>
      <c r="G1084" s="7">
        <v>0</v>
      </c>
      <c r="H1084" s="7">
        <v>0</v>
      </c>
      <c r="I1084" s="7">
        <v>0</v>
      </c>
      <c r="J1084" s="7">
        <v>0</v>
      </c>
      <c r="K1084" s="7">
        <v>0</v>
      </c>
      <c r="L1084" s="7">
        <v>0</v>
      </c>
      <c r="M1084" s="7">
        <v>0</v>
      </c>
      <c r="N1084" s="7">
        <v>0</v>
      </c>
      <c r="O1084" s="7">
        <v>0</v>
      </c>
      <c r="P1084" s="7">
        <v>0</v>
      </c>
      <c r="Q1084" s="7">
        <v>0</v>
      </c>
      <c r="R1084" s="7">
        <v>0</v>
      </c>
      <c r="S1084" s="7">
        <v>0</v>
      </c>
      <c r="T1084" s="7">
        <v>0</v>
      </c>
      <c r="U1084" s="7">
        <v>0</v>
      </c>
      <c r="V1084" s="7">
        <v>0</v>
      </c>
      <c r="W1084" s="7">
        <v>0</v>
      </c>
      <c r="X1084" s="7">
        <v>0</v>
      </c>
      <c r="Y1084" s="7">
        <v>0</v>
      </c>
      <c r="Z1084" s="7">
        <v>0</v>
      </c>
      <c r="AA1084" s="1" t="s">
        <v>58</v>
      </c>
      <c r="AB1084" s="1" t="str">
        <f t="shared" si="51"/>
        <v>Canarias</v>
      </c>
      <c r="AC1084" s="1" t="str">
        <f t="shared" si="49"/>
        <v>Cáceres-Canarias-Santa Cruz de Tenerife-R16</v>
      </c>
      <c r="AD1084" s="1" t="str">
        <f t="shared" si="50"/>
        <v xml:space="preserve">EE - Industria energética, distribución de energía, gas y agua </v>
      </c>
    </row>
    <row r="1085" spans="1:30" ht="14.4">
      <c r="A1085" s="7" t="s">
        <v>104</v>
      </c>
      <c r="B1085" s="7" t="s">
        <v>77</v>
      </c>
      <c r="C1085" s="7" t="s">
        <v>77</v>
      </c>
      <c r="D1085" s="7" t="s">
        <v>23</v>
      </c>
      <c r="E1085" s="7">
        <v>0</v>
      </c>
      <c r="F1085" s="7">
        <v>0</v>
      </c>
      <c r="G1085" s="7">
        <v>0</v>
      </c>
      <c r="H1085" s="7">
        <v>0</v>
      </c>
      <c r="I1085" s="7">
        <v>0</v>
      </c>
      <c r="J1085" s="7">
        <v>6.0641036896735603</v>
      </c>
      <c r="K1085" s="7">
        <v>0</v>
      </c>
      <c r="L1085" s="7">
        <v>0</v>
      </c>
      <c r="M1085" s="7">
        <v>0</v>
      </c>
      <c r="N1085" s="7">
        <v>0</v>
      </c>
      <c r="O1085" s="7">
        <v>0</v>
      </c>
      <c r="P1085" s="7">
        <v>0</v>
      </c>
      <c r="Q1085" s="7">
        <v>0</v>
      </c>
      <c r="R1085" s="7">
        <v>0</v>
      </c>
      <c r="S1085" s="7">
        <v>0</v>
      </c>
      <c r="T1085" s="7">
        <v>0</v>
      </c>
      <c r="U1085" s="7">
        <v>5.8323090000000004</v>
      </c>
      <c r="V1085" s="7">
        <v>0</v>
      </c>
      <c r="W1085" s="7">
        <v>0</v>
      </c>
      <c r="X1085" s="7">
        <v>0</v>
      </c>
      <c r="Y1085" s="7">
        <v>0</v>
      </c>
      <c r="Z1085" s="7">
        <v>0</v>
      </c>
      <c r="AA1085" s="1" t="s">
        <v>24</v>
      </c>
      <c r="AB1085" s="1" t="str">
        <f t="shared" si="51"/>
        <v>Cantabria</v>
      </c>
      <c r="AC1085" s="1" t="str">
        <f t="shared" si="49"/>
        <v>Cáceres-Cantabria-Cantabria-R1</v>
      </c>
      <c r="AD1085" s="1" t="str">
        <f t="shared" si="50"/>
        <v xml:space="preserve">AA,BB - Agricultura, silvicultura y pesca </v>
      </c>
    </row>
    <row r="1086" spans="1:30" ht="14.4">
      <c r="A1086" s="7" t="s">
        <v>104</v>
      </c>
      <c r="B1086" s="7" t="s">
        <v>77</v>
      </c>
      <c r="C1086" s="7" t="s">
        <v>77</v>
      </c>
      <c r="D1086" s="7" t="s">
        <v>26</v>
      </c>
      <c r="E1086" s="7">
        <v>0</v>
      </c>
      <c r="F1086" s="7">
        <v>0</v>
      </c>
      <c r="G1086" s="7">
        <v>0</v>
      </c>
      <c r="H1086" s="7">
        <v>0</v>
      </c>
      <c r="I1086" s="7">
        <v>0</v>
      </c>
      <c r="J1086" s="7">
        <v>0</v>
      </c>
      <c r="K1086" s="7">
        <v>0</v>
      </c>
      <c r="L1086" s="7">
        <v>0</v>
      </c>
      <c r="M1086" s="7">
        <v>0</v>
      </c>
      <c r="N1086" s="7">
        <v>0</v>
      </c>
      <c r="O1086" s="7">
        <v>0</v>
      </c>
      <c r="P1086" s="7">
        <v>0</v>
      </c>
      <c r="Q1086" s="7">
        <v>0</v>
      </c>
      <c r="R1086" s="7">
        <v>0</v>
      </c>
      <c r="S1086" s="7">
        <v>0</v>
      </c>
      <c r="T1086" s="7">
        <v>0</v>
      </c>
      <c r="U1086" s="7">
        <v>0</v>
      </c>
      <c r="V1086" s="7">
        <v>0</v>
      </c>
      <c r="W1086" s="7">
        <v>0</v>
      </c>
      <c r="X1086" s="7">
        <v>0</v>
      </c>
      <c r="Y1086" s="7">
        <v>0</v>
      </c>
      <c r="Z1086" s="7">
        <v>0</v>
      </c>
      <c r="AA1086" s="1" t="s">
        <v>27</v>
      </c>
      <c r="AB1086" s="1" t="str">
        <f t="shared" si="51"/>
        <v>Cantabria</v>
      </c>
      <c r="AC1086" s="1" t="str">
        <f t="shared" si="49"/>
        <v>Cáceres-Cantabria-Cantabria-R2</v>
      </c>
      <c r="AD1086" s="1" t="str">
        <f t="shared" si="50"/>
        <v xml:space="preserve">CA,CB, DF - I. extractivas, coquerías, refino y combustibles nucleares </v>
      </c>
    </row>
    <row r="1087" spans="1:30" ht="14.4">
      <c r="A1087" s="7" t="s">
        <v>104</v>
      </c>
      <c r="B1087" s="7" t="s">
        <v>77</v>
      </c>
      <c r="C1087" s="7" t="s">
        <v>77</v>
      </c>
      <c r="D1087" s="7" t="s">
        <v>29</v>
      </c>
      <c r="E1087" s="7">
        <v>1.35325004771497</v>
      </c>
      <c r="F1087" s="7">
        <v>0</v>
      </c>
      <c r="G1087" s="7">
        <v>0</v>
      </c>
      <c r="H1087" s="7">
        <v>0</v>
      </c>
      <c r="I1087" s="7">
        <v>0</v>
      </c>
      <c r="J1087" s="7">
        <v>0</v>
      </c>
      <c r="K1087" s="7">
        <v>0</v>
      </c>
      <c r="L1087" s="7">
        <v>0</v>
      </c>
      <c r="M1087" s="7">
        <v>0</v>
      </c>
      <c r="N1087" s="7">
        <v>0</v>
      </c>
      <c r="O1087" s="7">
        <v>0</v>
      </c>
      <c r="P1087" s="7">
        <v>4.7722619999999996</v>
      </c>
      <c r="Q1087" s="7">
        <v>0</v>
      </c>
      <c r="R1087" s="7">
        <v>0</v>
      </c>
      <c r="S1087" s="7">
        <v>0</v>
      </c>
      <c r="T1087" s="7">
        <v>0</v>
      </c>
      <c r="U1087" s="7">
        <v>0</v>
      </c>
      <c r="V1087" s="7">
        <v>0</v>
      </c>
      <c r="W1087" s="7">
        <v>0</v>
      </c>
      <c r="X1087" s="7">
        <v>0</v>
      </c>
      <c r="Y1087" s="7">
        <v>0</v>
      </c>
      <c r="Z1087" s="7">
        <v>0</v>
      </c>
      <c r="AA1087" s="1" t="s">
        <v>30</v>
      </c>
      <c r="AB1087" s="1" t="str">
        <f t="shared" si="51"/>
        <v>Cantabria</v>
      </c>
      <c r="AC1087" s="1" t="str">
        <f t="shared" si="49"/>
        <v>Cáceres-Cantabria-Cantabria-R3</v>
      </c>
      <c r="AD1087" s="1" t="str">
        <f t="shared" si="50"/>
        <v xml:space="preserve">DA - Industria Agroalimentaria </v>
      </c>
    </row>
    <row r="1088" spans="1:30" ht="14.4">
      <c r="A1088" s="7" t="s">
        <v>104</v>
      </c>
      <c r="B1088" s="7" t="s">
        <v>77</v>
      </c>
      <c r="C1088" s="7" t="s">
        <v>77</v>
      </c>
      <c r="D1088" s="7" t="s">
        <v>32</v>
      </c>
      <c r="E1088" s="7">
        <v>0</v>
      </c>
      <c r="F1088" s="7">
        <v>0</v>
      </c>
      <c r="G1088" s="7">
        <v>0</v>
      </c>
      <c r="H1088" s="7">
        <v>0</v>
      </c>
      <c r="I1088" s="7">
        <v>0</v>
      </c>
      <c r="J1088" s="7">
        <v>0</v>
      </c>
      <c r="K1088" s="7">
        <v>0</v>
      </c>
      <c r="L1088" s="7">
        <v>0</v>
      </c>
      <c r="M1088" s="7">
        <v>0</v>
      </c>
      <c r="N1088" s="7">
        <v>0</v>
      </c>
      <c r="O1088" s="7">
        <v>0</v>
      </c>
      <c r="P1088" s="7">
        <v>0</v>
      </c>
      <c r="Q1088" s="7">
        <v>0</v>
      </c>
      <c r="R1088" s="7">
        <v>0</v>
      </c>
      <c r="S1088" s="7">
        <v>0</v>
      </c>
      <c r="T1088" s="7">
        <v>0</v>
      </c>
      <c r="U1088" s="7">
        <v>0</v>
      </c>
      <c r="V1088" s="7">
        <v>0</v>
      </c>
      <c r="W1088" s="7">
        <v>0</v>
      </c>
      <c r="X1088" s="7">
        <v>0</v>
      </c>
      <c r="Y1088" s="7">
        <v>0</v>
      </c>
      <c r="Z1088" s="7">
        <v>0</v>
      </c>
      <c r="AA1088" s="1" t="s">
        <v>33</v>
      </c>
      <c r="AB1088" s="1" t="str">
        <f t="shared" si="51"/>
        <v>Cantabria</v>
      </c>
      <c r="AC1088" s="1" t="str">
        <f t="shared" si="49"/>
        <v>Cáceres-Cantabria-Cantabria-R4</v>
      </c>
      <c r="AD1088" s="1" t="str">
        <f t="shared" si="50"/>
        <v xml:space="preserve">DB - Industria textil y de la confección </v>
      </c>
    </row>
    <row r="1089" spans="1:30" ht="14.4">
      <c r="A1089" s="7" t="s">
        <v>104</v>
      </c>
      <c r="B1089" s="7" t="s">
        <v>77</v>
      </c>
      <c r="C1089" s="7" t="s">
        <v>77</v>
      </c>
      <c r="D1089" s="7" t="s">
        <v>35</v>
      </c>
      <c r="E1089" s="7">
        <v>0</v>
      </c>
      <c r="F1089" s="7">
        <v>0</v>
      </c>
      <c r="G1089" s="7">
        <v>0</v>
      </c>
      <c r="H1089" s="7">
        <v>0</v>
      </c>
      <c r="I1089" s="7">
        <v>0</v>
      </c>
      <c r="J1089" s="7">
        <v>0</v>
      </c>
      <c r="K1089" s="7">
        <v>0</v>
      </c>
      <c r="L1089" s="7">
        <v>0</v>
      </c>
      <c r="M1089" s="7">
        <v>0</v>
      </c>
      <c r="N1089" s="7">
        <v>0</v>
      </c>
      <c r="O1089" s="7">
        <v>0</v>
      </c>
      <c r="P1089" s="7">
        <v>0</v>
      </c>
      <c r="Q1089" s="7">
        <v>0</v>
      </c>
      <c r="R1089" s="7">
        <v>0</v>
      </c>
      <c r="S1089" s="7">
        <v>0</v>
      </c>
      <c r="T1089" s="7">
        <v>0</v>
      </c>
      <c r="U1089" s="7">
        <v>0</v>
      </c>
      <c r="V1089" s="7">
        <v>0</v>
      </c>
      <c r="W1089" s="7">
        <v>0</v>
      </c>
      <c r="X1089" s="7">
        <v>0</v>
      </c>
      <c r="Y1089" s="7">
        <v>0</v>
      </c>
      <c r="Z1089" s="7">
        <v>0</v>
      </c>
      <c r="AA1089" s="1" t="s">
        <v>36</v>
      </c>
      <c r="AB1089" s="1" t="str">
        <f t="shared" si="51"/>
        <v>Cantabria</v>
      </c>
      <c r="AC1089" s="1" t="str">
        <f t="shared" si="49"/>
        <v>Cáceres-Cantabria-Cantabria-R5</v>
      </c>
      <c r="AD1089" s="1" t="str">
        <f t="shared" si="50"/>
        <v xml:space="preserve">DC - Industria del cuero y calzado </v>
      </c>
    </row>
    <row r="1090" spans="1:30" ht="14.4">
      <c r="A1090" s="7" t="s">
        <v>104</v>
      </c>
      <c r="B1090" s="7" t="s">
        <v>77</v>
      </c>
      <c r="C1090" s="7" t="s">
        <v>77</v>
      </c>
      <c r="D1090" s="7" t="s">
        <v>37</v>
      </c>
      <c r="E1090" s="7">
        <v>0</v>
      </c>
      <c r="F1090" s="7">
        <v>0</v>
      </c>
      <c r="G1090" s="7">
        <v>0</v>
      </c>
      <c r="H1090" s="7">
        <v>0</v>
      </c>
      <c r="I1090" s="7">
        <v>1.12469789211071</v>
      </c>
      <c r="J1090" s="7">
        <v>0</v>
      </c>
      <c r="K1090" s="7">
        <v>0</v>
      </c>
      <c r="L1090" s="7">
        <v>0</v>
      </c>
      <c r="M1090" s="7">
        <v>0</v>
      </c>
      <c r="N1090" s="7">
        <v>0</v>
      </c>
      <c r="O1090" s="7">
        <v>0</v>
      </c>
      <c r="P1090" s="7">
        <v>0</v>
      </c>
      <c r="Q1090" s="7">
        <v>0</v>
      </c>
      <c r="R1090" s="7">
        <v>0</v>
      </c>
      <c r="S1090" s="7">
        <v>0</v>
      </c>
      <c r="T1090" s="7">
        <v>7.8615360000000001</v>
      </c>
      <c r="U1090" s="7">
        <v>0</v>
      </c>
      <c r="V1090" s="7">
        <v>0</v>
      </c>
      <c r="W1090" s="7">
        <v>0</v>
      </c>
      <c r="X1090" s="7">
        <v>0</v>
      </c>
      <c r="Y1090" s="7">
        <v>0</v>
      </c>
      <c r="Z1090" s="7">
        <v>0</v>
      </c>
      <c r="AA1090" s="1" t="s">
        <v>38</v>
      </c>
      <c r="AB1090" s="1" t="str">
        <f t="shared" si="51"/>
        <v>Cantabria</v>
      </c>
      <c r="AC1090" s="1" t="str">
        <f t="shared" si="49"/>
        <v>Cáceres-Cantabria-Cantabria-R6</v>
      </c>
      <c r="AD1090" s="1" t="str">
        <f t="shared" si="50"/>
        <v xml:space="preserve">DD - Industria de la madera y el corcho </v>
      </c>
    </row>
    <row r="1091" spans="1:30" ht="14.4">
      <c r="A1091" s="7" t="s">
        <v>104</v>
      </c>
      <c r="B1091" s="7" t="s">
        <v>77</v>
      </c>
      <c r="C1091" s="7" t="s">
        <v>77</v>
      </c>
      <c r="D1091" s="7" t="s">
        <v>39</v>
      </c>
      <c r="E1091" s="7">
        <v>0</v>
      </c>
      <c r="F1091" s="7">
        <v>0</v>
      </c>
      <c r="G1091" s="7">
        <v>0</v>
      </c>
      <c r="H1091" s="7">
        <v>0</v>
      </c>
      <c r="I1091" s="7">
        <v>0</v>
      </c>
      <c r="J1091" s="7">
        <v>0</v>
      </c>
      <c r="K1091" s="7">
        <v>0</v>
      </c>
      <c r="L1091" s="7">
        <v>0</v>
      </c>
      <c r="M1091" s="7">
        <v>0</v>
      </c>
      <c r="N1091" s="7">
        <v>0</v>
      </c>
      <c r="O1091" s="7">
        <v>0</v>
      </c>
      <c r="P1091" s="7">
        <v>0</v>
      </c>
      <c r="Q1091" s="7">
        <v>0</v>
      </c>
      <c r="R1091" s="7">
        <v>0</v>
      </c>
      <c r="S1091" s="7">
        <v>0</v>
      </c>
      <c r="T1091" s="7">
        <v>0</v>
      </c>
      <c r="U1091" s="7">
        <v>0</v>
      </c>
      <c r="V1091" s="7">
        <v>0</v>
      </c>
      <c r="W1091" s="7">
        <v>0</v>
      </c>
      <c r="X1091" s="7">
        <v>0</v>
      </c>
      <c r="Y1091" s="7">
        <v>0</v>
      </c>
      <c r="Z1091" s="7">
        <v>0</v>
      </c>
      <c r="AA1091" s="1" t="s">
        <v>40</v>
      </c>
      <c r="AB1091" s="1" t="str">
        <f t="shared" si="51"/>
        <v>Cantabria</v>
      </c>
      <c r="AC1091" s="1" t="str">
        <f t="shared" si="49"/>
        <v>Cáceres-Cantabria-Cantabria-R7</v>
      </c>
      <c r="AD1091" s="1" t="str">
        <f t="shared" si="50"/>
        <v xml:space="preserve">DE - Industria del papel, edición y artes gráficas </v>
      </c>
    </row>
    <row r="1092" spans="1:30" ht="14.4">
      <c r="A1092" s="7" t="s">
        <v>104</v>
      </c>
      <c r="B1092" s="7" t="s">
        <v>77</v>
      </c>
      <c r="C1092" s="7" t="s">
        <v>77</v>
      </c>
      <c r="D1092" s="7" t="s">
        <v>41</v>
      </c>
      <c r="E1092" s="7">
        <v>0</v>
      </c>
      <c r="F1092" s="7">
        <v>0</v>
      </c>
      <c r="G1092" s="7">
        <v>0</v>
      </c>
      <c r="H1092" s="7">
        <v>0</v>
      </c>
      <c r="I1092" s="7">
        <v>0</v>
      </c>
      <c r="J1092" s="7">
        <v>0</v>
      </c>
      <c r="K1092" s="7">
        <v>0</v>
      </c>
      <c r="L1092" s="7">
        <v>0</v>
      </c>
      <c r="M1092" s="7">
        <v>0</v>
      </c>
      <c r="N1092" s="7">
        <v>0</v>
      </c>
      <c r="O1092" s="7">
        <v>0</v>
      </c>
      <c r="P1092" s="7">
        <v>0</v>
      </c>
      <c r="Q1092" s="7">
        <v>0</v>
      </c>
      <c r="R1092" s="7">
        <v>0</v>
      </c>
      <c r="S1092" s="7">
        <v>0</v>
      </c>
      <c r="T1092" s="7">
        <v>0</v>
      </c>
      <c r="U1092" s="7">
        <v>0</v>
      </c>
      <c r="V1092" s="7">
        <v>0</v>
      </c>
      <c r="W1092" s="7">
        <v>0</v>
      </c>
      <c r="X1092" s="7">
        <v>0</v>
      </c>
      <c r="Y1092" s="7">
        <v>0</v>
      </c>
      <c r="Z1092" s="7">
        <v>0</v>
      </c>
      <c r="AA1092" s="1" t="s">
        <v>42</v>
      </c>
      <c r="AB1092" s="1" t="str">
        <f t="shared" si="51"/>
        <v>Cantabria</v>
      </c>
      <c r="AC1092" s="1" t="str">
        <f t="shared" si="49"/>
        <v>Cáceres-Cantabria-Cantabria-R8</v>
      </c>
      <c r="AD1092" s="1" t="str">
        <f t="shared" si="50"/>
        <v xml:space="preserve">DG - Industria Química </v>
      </c>
    </row>
    <row r="1093" spans="1:30" ht="14.4">
      <c r="A1093" s="7" t="s">
        <v>104</v>
      </c>
      <c r="B1093" s="7" t="s">
        <v>77</v>
      </c>
      <c r="C1093" s="7" t="s">
        <v>77</v>
      </c>
      <c r="D1093" s="7" t="s">
        <v>43</v>
      </c>
      <c r="E1093" s="7">
        <v>0</v>
      </c>
      <c r="F1093" s="7">
        <v>0</v>
      </c>
      <c r="G1093" s="7">
        <v>0</v>
      </c>
      <c r="H1093" s="7">
        <v>0</v>
      </c>
      <c r="I1093" s="7">
        <v>0</v>
      </c>
      <c r="J1093" s="7">
        <v>0</v>
      </c>
      <c r="K1093" s="7">
        <v>0</v>
      </c>
      <c r="L1093" s="7">
        <v>0</v>
      </c>
      <c r="M1093" s="7">
        <v>0</v>
      </c>
      <c r="N1093" s="7">
        <v>0</v>
      </c>
      <c r="O1093" s="7">
        <v>0</v>
      </c>
      <c r="P1093" s="7">
        <v>0</v>
      </c>
      <c r="Q1093" s="7">
        <v>0</v>
      </c>
      <c r="R1093" s="7">
        <v>0</v>
      </c>
      <c r="S1093" s="7">
        <v>0</v>
      </c>
      <c r="T1093" s="7">
        <v>0</v>
      </c>
      <c r="U1093" s="7">
        <v>0</v>
      </c>
      <c r="V1093" s="7">
        <v>0</v>
      </c>
      <c r="W1093" s="7">
        <v>0</v>
      </c>
      <c r="X1093" s="7">
        <v>0</v>
      </c>
      <c r="Y1093" s="7">
        <v>0</v>
      </c>
      <c r="Z1093" s="7">
        <v>0</v>
      </c>
      <c r="AA1093" s="1" t="s">
        <v>44</v>
      </c>
      <c r="AB1093" s="1" t="str">
        <f t="shared" si="51"/>
        <v>Cantabria</v>
      </c>
      <c r="AC1093" s="1" t="str">
        <f t="shared" si="49"/>
        <v>Cáceres-Cantabria-Cantabria-R9</v>
      </c>
      <c r="AD1093" s="1" t="str">
        <f t="shared" si="50"/>
        <v xml:space="preserve">DH - Industria del caucho y materias plásticas </v>
      </c>
    </row>
    <row r="1094" spans="1:30" ht="14.4">
      <c r="A1094" s="7" t="s">
        <v>104</v>
      </c>
      <c r="B1094" s="7" t="s">
        <v>77</v>
      </c>
      <c r="C1094" s="7" t="s">
        <v>77</v>
      </c>
      <c r="D1094" s="7" t="s">
        <v>45</v>
      </c>
      <c r="E1094" s="7">
        <v>0</v>
      </c>
      <c r="F1094" s="7">
        <v>0</v>
      </c>
      <c r="G1094" s="7">
        <v>0</v>
      </c>
      <c r="H1094" s="7">
        <v>0.50308924491098295</v>
      </c>
      <c r="I1094" s="7">
        <v>0</v>
      </c>
      <c r="J1094" s="7">
        <v>0</v>
      </c>
      <c r="K1094" s="7">
        <v>0</v>
      </c>
      <c r="L1094" s="7">
        <v>0</v>
      </c>
      <c r="M1094" s="7">
        <v>0</v>
      </c>
      <c r="N1094" s="7">
        <v>0</v>
      </c>
      <c r="O1094" s="7">
        <v>0</v>
      </c>
      <c r="P1094" s="7">
        <v>0</v>
      </c>
      <c r="Q1094" s="7">
        <v>0</v>
      </c>
      <c r="R1094" s="7">
        <v>0</v>
      </c>
      <c r="S1094" s="7">
        <v>12.262788</v>
      </c>
      <c r="T1094" s="7">
        <v>0</v>
      </c>
      <c r="U1094" s="7">
        <v>0</v>
      </c>
      <c r="V1094" s="7">
        <v>0</v>
      </c>
      <c r="W1094" s="7">
        <v>0</v>
      </c>
      <c r="X1094" s="7">
        <v>0</v>
      </c>
      <c r="Y1094" s="7">
        <v>0</v>
      </c>
      <c r="Z1094" s="7">
        <v>0</v>
      </c>
      <c r="AA1094" s="1" t="s">
        <v>46</v>
      </c>
      <c r="AB1094" s="1" t="str">
        <f t="shared" si="51"/>
        <v>Cantabria</v>
      </c>
      <c r="AC1094" s="1" t="str">
        <f t="shared" si="49"/>
        <v>Cáceres-Cantabria-Cantabria-R10</v>
      </c>
      <c r="AD1094" s="1" t="str">
        <f t="shared" si="50"/>
        <v xml:space="preserve">DI - Industria de productos minerales no metálicos </v>
      </c>
    </row>
    <row r="1095" spans="1:30" ht="14.4">
      <c r="A1095" s="7" t="s">
        <v>104</v>
      </c>
      <c r="B1095" s="7" t="s">
        <v>77</v>
      </c>
      <c r="C1095" s="7" t="s">
        <v>77</v>
      </c>
      <c r="D1095" s="7" t="s">
        <v>47</v>
      </c>
      <c r="E1095" s="7">
        <v>0</v>
      </c>
      <c r="F1095" s="7">
        <v>0</v>
      </c>
      <c r="G1095" s="7">
        <v>0</v>
      </c>
      <c r="H1095" s="7">
        <v>0</v>
      </c>
      <c r="I1095" s="7">
        <v>0</v>
      </c>
      <c r="J1095" s="7">
        <v>0</v>
      </c>
      <c r="K1095" s="7">
        <v>0</v>
      </c>
      <c r="L1095" s="7">
        <v>0</v>
      </c>
      <c r="M1095" s="7">
        <v>7.2158812548808502</v>
      </c>
      <c r="N1095" s="7">
        <v>0</v>
      </c>
      <c r="O1095" s="7">
        <v>0</v>
      </c>
      <c r="P1095" s="7">
        <v>0</v>
      </c>
      <c r="Q1095" s="7">
        <v>0</v>
      </c>
      <c r="R1095" s="7">
        <v>0</v>
      </c>
      <c r="S1095" s="7">
        <v>0</v>
      </c>
      <c r="T1095" s="7">
        <v>0</v>
      </c>
      <c r="U1095" s="7">
        <v>0</v>
      </c>
      <c r="V1095" s="7">
        <v>0</v>
      </c>
      <c r="W1095" s="7">
        <v>0</v>
      </c>
      <c r="X1095" s="7">
        <v>11.299365</v>
      </c>
      <c r="Y1095" s="7">
        <v>0</v>
      </c>
      <c r="Z1095" s="7">
        <v>0</v>
      </c>
      <c r="AA1095" s="1" t="s">
        <v>48</v>
      </c>
      <c r="AB1095" s="1" t="str">
        <f t="shared" si="51"/>
        <v>Cantabria</v>
      </c>
      <c r="AC1095" s="1" t="str">
        <f t="shared" si="49"/>
        <v>Cáceres-Cantabria-Cantabria-R11</v>
      </c>
      <c r="AD1095" s="1" t="str">
        <f t="shared" si="50"/>
        <v xml:space="preserve">DJ - Metalurgia y fabricación de productos metálicos </v>
      </c>
    </row>
    <row r="1096" spans="1:30" ht="14.4">
      <c r="A1096" s="7" t="s">
        <v>104</v>
      </c>
      <c r="B1096" s="7" t="s">
        <v>77</v>
      </c>
      <c r="C1096" s="7" t="s">
        <v>77</v>
      </c>
      <c r="D1096" s="7" t="s">
        <v>49</v>
      </c>
      <c r="E1096" s="7">
        <v>0</v>
      </c>
      <c r="F1096" s="7">
        <v>0</v>
      </c>
      <c r="G1096" s="7">
        <v>0</v>
      </c>
      <c r="H1096" s="7">
        <v>0</v>
      </c>
      <c r="I1096" s="7">
        <v>0</v>
      </c>
      <c r="J1096" s="7">
        <v>0</v>
      </c>
      <c r="K1096" s="7">
        <v>0</v>
      </c>
      <c r="L1096" s="7">
        <v>0</v>
      </c>
      <c r="M1096" s="7">
        <v>0</v>
      </c>
      <c r="N1096" s="7">
        <v>0</v>
      </c>
      <c r="O1096" s="7">
        <v>0</v>
      </c>
      <c r="P1096" s="7">
        <v>0</v>
      </c>
      <c r="Q1096" s="7">
        <v>0</v>
      </c>
      <c r="R1096" s="7">
        <v>0</v>
      </c>
      <c r="S1096" s="7">
        <v>0</v>
      </c>
      <c r="T1096" s="7">
        <v>0</v>
      </c>
      <c r="U1096" s="7">
        <v>0</v>
      </c>
      <c r="V1096" s="7">
        <v>0</v>
      </c>
      <c r="W1096" s="7">
        <v>0</v>
      </c>
      <c r="X1096" s="7">
        <v>0</v>
      </c>
      <c r="Y1096" s="7">
        <v>0</v>
      </c>
      <c r="Z1096" s="7">
        <v>0</v>
      </c>
      <c r="AA1096" s="1" t="s">
        <v>50</v>
      </c>
      <c r="AB1096" s="1" t="str">
        <f t="shared" si="51"/>
        <v>Cantabria</v>
      </c>
      <c r="AC1096" s="1" t="str">
        <f t="shared" si="49"/>
        <v>Cáceres-Cantabria-Cantabria-R12</v>
      </c>
      <c r="AD1096" s="1" t="str">
        <f t="shared" si="50"/>
        <v xml:space="preserve">DK - Fabricación de maquinaria y equipo mecánico </v>
      </c>
    </row>
    <row r="1097" spans="1:30" ht="14.4">
      <c r="A1097" s="7" t="s">
        <v>104</v>
      </c>
      <c r="B1097" s="7" t="s">
        <v>77</v>
      </c>
      <c r="C1097" s="7" t="s">
        <v>77</v>
      </c>
      <c r="D1097" s="7" t="s">
        <v>51</v>
      </c>
      <c r="E1097" s="7">
        <v>0</v>
      </c>
      <c r="F1097" s="7">
        <v>0</v>
      </c>
      <c r="G1097" s="7">
        <v>0</v>
      </c>
      <c r="H1097" s="7">
        <v>0</v>
      </c>
      <c r="I1097" s="7">
        <v>0</v>
      </c>
      <c r="J1097" s="7">
        <v>0</v>
      </c>
      <c r="K1097" s="7">
        <v>0</v>
      </c>
      <c r="L1097" s="7">
        <v>0</v>
      </c>
      <c r="M1097" s="7">
        <v>0</v>
      </c>
      <c r="N1097" s="7">
        <v>0</v>
      </c>
      <c r="O1097" s="7">
        <v>0</v>
      </c>
      <c r="P1097" s="7">
        <v>0</v>
      </c>
      <c r="Q1097" s="7">
        <v>0</v>
      </c>
      <c r="R1097" s="7">
        <v>0</v>
      </c>
      <c r="S1097" s="7">
        <v>0</v>
      </c>
      <c r="T1097" s="7">
        <v>0</v>
      </c>
      <c r="U1097" s="7">
        <v>0</v>
      </c>
      <c r="V1097" s="7">
        <v>0</v>
      </c>
      <c r="W1097" s="7">
        <v>0</v>
      </c>
      <c r="X1097" s="7">
        <v>0</v>
      </c>
      <c r="Y1097" s="7">
        <v>0</v>
      </c>
      <c r="Z1097" s="7">
        <v>0</v>
      </c>
      <c r="AA1097" s="1" t="s">
        <v>52</v>
      </c>
      <c r="AB1097" s="1" t="str">
        <f t="shared" si="51"/>
        <v>Cantabria</v>
      </c>
      <c r="AC1097" s="1" t="str">
        <f t="shared" si="49"/>
        <v>Cáceres-Cantabria-Cantabria-R13</v>
      </c>
      <c r="AD1097" s="1" t="str">
        <f t="shared" si="50"/>
        <v xml:space="preserve">DL - Material y equipo eléctrico, electrónico y óptico </v>
      </c>
    </row>
    <row r="1098" spans="1:30" ht="14.4">
      <c r="A1098" s="7" t="s">
        <v>104</v>
      </c>
      <c r="B1098" s="7" t="s">
        <v>77</v>
      </c>
      <c r="C1098" s="7" t="s">
        <v>77</v>
      </c>
      <c r="D1098" s="7" t="s">
        <v>53</v>
      </c>
      <c r="E1098" s="7">
        <v>0</v>
      </c>
      <c r="F1098" s="7">
        <v>3.1790723421521498</v>
      </c>
      <c r="G1098" s="7">
        <v>0</v>
      </c>
      <c r="H1098" s="7">
        <v>0</v>
      </c>
      <c r="I1098" s="7">
        <v>6.3507152197527699</v>
      </c>
      <c r="J1098" s="7">
        <v>0</v>
      </c>
      <c r="K1098" s="7">
        <v>10.7792937396403</v>
      </c>
      <c r="L1098" s="7">
        <v>2.7320825892683498</v>
      </c>
      <c r="M1098" s="7">
        <v>4.9590164913331698</v>
      </c>
      <c r="N1098" s="7">
        <v>0</v>
      </c>
      <c r="O1098" s="7">
        <v>2.6792614436885098</v>
      </c>
      <c r="P1098" s="7">
        <v>0</v>
      </c>
      <c r="Q1098" s="7">
        <v>1.567922</v>
      </c>
      <c r="R1098" s="7">
        <v>0</v>
      </c>
      <c r="S1098" s="7">
        <v>0</v>
      </c>
      <c r="T1098" s="7">
        <v>4.4114810000000002</v>
      </c>
      <c r="U1098" s="7">
        <v>0</v>
      </c>
      <c r="V1098" s="7">
        <v>6.5013420000000002</v>
      </c>
      <c r="W1098" s="7">
        <v>1.3254379999999999</v>
      </c>
      <c r="X1098" s="7">
        <v>3.256812</v>
      </c>
      <c r="Y1098" s="7">
        <v>0</v>
      </c>
      <c r="Z1098" s="7">
        <v>4.5458600000000002</v>
      </c>
      <c r="AA1098" s="1" t="s">
        <v>54</v>
      </c>
      <c r="AB1098" s="1" t="str">
        <f t="shared" si="51"/>
        <v>Cantabria</v>
      </c>
      <c r="AC1098" s="1" t="str">
        <f t="shared" si="49"/>
        <v>Cáceres-Cantabria-Cantabria-R14</v>
      </c>
      <c r="AD1098" s="1" t="str">
        <f t="shared" si="50"/>
        <v xml:space="preserve">DM - Fabricación de material de transporte </v>
      </c>
    </row>
    <row r="1099" spans="1:30" ht="14.4">
      <c r="A1099" s="7" t="s">
        <v>104</v>
      </c>
      <c r="B1099" s="7" t="s">
        <v>77</v>
      </c>
      <c r="C1099" s="7" t="s">
        <v>77</v>
      </c>
      <c r="D1099" s="7" t="s">
        <v>55</v>
      </c>
      <c r="E1099" s="7">
        <v>0</v>
      </c>
      <c r="F1099" s="7">
        <v>0</v>
      </c>
      <c r="G1099" s="7">
        <v>0</v>
      </c>
      <c r="H1099" s="7">
        <v>0</v>
      </c>
      <c r="I1099" s="7">
        <v>0</v>
      </c>
      <c r="J1099" s="7">
        <v>0</v>
      </c>
      <c r="K1099" s="7">
        <v>0</v>
      </c>
      <c r="L1099" s="7">
        <v>0</v>
      </c>
      <c r="M1099" s="7">
        <v>0</v>
      </c>
      <c r="N1099" s="7">
        <v>0</v>
      </c>
      <c r="O1099" s="7">
        <v>0</v>
      </c>
      <c r="P1099" s="7">
        <v>0</v>
      </c>
      <c r="Q1099" s="7">
        <v>0</v>
      </c>
      <c r="R1099" s="7">
        <v>0</v>
      </c>
      <c r="S1099" s="7">
        <v>0</v>
      </c>
      <c r="T1099" s="7">
        <v>0</v>
      </c>
      <c r="U1099" s="7">
        <v>0</v>
      </c>
      <c r="V1099" s="7">
        <v>0</v>
      </c>
      <c r="W1099" s="7">
        <v>0</v>
      </c>
      <c r="X1099" s="7">
        <v>0</v>
      </c>
      <c r="Y1099" s="7">
        <v>0</v>
      </c>
      <c r="Z1099" s="7">
        <v>0</v>
      </c>
      <c r="AA1099" s="1" t="s">
        <v>56</v>
      </c>
      <c r="AB1099" s="1" t="str">
        <f t="shared" si="51"/>
        <v>Cantabria</v>
      </c>
      <c r="AC1099" s="1" t="str">
        <f t="shared" si="49"/>
        <v>Cáceres-Cantabria-Cantabria-R15</v>
      </c>
      <c r="AD1099" s="1" t="str">
        <f t="shared" si="50"/>
        <v xml:space="preserve">DN - Industrias diversas </v>
      </c>
    </row>
    <row r="1100" spans="1:30" ht="14.4">
      <c r="A1100" s="7" t="s">
        <v>104</v>
      </c>
      <c r="B1100" s="7" t="s">
        <v>77</v>
      </c>
      <c r="C1100" s="7" t="s">
        <v>77</v>
      </c>
      <c r="D1100" s="7" t="s">
        <v>57</v>
      </c>
      <c r="E1100" s="7">
        <v>0</v>
      </c>
      <c r="F1100" s="7">
        <v>0</v>
      </c>
      <c r="G1100" s="7">
        <v>0</v>
      </c>
      <c r="H1100" s="7">
        <v>0</v>
      </c>
      <c r="I1100" s="7">
        <v>0</v>
      </c>
      <c r="J1100" s="7">
        <v>0</v>
      </c>
      <c r="K1100" s="7">
        <v>0</v>
      </c>
      <c r="L1100" s="7">
        <v>0</v>
      </c>
      <c r="M1100" s="7">
        <v>0</v>
      </c>
      <c r="N1100" s="7">
        <v>0</v>
      </c>
      <c r="O1100" s="7">
        <v>0</v>
      </c>
      <c r="P1100" s="7">
        <v>0</v>
      </c>
      <c r="Q1100" s="7">
        <v>0</v>
      </c>
      <c r="R1100" s="7">
        <v>0</v>
      </c>
      <c r="S1100" s="7">
        <v>0</v>
      </c>
      <c r="T1100" s="7">
        <v>0</v>
      </c>
      <c r="U1100" s="7">
        <v>0</v>
      </c>
      <c r="V1100" s="7">
        <v>0</v>
      </c>
      <c r="W1100" s="7">
        <v>0</v>
      </c>
      <c r="X1100" s="7">
        <v>0</v>
      </c>
      <c r="Y1100" s="7">
        <v>0</v>
      </c>
      <c r="Z1100" s="7">
        <v>0</v>
      </c>
      <c r="AA1100" s="1" t="s">
        <v>58</v>
      </c>
      <c r="AB1100" s="1" t="str">
        <f t="shared" si="51"/>
        <v>Cantabria</v>
      </c>
      <c r="AC1100" s="1" t="str">
        <f t="shared" si="49"/>
        <v>Cáceres-Cantabria-Cantabria-R16</v>
      </c>
      <c r="AD1100" s="1" t="str">
        <f t="shared" si="50"/>
        <v xml:space="preserve">EE - Industria energética, distribución de energía, gas y agua </v>
      </c>
    </row>
    <row r="1101" spans="1:30" ht="14.4">
      <c r="A1101" s="7" t="s">
        <v>104</v>
      </c>
      <c r="B1101" s="7" t="s">
        <v>78</v>
      </c>
      <c r="C1101" s="7" t="s">
        <v>79</v>
      </c>
      <c r="D1101" s="7" t="s">
        <v>23</v>
      </c>
      <c r="E1101" s="7">
        <v>44.906024083012902</v>
      </c>
      <c r="F1101" s="7">
        <v>2.22541852796456</v>
      </c>
      <c r="G1101" s="7">
        <v>42.727792693053999</v>
      </c>
      <c r="H1101" s="7">
        <v>27.688848139270402</v>
      </c>
      <c r="I1101" s="7">
        <v>2.52845003055495</v>
      </c>
      <c r="J1101" s="7">
        <v>19.472845554281001</v>
      </c>
      <c r="K1101" s="7">
        <v>74.948836423355402</v>
      </c>
      <c r="L1101" s="7">
        <v>31.2069107666157</v>
      </c>
      <c r="M1101" s="7">
        <v>1.2729778180557501</v>
      </c>
      <c r="N1101" s="7">
        <v>14.196121717302701</v>
      </c>
      <c r="O1101" s="7">
        <v>0.83962411604728304</v>
      </c>
      <c r="P1101" s="7">
        <v>33.185394000000002</v>
      </c>
      <c r="Q1101" s="7">
        <v>31.346540000000001</v>
      </c>
      <c r="R1101" s="7">
        <v>148.267968</v>
      </c>
      <c r="S1101" s="7">
        <v>46.033441000000003</v>
      </c>
      <c r="T1101" s="7">
        <v>44.773108999999998</v>
      </c>
      <c r="U1101" s="7">
        <v>33.284424999999999</v>
      </c>
      <c r="V1101" s="7">
        <v>177.99317300000001</v>
      </c>
      <c r="W1101" s="7">
        <v>21.288105000000002</v>
      </c>
      <c r="X1101" s="7">
        <v>25.526541000000002</v>
      </c>
      <c r="Y1101" s="7">
        <v>12.420432</v>
      </c>
      <c r="Z1101" s="7">
        <v>10.171862000000001</v>
      </c>
      <c r="AA1101" s="1" t="s">
        <v>24</v>
      </c>
      <c r="AB1101" s="1" t="str">
        <f t="shared" si="51"/>
        <v>Castilla y León</v>
      </c>
      <c r="AC1101" s="1" t="str">
        <f t="shared" si="49"/>
        <v>Cáceres-Castilla y León-Ávila-R1</v>
      </c>
      <c r="AD1101" s="1" t="str">
        <f t="shared" si="50"/>
        <v xml:space="preserve">AA,BB - Agricultura, silvicultura y pesca </v>
      </c>
    </row>
    <row r="1102" spans="1:30" ht="14.4">
      <c r="A1102" s="7" t="s">
        <v>104</v>
      </c>
      <c r="B1102" s="7" t="s">
        <v>78</v>
      </c>
      <c r="C1102" s="7" t="s">
        <v>79</v>
      </c>
      <c r="D1102" s="7" t="s">
        <v>26</v>
      </c>
      <c r="E1102" s="7">
        <v>0</v>
      </c>
      <c r="F1102" s="7">
        <v>0</v>
      </c>
      <c r="G1102" s="7">
        <v>6.9979609457731797</v>
      </c>
      <c r="H1102" s="7">
        <v>0.172416592379596</v>
      </c>
      <c r="I1102" s="7">
        <v>4.2811502346721098E-2</v>
      </c>
      <c r="J1102" s="7">
        <v>0.13990472681188701</v>
      </c>
      <c r="K1102" s="7">
        <v>0</v>
      </c>
      <c r="L1102" s="7">
        <v>8.4094986089392493E-3</v>
      </c>
      <c r="M1102" s="7">
        <v>0</v>
      </c>
      <c r="N1102" s="7">
        <v>7.4285662754028499</v>
      </c>
      <c r="O1102" s="7">
        <v>0</v>
      </c>
      <c r="P1102" s="7">
        <v>0</v>
      </c>
      <c r="Q1102" s="7">
        <v>0</v>
      </c>
      <c r="R1102" s="7">
        <v>27.665759000000001</v>
      </c>
      <c r="S1102" s="7">
        <v>18.902861999999999</v>
      </c>
      <c r="T1102" s="7">
        <v>70.895967999999996</v>
      </c>
      <c r="U1102" s="7">
        <v>4.0082040000000001</v>
      </c>
      <c r="V1102" s="7">
        <v>0</v>
      </c>
      <c r="W1102" s="7">
        <v>1.9372320000000001</v>
      </c>
      <c r="X1102" s="7">
        <v>0</v>
      </c>
      <c r="Y1102" s="7">
        <v>6.5378319999999999</v>
      </c>
      <c r="Z1102" s="7">
        <v>0</v>
      </c>
      <c r="AA1102" s="1" t="s">
        <v>27</v>
      </c>
      <c r="AB1102" s="1" t="str">
        <f t="shared" si="51"/>
        <v>Castilla y León</v>
      </c>
      <c r="AC1102" s="1" t="str">
        <f t="shared" ref="AC1102:AC1165" si="52">+A1102&amp;"-"&amp;AB1102&amp;"-"&amp;C1102&amp;"-"&amp;AA1102</f>
        <v>Cáceres-Castilla y León-Ávila-R2</v>
      </c>
      <c r="AD1102" s="1" t="str">
        <f t="shared" ref="AD1102:AD1165" si="53">+IF(D1102=$D$13,$AI$1,IF(D1102=$D$14,$AI$2,IF(D1102=$D$15,$AI$3,IF(D1102=$D$16,$AI$4,IF(D1102=$D$17,$AI$5,IF(D1102=$D$18,$AI$6,IF(D1102=$D$19,$AI$7,IF(D1102=$D$20,$AI$8,IF(D1102=$D$21,$AI$9,IF(D1102=$D$22,$AI$10,IF(D1102=$D$23,$AI$11,IF(D1102=$D$24,$AI$12,IF(D1102=$D$25,$AI$13,IF(D1102=$D$26,$AI$14,IF(D1102=$D$27,$AI$15,$AI$16)))))))))))))))</f>
        <v xml:space="preserve">CA,CB, DF - I. extractivas, coquerías, refino y combustibles nucleares </v>
      </c>
    </row>
    <row r="1103" spans="1:30" ht="14.4">
      <c r="A1103" s="7" t="s">
        <v>104</v>
      </c>
      <c r="B1103" s="7" t="s">
        <v>78</v>
      </c>
      <c r="C1103" s="7" t="s">
        <v>79</v>
      </c>
      <c r="D1103" s="7" t="s">
        <v>29</v>
      </c>
      <c r="E1103" s="7">
        <v>8.9276062140797894</v>
      </c>
      <c r="F1103" s="7">
        <v>5.1948730885556902</v>
      </c>
      <c r="G1103" s="7">
        <v>11.694556272697699</v>
      </c>
      <c r="H1103" s="7">
        <v>3.4119871989959698</v>
      </c>
      <c r="I1103" s="7">
        <v>0</v>
      </c>
      <c r="J1103" s="7">
        <v>3.1773002666781198</v>
      </c>
      <c r="K1103" s="7">
        <v>0.36681034823402803</v>
      </c>
      <c r="L1103" s="7">
        <v>1.1733038822783299</v>
      </c>
      <c r="M1103" s="7">
        <v>1.0915599796902899</v>
      </c>
      <c r="N1103" s="7">
        <v>5.4712804817435696</v>
      </c>
      <c r="O1103" s="7">
        <v>4.1599844623886204</v>
      </c>
      <c r="P1103" s="7">
        <v>31.420296</v>
      </c>
      <c r="Q1103" s="7">
        <v>32.653281</v>
      </c>
      <c r="R1103" s="7">
        <v>26.101597000000002</v>
      </c>
      <c r="S1103" s="7">
        <v>16.314730999999998</v>
      </c>
      <c r="T1103" s="7">
        <v>0</v>
      </c>
      <c r="U1103" s="7">
        <v>10.111869</v>
      </c>
      <c r="V1103" s="7">
        <v>4.5132149999999998</v>
      </c>
      <c r="W1103" s="7">
        <v>5.9484170000000001</v>
      </c>
      <c r="X1103" s="7">
        <v>8.6692689999999999</v>
      </c>
      <c r="Y1103" s="7">
        <v>41.635643999999999</v>
      </c>
      <c r="Z1103" s="7">
        <v>26.566860999999999</v>
      </c>
      <c r="AA1103" s="1" t="s">
        <v>30</v>
      </c>
      <c r="AB1103" s="1" t="str">
        <f t="shared" si="51"/>
        <v>Castilla y León</v>
      </c>
      <c r="AC1103" s="1" t="str">
        <f t="shared" si="52"/>
        <v>Cáceres-Castilla y León-Ávila-R3</v>
      </c>
      <c r="AD1103" s="1" t="str">
        <f t="shared" si="53"/>
        <v xml:space="preserve">DA - Industria Agroalimentaria </v>
      </c>
    </row>
    <row r="1104" spans="1:30" ht="14.4">
      <c r="A1104" s="7" t="s">
        <v>104</v>
      </c>
      <c r="B1104" s="7" t="s">
        <v>78</v>
      </c>
      <c r="C1104" s="7" t="s">
        <v>79</v>
      </c>
      <c r="D1104" s="7" t="s">
        <v>32</v>
      </c>
      <c r="E1104" s="7">
        <v>0</v>
      </c>
      <c r="F1104" s="7">
        <v>0</v>
      </c>
      <c r="G1104" s="7">
        <v>0</v>
      </c>
      <c r="H1104" s="7">
        <v>0</v>
      </c>
      <c r="I1104" s="7">
        <v>0</v>
      </c>
      <c r="J1104" s="7">
        <v>0</v>
      </c>
      <c r="K1104" s="7">
        <v>0</v>
      </c>
      <c r="L1104" s="7">
        <v>0</v>
      </c>
      <c r="M1104" s="7">
        <v>0</v>
      </c>
      <c r="N1104" s="7">
        <v>0</v>
      </c>
      <c r="O1104" s="7">
        <v>0</v>
      </c>
      <c r="P1104" s="7">
        <v>0</v>
      </c>
      <c r="Q1104" s="7">
        <v>0</v>
      </c>
      <c r="R1104" s="7">
        <v>0</v>
      </c>
      <c r="S1104" s="7">
        <v>0</v>
      </c>
      <c r="T1104" s="7">
        <v>0</v>
      </c>
      <c r="U1104" s="7">
        <v>0</v>
      </c>
      <c r="V1104" s="7">
        <v>0</v>
      </c>
      <c r="W1104" s="7">
        <v>0</v>
      </c>
      <c r="X1104" s="7">
        <v>0</v>
      </c>
      <c r="Y1104" s="7">
        <v>0</v>
      </c>
      <c r="Z1104" s="7">
        <v>0</v>
      </c>
      <c r="AA1104" s="1" t="s">
        <v>33</v>
      </c>
      <c r="AB1104" s="1" t="str">
        <f t="shared" si="51"/>
        <v>Castilla y León</v>
      </c>
      <c r="AC1104" s="1" t="str">
        <f t="shared" si="52"/>
        <v>Cáceres-Castilla y León-Ávila-R4</v>
      </c>
      <c r="AD1104" s="1" t="str">
        <f t="shared" si="53"/>
        <v xml:space="preserve">DB - Industria textil y de la confección </v>
      </c>
    </row>
    <row r="1105" spans="1:30" ht="14.4">
      <c r="A1105" s="7" t="s">
        <v>104</v>
      </c>
      <c r="B1105" s="7" t="s">
        <v>78</v>
      </c>
      <c r="C1105" s="7" t="s">
        <v>79</v>
      </c>
      <c r="D1105" s="7" t="s">
        <v>35</v>
      </c>
      <c r="E1105" s="7">
        <v>0</v>
      </c>
      <c r="F1105" s="7">
        <v>0</v>
      </c>
      <c r="G1105" s="7">
        <v>0</v>
      </c>
      <c r="H1105" s="7">
        <v>0</v>
      </c>
      <c r="I1105" s="7">
        <v>0</v>
      </c>
      <c r="J1105" s="7">
        <v>0</v>
      </c>
      <c r="K1105" s="7">
        <v>0</v>
      </c>
      <c r="L1105" s="7">
        <v>0</v>
      </c>
      <c r="M1105" s="7">
        <v>0</v>
      </c>
      <c r="N1105" s="7">
        <v>0</v>
      </c>
      <c r="O1105" s="7">
        <v>0</v>
      </c>
      <c r="P1105" s="7">
        <v>0</v>
      </c>
      <c r="Q1105" s="7">
        <v>0</v>
      </c>
      <c r="R1105" s="7">
        <v>0</v>
      </c>
      <c r="S1105" s="7">
        <v>0</v>
      </c>
      <c r="T1105" s="7">
        <v>0</v>
      </c>
      <c r="U1105" s="7">
        <v>0</v>
      </c>
      <c r="V1105" s="7">
        <v>0</v>
      </c>
      <c r="W1105" s="7">
        <v>0</v>
      </c>
      <c r="X1105" s="7">
        <v>0</v>
      </c>
      <c r="Y1105" s="7">
        <v>0</v>
      </c>
      <c r="Z1105" s="7">
        <v>0</v>
      </c>
      <c r="AA1105" s="1" t="s">
        <v>36</v>
      </c>
      <c r="AB1105" s="1" t="str">
        <f t="shared" si="51"/>
        <v>Castilla y León</v>
      </c>
      <c r="AC1105" s="1" t="str">
        <f t="shared" si="52"/>
        <v>Cáceres-Castilla y León-Ávila-R5</v>
      </c>
      <c r="AD1105" s="1" t="str">
        <f t="shared" si="53"/>
        <v xml:space="preserve">DC - Industria del cuero y calzado </v>
      </c>
    </row>
    <row r="1106" spans="1:30" ht="14.4">
      <c r="A1106" s="7" t="s">
        <v>104</v>
      </c>
      <c r="B1106" s="7" t="s">
        <v>78</v>
      </c>
      <c r="C1106" s="7" t="s">
        <v>79</v>
      </c>
      <c r="D1106" s="7" t="s">
        <v>37</v>
      </c>
      <c r="E1106" s="7">
        <v>0</v>
      </c>
      <c r="F1106" s="7">
        <v>0</v>
      </c>
      <c r="G1106" s="7">
        <v>0</v>
      </c>
      <c r="H1106" s="7">
        <v>0</v>
      </c>
      <c r="I1106" s="7">
        <v>0</v>
      </c>
      <c r="J1106" s="7">
        <v>0</v>
      </c>
      <c r="K1106" s="7">
        <v>0</v>
      </c>
      <c r="L1106" s="7">
        <v>0</v>
      </c>
      <c r="M1106" s="7">
        <v>0</v>
      </c>
      <c r="N1106" s="7">
        <v>0.488656202737835</v>
      </c>
      <c r="O1106" s="7">
        <v>0</v>
      </c>
      <c r="P1106" s="7">
        <v>0</v>
      </c>
      <c r="Q1106" s="7">
        <v>0</v>
      </c>
      <c r="R1106" s="7">
        <v>0</v>
      </c>
      <c r="S1106" s="7">
        <v>0</v>
      </c>
      <c r="T1106" s="7">
        <v>0</v>
      </c>
      <c r="U1106" s="7">
        <v>0</v>
      </c>
      <c r="V1106" s="7">
        <v>0</v>
      </c>
      <c r="W1106" s="7">
        <v>0</v>
      </c>
      <c r="X1106" s="7">
        <v>0</v>
      </c>
      <c r="Y1106" s="7">
        <v>8.6923519999999996</v>
      </c>
      <c r="Z1106" s="7">
        <v>0</v>
      </c>
      <c r="AA1106" s="1" t="s">
        <v>38</v>
      </c>
      <c r="AB1106" s="1" t="str">
        <f t="shared" si="51"/>
        <v>Castilla y León</v>
      </c>
      <c r="AC1106" s="1" t="str">
        <f t="shared" si="52"/>
        <v>Cáceres-Castilla y León-Ávila-R6</v>
      </c>
      <c r="AD1106" s="1" t="str">
        <f t="shared" si="53"/>
        <v xml:space="preserve">DD - Industria de la madera y el corcho </v>
      </c>
    </row>
    <row r="1107" spans="1:30" ht="14.4">
      <c r="A1107" s="7" t="s">
        <v>104</v>
      </c>
      <c r="B1107" s="7" t="s">
        <v>78</v>
      </c>
      <c r="C1107" s="7" t="s">
        <v>79</v>
      </c>
      <c r="D1107" s="7" t="s">
        <v>39</v>
      </c>
      <c r="E1107" s="7">
        <v>0</v>
      </c>
      <c r="F1107" s="7">
        <v>0</v>
      </c>
      <c r="G1107" s="7">
        <v>0</v>
      </c>
      <c r="H1107" s="7">
        <v>0</v>
      </c>
      <c r="I1107" s="7">
        <v>0</v>
      </c>
      <c r="J1107" s="7">
        <v>0</v>
      </c>
      <c r="K1107" s="7">
        <v>0</v>
      </c>
      <c r="L1107" s="7">
        <v>0</v>
      </c>
      <c r="M1107" s="7">
        <v>0</v>
      </c>
      <c r="N1107" s="7">
        <v>0</v>
      </c>
      <c r="O1107" s="7">
        <v>0</v>
      </c>
      <c r="P1107" s="7">
        <v>0</v>
      </c>
      <c r="Q1107" s="7">
        <v>0</v>
      </c>
      <c r="R1107" s="7">
        <v>0</v>
      </c>
      <c r="S1107" s="7">
        <v>0</v>
      </c>
      <c r="T1107" s="7">
        <v>0</v>
      </c>
      <c r="U1107" s="7">
        <v>0</v>
      </c>
      <c r="V1107" s="7">
        <v>0</v>
      </c>
      <c r="W1107" s="7">
        <v>0</v>
      </c>
      <c r="X1107" s="7">
        <v>0</v>
      </c>
      <c r="Y1107" s="7">
        <v>0</v>
      </c>
      <c r="Z1107" s="7">
        <v>0</v>
      </c>
      <c r="AA1107" s="1" t="s">
        <v>40</v>
      </c>
      <c r="AB1107" s="1" t="str">
        <f t="shared" si="51"/>
        <v>Castilla y León</v>
      </c>
      <c r="AC1107" s="1" t="str">
        <f t="shared" si="52"/>
        <v>Cáceres-Castilla y León-Ávila-R7</v>
      </c>
      <c r="AD1107" s="1" t="str">
        <f t="shared" si="53"/>
        <v xml:space="preserve">DE - Industria del papel, edición y artes gráficas </v>
      </c>
    </row>
    <row r="1108" spans="1:30" ht="14.4">
      <c r="A1108" s="7" t="s">
        <v>104</v>
      </c>
      <c r="B1108" s="7" t="s">
        <v>78</v>
      </c>
      <c r="C1108" s="7" t="s">
        <v>79</v>
      </c>
      <c r="D1108" s="7" t="s">
        <v>41</v>
      </c>
      <c r="E1108" s="7">
        <v>0</v>
      </c>
      <c r="F1108" s="7">
        <v>0</v>
      </c>
      <c r="G1108" s="7">
        <v>0</v>
      </c>
      <c r="H1108" s="7">
        <v>0</v>
      </c>
      <c r="I1108" s="7">
        <v>0</v>
      </c>
      <c r="J1108" s="7">
        <v>0</v>
      </c>
      <c r="K1108" s="7">
        <v>0</v>
      </c>
      <c r="L1108" s="7">
        <v>0</v>
      </c>
      <c r="M1108" s="7">
        <v>0</v>
      </c>
      <c r="N1108" s="7">
        <v>5.63391539314682</v>
      </c>
      <c r="O1108" s="7">
        <v>0</v>
      </c>
      <c r="P1108" s="7">
        <v>0</v>
      </c>
      <c r="Q1108" s="7">
        <v>0</v>
      </c>
      <c r="R1108" s="7">
        <v>0</v>
      </c>
      <c r="S1108" s="7">
        <v>0</v>
      </c>
      <c r="T1108" s="7">
        <v>0</v>
      </c>
      <c r="U1108" s="7">
        <v>0</v>
      </c>
      <c r="V1108" s="7">
        <v>0</v>
      </c>
      <c r="W1108" s="7">
        <v>0</v>
      </c>
      <c r="X1108" s="7">
        <v>0</v>
      </c>
      <c r="Y1108" s="7">
        <v>23.560451</v>
      </c>
      <c r="Z1108" s="7">
        <v>0</v>
      </c>
      <c r="AA1108" s="1" t="s">
        <v>42</v>
      </c>
      <c r="AB1108" s="1" t="str">
        <f t="shared" si="51"/>
        <v>Castilla y León</v>
      </c>
      <c r="AC1108" s="1" t="str">
        <f t="shared" si="52"/>
        <v>Cáceres-Castilla y León-Ávila-R8</v>
      </c>
      <c r="AD1108" s="1" t="str">
        <f t="shared" si="53"/>
        <v xml:space="preserve">DG - Industria Química </v>
      </c>
    </row>
    <row r="1109" spans="1:30" ht="14.4">
      <c r="A1109" s="7" t="s">
        <v>104</v>
      </c>
      <c r="B1109" s="7" t="s">
        <v>78</v>
      </c>
      <c r="C1109" s="7" t="s">
        <v>79</v>
      </c>
      <c r="D1109" s="7" t="s">
        <v>43</v>
      </c>
      <c r="E1109" s="7">
        <v>0</v>
      </c>
      <c r="F1109" s="7">
        <v>0</v>
      </c>
      <c r="G1109" s="7">
        <v>0</v>
      </c>
      <c r="H1109" s="7">
        <v>0</v>
      </c>
      <c r="I1109" s="7">
        <v>0</v>
      </c>
      <c r="J1109" s="7">
        <v>0</v>
      </c>
      <c r="K1109" s="7">
        <v>0</v>
      </c>
      <c r="L1109" s="7">
        <v>0</v>
      </c>
      <c r="M1109" s="7">
        <v>0</v>
      </c>
      <c r="N1109" s="7">
        <v>0</v>
      </c>
      <c r="O1109" s="7">
        <v>0</v>
      </c>
      <c r="P1109" s="7">
        <v>0</v>
      </c>
      <c r="Q1109" s="7">
        <v>0</v>
      </c>
      <c r="R1109" s="7">
        <v>0</v>
      </c>
      <c r="S1109" s="7">
        <v>0</v>
      </c>
      <c r="T1109" s="7">
        <v>0</v>
      </c>
      <c r="U1109" s="7">
        <v>0</v>
      </c>
      <c r="V1109" s="7">
        <v>0</v>
      </c>
      <c r="W1109" s="7">
        <v>0</v>
      </c>
      <c r="X1109" s="7">
        <v>0</v>
      </c>
      <c r="Y1109" s="7">
        <v>0</v>
      </c>
      <c r="Z1109" s="7">
        <v>0</v>
      </c>
      <c r="AA1109" s="1" t="s">
        <v>44</v>
      </c>
      <c r="AB1109" s="1" t="str">
        <f t="shared" si="51"/>
        <v>Castilla y León</v>
      </c>
      <c r="AC1109" s="1" t="str">
        <f t="shared" si="52"/>
        <v>Cáceres-Castilla y León-Ávila-R9</v>
      </c>
      <c r="AD1109" s="1" t="str">
        <f t="shared" si="53"/>
        <v xml:space="preserve">DH - Industria del caucho y materias plásticas </v>
      </c>
    </row>
    <row r="1110" spans="1:30" ht="14.4">
      <c r="A1110" s="7" t="s">
        <v>104</v>
      </c>
      <c r="B1110" s="7" t="s">
        <v>78</v>
      </c>
      <c r="C1110" s="7" t="s">
        <v>79</v>
      </c>
      <c r="D1110" s="7" t="s">
        <v>45</v>
      </c>
      <c r="E1110" s="7">
        <v>0</v>
      </c>
      <c r="F1110" s="7">
        <v>8.1791246202659096</v>
      </c>
      <c r="G1110" s="7">
        <v>1.94694126441348</v>
      </c>
      <c r="H1110" s="7">
        <v>0</v>
      </c>
      <c r="I1110" s="7">
        <v>4.6987121207213498</v>
      </c>
      <c r="J1110" s="7">
        <v>7.7323771550267803E-2</v>
      </c>
      <c r="K1110" s="7">
        <v>0</v>
      </c>
      <c r="L1110" s="7">
        <v>0.30265270811447198</v>
      </c>
      <c r="M1110" s="7">
        <v>7.5369063913583501E-2</v>
      </c>
      <c r="N1110" s="7">
        <v>3.0441123670429602</v>
      </c>
      <c r="O1110" s="7">
        <v>1.11474979701385</v>
      </c>
      <c r="P1110" s="7">
        <v>0</v>
      </c>
      <c r="Q1110" s="7">
        <v>7.3036320000000003</v>
      </c>
      <c r="R1110" s="7">
        <v>18.566528000000002</v>
      </c>
      <c r="S1110" s="7">
        <v>0</v>
      </c>
      <c r="T1110" s="7">
        <v>17.172518</v>
      </c>
      <c r="U1110" s="7">
        <v>1.7906530000000001</v>
      </c>
      <c r="V1110" s="7">
        <v>0</v>
      </c>
      <c r="W1110" s="7">
        <v>5.9209680000000002</v>
      </c>
      <c r="X1110" s="7">
        <v>2.8308360000000001</v>
      </c>
      <c r="Y1110" s="7">
        <v>14.232879000000001</v>
      </c>
      <c r="Z1110" s="7">
        <v>15.084403</v>
      </c>
      <c r="AA1110" s="1" t="s">
        <v>46</v>
      </c>
      <c r="AB1110" s="1" t="str">
        <f t="shared" si="51"/>
        <v>Castilla y León</v>
      </c>
      <c r="AC1110" s="1" t="str">
        <f t="shared" si="52"/>
        <v>Cáceres-Castilla y León-Ávila-R10</v>
      </c>
      <c r="AD1110" s="1" t="str">
        <f t="shared" si="53"/>
        <v xml:space="preserve">DI - Industria de productos minerales no metálicos </v>
      </c>
    </row>
    <row r="1111" spans="1:30" ht="14.4">
      <c r="A1111" s="7" t="s">
        <v>104</v>
      </c>
      <c r="B1111" s="7" t="s">
        <v>78</v>
      </c>
      <c r="C1111" s="7" t="s">
        <v>79</v>
      </c>
      <c r="D1111" s="7" t="s">
        <v>47</v>
      </c>
      <c r="E1111" s="7">
        <v>0.36848830934420801</v>
      </c>
      <c r="F1111" s="7">
        <v>0</v>
      </c>
      <c r="G1111" s="7">
        <v>1.73143333147992</v>
      </c>
      <c r="H1111" s="7">
        <v>0</v>
      </c>
      <c r="I1111" s="7">
        <v>0</v>
      </c>
      <c r="J1111" s="7">
        <v>0</v>
      </c>
      <c r="K1111" s="7">
        <v>0.58764631514460897</v>
      </c>
      <c r="L1111" s="7">
        <v>0.56301138031654596</v>
      </c>
      <c r="M1111" s="7">
        <v>0</v>
      </c>
      <c r="N1111" s="7">
        <v>0</v>
      </c>
      <c r="O1111" s="7">
        <v>0</v>
      </c>
      <c r="P1111" s="7">
        <v>3.7286630000000001</v>
      </c>
      <c r="Q1111" s="7">
        <v>0</v>
      </c>
      <c r="R1111" s="7">
        <v>3.4688460000000001</v>
      </c>
      <c r="S1111" s="7">
        <v>0</v>
      </c>
      <c r="T1111" s="7">
        <v>0</v>
      </c>
      <c r="U1111" s="7">
        <v>0</v>
      </c>
      <c r="V1111" s="7">
        <v>1.3710770000000001</v>
      </c>
      <c r="W1111" s="7">
        <v>2.1763180000000002</v>
      </c>
      <c r="X1111" s="7">
        <v>0</v>
      </c>
      <c r="Y1111" s="7">
        <v>0</v>
      </c>
      <c r="Z1111" s="7">
        <v>0</v>
      </c>
      <c r="AA1111" s="1" t="s">
        <v>48</v>
      </c>
      <c r="AB1111" s="1" t="str">
        <f t="shared" si="51"/>
        <v>Castilla y León</v>
      </c>
      <c r="AC1111" s="1" t="str">
        <f t="shared" si="52"/>
        <v>Cáceres-Castilla y León-Ávila-R11</v>
      </c>
      <c r="AD1111" s="1" t="str">
        <f t="shared" si="53"/>
        <v xml:space="preserve">DJ - Metalurgia y fabricación de productos metálicos </v>
      </c>
    </row>
    <row r="1112" spans="1:30" ht="14.4">
      <c r="A1112" s="7" t="s">
        <v>104</v>
      </c>
      <c r="B1112" s="7" t="s">
        <v>78</v>
      </c>
      <c r="C1112" s="7" t="s">
        <v>79</v>
      </c>
      <c r="D1112" s="7" t="s">
        <v>49</v>
      </c>
      <c r="E1112" s="7">
        <v>0</v>
      </c>
      <c r="F1112" s="7">
        <v>0</v>
      </c>
      <c r="G1112" s="7">
        <v>0</v>
      </c>
      <c r="H1112" s="7">
        <v>0</v>
      </c>
      <c r="I1112" s="7">
        <v>0</v>
      </c>
      <c r="J1112" s="7">
        <v>0</v>
      </c>
      <c r="K1112" s="7">
        <v>0</v>
      </c>
      <c r="L1112" s="7">
        <v>0</v>
      </c>
      <c r="M1112" s="7">
        <v>0</v>
      </c>
      <c r="N1112" s="7">
        <v>0</v>
      </c>
      <c r="O1112" s="7">
        <v>0</v>
      </c>
      <c r="P1112" s="7">
        <v>0</v>
      </c>
      <c r="Q1112" s="7">
        <v>0</v>
      </c>
      <c r="R1112" s="7">
        <v>0</v>
      </c>
      <c r="S1112" s="7">
        <v>0</v>
      </c>
      <c r="T1112" s="7">
        <v>0</v>
      </c>
      <c r="U1112" s="7">
        <v>0</v>
      </c>
      <c r="V1112" s="7">
        <v>0</v>
      </c>
      <c r="W1112" s="7">
        <v>0</v>
      </c>
      <c r="X1112" s="7">
        <v>0</v>
      </c>
      <c r="Y1112" s="7">
        <v>0</v>
      </c>
      <c r="Z1112" s="7">
        <v>0</v>
      </c>
      <c r="AA1112" s="1" t="s">
        <v>50</v>
      </c>
      <c r="AB1112" s="1" t="str">
        <f t="shared" si="51"/>
        <v>Castilla y León</v>
      </c>
      <c r="AC1112" s="1" t="str">
        <f t="shared" si="52"/>
        <v>Cáceres-Castilla y León-Ávila-R12</v>
      </c>
      <c r="AD1112" s="1" t="str">
        <f t="shared" si="53"/>
        <v xml:space="preserve">DK - Fabricación de maquinaria y equipo mecánico </v>
      </c>
    </row>
    <row r="1113" spans="1:30" ht="14.4">
      <c r="A1113" s="7" t="s">
        <v>104</v>
      </c>
      <c r="B1113" s="7" t="s">
        <v>78</v>
      </c>
      <c r="C1113" s="7" t="s">
        <v>79</v>
      </c>
      <c r="D1113" s="7" t="s">
        <v>51</v>
      </c>
      <c r="E1113" s="7">
        <v>0</v>
      </c>
      <c r="F1113" s="7">
        <v>0</v>
      </c>
      <c r="G1113" s="7">
        <v>0</v>
      </c>
      <c r="H1113" s="7">
        <v>0</v>
      </c>
      <c r="I1113" s="7">
        <v>0</v>
      </c>
      <c r="J1113" s="7">
        <v>0</v>
      </c>
      <c r="K1113" s="7">
        <v>0</v>
      </c>
      <c r="L1113" s="7">
        <v>0</v>
      </c>
      <c r="M1113" s="7">
        <v>0</v>
      </c>
      <c r="N1113" s="7">
        <v>0</v>
      </c>
      <c r="O1113" s="7">
        <v>0</v>
      </c>
      <c r="P1113" s="7">
        <v>0</v>
      </c>
      <c r="Q1113" s="7">
        <v>0</v>
      </c>
      <c r="R1113" s="7">
        <v>0</v>
      </c>
      <c r="S1113" s="7">
        <v>0</v>
      </c>
      <c r="T1113" s="7">
        <v>0</v>
      </c>
      <c r="U1113" s="7">
        <v>0</v>
      </c>
      <c r="V1113" s="7">
        <v>0</v>
      </c>
      <c r="W1113" s="7">
        <v>0</v>
      </c>
      <c r="X1113" s="7">
        <v>0</v>
      </c>
      <c r="Y1113" s="7">
        <v>0</v>
      </c>
      <c r="Z1113" s="7">
        <v>0</v>
      </c>
      <c r="AA1113" s="1" t="s">
        <v>52</v>
      </c>
      <c r="AB1113" s="1" t="str">
        <f t="shared" si="51"/>
        <v>Castilla y León</v>
      </c>
      <c r="AC1113" s="1" t="str">
        <f t="shared" si="52"/>
        <v>Cáceres-Castilla y León-Ávila-R13</v>
      </c>
      <c r="AD1113" s="1" t="str">
        <f t="shared" si="53"/>
        <v xml:space="preserve">DL - Material y equipo eléctrico, electrónico y óptico </v>
      </c>
    </row>
    <row r="1114" spans="1:30" ht="14.4">
      <c r="A1114" s="7" t="s">
        <v>104</v>
      </c>
      <c r="B1114" s="7" t="s">
        <v>78</v>
      </c>
      <c r="C1114" s="7" t="s">
        <v>79</v>
      </c>
      <c r="D1114" s="7" t="s">
        <v>53</v>
      </c>
      <c r="E1114" s="7">
        <v>0</v>
      </c>
      <c r="F1114" s="7">
        <v>0</v>
      </c>
      <c r="G1114" s="7">
        <v>0</v>
      </c>
      <c r="H1114" s="7">
        <v>0</v>
      </c>
      <c r="I1114" s="7">
        <v>0</v>
      </c>
      <c r="J1114" s="7">
        <v>0</v>
      </c>
      <c r="K1114" s="7">
        <v>0</v>
      </c>
      <c r="L1114" s="7">
        <v>0</v>
      </c>
      <c r="M1114" s="7">
        <v>0</v>
      </c>
      <c r="N1114" s="7">
        <v>0</v>
      </c>
      <c r="O1114" s="7">
        <v>0</v>
      </c>
      <c r="P1114" s="7">
        <v>0</v>
      </c>
      <c r="Q1114" s="7">
        <v>0</v>
      </c>
      <c r="R1114" s="7">
        <v>0</v>
      </c>
      <c r="S1114" s="7">
        <v>0</v>
      </c>
      <c r="T1114" s="7">
        <v>0</v>
      </c>
      <c r="U1114" s="7">
        <v>0</v>
      </c>
      <c r="V1114" s="7">
        <v>0</v>
      </c>
      <c r="W1114" s="7">
        <v>0</v>
      </c>
      <c r="X1114" s="7">
        <v>0</v>
      </c>
      <c r="Y1114" s="7">
        <v>0</v>
      </c>
      <c r="Z1114" s="7">
        <v>0</v>
      </c>
      <c r="AA1114" s="1" t="s">
        <v>54</v>
      </c>
      <c r="AB1114" s="1" t="str">
        <f t="shared" si="51"/>
        <v>Castilla y León</v>
      </c>
      <c r="AC1114" s="1" t="str">
        <f t="shared" si="52"/>
        <v>Cáceres-Castilla y León-Ávila-R14</v>
      </c>
      <c r="AD1114" s="1" t="str">
        <f t="shared" si="53"/>
        <v xml:space="preserve">DM - Fabricación de material de transporte </v>
      </c>
    </row>
    <row r="1115" spans="1:30" ht="14.4">
      <c r="A1115" s="7" t="s">
        <v>104</v>
      </c>
      <c r="B1115" s="7" t="s">
        <v>78</v>
      </c>
      <c r="C1115" s="7" t="s">
        <v>79</v>
      </c>
      <c r="D1115" s="7" t="s">
        <v>55</v>
      </c>
      <c r="E1115" s="7">
        <v>0</v>
      </c>
      <c r="F1115" s="7">
        <v>0</v>
      </c>
      <c r="G1115" s="7">
        <v>0</v>
      </c>
      <c r="H1115" s="7">
        <v>0</v>
      </c>
      <c r="I1115" s="7">
        <v>0.26779427647698201</v>
      </c>
      <c r="J1115" s="7">
        <v>0</v>
      </c>
      <c r="K1115" s="7">
        <v>0</v>
      </c>
      <c r="L1115" s="7">
        <v>0</v>
      </c>
      <c r="M1115" s="7">
        <v>0</v>
      </c>
      <c r="N1115" s="7">
        <v>0</v>
      </c>
      <c r="O1115" s="7">
        <v>0</v>
      </c>
      <c r="P1115" s="7">
        <v>0</v>
      </c>
      <c r="Q1115" s="7">
        <v>0</v>
      </c>
      <c r="R1115" s="7">
        <v>0</v>
      </c>
      <c r="S1115" s="7">
        <v>0</v>
      </c>
      <c r="T1115" s="7">
        <v>1.8371280000000001</v>
      </c>
      <c r="U1115" s="7">
        <v>0</v>
      </c>
      <c r="V1115" s="7">
        <v>0</v>
      </c>
      <c r="W1115" s="7">
        <v>0</v>
      </c>
      <c r="X1115" s="7">
        <v>0</v>
      </c>
      <c r="Y1115" s="7">
        <v>0</v>
      </c>
      <c r="Z1115" s="7">
        <v>0</v>
      </c>
      <c r="AA1115" s="1" t="s">
        <v>56</v>
      </c>
      <c r="AB1115" s="1" t="str">
        <f t="shared" si="51"/>
        <v>Castilla y León</v>
      </c>
      <c r="AC1115" s="1" t="str">
        <f t="shared" si="52"/>
        <v>Cáceres-Castilla y León-Ávila-R15</v>
      </c>
      <c r="AD1115" s="1" t="str">
        <f t="shared" si="53"/>
        <v xml:space="preserve">DN - Industrias diversas </v>
      </c>
    </row>
    <row r="1116" spans="1:30" ht="14.4">
      <c r="A1116" s="7" t="s">
        <v>104</v>
      </c>
      <c r="B1116" s="7" t="s">
        <v>78</v>
      </c>
      <c r="C1116" s="7" t="s">
        <v>79</v>
      </c>
      <c r="D1116" s="7" t="s">
        <v>57</v>
      </c>
      <c r="E1116" s="7">
        <v>27.736393349886001</v>
      </c>
      <c r="F1116" s="7">
        <v>58.643543268796002</v>
      </c>
      <c r="G1116" s="7">
        <v>30.036494893357101</v>
      </c>
      <c r="H1116" s="7">
        <v>34.039942520224002</v>
      </c>
      <c r="I1116" s="7">
        <v>0</v>
      </c>
      <c r="J1116" s="7">
        <v>0</v>
      </c>
      <c r="K1116" s="7">
        <v>0</v>
      </c>
      <c r="L1116" s="7">
        <v>0</v>
      </c>
      <c r="M1116" s="7">
        <v>0</v>
      </c>
      <c r="N1116" s="7">
        <v>0</v>
      </c>
      <c r="O1116" s="7">
        <v>0</v>
      </c>
      <c r="P1116" s="7">
        <v>0</v>
      </c>
      <c r="Q1116" s="7">
        <v>0</v>
      </c>
      <c r="R1116" s="7">
        <v>0</v>
      </c>
      <c r="S1116" s="7">
        <v>0</v>
      </c>
      <c r="T1116" s="7">
        <v>0</v>
      </c>
      <c r="U1116" s="7">
        <v>0</v>
      </c>
      <c r="V1116" s="7">
        <v>0</v>
      </c>
      <c r="W1116" s="7">
        <v>0</v>
      </c>
      <c r="X1116" s="7">
        <v>0</v>
      </c>
      <c r="Y1116" s="7">
        <v>0</v>
      </c>
      <c r="Z1116" s="7">
        <v>0</v>
      </c>
      <c r="AA1116" s="1" t="s">
        <v>58</v>
      </c>
      <c r="AB1116" s="1" t="str">
        <f t="shared" si="51"/>
        <v>Castilla y León</v>
      </c>
      <c r="AC1116" s="1" t="str">
        <f t="shared" si="52"/>
        <v>Cáceres-Castilla y León-Ávila-R16</v>
      </c>
      <c r="AD1116" s="1" t="str">
        <f t="shared" si="53"/>
        <v xml:space="preserve">EE - Industria energética, distribución de energía, gas y agua </v>
      </c>
    </row>
    <row r="1117" spans="1:30" ht="14.4">
      <c r="A1117" s="7" t="s">
        <v>104</v>
      </c>
      <c r="B1117" s="7" t="s">
        <v>78</v>
      </c>
      <c r="C1117" s="7" t="s">
        <v>80</v>
      </c>
      <c r="D1117" s="7" t="s">
        <v>23</v>
      </c>
      <c r="E1117" s="7">
        <v>5.5933591785459704</v>
      </c>
      <c r="F1117" s="7">
        <v>0</v>
      </c>
      <c r="G1117" s="7">
        <v>0</v>
      </c>
      <c r="H1117" s="7">
        <v>2.1319319744460201</v>
      </c>
      <c r="I1117" s="7">
        <v>0.31513258098888502</v>
      </c>
      <c r="J1117" s="7">
        <v>0.80039026291380899</v>
      </c>
      <c r="K1117" s="7">
        <v>0.34652326387072102</v>
      </c>
      <c r="L1117" s="7">
        <v>0.23328206232872301</v>
      </c>
      <c r="M1117" s="7">
        <v>9.3402520307029899</v>
      </c>
      <c r="N1117" s="7">
        <v>6.4324653138907202</v>
      </c>
      <c r="O1117" s="7">
        <v>0</v>
      </c>
      <c r="P1117" s="7">
        <v>36.582470000000001</v>
      </c>
      <c r="Q1117" s="7">
        <v>0</v>
      </c>
      <c r="R1117" s="7">
        <v>0</v>
      </c>
      <c r="S1117" s="7">
        <v>16.895396999999999</v>
      </c>
      <c r="T1117" s="7">
        <v>1.942761</v>
      </c>
      <c r="U1117" s="7">
        <v>19.949611999999998</v>
      </c>
      <c r="V1117" s="7">
        <v>9.4991830000000004</v>
      </c>
      <c r="W1117" s="7">
        <v>5.8832279999999999</v>
      </c>
      <c r="X1117" s="7">
        <v>25.037278000000001</v>
      </c>
      <c r="Y1117" s="7">
        <v>11.781727999999999</v>
      </c>
      <c r="Z1117" s="7">
        <v>0</v>
      </c>
      <c r="AA1117" s="1" t="s">
        <v>24</v>
      </c>
      <c r="AB1117" s="1" t="str">
        <f t="shared" si="51"/>
        <v>Castilla y León</v>
      </c>
      <c r="AC1117" s="1" t="str">
        <f t="shared" si="52"/>
        <v>Cáceres-Castilla y León-Burgos-R1</v>
      </c>
      <c r="AD1117" s="1" t="str">
        <f t="shared" si="53"/>
        <v xml:space="preserve">AA,BB - Agricultura, silvicultura y pesca </v>
      </c>
    </row>
    <row r="1118" spans="1:30" ht="14.4">
      <c r="A1118" s="7" t="s">
        <v>104</v>
      </c>
      <c r="B1118" s="7" t="s">
        <v>78</v>
      </c>
      <c r="C1118" s="7" t="s">
        <v>80</v>
      </c>
      <c r="D1118" s="7" t="s">
        <v>26</v>
      </c>
      <c r="E1118" s="7">
        <v>0</v>
      </c>
      <c r="F1118" s="7">
        <v>0</v>
      </c>
      <c r="G1118" s="7">
        <v>0</v>
      </c>
      <c r="H1118" s="7">
        <v>0</v>
      </c>
      <c r="I1118" s="7">
        <v>0</v>
      </c>
      <c r="J1118" s="7">
        <v>0</v>
      </c>
      <c r="K1118" s="7">
        <v>0</v>
      </c>
      <c r="L1118" s="7">
        <v>0</v>
      </c>
      <c r="M1118" s="7">
        <v>0</v>
      </c>
      <c r="N1118" s="7">
        <v>0</v>
      </c>
      <c r="O1118" s="7">
        <v>0</v>
      </c>
      <c r="P1118" s="7">
        <v>0</v>
      </c>
      <c r="Q1118" s="7">
        <v>0</v>
      </c>
      <c r="R1118" s="7">
        <v>0</v>
      </c>
      <c r="S1118" s="7">
        <v>0</v>
      </c>
      <c r="T1118" s="7">
        <v>0</v>
      </c>
      <c r="U1118" s="7">
        <v>0</v>
      </c>
      <c r="V1118" s="7">
        <v>0</v>
      </c>
      <c r="W1118" s="7">
        <v>0</v>
      </c>
      <c r="X1118" s="7">
        <v>0</v>
      </c>
      <c r="Y1118" s="7">
        <v>0</v>
      </c>
      <c r="Z1118" s="7">
        <v>0</v>
      </c>
      <c r="AA1118" s="1" t="s">
        <v>27</v>
      </c>
      <c r="AB1118" s="1" t="str">
        <f t="shared" ref="AB1118:AB1181" si="54">IF(B1118="Castilla-La Mancha","Castilla La Mancha",B1118)</f>
        <v>Castilla y León</v>
      </c>
      <c r="AC1118" s="1" t="str">
        <f t="shared" si="52"/>
        <v>Cáceres-Castilla y León-Burgos-R2</v>
      </c>
      <c r="AD1118" s="1" t="str">
        <f t="shared" si="53"/>
        <v xml:space="preserve">CA,CB, DF - I. extractivas, coquerías, refino y combustibles nucleares </v>
      </c>
    </row>
    <row r="1119" spans="1:30" ht="14.4">
      <c r="A1119" s="7" t="s">
        <v>104</v>
      </c>
      <c r="B1119" s="7" t="s">
        <v>78</v>
      </c>
      <c r="C1119" s="7" t="s">
        <v>80</v>
      </c>
      <c r="D1119" s="7" t="s">
        <v>29</v>
      </c>
      <c r="E1119" s="7">
        <v>0</v>
      </c>
      <c r="F1119" s="7">
        <v>0</v>
      </c>
      <c r="G1119" s="7">
        <v>6.46187221579381</v>
      </c>
      <c r="H1119" s="7">
        <v>0</v>
      </c>
      <c r="I1119" s="7">
        <v>73.267553695227903</v>
      </c>
      <c r="J1119" s="7">
        <v>5.4542994794683004</v>
      </c>
      <c r="K1119" s="7">
        <v>4.7601342905067598</v>
      </c>
      <c r="L1119" s="7">
        <v>31.523327106957002</v>
      </c>
      <c r="M1119" s="7">
        <v>21.257706919150401</v>
      </c>
      <c r="N1119" s="7">
        <v>4.9630187714177998</v>
      </c>
      <c r="O1119" s="7">
        <v>1.9449943056897001</v>
      </c>
      <c r="P1119" s="7">
        <v>0</v>
      </c>
      <c r="Q1119" s="7">
        <v>0</v>
      </c>
      <c r="R1119" s="7">
        <v>22.674575999999998</v>
      </c>
      <c r="S1119" s="7">
        <v>0</v>
      </c>
      <c r="T1119" s="7">
        <v>54.032502999999998</v>
      </c>
      <c r="U1119" s="7">
        <v>19.588325999999999</v>
      </c>
      <c r="V1119" s="7">
        <v>14.190239999999999</v>
      </c>
      <c r="W1119" s="7">
        <v>20.951328</v>
      </c>
      <c r="X1119" s="7">
        <v>23.749721000000001</v>
      </c>
      <c r="Y1119" s="7">
        <v>12.50892</v>
      </c>
      <c r="Z1119" s="7">
        <v>2.0453239999999999</v>
      </c>
      <c r="AA1119" s="1" t="s">
        <v>30</v>
      </c>
      <c r="AB1119" s="1" t="str">
        <f t="shared" si="54"/>
        <v>Castilla y León</v>
      </c>
      <c r="AC1119" s="1" t="str">
        <f t="shared" si="52"/>
        <v>Cáceres-Castilla y León-Burgos-R3</v>
      </c>
      <c r="AD1119" s="1" t="str">
        <f t="shared" si="53"/>
        <v xml:space="preserve">DA - Industria Agroalimentaria </v>
      </c>
    </row>
    <row r="1120" spans="1:30" ht="14.4">
      <c r="A1120" s="7" t="s">
        <v>104</v>
      </c>
      <c r="B1120" s="7" t="s">
        <v>78</v>
      </c>
      <c r="C1120" s="7" t="s">
        <v>80</v>
      </c>
      <c r="D1120" s="7" t="s">
        <v>32</v>
      </c>
      <c r="E1120" s="7">
        <v>0</v>
      </c>
      <c r="F1120" s="7">
        <v>0</v>
      </c>
      <c r="G1120" s="7">
        <v>0</v>
      </c>
      <c r="H1120" s="7">
        <v>0</v>
      </c>
      <c r="I1120" s="7">
        <v>0</v>
      </c>
      <c r="J1120" s="7">
        <v>0</v>
      </c>
      <c r="K1120" s="7">
        <v>0</v>
      </c>
      <c r="L1120" s="7">
        <v>0</v>
      </c>
      <c r="M1120" s="7">
        <v>0</v>
      </c>
      <c r="N1120" s="7">
        <v>0</v>
      </c>
      <c r="O1120" s="7">
        <v>0</v>
      </c>
      <c r="P1120" s="7">
        <v>0</v>
      </c>
      <c r="Q1120" s="7">
        <v>0</v>
      </c>
      <c r="R1120" s="7">
        <v>0</v>
      </c>
      <c r="S1120" s="7">
        <v>0</v>
      </c>
      <c r="T1120" s="7">
        <v>0</v>
      </c>
      <c r="U1120" s="7">
        <v>0</v>
      </c>
      <c r="V1120" s="7">
        <v>0</v>
      </c>
      <c r="W1120" s="7">
        <v>0</v>
      </c>
      <c r="X1120" s="7">
        <v>0</v>
      </c>
      <c r="Y1120" s="7">
        <v>0</v>
      </c>
      <c r="Z1120" s="7">
        <v>0</v>
      </c>
      <c r="AA1120" s="1" t="s">
        <v>33</v>
      </c>
      <c r="AB1120" s="1" t="str">
        <f t="shared" si="54"/>
        <v>Castilla y León</v>
      </c>
      <c r="AC1120" s="1" t="str">
        <f t="shared" si="52"/>
        <v>Cáceres-Castilla y León-Burgos-R4</v>
      </c>
      <c r="AD1120" s="1" t="str">
        <f t="shared" si="53"/>
        <v xml:space="preserve">DB - Industria textil y de la confección </v>
      </c>
    </row>
    <row r="1121" spans="1:30" ht="14.4">
      <c r="A1121" s="7" t="s">
        <v>104</v>
      </c>
      <c r="B1121" s="7" t="s">
        <v>78</v>
      </c>
      <c r="C1121" s="7" t="s">
        <v>80</v>
      </c>
      <c r="D1121" s="7" t="s">
        <v>35</v>
      </c>
      <c r="E1121" s="7">
        <v>0</v>
      </c>
      <c r="F1121" s="7">
        <v>0</v>
      </c>
      <c r="G1121" s="7">
        <v>0</v>
      </c>
      <c r="H1121" s="7">
        <v>0</v>
      </c>
      <c r="I1121" s="7">
        <v>0</v>
      </c>
      <c r="J1121" s="7">
        <v>0</v>
      </c>
      <c r="K1121" s="7">
        <v>0</v>
      </c>
      <c r="L1121" s="7">
        <v>0</v>
      </c>
      <c r="M1121" s="7">
        <v>0</v>
      </c>
      <c r="N1121" s="7">
        <v>0</v>
      </c>
      <c r="O1121" s="7">
        <v>0</v>
      </c>
      <c r="P1121" s="7">
        <v>0</v>
      </c>
      <c r="Q1121" s="7">
        <v>0</v>
      </c>
      <c r="R1121" s="7">
        <v>0</v>
      </c>
      <c r="S1121" s="7">
        <v>0</v>
      </c>
      <c r="T1121" s="7">
        <v>0</v>
      </c>
      <c r="U1121" s="7">
        <v>0</v>
      </c>
      <c r="V1121" s="7">
        <v>0</v>
      </c>
      <c r="W1121" s="7">
        <v>0</v>
      </c>
      <c r="X1121" s="7">
        <v>0</v>
      </c>
      <c r="Y1121" s="7">
        <v>0</v>
      </c>
      <c r="Z1121" s="7">
        <v>0</v>
      </c>
      <c r="AA1121" s="1" t="s">
        <v>36</v>
      </c>
      <c r="AB1121" s="1" t="str">
        <f t="shared" si="54"/>
        <v>Castilla y León</v>
      </c>
      <c r="AC1121" s="1" t="str">
        <f t="shared" si="52"/>
        <v>Cáceres-Castilla y León-Burgos-R5</v>
      </c>
      <c r="AD1121" s="1" t="str">
        <f t="shared" si="53"/>
        <v xml:space="preserve">DC - Industria del cuero y calzado </v>
      </c>
    </row>
    <row r="1122" spans="1:30" ht="14.4">
      <c r="A1122" s="7" t="s">
        <v>104</v>
      </c>
      <c r="B1122" s="7" t="s">
        <v>78</v>
      </c>
      <c r="C1122" s="7" t="s">
        <v>80</v>
      </c>
      <c r="D1122" s="7" t="s">
        <v>37</v>
      </c>
      <c r="E1122" s="7">
        <v>0</v>
      </c>
      <c r="F1122" s="7">
        <v>0</v>
      </c>
      <c r="G1122" s="7">
        <v>0</v>
      </c>
      <c r="H1122" s="7">
        <v>0</v>
      </c>
      <c r="I1122" s="7">
        <v>0</v>
      </c>
      <c r="J1122" s="7">
        <v>0</v>
      </c>
      <c r="K1122" s="7">
        <v>0</v>
      </c>
      <c r="L1122" s="7">
        <v>0</v>
      </c>
      <c r="M1122" s="7">
        <v>0</v>
      </c>
      <c r="N1122" s="7">
        <v>0</v>
      </c>
      <c r="O1122" s="7">
        <v>0</v>
      </c>
      <c r="P1122" s="7">
        <v>0</v>
      </c>
      <c r="Q1122" s="7">
        <v>0</v>
      </c>
      <c r="R1122" s="7">
        <v>0</v>
      </c>
      <c r="S1122" s="7">
        <v>0</v>
      </c>
      <c r="T1122" s="7">
        <v>0</v>
      </c>
      <c r="U1122" s="7">
        <v>0</v>
      </c>
      <c r="V1122" s="7">
        <v>0</v>
      </c>
      <c r="W1122" s="7">
        <v>0</v>
      </c>
      <c r="X1122" s="7">
        <v>0</v>
      </c>
      <c r="Y1122" s="7">
        <v>0</v>
      </c>
      <c r="Z1122" s="7">
        <v>0</v>
      </c>
      <c r="AA1122" s="1" t="s">
        <v>38</v>
      </c>
      <c r="AB1122" s="1" t="str">
        <f t="shared" si="54"/>
        <v>Castilla y León</v>
      </c>
      <c r="AC1122" s="1" t="str">
        <f t="shared" si="52"/>
        <v>Cáceres-Castilla y León-Burgos-R6</v>
      </c>
      <c r="AD1122" s="1" t="str">
        <f t="shared" si="53"/>
        <v xml:space="preserve">DD - Industria de la madera y el corcho </v>
      </c>
    </row>
    <row r="1123" spans="1:30" ht="14.4">
      <c r="A1123" s="7" t="s">
        <v>104</v>
      </c>
      <c r="B1123" s="7" t="s">
        <v>78</v>
      </c>
      <c r="C1123" s="7" t="s">
        <v>80</v>
      </c>
      <c r="D1123" s="7" t="s">
        <v>39</v>
      </c>
      <c r="E1123" s="7">
        <v>0</v>
      </c>
      <c r="F1123" s="7">
        <v>0</v>
      </c>
      <c r="G1123" s="7">
        <v>0</v>
      </c>
      <c r="H1123" s="7">
        <v>0</v>
      </c>
      <c r="I1123" s="7">
        <v>0</v>
      </c>
      <c r="J1123" s="7">
        <v>0</v>
      </c>
      <c r="K1123" s="7">
        <v>0</v>
      </c>
      <c r="L1123" s="7">
        <v>0</v>
      </c>
      <c r="M1123" s="7">
        <v>0</v>
      </c>
      <c r="N1123" s="7">
        <v>0</v>
      </c>
      <c r="O1123" s="7">
        <v>0</v>
      </c>
      <c r="P1123" s="7">
        <v>0</v>
      </c>
      <c r="Q1123" s="7">
        <v>0</v>
      </c>
      <c r="R1123" s="7">
        <v>0</v>
      </c>
      <c r="S1123" s="7">
        <v>0</v>
      </c>
      <c r="T1123" s="7">
        <v>0</v>
      </c>
      <c r="U1123" s="7">
        <v>0</v>
      </c>
      <c r="V1123" s="7">
        <v>0</v>
      </c>
      <c r="W1123" s="7">
        <v>0</v>
      </c>
      <c r="X1123" s="7">
        <v>0</v>
      </c>
      <c r="Y1123" s="7">
        <v>0</v>
      </c>
      <c r="Z1123" s="7">
        <v>0</v>
      </c>
      <c r="AA1123" s="1" t="s">
        <v>40</v>
      </c>
      <c r="AB1123" s="1" t="str">
        <f t="shared" si="54"/>
        <v>Castilla y León</v>
      </c>
      <c r="AC1123" s="1" t="str">
        <f t="shared" si="52"/>
        <v>Cáceres-Castilla y León-Burgos-R7</v>
      </c>
      <c r="AD1123" s="1" t="str">
        <f t="shared" si="53"/>
        <v xml:space="preserve">DE - Industria del papel, edición y artes gráficas </v>
      </c>
    </row>
    <row r="1124" spans="1:30" ht="14.4">
      <c r="A1124" s="7" t="s">
        <v>104</v>
      </c>
      <c r="B1124" s="7" t="s">
        <v>78</v>
      </c>
      <c r="C1124" s="7" t="s">
        <v>80</v>
      </c>
      <c r="D1124" s="7" t="s">
        <v>41</v>
      </c>
      <c r="E1124" s="7">
        <v>0</v>
      </c>
      <c r="F1124" s="7">
        <v>0</v>
      </c>
      <c r="G1124" s="7">
        <v>10.1793391868742</v>
      </c>
      <c r="H1124" s="7">
        <v>0</v>
      </c>
      <c r="I1124" s="7">
        <v>1.1827664427783799</v>
      </c>
      <c r="J1124" s="7">
        <v>0</v>
      </c>
      <c r="K1124" s="7">
        <v>0</v>
      </c>
      <c r="L1124" s="7">
        <v>0</v>
      </c>
      <c r="M1124" s="7">
        <v>4.6965186303948396</v>
      </c>
      <c r="N1124" s="7">
        <v>0</v>
      </c>
      <c r="O1124" s="7">
        <v>0</v>
      </c>
      <c r="P1124" s="7">
        <v>0</v>
      </c>
      <c r="Q1124" s="7">
        <v>0</v>
      </c>
      <c r="R1124" s="7">
        <v>3.8761899999999998</v>
      </c>
      <c r="S1124" s="7">
        <v>0</v>
      </c>
      <c r="T1124" s="7">
        <v>15.542088</v>
      </c>
      <c r="U1124" s="7">
        <v>0</v>
      </c>
      <c r="V1124" s="7">
        <v>0</v>
      </c>
      <c r="W1124" s="7">
        <v>0</v>
      </c>
      <c r="X1124" s="7">
        <v>2.983816</v>
      </c>
      <c r="Y1124" s="7">
        <v>0</v>
      </c>
      <c r="Z1124" s="7">
        <v>0</v>
      </c>
      <c r="AA1124" s="1" t="s">
        <v>42</v>
      </c>
      <c r="AB1124" s="1" t="str">
        <f t="shared" si="54"/>
        <v>Castilla y León</v>
      </c>
      <c r="AC1124" s="1" t="str">
        <f t="shared" si="52"/>
        <v>Cáceres-Castilla y León-Burgos-R8</v>
      </c>
      <c r="AD1124" s="1" t="str">
        <f t="shared" si="53"/>
        <v xml:space="preserve">DG - Industria Química </v>
      </c>
    </row>
    <row r="1125" spans="1:30" ht="14.4">
      <c r="A1125" s="7" t="s">
        <v>104</v>
      </c>
      <c r="B1125" s="7" t="s">
        <v>78</v>
      </c>
      <c r="C1125" s="7" t="s">
        <v>80</v>
      </c>
      <c r="D1125" s="7" t="s">
        <v>43</v>
      </c>
      <c r="E1125" s="7">
        <v>0</v>
      </c>
      <c r="F1125" s="7">
        <v>0</v>
      </c>
      <c r="G1125" s="7">
        <v>0</v>
      </c>
      <c r="H1125" s="7">
        <v>0</v>
      </c>
      <c r="I1125" s="7">
        <v>0</v>
      </c>
      <c r="J1125" s="7">
        <v>0</v>
      </c>
      <c r="K1125" s="7">
        <v>0</v>
      </c>
      <c r="L1125" s="7">
        <v>0</v>
      </c>
      <c r="M1125" s="7">
        <v>0</v>
      </c>
      <c r="N1125" s="7">
        <v>0</v>
      </c>
      <c r="O1125" s="7">
        <v>0</v>
      </c>
      <c r="P1125" s="7">
        <v>0</v>
      </c>
      <c r="Q1125" s="7">
        <v>0</v>
      </c>
      <c r="R1125" s="7">
        <v>0</v>
      </c>
      <c r="S1125" s="7">
        <v>0</v>
      </c>
      <c r="T1125" s="7">
        <v>0</v>
      </c>
      <c r="U1125" s="7">
        <v>0</v>
      </c>
      <c r="V1125" s="7">
        <v>0</v>
      </c>
      <c r="W1125" s="7">
        <v>0</v>
      </c>
      <c r="X1125" s="7">
        <v>0</v>
      </c>
      <c r="Y1125" s="7">
        <v>0</v>
      </c>
      <c r="Z1125" s="7">
        <v>0</v>
      </c>
      <c r="AA1125" s="1" t="s">
        <v>44</v>
      </c>
      <c r="AB1125" s="1" t="str">
        <f t="shared" si="54"/>
        <v>Castilla y León</v>
      </c>
      <c r="AC1125" s="1" t="str">
        <f t="shared" si="52"/>
        <v>Cáceres-Castilla y León-Burgos-R9</v>
      </c>
      <c r="AD1125" s="1" t="str">
        <f t="shared" si="53"/>
        <v xml:space="preserve">DH - Industria del caucho y materias plásticas </v>
      </c>
    </row>
    <row r="1126" spans="1:30" ht="14.4">
      <c r="A1126" s="7" t="s">
        <v>104</v>
      </c>
      <c r="B1126" s="7" t="s">
        <v>78</v>
      </c>
      <c r="C1126" s="7" t="s">
        <v>80</v>
      </c>
      <c r="D1126" s="7" t="s">
        <v>45</v>
      </c>
      <c r="E1126" s="7">
        <v>0</v>
      </c>
      <c r="F1126" s="7">
        <v>0</v>
      </c>
      <c r="G1126" s="7">
        <v>0</v>
      </c>
      <c r="H1126" s="7">
        <v>0</v>
      </c>
      <c r="I1126" s="7">
        <v>0</v>
      </c>
      <c r="J1126" s="7">
        <v>0</v>
      </c>
      <c r="K1126" s="7">
        <v>0</v>
      </c>
      <c r="L1126" s="7">
        <v>0</v>
      </c>
      <c r="M1126" s="7">
        <v>0</v>
      </c>
      <c r="N1126" s="7">
        <v>0</v>
      </c>
      <c r="O1126" s="7">
        <v>0</v>
      </c>
      <c r="P1126" s="7">
        <v>0</v>
      </c>
      <c r="Q1126" s="7">
        <v>0</v>
      </c>
      <c r="R1126" s="7">
        <v>0</v>
      </c>
      <c r="S1126" s="7">
        <v>0</v>
      </c>
      <c r="T1126" s="7">
        <v>0</v>
      </c>
      <c r="U1126" s="7">
        <v>0</v>
      </c>
      <c r="V1126" s="7">
        <v>0</v>
      </c>
      <c r="W1126" s="7">
        <v>0</v>
      </c>
      <c r="X1126" s="7">
        <v>0</v>
      </c>
      <c r="Y1126" s="7">
        <v>0</v>
      </c>
      <c r="Z1126" s="7">
        <v>0</v>
      </c>
      <c r="AA1126" s="1" t="s">
        <v>46</v>
      </c>
      <c r="AB1126" s="1" t="str">
        <f t="shared" si="54"/>
        <v>Castilla y León</v>
      </c>
      <c r="AC1126" s="1" t="str">
        <f t="shared" si="52"/>
        <v>Cáceres-Castilla y León-Burgos-R10</v>
      </c>
      <c r="AD1126" s="1" t="str">
        <f t="shared" si="53"/>
        <v xml:space="preserve">DI - Industria de productos minerales no metálicos </v>
      </c>
    </row>
    <row r="1127" spans="1:30" ht="14.4">
      <c r="A1127" s="7" t="s">
        <v>104</v>
      </c>
      <c r="B1127" s="7" t="s">
        <v>78</v>
      </c>
      <c r="C1127" s="7" t="s">
        <v>80</v>
      </c>
      <c r="D1127" s="7" t="s">
        <v>47</v>
      </c>
      <c r="E1127" s="7">
        <v>0</v>
      </c>
      <c r="F1127" s="7">
        <v>0</v>
      </c>
      <c r="G1127" s="7">
        <v>0</v>
      </c>
      <c r="H1127" s="7">
        <v>19.022924129220002</v>
      </c>
      <c r="I1127" s="7">
        <v>0</v>
      </c>
      <c r="J1127" s="7">
        <v>13.420252971650299</v>
      </c>
      <c r="K1127" s="7">
        <v>0.41166802243546502</v>
      </c>
      <c r="L1127" s="7">
        <v>6.6802022518296997</v>
      </c>
      <c r="M1127" s="7">
        <v>0</v>
      </c>
      <c r="N1127" s="7">
        <v>0</v>
      </c>
      <c r="O1127" s="7">
        <v>0</v>
      </c>
      <c r="P1127" s="7">
        <v>0</v>
      </c>
      <c r="Q1127" s="7">
        <v>0</v>
      </c>
      <c r="R1127" s="7">
        <v>0</v>
      </c>
      <c r="S1127" s="7">
        <v>12.737087000000001</v>
      </c>
      <c r="T1127" s="7">
        <v>0</v>
      </c>
      <c r="U1127" s="7">
        <v>2.66404</v>
      </c>
      <c r="V1127" s="7">
        <v>0.63794300000000004</v>
      </c>
      <c r="W1127" s="7">
        <v>13.452336000000001</v>
      </c>
      <c r="X1127" s="7">
        <v>0</v>
      </c>
      <c r="Y1127" s="7">
        <v>0</v>
      </c>
      <c r="Z1127" s="7">
        <v>0</v>
      </c>
      <c r="AA1127" s="1" t="s">
        <v>48</v>
      </c>
      <c r="AB1127" s="1" t="str">
        <f t="shared" si="54"/>
        <v>Castilla y León</v>
      </c>
      <c r="AC1127" s="1" t="str">
        <f t="shared" si="52"/>
        <v>Cáceres-Castilla y León-Burgos-R11</v>
      </c>
      <c r="AD1127" s="1" t="str">
        <f t="shared" si="53"/>
        <v xml:space="preserve">DJ - Metalurgia y fabricación de productos metálicos </v>
      </c>
    </row>
    <row r="1128" spans="1:30" ht="14.4">
      <c r="A1128" s="7" t="s">
        <v>104</v>
      </c>
      <c r="B1128" s="7" t="s">
        <v>78</v>
      </c>
      <c r="C1128" s="7" t="s">
        <v>80</v>
      </c>
      <c r="D1128" s="7" t="s">
        <v>49</v>
      </c>
      <c r="E1128" s="7">
        <v>0</v>
      </c>
      <c r="F1128" s="7">
        <v>0</v>
      </c>
      <c r="G1128" s="7">
        <v>0</v>
      </c>
      <c r="H1128" s="7">
        <v>0</v>
      </c>
      <c r="I1128" s="7">
        <v>0</v>
      </c>
      <c r="J1128" s="7">
        <v>0</v>
      </c>
      <c r="K1128" s="7">
        <v>0</v>
      </c>
      <c r="L1128" s="7">
        <v>0</v>
      </c>
      <c r="M1128" s="7">
        <v>0</v>
      </c>
      <c r="N1128" s="7">
        <v>0</v>
      </c>
      <c r="O1128" s="7">
        <v>0</v>
      </c>
      <c r="P1128" s="7">
        <v>0</v>
      </c>
      <c r="Q1128" s="7">
        <v>0</v>
      </c>
      <c r="R1128" s="7">
        <v>0</v>
      </c>
      <c r="S1128" s="7">
        <v>0</v>
      </c>
      <c r="T1128" s="7">
        <v>0</v>
      </c>
      <c r="U1128" s="7">
        <v>0</v>
      </c>
      <c r="V1128" s="7">
        <v>0</v>
      </c>
      <c r="W1128" s="7">
        <v>0</v>
      </c>
      <c r="X1128" s="7">
        <v>0</v>
      </c>
      <c r="Y1128" s="7">
        <v>0</v>
      </c>
      <c r="Z1128" s="7">
        <v>0</v>
      </c>
      <c r="AA1128" s="1" t="s">
        <v>50</v>
      </c>
      <c r="AB1128" s="1" t="str">
        <f t="shared" si="54"/>
        <v>Castilla y León</v>
      </c>
      <c r="AC1128" s="1" t="str">
        <f t="shared" si="52"/>
        <v>Cáceres-Castilla y León-Burgos-R12</v>
      </c>
      <c r="AD1128" s="1" t="str">
        <f t="shared" si="53"/>
        <v xml:space="preserve">DK - Fabricación de maquinaria y equipo mecánico </v>
      </c>
    </row>
    <row r="1129" spans="1:30" ht="14.4">
      <c r="A1129" s="7" t="s">
        <v>104</v>
      </c>
      <c r="B1129" s="7" t="s">
        <v>78</v>
      </c>
      <c r="C1129" s="7" t="s">
        <v>80</v>
      </c>
      <c r="D1129" s="7" t="s">
        <v>51</v>
      </c>
      <c r="E1129" s="7">
        <v>0</v>
      </c>
      <c r="F1129" s="7">
        <v>0</v>
      </c>
      <c r="G1129" s="7">
        <v>0</v>
      </c>
      <c r="H1129" s="7">
        <v>0</v>
      </c>
      <c r="I1129" s="7">
        <v>0</v>
      </c>
      <c r="J1129" s="7">
        <v>0</v>
      </c>
      <c r="K1129" s="7">
        <v>0</v>
      </c>
      <c r="L1129" s="7">
        <v>0</v>
      </c>
      <c r="M1129" s="7">
        <v>0</v>
      </c>
      <c r="N1129" s="7">
        <v>0</v>
      </c>
      <c r="O1129" s="7">
        <v>0</v>
      </c>
      <c r="P1129" s="7">
        <v>0</v>
      </c>
      <c r="Q1129" s="7">
        <v>0</v>
      </c>
      <c r="R1129" s="7">
        <v>0</v>
      </c>
      <c r="S1129" s="7">
        <v>0</v>
      </c>
      <c r="T1129" s="7">
        <v>0</v>
      </c>
      <c r="U1129" s="7">
        <v>0</v>
      </c>
      <c r="V1129" s="7">
        <v>0</v>
      </c>
      <c r="W1129" s="7">
        <v>0</v>
      </c>
      <c r="X1129" s="7">
        <v>0</v>
      </c>
      <c r="Y1129" s="7">
        <v>0</v>
      </c>
      <c r="Z1129" s="7">
        <v>0</v>
      </c>
      <c r="AA1129" s="1" t="s">
        <v>52</v>
      </c>
      <c r="AB1129" s="1" t="str">
        <f t="shared" si="54"/>
        <v>Castilla y León</v>
      </c>
      <c r="AC1129" s="1" t="str">
        <f t="shared" si="52"/>
        <v>Cáceres-Castilla y León-Burgos-R13</v>
      </c>
      <c r="AD1129" s="1" t="str">
        <f t="shared" si="53"/>
        <v xml:space="preserve">DL - Material y equipo eléctrico, electrónico y óptico </v>
      </c>
    </row>
    <row r="1130" spans="1:30" ht="14.4">
      <c r="A1130" s="7" t="s">
        <v>104</v>
      </c>
      <c r="B1130" s="7" t="s">
        <v>78</v>
      </c>
      <c r="C1130" s="7" t="s">
        <v>80</v>
      </c>
      <c r="D1130" s="7" t="s">
        <v>53</v>
      </c>
      <c r="E1130" s="7">
        <v>0</v>
      </c>
      <c r="F1130" s="7">
        <v>0</v>
      </c>
      <c r="G1130" s="7">
        <v>0</v>
      </c>
      <c r="H1130" s="7">
        <v>0</v>
      </c>
      <c r="I1130" s="7">
        <v>0</v>
      </c>
      <c r="J1130" s="7">
        <v>0</v>
      </c>
      <c r="K1130" s="7">
        <v>0</v>
      </c>
      <c r="L1130" s="7">
        <v>0</v>
      </c>
      <c r="M1130" s="7">
        <v>0</v>
      </c>
      <c r="N1130" s="7">
        <v>0</v>
      </c>
      <c r="O1130" s="7">
        <v>0</v>
      </c>
      <c r="P1130" s="7">
        <v>0</v>
      </c>
      <c r="Q1130" s="7">
        <v>0</v>
      </c>
      <c r="R1130" s="7">
        <v>0</v>
      </c>
      <c r="S1130" s="7">
        <v>0</v>
      </c>
      <c r="T1130" s="7">
        <v>0</v>
      </c>
      <c r="U1130" s="7">
        <v>0</v>
      </c>
      <c r="V1130" s="7">
        <v>0</v>
      </c>
      <c r="W1130" s="7">
        <v>0</v>
      </c>
      <c r="X1130" s="7">
        <v>0</v>
      </c>
      <c r="Y1130" s="7">
        <v>0</v>
      </c>
      <c r="Z1130" s="7">
        <v>0</v>
      </c>
      <c r="AA1130" s="1" t="s">
        <v>54</v>
      </c>
      <c r="AB1130" s="1" t="str">
        <f t="shared" si="54"/>
        <v>Castilla y León</v>
      </c>
      <c r="AC1130" s="1" t="str">
        <f t="shared" si="52"/>
        <v>Cáceres-Castilla y León-Burgos-R14</v>
      </c>
      <c r="AD1130" s="1" t="str">
        <f t="shared" si="53"/>
        <v xml:space="preserve">DM - Fabricación de material de transporte </v>
      </c>
    </row>
    <row r="1131" spans="1:30" ht="14.4">
      <c r="A1131" s="7" t="s">
        <v>104</v>
      </c>
      <c r="B1131" s="7" t="s">
        <v>78</v>
      </c>
      <c r="C1131" s="7" t="s">
        <v>80</v>
      </c>
      <c r="D1131" s="7" t="s">
        <v>55</v>
      </c>
      <c r="E1131" s="7">
        <v>0</v>
      </c>
      <c r="F1131" s="7">
        <v>0</v>
      </c>
      <c r="G1131" s="7">
        <v>0</v>
      </c>
      <c r="H1131" s="7">
        <v>0</v>
      </c>
      <c r="I1131" s="7">
        <v>0</v>
      </c>
      <c r="J1131" s="7">
        <v>0</v>
      </c>
      <c r="K1131" s="7">
        <v>0</v>
      </c>
      <c r="L1131" s="7">
        <v>0</v>
      </c>
      <c r="M1131" s="7">
        <v>0</v>
      </c>
      <c r="N1131" s="7">
        <v>0</v>
      </c>
      <c r="O1131" s="7">
        <v>0</v>
      </c>
      <c r="P1131" s="7">
        <v>0</v>
      </c>
      <c r="Q1131" s="7">
        <v>0</v>
      </c>
      <c r="R1131" s="7">
        <v>0</v>
      </c>
      <c r="S1131" s="7">
        <v>0</v>
      </c>
      <c r="T1131" s="7">
        <v>0</v>
      </c>
      <c r="U1131" s="7">
        <v>0</v>
      </c>
      <c r="V1131" s="7">
        <v>0</v>
      </c>
      <c r="W1131" s="7">
        <v>0</v>
      </c>
      <c r="X1131" s="7">
        <v>0</v>
      </c>
      <c r="Y1131" s="7">
        <v>0</v>
      </c>
      <c r="Z1131" s="7">
        <v>0</v>
      </c>
      <c r="AA1131" s="1" t="s">
        <v>56</v>
      </c>
      <c r="AB1131" s="1" t="str">
        <f t="shared" si="54"/>
        <v>Castilla y León</v>
      </c>
      <c r="AC1131" s="1" t="str">
        <f t="shared" si="52"/>
        <v>Cáceres-Castilla y León-Burgos-R15</v>
      </c>
      <c r="AD1131" s="1" t="str">
        <f t="shared" si="53"/>
        <v xml:space="preserve">DN - Industrias diversas </v>
      </c>
    </row>
    <row r="1132" spans="1:30" ht="14.4">
      <c r="A1132" s="7" t="s">
        <v>104</v>
      </c>
      <c r="B1132" s="7" t="s">
        <v>78</v>
      </c>
      <c r="C1132" s="7" t="s">
        <v>80</v>
      </c>
      <c r="D1132" s="7" t="s">
        <v>57</v>
      </c>
      <c r="E1132" s="7">
        <v>5.2128577581776803</v>
      </c>
      <c r="F1132" s="7">
        <v>18.753913198717999</v>
      </c>
      <c r="G1132" s="7">
        <v>7.6972035787982298</v>
      </c>
      <c r="H1132" s="7">
        <v>11.211585310466999</v>
      </c>
      <c r="I1132" s="7">
        <v>0</v>
      </c>
      <c r="J1132" s="7">
        <v>0</v>
      </c>
      <c r="K1132" s="7">
        <v>0</v>
      </c>
      <c r="L1132" s="7">
        <v>0</v>
      </c>
      <c r="M1132" s="7">
        <v>0</v>
      </c>
      <c r="N1132" s="7">
        <v>0</v>
      </c>
      <c r="O1132" s="7">
        <v>0</v>
      </c>
      <c r="P1132" s="7">
        <v>0</v>
      </c>
      <c r="Q1132" s="7">
        <v>0</v>
      </c>
      <c r="R1132" s="7">
        <v>0</v>
      </c>
      <c r="S1132" s="7">
        <v>0</v>
      </c>
      <c r="T1132" s="7">
        <v>0</v>
      </c>
      <c r="U1132" s="7">
        <v>0</v>
      </c>
      <c r="V1132" s="7">
        <v>0</v>
      </c>
      <c r="W1132" s="7">
        <v>0</v>
      </c>
      <c r="X1132" s="7">
        <v>0</v>
      </c>
      <c r="Y1132" s="7">
        <v>0</v>
      </c>
      <c r="Z1132" s="7">
        <v>0</v>
      </c>
      <c r="AA1132" s="1" t="s">
        <v>58</v>
      </c>
      <c r="AB1132" s="1" t="str">
        <f t="shared" si="54"/>
        <v>Castilla y León</v>
      </c>
      <c r="AC1132" s="1" t="str">
        <f t="shared" si="52"/>
        <v>Cáceres-Castilla y León-Burgos-R16</v>
      </c>
      <c r="AD1132" s="1" t="str">
        <f t="shared" si="53"/>
        <v xml:space="preserve">EE - Industria energética, distribución de energía, gas y agua </v>
      </c>
    </row>
    <row r="1133" spans="1:30" ht="14.4">
      <c r="A1133" s="7" t="s">
        <v>104</v>
      </c>
      <c r="B1133" s="7" t="s">
        <v>78</v>
      </c>
      <c r="C1133" s="7" t="s">
        <v>81</v>
      </c>
      <c r="D1133" s="7" t="s">
        <v>23</v>
      </c>
      <c r="E1133" s="7">
        <v>4.1409383520621503</v>
      </c>
      <c r="F1133" s="7">
        <v>0</v>
      </c>
      <c r="G1133" s="7">
        <v>1.7267223659467199</v>
      </c>
      <c r="H1133" s="7">
        <v>0.69545833702348203</v>
      </c>
      <c r="I1133" s="7">
        <v>0</v>
      </c>
      <c r="J1133" s="7">
        <v>0</v>
      </c>
      <c r="K1133" s="7">
        <v>0</v>
      </c>
      <c r="L1133" s="7">
        <v>0</v>
      </c>
      <c r="M1133" s="7">
        <v>0</v>
      </c>
      <c r="N1133" s="7">
        <v>5.4162950755828998</v>
      </c>
      <c r="O1133" s="7">
        <v>0</v>
      </c>
      <c r="P1133" s="7">
        <v>2.0786500000000001</v>
      </c>
      <c r="Q1133" s="7">
        <v>0</v>
      </c>
      <c r="R1133" s="7">
        <v>1.80023</v>
      </c>
      <c r="S1133" s="7">
        <v>17.601071999999998</v>
      </c>
      <c r="T1133" s="7">
        <v>0</v>
      </c>
      <c r="U1133" s="7">
        <v>0</v>
      </c>
      <c r="V1133" s="7">
        <v>0</v>
      </c>
      <c r="W1133" s="7">
        <v>0</v>
      </c>
      <c r="X1133" s="7">
        <v>0</v>
      </c>
      <c r="Y1133" s="7">
        <v>5.2697380000000003</v>
      </c>
      <c r="Z1133" s="7">
        <v>0</v>
      </c>
      <c r="AA1133" s="1" t="s">
        <v>24</v>
      </c>
      <c r="AB1133" s="1" t="str">
        <f t="shared" si="54"/>
        <v>Castilla y León</v>
      </c>
      <c r="AC1133" s="1" t="str">
        <f t="shared" si="52"/>
        <v>Cáceres-Castilla y León-León-R1</v>
      </c>
      <c r="AD1133" s="1" t="str">
        <f t="shared" si="53"/>
        <v xml:space="preserve">AA,BB - Agricultura, silvicultura y pesca </v>
      </c>
    </row>
    <row r="1134" spans="1:30" ht="14.4">
      <c r="A1134" s="7" t="s">
        <v>104</v>
      </c>
      <c r="B1134" s="7" t="s">
        <v>78</v>
      </c>
      <c r="C1134" s="7" t="s">
        <v>81</v>
      </c>
      <c r="D1134" s="7" t="s">
        <v>26</v>
      </c>
      <c r="E1134" s="7">
        <v>0</v>
      </c>
      <c r="F1134" s="7">
        <v>0</v>
      </c>
      <c r="G1134" s="7">
        <v>0</v>
      </c>
      <c r="H1134" s="7">
        <v>0</v>
      </c>
      <c r="I1134" s="7">
        <v>0.39577376682001703</v>
      </c>
      <c r="J1134" s="7">
        <v>0</v>
      </c>
      <c r="K1134" s="7">
        <v>0</v>
      </c>
      <c r="L1134" s="7">
        <v>0</v>
      </c>
      <c r="M1134" s="7">
        <v>0</v>
      </c>
      <c r="N1134" s="7">
        <v>0</v>
      </c>
      <c r="O1134" s="7">
        <v>0</v>
      </c>
      <c r="P1134" s="7">
        <v>0</v>
      </c>
      <c r="Q1134" s="7">
        <v>0</v>
      </c>
      <c r="R1134" s="7">
        <v>0</v>
      </c>
      <c r="S1134" s="7">
        <v>0</v>
      </c>
      <c r="T1134" s="7">
        <v>16.04824</v>
      </c>
      <c r="U1134" s="7">
        <v>0</v>
      </c>
      <c r="V1134" s="7">
        <v>0</v>
      </c>
      <c r="W1134" s="7">
        <v>0</v>
      </c>
      <c r="X1134" s="7">
        <v>0</v>
      </c>
      <c r="Y1134" s="7">
        <v>0</v>
      </c>
      <c r="Z1134" s="7">
        <v>0</v>
      </c>
      <c r="AA1134" s="1" t="s">
        <v>27</v>
      </c>
      <c r="AB1134" s="1" t="str">
        <f t="shared" si="54"/>
        <v>Castilla y León</v>
      </c>
      <c r="AC1134" s="1" t="str">
        <f t="shared" si="52"/>
        <v>Cáceres-Castilla y León-León-R2</v>
      </c>
      <c r="AD1134" s="1" t="str">
        <f t="shared" si="53"/>
        <v xml:space="preserve">CA,CB, DF - I. extractivas, coquerías, refino y combustibles nucleares </v>
      </c>
    </row>
    <row r="1135" spans="1:30" ht="14.4">
      <c r="A1135" s="7" t="s">
        <v>104</v>
      </c>
      <c r="B1135" s="7" t="s">
        <v>78</v>
      </c>
      <c r="C1135" s="7" t="s">
        <v>81</v>
      </c>
      <c r="D1135" s="7" t="s">
        <v>29</v>
      </c>
      <c r="E1135" s="7">
        <v>0</v>
      </c>
      <c r="F1135" s="7">
        <v>0</v>
      </c>
      <c r="G1135" s="7">
        <v>0</v>
      </c>
      <c r="H1135" s="7">
        <v>0</v>
      </c>
      <c r="I1135" s="7">
        <v>0</v>
      </c>
      <c r="J1135" s="7">
        <v>0</v>
      </c>
      <c r="K1135" s="7">
        <v>0</v>
      </c>
      <c r="L1135" s="7">
        <v>0</v>
      </c>
      <c r="M1135" s="7">
        <v>0</v>
      </c>
      <c r="N1135" s="7">
        <v>0.91536307135849204</v>
      </c>
      <c r="O1135" s="7">
        <v>0</v>
      </c>
      <c r="P1135" s="7">
        <v>0</v>
      </c>
      <c r="Q1135" s="7">
        <v>0</v>
      </c>
      <c r="R1135" s="7">
        <v>0</v>
      </c>
      <c r="S1135" s="7">
        <v>0</v>
      </c>
      <c r="T1135" s="7">
        <v>0</v>
      </c>
      <c r="U1135" s="7">
        <v>0</v>
      </c>
      <c r="V1135" s="7">
        <v>0</v>
      </c>
      <c r="W1135" s="7">
        <v>0</v>
      </c>
      <c r="X1135" s="7">
        <v>0</v>
      </c>
      <c r="Y1135" s="7">
        <v>6.3642500000000002</v>
      </c>
      <c r="Z1135" s="7">
        <v>0</v>
      </c>
      <c r="AA1135" s="1" t="s">
        <v>30</v>
      </c>
      <c r="AB1135" s="1" t="str">
        <f t="shared" si="54"/>
        <v>Castilla y León</v>
      </c>
      <c r="AC1135" s="1" t="str">
        <f t="shared" si="52"/>
        <v>Cáceres-Castilla y León-León-R3</v>
      </c>
      <c r="AD1135" s="1" t="str">
        <f t="shared" si="53"/>
        <v xml:space="preserve">DA - Industria Agroalimentaria </v>
      </c>
    </row>
    <row r="1136" spans="1:30" ht="14.4">
      <c r="A1136" s="7" t="s">
        <v>104</v>
      </c>
      <c r="B1136" s="7" t="s">
        <v>78</v>
      </c>
      <c r="C1136" s="7" t="s">
        <v>81</v>
      </c>
      <c r="D1136" s="7" t="s">
        <v>32</v>
      </c>
      <c r="E1136" s="7">
        <v>1.2586699890212499E-3</v>
      </c>
      <c r="F1136" s="7">
        <v>0</v>
      </c>
      <c r="G1136" s="7">
        <v>3.5044904159542002E-3</v>
      </c>
      <c r="H1136" s="7">
        <v>0</v>
      </c>
      <c r="I1136" s="7">
        <v>2.7284126493556399E-3</v>
      </c>
      <c r="J1136" s="7">
        <v>0</v>
      </c>
      <c r="K1136" s="7">
        <v>8.3687759053466797E-3</v>
      </c>
      <c r="L1136" s="7">
        <v>0</v>
      </c>
      <c r="M1136" s="7">
        <v>2.79312165008608E-4</v>
      </c>
      <c r="N1136" s="7">
        <v>1.1850248840592501E-8</v>
      </c>
      <c r="O1136" s="7">
        <v>0</v>
      </c>
      <c r="P1136" s="7">
        <v>0</v>
      </c>
      <c r="Q1136" s="7">
        <v>0</v>
      </c>
      <c r="R1136" s="7">
        <v>0</v>
      </c>
      <c r="S1136" s="7">
        <v>0</v>
      </c>
      <c r="T1136" s="7">
        <v>0</v>
      </c>
      <c r="U1136" s="7">
        <v>0</v>
      </c>
      <c r="V1136" s="7">
        <v>0</v>
      </c>
      <c r="W1136" s="7">
        <v>0</v>
      </c>
      <c r="X1136" s="7">
        <v>0</v>
      </c>
      <c r="Y1136" s="7">
        <v>0</v>
      </c>
      <c r="Z1136" s="7">
        <v>0</v>
      </c>
      <c r="AA1136" s="1" t="s">
        <v>33</v>
      </c>
      <c r="AB1136" s="1" t="str">
        <f t="shared" si="54"/>
        <v>Castilla y León</v>
      </c>
      <c r="AC1136" s="1" t="str">
        <f t="shared" si="52"/>
        <v>Cáceres-Castilla y León-León-R4</v>
      </c>
      <c r="AD1136" s="1" t="str">
        <f t="shared" si="53"/>
        <v xml:space="preserve">DB - Industria textil y de la confección </v>
      </c>
    </row>
    <row r="1137" spans="1:30" ht="14.4">
      <c r="A1137" s="7" t="s">
        <v>104</v>
      </c>
      <c r="B1137" s="7" t="s">
        <v>78</v>
      </c>
      <c r="C1137" s="7" t="s">
        <v>81</v>
      </c>
      <c r="D1137" s="7" t="s">
        <v>35</v>
      </c>
      <c r="E1137" s="7">
        <v>0</v>
      </c>
      <c r="F1137" s="7">
        <v>0</v>
      </c>
      <c r="G1137" s="7">
        <v>0</v>
      </c>
      <c r="H1137" s="7">
        <v>0</v>
      </c>
      <c r="I1137" s="7">
        <v>0</v>
      </c>
      <c r="J1137" s="7">
        <v>0</v>
      </c>
      <c r="K1137" s="7">
        <v>0</v>
      </c>
      <c r="L1137" s="7">
        <v>0</v>
      </c>
      <c r="M1137" s="7">
        <v>0</v>
      </c>
      <c r="N1137" s="7">
        <v>0</v>
      </c>
      <c r="O1137" s="7">
        <v>0</v>
      </c>
      <c r="P1137" s="7">
        <v>0</v>
      </c>
      <c r="Q1137" s="7">
        <v>0</v>
      </c>
      <c r="R1137" s="7">
        <v>0</v>
      </c>
      <c r="S1137" s="7">
        <v>0</v>
      </c>
      <c r="T1137" s="7">
        <v>0</v>
      </c>
      <c r="U1137" s="7">
        <v>0</v>
      </c>
      <c r="V1137" s="7">
        <v>0</v>
      </c>
      <c r="W1137" s="7">
        <v>0</v>
      </c>
      <c r="X1137" s="7">
        <v>0</v>
      </c>
      <c r="Y1137" s="7">
        <v>0</v>
      </c>
      <c r="Z1137" s="7">
        <v>0</v>
      </c>
      <c r="AA1137" s="1" t="s">
        <v>36</v>
      </c>
      <c r="AB1137" s="1" t="str">
        <f t="shared" si="54"/>
        <v>Castilla y León</v>
      </c>
      <c r="AC1137" s="1" t="str">
        <f t="shared" si="52"/>
        <v>Cáceres-Castilla y León-León-R5</v>
      </c>
      <c r="AD1137" s="1" t="str">
        <f t="shared" si="53"/>
        <v xml:space="preserve">DC - Industria del cuero y calzado </v>
      </c>
    </row>
    <row r="1138" spans="1:30" ht="14.4">
      <c r="A1138" s="7" t="s">
        <v>104</v>
      </c>
      <c r="B1138" s="7" t="s">
        <v>78</v>
      </c>
      <c r="C1138" s="7" t="s">
        <v>81</v>
      </c>
      <c r="D1138" s="7" t="s">
        <v>37</v>
      </c>
      <c r="E1138" s="7">
        <v>0</v>
      </c>
      <c r="F1138" s="7">
        <v>0</v>
      </c>
      <c r="G1138" s="7">
        <v>0</v>
      </c>
      <c r="H1138" s="7">
        <v>0</v>
      </c>
      <c r="I1138" s="7">
        <v>0</v>
      </c>
      <c r="J1138" s="7">
        <v>0</v>
      </c>
      <c r="K1138" s="7">
        <v>4.5302405061357298</v>
      </c>
      <c r="L1138" s="7">
        <v>0</v>
      </c>
      <c r="M1138" s="7">
        <v>0</v>
      </c>
      <c r="N1138" s="7">
        <v>0</v>
      </c>
      <c r="O1138" s="7">
        <v>0</v>
      </c>
      <c r="P1138" s="7">
        <v>0</v>
      </c>
      <c r="Q1138" s="7">
        <v>0</v>
      </c>
      <c r="R1138" s="7">
        <v>0</v>
      </c>
      <c r="S1138" s="7">
        <v>0</v>
      </c>
      <c r="T1138" s="7">
        <v>0</v>
      </c>
      <c r="U1138" s="7">
        <v>0</v>
      </c>
      <c r="V1138" s="7">
        <v>14.542536</v>
      </c>
      <c r="W1138" s="7">
        <v>0</v>
      </c>
      <c r="X1138" s="7">
        <v>0</v>
      </c>
      <c r="Y1138" s="7">
        <v>0</v>
      </c>
      <c r="Z1138" s="7">
        <v>0</v>
      </c>
      <c r="AA1138" s="1" t="s">
        <v>38</v>
      </c>
      <c r="AB1138" s="1" t="str">
        <f t="shared" si="54"/>
        <v>Castilla y León</v>
      </c>
      <c r="AC1138" s="1" t="str">
        <f t="shared" si="52"/>
        <v>Cáceres-Castilla y León-León-R6</v>
      </c>
      <c r="AD1138" s="1" t="str">
        <f t="shared" si="53"/>
        <v xml:space="preserve">DD - Industria de la madera y el corcho </v>
      </c>
    </row>
    <row r="1139" spans="1:30" ht="14.4">
      <c r="A1139" s="7" t="s">
        <v>104</v>
      </c>
      <c r="B1139" s="7" t="s">
        <v>78</v>
      </c>
      <c r="C1139" s="7" t="s">
        <v>81</v>
      </c>
      <c r="D1139" s="7" t="s">
        <v>39</v>
      </c>
      <c r="E1139" s="7">
        <v>0</v>
      </c>
      <c r="F1139" s="7">
        <v>0</v>
      </c>
      <c r="G1139" s="7">
        <v>0</v>
      </c>
      <c r="H1139" s="7">
        <v>0</v>
      </c>
      <c r="I1139" s="7">
        <v>0</v>
      </c>
      <c r="J1139" s="7">
        <v>0</v>
      </c>
      <c r="K1139" s="7">
        <v>0</v>
      </c>
      <c r="L1139" s="7">
        <v>0</v>
      </c>
      <c r="M1139" s="7">
        <v>0</v>
      </c>
      <c r="N1139" s="7">
        <v>0</v>
      </c>
      <c r="O1139" s="7">
        <v>0</v>
      </c>
      <c r="P1139" s="7">
        <v>0</v>
      </c>
      <c r="Q1139" s="7">
        <v>0</v>
      </c>
      <c r="R1139" s="7">
        <v>0</v>
      </c>
      <c r="S1139" s="7">
        <v>0</v>
      </c>
      <c r="T1139" s="7">
        <v>0</v>
      </c>
      <c r="U1139" s="7">
        <v>0</v>
      </c>
      <c r="V1139" s="7">
        <v>0</v>
      </c>
      <c r="W1139" s="7">
        <v>0</v>
      </c>
      <c r="X1139" s="7">
        <v>0</v>
      </c>
      <c r="Y1139" s="7">
        <v>0</v>
      </c>
      <c r="Z1139" s="7">
        <v>0</v>
      </c>
      <c r="AA1139" s="1" t="s">
        <v>40</v>
      </c>
      <c r="AB1139" s="1" t="str">
        <f t="shared" si="54"/>
        <v>Castilla y León</v>
      </c>
      <c r="AC1139" s="1" t="str">
        <f t="shared" si="52"/>
        <v>Cáceres-Castilla y León-León-R7</v>
      </c>
      <c r="AD1139" s="1" t="str">
        <f t="shared" si="53"/>
        <v xml:space="preserve">DE - Industria del papel, edición y artes gráficas </v>
      </c>
    </row>
    <row r="1140" spans="1:30" ht="14.4">
      <c r="A1140" s="7" t="s">
        <v>104</v>
      </c>
      <c r="B1140" s="7" t="s">
        <v>78</v>
      </c>
      <c r="C1140" s="7" t="s">
        <v>81</v>
      </c>
      <c r="D1140" s="7" t="s">
        <v>41</v>
      </c>
      <c r="E1140" s="7">
        <v>0</v>
      </c>
      <c r="F1140" s="7">
        <v>0</v>
      </c>
      <c r="G1140" s="7">
        <v>0</v>
      </c>
      <c r="H1140" s="7">
        <v>0</v>
      </c>
      <c r="I1140" s="7">
        <v>0</v>
      </c>
      <c r="J1140" s="7">
        <v>0</v>
      </c>
      <c r="K1140" s="7">
        <v>0</v>
      </c>
      <c r="L1140" s="7">
        <v>0</v>
      </c>
      <c r="M1140" s="7">
        <v>0</v>
      </c>
      <c r="N1140" s="7">
        <v>0</v>
      </c>
      <c r="O1140" s="7">
        <v>0</v>
      </c>
      <c r="P1140" s="7">
        <v>0</v>
      </c>
      <c r="Q1140" s="7">
        <v>0</v>
      </c>
      <c r="R1140" s="7">
        <v>0</v>
      </c>
      <c r="S1140" s="7">
        <v>0</v>
      </c>
      <c r="T1140" s="7">
        <v>0</v>
      </c>
      <c r="U1140" s="7">
        <v>0</v>
      </c>
      <c r="V1140" s="7">
        <v>0</v>
      </c>
      <c r="W1140" s="7">
        <v>0</v>
      </c>
      <c r="X1140" s="7">
        <v>0</v>
      </c>
      <c r="Y1140" s="7">
        <v>0</v>
      </c>
      <c r="Z1140" s="7">
        <v>0</v>
      </c>
      <c r="AA1140" s="1" t="s">
        <v>42</v>
      </c>
      <c r="AB1140" s="1" t="str">
        <f t="shared" si="54"/>
        <v>Castilla y León</v>
      </c>
      <c r="AC1140" s="1" t="str">
        <f t="shared" si="52"/>
        <v>Cáceres-Castilla y León-León-R8</v>
      </c>
      <c r="AD1140" s="1" t="str">
        <f t="shared" si="53"/>
        <v xml:space="preserve">DG - Industria Química </v>
      </c>
    </row>
    <row r="1141" spans="1:30" ht="14.4">
      <c r="A1141" s="7" t="s">
        <v>104</v>
      </c>
      <c r="B1141" s="7" t="s">
        <v>78</v>
      </c>
      <c r="C1141" s="7" t="s">
        <v>81</v>
      </c>
      <c r="D1141" s="7" t="s">
        <v>43</v>
      </c>
      <c r="E1141" s="7">
        <v>0</v>
      </c>
      <c r="F1141" s="7">
        <v>0</v>
      </c>
      <c r="G1141" s="7">
        <v>0</v>
      </c>
      <c r="H1141" s="7">
        <v>0</v>
      </c>
      <c r="I1141" s="7">
        <v>0</v>
      </c>
      <c r="J1141" s="7">
        <v>0</v>
      </c>
      <c r="K1141" s="7">
        <v>0</v>
      </c>
      <c r="L1141" s="7">
        <v>0</v>
      </c>
      <c r="M1141" s="7">
        <v>0</v>
      </c>
      <c r="N1141" s="7">
        <v>0</v>
      </c>
      <c r="O1141" s="7">
        <v>0</v>
      </c>
      <c r="P1141" s="7">
        <v>0</v>
      </c>
      <c r="Q1141" s="7">
        <v>0</v>
      </c>
      <c r="R1141" s="7">
        <v>0</v>
      </c>
      <c r="S1141" s="7">
        <v>0</v>
      </c>
      <c r="T1141" s="7">
        <v>0</v>
      </c>
      <c r="U1141" s="7">
        <v>0</v>
      </c>
      <c r="V1141" s="7">
        <v>0</v>
      </c>
      <c r="W1141" s="7">
        <v>0</v>
      </c>
      <c r="X1141" s="7">
        <v>0</v>
      </c>
      <c r="Y1141" s="7">
        <v>0</v>
      </c>
      <c r="Z1141" s="7">
        <v>0</v>
      </c>
      <c r="AA1141" s="1" t="s">
        <v>44</v>
      </c>
      <c r="AB1141" s="1" t="str">
        <f t="shared" si="54"/>
        <v>Castilla y León</v>
      </c>
      <c r="AC1141" s="1" t="str">
        <f t="shared" si="52"/>
        <v>Cáceres-Castilla y León-León-R9</v>
      </c>
      <c r="AD1141" s="1" t="str">
        <f t="shared" si="53"/>
        <v xml:space="preserve">DH - Industria del caucho y materias plásticas </v>
      </c>
    </row>
    <row r="1142" spans="1:30" ht="14.4">
      <c r="A1142" s="7" t="s">
        <v>104</v>
      </c>
      <c r="B1142" s="7" t="s">
        <v>78</v>
      </c>
      <c r="C1142" s="7" t="s">
        <v>81</v>
      </c>
      <c r="D1142" s="7" t="s">
        <v>45</v>
      </c>
      <c r="E1142" s="7">
        <v>0</v>
      </c>
      <c r="F1142" s="7">
        <v>0</v>
      </c>
      <c r="G1142" s="7">
        <v>1.29341792131765</v>
      </c>
      <c r="H1142" s="7">
        <v>11.472261492984201</v>
      </c>
      <c r="I1142" s="7">
        <v>0</v>
      </c>
      <c r="J1142" s="7">
        <v>9.06242161363466</v>
      </c>
      <c r="K1142" s="7">
        <v>3.11677430587376</v>
      </c>
      <c r="L1142" s="7">
        <v>0</v>
      </c>
      <c r="M1142" s="7">
        <v>0.72007086045394897</v>
      </c>
      <c r="N1142" s="7">
        <v>4.6193645299540496</v>
      </c>
      <c r="O1142" s="7">
        <v>5.0265109882596599</v>
      </c>
      <c r="P1142" s="7">
        <v>0</v>
      </c>
      <c r="Q1142" s="7">
        <v>0</v>
      </c>
      <c r="R1142" s="7">
        <v>34.014020000000002</v>
      </c>
      <c r="S1142" s="7">
        <v>16.467359999999999</v>
      </c>
      <c r="T1142" s="7">
        <v>0</v>
      </c>
      <c r="U1142" s="7">
        <v>10.369864</v>
      </c>
      <c r="V1142" s="7">
        <v>10.298992999999999</v>
      </c>
      <c r="W1142" s="7">
        <v>0</v>
      </c>
      <c r="X1142" s="7">
        <v>21.229445999999999</v>
      </c>
      <c r="Y1142" s="7">
        <v>10.86544</v>
      </c>
      <c r="Z1142" s="7">
        <v>34.008602000000003</v>
      </c>
      <c r="AA1142" s="1" t="s">
        <v>46</v>
      </c>
      <c r="AB1142" s="1" t="str">
        <f t="shared" si="54"/>
        <v>Castilla y León</v>
      </c>
      <c r="AC1142" s="1" t="str">
        <f t="shared" si="52"/>
        <v>Cáceres-Castilla y León-León-R10</v>
      </c>
      <c r="AD1142" s="1" t="str">
        <f t="shared" si="53"/>
        <v xml:space="preserve">DI - Industria de productos minerales no metálicos </v>
      </c>
    </row>
    <row r="1143" spans="1:30" ht="14.4">
      <c r="A1143" s="7" t="s">
        <v>104</v>
      </c>
      <c r="B1143" s="7" t="s">
        <v>78</v>
      </c>
      <c r="C1143" s="7" t="s">
        <v>81</v>
      </c>
      <c r="D1143" s="7" t="s">
        <v>47</v>
      </c>
      <c r="E1143" s="7">
        <v>0</v>
      </c>
      <c r="F1143" s="7">
        <v>0</v>
      </c>
      <c r="G1143" s="7">
        <v>0</v>
      </c>
      <c r="H1143" s="7">
        <v>0.112983838548284</v>
      </c>
      <c r="I1143" s="7">
        <v>1.06859188629093</v>
      </c>
      <c r="J1143" s="7">
        <v>4.5317149335884404</v>
      </c>
      <c r="K1143" s="7">
        <v>0</v>
      </c>
      <c r="L1143" s="7">
        <v>0</v>
      </c>
      <c r="M1143" s="7">
        <v>0</v>
      </c>
      <c r="N1143" s="7">
        <v>0</v>
      </c>
      <c r="O1143" s="7">
        <v>0</v>
      </c>
      <c r="P1143" s="7">
        <v>0</v>
      </c>
      <c r="Q1143" s="7">
        <v>0</v>
      </c>
      <c r="R1143" s="7">
        <v>0</v>
      </c>
      <c r="S1143" s="7">
        <v>0.65025200000000005</v>
      </c>
      <c r="T1143" s="7">
        <v>6.6960839999999999</v>
      </c>
      <c r="U1143" s="7">
        <v>13.643674000000001</v>
      </c>
      <c r="V1143" s="7">
        <v>0</v>
      </c>
      <c r="W1143" s="7">
        <v>0</v>
      </c>
      <c r="X1143" s="7">
        <v>0</v>
      </c>
      <c r="Y1143" s="7">
        <v>0</v>
      </c>
      <c r="Z1143" s="7">
        <v>0</v>
      </c>
      <c r="AA1143" s="1" t="s">
        <v>48</v>
      </c>
      <c r="AB1143" s="1" t="str">
        <f t="shared" si="54"/>
        <v>Castilla y León</v>
      </c>
      <c r="AC1143" s="1" t="str">
        <f t="shared" si="52"/>
        <v>Cáceres-Castilla y León-León-R11</v>
      </c>
      <c r="AD1143" s="1" t="str">
        <f t="shared" si="53"/>
        <v xml:space="preserve">DJ - Metalurgia y fabricación de productos metálicos </v>
      </c>
    </row>
    <row r="1144" spans="1:30" ht="14.4">
      <c r="A1144" s="7" t="s">
        <v>104</v>
      </c>
      <c r="B1144" s="7" t="s">
        <v>78</v>
      </c>
      <c r="C1144" s="7" t="s">
        <v>81</v>
      </c>
      <c r="D1144" s="7" t="s">
        <v>49</v>
      </c>
      <c r="E1144" s="7">
        <v>0</v>
      </c>
      <c r="F1144" s="7">
        <v>0</v>
      </c>
      <c r="G1144" s="7">
        <v>0</v>
      </c>
      <c r="H1144" s="7">
        <v>0</v>
      </c>
      <c r="I1144" s="7">
        <v>0</v>
      </c>
      <c r="J1144" s="7">
        <v>0</v>
      </c>
      <c r="K1144" s="7">
        <v>0</v>
      </c>
      <c r="L1144" s="7">
        <v>0</v>
      </c>
      <c r="M1144" s="7">
        <v>0</v>
      </c>
      <c r="N1144" s="7">
        <v>0</v>
      </c>
      <c r="O1144" s="7">
        <v>0</v>
      </c>
      <c r="P1144" s="7">
        <v>0</v>
      </c>
      <c r="Q1144" s="7">
        <v>0</v>
      </c>
      <c r="R1144" s="7">
        <v>0</v>
      </c>
      <c r="S1144" s="7">
        <v>0</v>
      </c>
      <c r="T1144" s="7">
        <v>0</v>
      </c>
      <c r="U1144" s="7">
        <v>0</v>
      </c>
      <c r="V1144" s="7">
        <v>0</v>
      </c>
      <c r="W1144" s="7">
        <v>0</v>
      </c>
      <c r="X1144" s="7">
        <v>0</v>
      </c>
      <c r="Y1144" s="7">
        <v>0</v>
      </c>
      <c r="Z1144" s="7">
        <v>0</v>
      </c>
      <c r="AA1144" s="1" t="s">
        <v>50</v>
      </c>
      <c r="AB1144" s="1" t="str">
        <f t="shared" si="54"/>
        <v>Castilla y León</v>
      </c>
      <c r="AC1144" s="1" t="str">
        <f t="shared" si="52"/>
        <v>Cáceres-Castilla y León-León-R12</v>
      </c>
      <c r="AD1144" s="1" t="str">
        <f t="shared" si="53"/>
        <v xml:space="preserve">DK - Fabricación de maquinaria y equipo mecánico </v>
      </c>
    </row>
    <row r="1145" spans="1:30" ht="14.4">
      <c r="A1145" s="7" t="s">
        <v>104</v>
      </c>
      <c r="B1145" s="7" t="s">
        <v>78</v>
      </c>
      <c r="C1145" s="7" t="s">
        <v>81</v>
      </c>
      <c r="D1145" s="7" t="s">
        <v>51</v>
      </c>
      <c r="E1145" s="7">
        <v>0</v>
      </c>
      <c r="F1145" s="7">
        <v>0</v>
      </c>
      <c r="G1145" s="7">
        <v>0</v>
      </c>
      <c r="H1145" s="7">
        <v>0</v>
      </c>
      <c r="I1145" s="7">
        <v>0</v>
      </c>
      <c r="J1145" s="7">
        <v>0</v>
      </c>
      <c r="K1145" s="7">
        <v>0</v>
      </c>
      <c r="L1145" s="7">
        <v>0</v>
      </c>
      <c r="M1145" s="7">
        <v>0</v>
      </c>
      <c r="N1145" s="7">
        <v>0</v>
      </c>
      <c r="O1145" s="7">
        <v>0</v>
      </c>
      <c r="P1145" s="7">
        <v>0</v>
      </c>
      <c r="Q1145" s="7">
        <v>0</v>
      </c>
      <c r="R1145" s="7">
        <v>0</v>
      </c>
      <c r="S1145" s="7">
        <v>0</v>
      </c>
      <c r="T1145" s="7">
        <v>0</v>
      </c>
      <c r="U1145" s="7">
        <v>0</v>
      </c>
      <c r="V1145" s="7">
        <v>0</v>
      </c>
      <c r="W1145" s="7">
        <v>0</v>
      </c>
      <c r="X1145" s="7">
        <v>0</v>
      </c>
      <c r="Y1145" s="7">
        <v>0</v>
      </c>
      <c r="Z1145" s="7">
        <v>0</v>
      </c>
      <c r="AA1145" s="1" t="s">
        <v>52</v>
      </c>
      <c r="AB1145" s="1" t="str">
        <f t="shared" si="54"/>
        <v>Castilla y León</v>
      </c>
      <c r="AC1145" s="1" t="str">
        <f t="shared" si="52"/>
        <v>Cáceres-Castilla y León-León-R13</v>
      </c>
      <c r="AD1145" s="1" t="str">
        <f t="shared" si="53"/>
        <v xml:space="preserve">DL - Material y equipo eléctrico, electrónico y óptico </v>
      </c>
    </row>
    <row r="1146" spans="1:30" ht="14.4">
      <c r="A1146" s="7" t="s">
        <v>104</v>
      </c>
      <c r="B1146" s="7" t="s">
        <v>78</v>
      </c>
      <c r="C1146" s="7" t="s">
        <v>81</v>
      </c>
      <c r="D1146" s="7" t="s">
        <v>53</v>
      </c>
      <c r="E1146" s="7">
        <v>0</v>
      </c>
      <c r="F1146" s="7">
        <v>0</v>
      </c>
      <c r="G1146" s="7">
        <v>0</v>
      </c>
      <c r="H1146" s="7">
        <v>0</v>
      </c>
      <c r="I1146" s="7">
        <v>0</v>
      </c>
      <c r="J1146" s="7">
        <v>0</v>
      </c>
      <c r="K1146" s="7">
        <v>0</v>
      </c>
      <c r="L1146" s="7">
        <v>0</v>
      </c>
      <c r="M1146" s="7">
        <v>0</v>
      </c>
      <c r="N1146" s="7">
        <v>0</v>
      </c>
      <c r="O1146" s="7">
        <v>0</v>
      </c>
      <c r="P1146" s="7">
        <v>0</v>
      </c>
      <c r="Q1146" s="7">
        <v>0</v>
      </c>
      <c r="R1146" s="7">
        <v>0</v>
      </c>
      <c r="S1146" s="7">
        <v>0</v>
      </c>
      <c r="T1146" s="7">
        <v>0</v>
      </c>
      <c r="U1146" s="7">
        <v>0</v>
      </c>
      <c r="V1146" s="7">
        <v>0</v>
      </c>
      <c r="W1146" s="7">
        <v>0</v>
      </c>
      <c r="X1146" s="7">
        <v>0</v>
      </c>
      <c r="Y1146" s="7">
        <v>0</v>
      </c>
      <c r="Z1146" s="7">
        <v>0</v>
      </c>
      <c r="AA1146" s="1" t="s">
        <v>54</v>
      </c>
      <c r="AB1146" s="1" t="str">
        <f t="shared" si="54"/>
        <v>Castilla y León</v>
      </c>
      <c r="AC1146" s="1" t="str">
        <f t="shared" si="52"/>
        <v>Cáceres-Castilla y León-León-R14</v>
      </c>
      <c r="AD1146" s="1" t="str">
        <f t="shared" si="53"/>
        <v xml:space="preserve">DM - Fabricación de material de transporte </v>
      </c>
    </row>
    <row r="1147" spans="1:30" ht="14.4">
      <c r="A1147" s="7" t="s">
        <v>104</v>
      </c>
      <c r="B1147" s="7" t="s">
        <v>78</v>
      </c>
      <c r="C1147" s="7" t="s">
        <v>81</v>
      </c>
      <c r="D1147" s="7" t="s">
        <v>55</v>
      </c>
      <c r="E1147" s="7">
        <v>0</v>
      </c>
      <c r="F1147" s="7">
        <v>0</v>
      </c>
      <c r="G1147" s="7">
        <v>0</v>
      </c>
      <c r="H1147" s="7">
        <v>0</v>
      </c>
      <c r="I1147" s="7">
        <v>0</v>
      </c>
      <c r="J1147" s="7">
        <v>0</v>
      </c>
      <c r="K1147" s="7">
        <v>0</v>
      </c>
      <c r="L1147" s="7">
        <v>0</v>
      </c>
      <c r="M1147" s="7">
        <v>0</v>
      </c>
      <c r="N1147" s="7">
        <v>0</v>
      </c>
      <c r="O1147" s="7">
        <v>0</v>
      </c>
      <c r="P1147" s="7">
        <v>0</v>
      </c>
      <c r="Q1147" s="7">
        <v>0</v>
      </c>
      <c r="R1147" s="7">
        <v>0</v>
      </c>
      <c r="S1147" s="7">
        <v>0</v>
      </c>
      <c r="T1147" s="7">
        <v>0</v>
      </c>
      <c r="U1147" s="7">
        <v>0</v>
      </c>
      <c r="V1147" s="7">
        <v>0</v>
      </c>
      <c r="W1147" s="7">
        <v>0</v>
      </c>
      <c r="X1147" s="7">
        <v>0</v>
      </c>
      <c r="Y1147" s="7">
        <v>0</v>
      </c>
      <c r="Z1147" s="7">
        <v>0</v>
      </c>
      <c r="AA1147" s="1" t="s">
        <v>56</v>
      </c>
      <c r="AB1147" s="1" t="str">
        <f t="shared" si="54"/>
        <v>Castilla y León</v>
      </c>
      <c r="AC1147" s="1" t="str">
        <f t="shared" si="52"/>
        <v>Cáceres-Castilla y León-León-R15</v>
      </c>
      <c r="AD1147" s="1" t="str">
        <f t="shared" si="53"/>
        <v xml:space="preserve">DN - Industrias diversas </v>
      </c>
    </row>
    <row r="1148" spans="1:30" ht="14.4">
      <c r="A1148" s="7" t="s">
        <v>104</v>
      </c>
      <c r="B1148" s="7" t="s">
        <v>78</v>
      </c>
      <c r="C1148" s="7" t="s">
        <v>81</v>
      </c>
      <c r="D1148" s="7" t="s">
        <v>57</v>
      </c>
      <c r="E1148" s="7">
        <v>39.136288301053597</v>
      </c>
      <c r="F1148" s="7">
        <v>56.195821142021202</v>
      </c>
      <c r="G1148" s="7">
        <v>38.167349341364698</v>
      </c>
      <c r="H1148" s="7">
        <v>60.673412600411602</v>
      </c>
      <c r="I1148" s="7">
        <v>0</v>
      </c>
      <c r="J1148" s="7">
        <v>0</v>
      </c>
      <c r="K1148" s="7">
        <v>0</v>
      </c>
      <c r="L1148" s="7">
        <v>0</v>
      </c>
      <c r="M1148" s="7">
        <v>0</v>
      </c>
      <c r="N1148" s="7">
        <v>0</v>
      </c>
      <c r="O1148" s="7">
        <v>0</v>
      </c>
      <c r="P1148" s="7">
        <v>0</v>
      </c>
      <c r="Q1148" s="7">
        <v>0</v>
      </c>
      <c r="R1148" s="7">
        <v>0</v>
      </c>
      <c r="S1148" s="7">
        <v>0</v>
      </c>
      <c r="T1148" s="7">
        <v>0</v>
      </c>
      <c r="U1148" s="7">
        <v>0</v>
      </c>
      <c r="V1148" s="7">
        <v>0</v>
      </c>
      <c r="W1148" s="7">
        <v>0</v>
      </c>
      <c r="X1148" s="7">
        <v>0</v>
      </c>
      <c r="Y1148" s="7">
        <v>0</v>
      </c>
      <c r="Z1148" s="7">
        <v>0</v>
      </c>
      <c r="AA1148" s="1" t="s">
        <v>58</v>
      </c>
      <c r="AB1148" s="1" t="str">
        <f t="shared" si="54"/>
        <v>Castilla y León</v>
      </c>
      <c r="AC1148" s="1" t="str">
        <f t="shared" si="52"/>
        <v>Cáceres-Castilla y León-León-R16</v>
      </c>
      <c r="AD1148" s="1" t="str">
        <f t="shared" si="53"/>
        <v xml:space="preserve">EE - Industria energética, distribución de energía, gas y agua </v>
      </c>
    </row>
    <row r="1149" spans="1:30" ht="14.4">
      <c r="A1149" s="7" t="s">
        <v>104</v>
      </c>
      <c r="B1149" s="7" t="s">
        <v>78</v>
      </c>
      <c r="C1149" s="7" t="s">
        <v>82</v>
      </c>
      <c r="D1149" s="7" t="s">
        <v>23</v>
      </c>
      <c r="E1149" s="7">
        <v>12.6025542396817</v>
      </c>
      <c r="F1149" s="7">
        <v>2.6131329909690102</v>
      </c>
      <c r="G1149" s="7">
        <v>2.4107303077203701</v>
      </c>
      <c r="H1149" s="7">
        <v>3.78363395659321</v>
      </c>
      <c r="I1149" s="7">
        <v>0.65392061389902201</v>
      </c>
      <c r="J1149" s="7">
        <v>2.1756678271434899</v>
      </c>
      <c r="K1149" s="7">
        <v>0.25529772877736601</v>
      </c>
      <c r="L1149" s="7">
        <v>0</v>
      </c>
      <c r="M1149" s="7">
        <v>0.30032418890350299</v>
      </c>
      <c r="N1149" s="7">
        <v>2.1285650399083602</v>
      </c>
      <c r="O1149" s="7">
        <v>0</v>
      </c>
      <c r="P1149" s="7">
        <v>6.3809719999999999</v>
      </c>
      <c r="Q1149" s="7">
        <v>25.680748000000001</v>
      </c>
      <c r="R1149" s="7">
        <v>39.232591999999997</v>
      </c>
      <c r="S1149" s="7">
        <v>51.839283999999999</v>
      </c>
      <c r="T1149" s="7">
        <v>17.136437000000001</v>
      </c>
      <c r="U1149" s="7">
        <v>3.516562</v>
      </c>
      <c r="V1149" s="7">
        <v>6.9984330000000003</v>
      </c>
      <c r="W1149" s="7">
        <v>0</v>
      </c>
      <c r="X1149" s="7">
        <v>8.5429119999999994</v>
      </c>
      <c r="Y1149" s="7">
        <v>15.266562</v>
      </c>
      <c r="Z1149" s="7">
        <v>0</v>
      </c>
      <c r="AA1149" s="1" t="s">
        <v>24</v>
      </c>
      <c r="AB1149" s="1" t="str">
        <f t="shared" si="54"/>
        <v>Castilla y León</v>
      </c>
      <c r="AC1149" s="1" t="str">
        <f t="shared" si="52"/>
        <v>Cáceres-Castilla y León-Palencia-R1</v>
      </c>
      <c r="AD1149" s="1" t="str">
        <f t="shared" si="53"/>
        <v xml:space="preserve">AA,BB - Agricultura, silvicultura y pesca </v>
      </c>
    </row>
    <row r="1150" spans="1:30" ht="14.4">
      <c r="A1150" s="7" t="s">
        <v>104</v>
      </c>
      <c r="B1150" s="7" t="s">
        <v>78</v>
      </c>
      <c r="C1150" s="7" t="s">
        <v>82</v>
      </c>
      <c r="D1150" s="7" t="s">
        <v>26</v>
      </c>
      <c r="E1150" s="7">
        <v>0</v>
      </c>
      <c r="F1150" s="7">
        <v>0</v>
      </c>
      <c r="G1150" s="7">
        <v>0</v>
      </c>
      <c r="H1150" s="7">
        <v>0</v>
      </c>
      <c r="I1150" s="7">
        <v>0</v>
      </c>
      <c r="J1150" s="7">
        <v>0</v>
      </c>
      <c r="K1150" s="7">
        <v>0</v>
      </c>
      <c r="L1150" s="7">
        <v>0</v>
      </c>
      <c r="M1150" s="7">
        <v>0</v>
      </c>
      <c r="N1150" s="7">
        <v>0</v>
      </c>
      <c r="O1150" s="7">
        <v>0</v>
      </c>
      <c r="P1150" s="7">
        <v>0</v>
      </c>
      <c r="Q1150" s="7">
        <v>0</v>
      </c>
      <c r="R1150" s="7">
        <v>0</v>
      </c>
      <c r="S1150" s="7">
        <v>0</v>
      </c>
      <c r="T1150" s="7">
        <v>0</v>
      </c>
      <c r="U1150" s="7">
        <v>0</v>
      </c>
      <c r="V1150" s="7">
        <v>0</v>
      </c>
      <c r="W1150" s="7">
        <v>0</v>
      </c>
      <c r="X1150" s="7">
        <v>0</v>
      </c>
      <c r="Y1150" s="7">
        <v>0</v>
      </c>
      <c r="Z1150" s="7">
        <v>0</v>
      </c>
      <c r="AA1150" s="1" t="s">
        <v>27</v>
      </c>
      <c r="AB1150" s="1" t="str">
        <f t="shared" si="54"/>
        <v>Castilla y León</v>
      </c>
      <c r="AC1150" s="1" t="str">
        <f t="shared" si="52"/>
        <v>Cáceres-Castilla y León-Palencia-R2</v>
      </c>
      <c r="AD1150" s="1" t="str">
        <f t="shared" si="53"/>
        <v xml:space="preserve">CA,CB, DF - I. extractivas, coquerías, refino y combustibles nucleares </v>
      </c>
    </row>
    <row r="1151" spans="1:30" ht="14.4">
      <c r="A1151" s="7" t="s">
        <v>104</v>
      </c>
      <c r="B1151" s="7" t="s">
        <v>78</v>
      </c>
      <c r="C1151" s="7" t="s">
        <v>82</v>
      </c>
      <c r="D1151" s="7" t="s">
        <v>29</v>
      </c>
      <c r="E1151" s="7">
        <v>0</v>
      </c>
      <c r="F1151" s="7">
        <v>0</v>
      </c>
      <c r="G1151" s="7">
        <v>0</v>
      </c>
      <c r="H1151" s="7">
        <v>0</v>
      </c>
      <c r="I1151" s="7">
        <v>0</v>
      </c>
      <c r="J1151" s="7">
        <v>0</v>
      </c>
      <c r="K1151" s="7">
        <v>0</v>
      </c>
      <c r="L1151" s="7">
        <v>0</v>
      </c>
      <c r="M1151" s="7">
        <v>0</v>
      </c>
      <c r="N1151" s="7">
        <v>0</v>
      </c>
      <c r="O1151" s="7">
        <v>0</v>
      </c>
      <c r="P1151" s="7">
        <v>0</v>
      </c>
      <c r="Q1151" s="7">
        <v>0</v>
      </c>
      <c r="R1151" s="7">
        <v>0</v>
      </c>
      <c r="S1151" s="7">
        <v>0</v>
      </c>
      <c r="T1151" s="7">
        <v>0</v>
      </c>
      <c r="U1151" s="7">
        <v>0</v>
      </c>
      <c r="V1151" s="7">
        <v>0</v>
      </c>
      <c r="W1151" s="7">
        <v>0</v>
      </c>
      <c r="X1151" s="7">
        <v>0</v>
      </c>
      <c r="Y1151" s="7">
        <v>0</v>
      </c>
      <c r="Z1151" s="7">
        <v>0</v>
      </c>
      <c r="AA1151" s="1" t="s">
        <v>30</v>
      </c>
      <c r="AB1151" s="1" t="str">
        <f t="shared" si="54"/>
        <v>Castilla y León</v>
      </c>
      <c r="AC1151" s="1" t="str">
        <f t="shared" si="52"/>
        <v>Cáceres-Castilla y León-Palencia-R3</v>
      </c>
      <c r="AD1151" s="1" t="str">
        <f t="shared" si="53"/>
        <v xml:space="preserve">DA - Industria Agroalimentaria </v>
      </c>
    </row>
    <row r="1152" spans="1:30" ht="14.4">
      <c r="A1152" s="7" t="s">
        <v>104</v>
      </c>
      <c r="B1152" s="7" t="s">
        <v>78</v>
      </c>
      <c r="C1152" s="7" t="s">
        <v>82</v>
      </c>
      <c r="D1152" s="7" t="s">
        <v>32</v>
      </c>
      <c r="E1152" s="7">
        <v>6.0864321972435496E-6</v>
      </c>
      <c r="F1152" s="7">
        <v>9.7949319704088998E-7</v>
      </c>
      <c r="G1152" s="7">
        <v>0</v>
      </c>
      <c r="H1152" s="7">
        <v>0</v>
      </c>
      <c r="I1152" s="7">
        <v>0</v>
      </c>
      <c r="J1152" s="7">
        <v>1.8592518970030199E-6</v>
      </c>
      <c r="K1152" s="7">
        <v>0</v>
      </c>
      <c r="L1152" s="7">
        <v>0</v>
      </c>
      <c r="M1152" s="7">
        <v>0</v>
      </c>
      <c r="N1152" s="7">
        <v>0.117260400932976</v>
      </c>
      <c r="O1152" s="7">
        <v>0</v>
      </c>
      <c r="P1152" s="7">
        <v>0</v>
      </c>
      <c r="Q1152" s="7">
        <v>0</v>
      </c>
      <c r="R1152" s="7">
        <v>0</v>
      </c>
      <c r="S1152" s="7">
        <v>0</v>
      </c>
      <c r="T1152" s="7">
        <v>0</v>
      </c>
      <c r="U1152" s="7">
        <v>0</v>
      </c>
      <c r="V1152" s="7">
        <v>0</v>
      </c>
      <c r="W1152" s="7">
        <v>0</v>
      </c>
      <c r="X1152" s="7">
        <v>0</v>
      </c>
      <c r="Y1152" s="7">
        <v>0</v>
      </c>
      <c r="Z1152" s="7">
        <v>0</v>
      </c>
      <c r="AA1152" s="1" t="s">
        <v>33</v>
      </c>
      <c r="AB1152" s="1" t="str">
        <f t="shared" si="54"/>
        <v>Castilla y León</v>
      </c>
      <c r="AC1152" s="1" t="str">
        <f t="shared" si="52"/>
        <v>Cáceres-Castilla y León-Palencia-R4</v>
      </c>
      <c r="AD1152" s="1" t="str">
        <f t="shared" si="53"/>
        <v xml:space="preserve">DB - Industria textil y de la confección </v>
      </c>
    </row>
    <row r="1153" spans="1:30" ht="14.4">
      <c r="A1153" s="7" t="s">
        <v>104</v>
      </c>
      <c r="B1153" s="7" t="s">
        <v>78</v>
      </c>
      <c r="C1153" s="7" t="s">
        <v>82</v>
      </c>
      <c r="D1153" s="7" t="s">
        <v>35</v>
      </c>
      <c r="E1153" s="7">
        <v>0</v>
      </c>
      <c r="F1153" s="7">
        <v>0</v>
      </c>
      <c r="G1153" s="7">
        <v>0</v>
      </c>
      <c r="H1153" s="7">
        <v>0</v>
      </c>
      <c r="I1153" s="7">
        <v>0</v>
      </c>
      <c r="J1153" s="7">
        <v>0</v>
      </c>
      <c r="K1153" s="7">
        <v>0</v>
      </c>
      <c r="L1153" s="7">
        <v>0</v>
      </c>
      <c r="M1153" s="7">
        <v>0</v>
      </c>
      <c r="N1153" s="7">
        <v>0</v>
      </c>
      <c r="O1153" s="7">
        <v>0</v>
      </c>
      <c r="P1153" s="7">
        <v>0</v>
      </c>
      <c r="Q1153" s="7">
        <v>0</v>
      </c>
      <c r="R1153" s="7">
        <v>0</v>
      </c>
      <c r="S1153" s="7">
        <v>0</v>
      </c>
      <c r="T1153" s="7">
        <v>0</v>
      </c>
      <c r="U1153" s="7">
        <v>0</v>
      </c>
      <c r="V1153" s="7">
        <v>0</v>
      </c>
      <c r="W1153" s="7">
        <v>0</v>
      </c>
      <c r="X1153" s="7">
        <v>0</v>
      </c>
      <c r="Y1153" s="7">
        <v>0</v>
      </c>
      <c r="Z1153" s="7">
        <v>0</v>
      </c>
      <c r="AA1153" s="1" t="s">
        <v>36</v>
      </c>
      <c r="AB1153" s="1" t="str">
        <f t="shared" si="54"/>
        <v>Castilla y León</v>
      </c>
      <c r="AC1153" s="1" t="str">
        <f t="shared" si="52"/>
        <v>Cáceres-Castilla y León-Palencia-R5</v>
      </c>
      <c r="AD1153" s="1" t="str">
        <f t="shared" si="53"/>
        <v xml:space="preserve">DC - Industria del cuero y calzado </v>
      </c>
    </row>
    <row r="1154" spans="1:30" ht="14.4">
      <c r="A1154" s="7" t="s">
        <v>104</v>
      </c>
      <c r="B1154" s="7" t="s">
        <v>78</v>
      </c>
      <c r="C1154" s="7" t="s">
        <v>82</v>
      </c>
      <c r="D1154" s="7" t="s">
        <v>37</v>
      </c>
      <c r="E1154" s="7">
        <v>0</v>
      </c>
      <c r="F1154" s="7">
        <v>0</v>
      </c>
      <c r="G1154" s="7">
        <v>0</v>
      </c>
      <c r="H1154" s="7">
        <v>0</v>
      </c>
      <c r="I1154" s="7">
        <v>0</v>
      </c>
      <c r="J1154" s="7">
        <v>0</v>
      </c>
      <c r="K1154" s="7">
        <v>0</v>
      </c>
      <c r="L1154" s="7">
        <v>0</v>
      </c>
      <c r="M1154" s="7">
        <v>0</v>
      </c>
      <c r="N1154" s="7">
        <v>0</v>
      </c>
      <c r="O1154" s="7">
        <v>0</v>
      </c>
      <c r="P1154" s="7">
        <v>0</v>
      </c>
      <c r="Q1154" s="7">
        <v>0</v>
      </c>
      <c r="R1154" s="7">
        <v>0</v>
      </c>
      <c r="S1154" s="7">
        <v>0</v>
      </c>
      <c r="T1154" s="7">
        <v>0</v>
      </c>
      <c r="U1154" s="7">
        <v>0</v>
      </c>
      <c r="V1154" s="7">
        <v>0</v>
      </c>
      <c r="W1154" s="7">
        <v>0</v>
      </c>
      <c r="X1154" s="7">
        <v>0</v>
      </c>
      <c r="Y1154" s="7">
        <v>0</v>
      </c>
      <c r="Z1154" s="7">
        <v>0</v>
      </c>
      <c r="AA1154" s="1" t="s">
        <v>38</v>
      </c>
      <c r="AB1154" s="1" t="str">
        <f t="shared" si="54"/>
        <v>Castilla y León</v>
      </c>
      <c r="AC1154" s="1" t="str">
        <f t="shared" si="52"/>
        <v>Cáceres-Castilla y León-Palencia-R6</v>
      </c>
      <c r="AD1154" s="1" t="str">
        <f t="shared" si="53"/>
        <v xml:space="preserve">DD - Industria de la madera y el corcho </v>
      </c>
    </row>
    <row r="1155" spans="1:30" ht="14.4">
      <c r="A1155" s="7" t="s">
        <v>104</v>
      </c>
      <c r="B1155" s="7" t="s">
        <v>78</v>
      </c>
      <c r="C1155" s="7" t="s">
        <v>82</v>
      </c>
      <c r="D1155" s="7" t="s">
        <v>39</v>
      </c>
      <c r="E1155" s="7">
        <v>0</v>
      </c>
      <c r="F1155" s="7">
        <v>0</v>
      </c>
      <c r="G1155" s="7">
        <v>0</v>
      </c>
      <c r="H1155" s="7">
        <v>0</v>
      </c>
      <c r="I1155" s="7">
        <v>0</v>
      </c>
      <c r="J1155" s="7">
        <v>0</v>
      </c>
      <c r="K1155" s="7">
        <v>0</v>
      </c>
      <c r="L1155" s="7">
        <v>0</v>
      </c>
      <c r="M1155" s="7">
        <v>0</v>
      </c>
      <c r="N1155" s="7">
        <v>0</v>
      </c>
      <c r="O1155" s="7">
        <v>0</v>
      </c>
      <c r="P1155" s="7">
        <v>0</v>
      </c>
      <c r="Q1155" s="7">
        <v>0</v>
      </c>
      <c r="R1155" s="7">
        <v>0</v>
      </c>
      <c r="S1155" s="7">
        <v>0</v>
      </c>
      <c r="T1155" s="7">
        <v>0</v>
      </c>
      <c r="U1155" s="7">
        <v>0</v>
      </c>
      <c r="V1155" s="7">
        <v>0</v>
      </c>
      <c r="W1155" s="7">
        <v>0</v>
      </c>
      <c r="X1155" s="7">
        <v>0</v>
      </c>
      <c r="Y1155" s="7">
        <v>0</v>
      </c>
      <c r="Z1155" s="7">
        <v>0</v>
      </c>
      <c r="AA1155" s="1" t="s">
        <v>40</v>
      </c>
      <c r="AB1155" s="1" t="str">
        <f t="shared" si="54"/>
        <v>Castilla y León</v>
      </c>
      <c r="AC1155" s="1" t="str">
        <f t="shared" si="52"/>
        <v>Cáceres-Castilla y León-Palencia-R7</v>
      </c>
      <c r="AD1155" s="1" t="str">
        <f t="shared" si="53"/>
        <v xml:space="preserve">DE - Industria del papel, edición y artes gráficas </v>
      </c>
    </row>
    <row r="1156" spans="1:30" ht="14.4">
      <c r="A1156" s="7" t="s">
        <v>104</v>
      </c>
      <c r="B1156" s="7" t="s">
        <v>78</v>
      </c>
      <c r="C1156" s="7" t="s">
        <v>82</v>
      </c>
      <c r="D1156" s="7" t="s">
        <v>41</v>
      </c>
      <c r="E1156" s="7">
        <v>0</v>
      </c>
      <c r="F1156" s="7">
        <v>0</v>
      </c>
      <c r="G1156" s="7">
        <v>0</v>
      </c>
      <c r="H1156" s="7">
        <v>0</v>
      </c>
      <c r="I1156" s="7">
        <v>0</v>
      </c>
      <c r="J1156" s="7">
        <v>0</v>
      </c>
      <c r="K1156" s="7">
        <v>0</v>
      </c>
      <c r="L1156" s="7">
        <v>0</v>
      </c>
      <c r="M1156" s="7">
        <v>0</v>
      </c>
      <c r="N1156" s="7">
        <v>0</v>
      </c>
      <c r="O1156" s="7">
        <v>0</v>
      </c>
      <c r="P1156" s="7">
        <v>0</v>
      </c>
      <c r="Q1156" s="7">
        <v>0</v>
      </c>
      <c r="R1156" s="7">
        <v>0</v>
      </c>
      <c r="S1156" s="7">
        <v>0</v>
      </c>
      <c r="T1156" s="7">
        <v>0</v>
      </c>
      <c r="U1156" s="7">
        <v>0</v>
      </c>
      <c r="V1156" s="7">
        <v>0</v>
      </c>
      <c r="W1156" s="7">
        <v>0</v>
      </c>
      <c r="X1156" s="7">
        <v>0</v>
      </c>
      <c r="Y1156" s="7">
        <v>0</v>
      </c>
      <c r="Z1156" s="7">
        <v>0</v>
      </c>
      <c r="AA1156" s="1" t="s">
        <v>42</v>
      </c>
      <c r="AB1156" s="1" t="str">
        <f t="shared" si="54"/>
        <v>Castilla y León</v>
      </c>
      <c r="AC1156" s="1" t="str">
        <f t="shared" si="52"/>
        <v>Cáceres-Castilla y León-Palencia-R8</v>
      </c>
      <c r="AD1156" s="1" t="str">
        <f t="shared" si="53"/>
        <v xml:space="preserve">DG - Industria Química </v>
      </c>
    </row>
    <row r="1157" spans="1:30" ht="14.4">
      <c r="A1157" s="7" t="s">
        <v>104</v>
      </c>
      <c r="B1157" s="7" t="s">
        <v>78</v>
      </c>
      <c r="C1157" s="7" t="s">
        <v>82</v>
      </c>
      <c r="D1157" s="7" t="s">
        <v>43</v>
      </c>
      <c r="E1157" s="7">
        <v>0</v>
      </c>
      <c r="F1157" s="7">
        <v>0</v>
      </c>
      <c r="G1157" s="7">
        <v>0</v>
      </c>
      <c r="H1157" s="7">
        <v>0</v>
      </c>
      <c r="I1157" s="7">
        <v>0</v>
      </c>
      <c r="J1157" s="7">
        <v>0</v>
      </c>
      <c r="K1157" s="7">
        <v>0</v>
      </c>
      <c r="L1157" s="7">
        <v>0</v>
      </c>
      <c r="M1157" s="7">
        <v>0</v>
      </c>
      <c r="N1157" s="7">
        <v>0</v>
      </c>
      <c r="O1157" s="7">
        <v>0</v>
      </c>
      <c r="P1157" s="7">
        <v>0</v>
      </c>
      <c r="Q1157" s="7">
        <v>0</v>
      </c>
      <c r="R1157" s="7">
        <v>0</v>
      </c>
      <c r="S1157" s="7">
        <v>0</v>
      </c>
      <c r="T1157" s="7">
        <v>0</v>
      </c>
      <c r="U1157" s="7">
        <v>0</v>
      </c>
      <c r="V1157" s="7">
        <v>0</v>
      </c>
      <c r="W1157" s="7">
        <v>0</v>
      </c>
      <c r="X1157" s="7">
        <v>0</v>
      </c>
      <c r="Y1157" s="7">
        <v>0</v>
      </c>
      <c r="Z1157" s="7">
        <v>0</v>
      </c>
      <c r="AA1157" s="1" t="s">
        <v>44</v>
      </c>
      <c r="AB1157" s="1" t="str">
        <f t="shared" si="54"/>
        <v>Castilla y León</v>
      </c>
      <c r="AC1157" s="1" t="str">
        <f t="shared" si="52"/>
        <v>Cáceres-Castilla y León-Palencia-R9</v>
      </c>
      <c r="AD1157" s="1" t="str">
        <f t="shared" si="53"/>
        <v xml:space="preserve">DH - Industria del caucho y materias plásticas </v>
      </c>
    </row>
    <row r="1158" spans="1:30" ht="14.4">
      <c r="A1158" s="7" t="s">
        <v>104</v>
      </c>
      <c r="B1158" s="7" t="s">
        <v>78</v>
      </c>
      <c r="C1158" s="7" t="s">
        <v>82</v>
      </c>
      <c r="D1158" s="7" t="s">
        <v>45</v>
      </c>
      <c r="E1158" s="7">
        <v>0</v>
      </c>
      <c r="F1158" s="7">
        <v>0</v>
      </c>
      <c r="G1158" s="7">
        <v>0</v>
      </c>
      <c r="H1158" s="7">
        <v>0</v>
      </c>
      <c r="I1158" s="7">
        <v>0</v>
      </c>
      <c r="J1158" s="7">
        <v>0</v>
      </c>
      <c r="K1158" s="7">
        <v>0</v>
      </c>
      <c r="L1158" s="7">
        <v>0</v>
      </c>
      <c r="M1158" s="7">
        <v>0</v>
      </c>
      <c r="N1158" s="7">
        <v>0</v>
      </c>
      <c r="O1158" s="7">
        <v>0</v>
      </c>
      <c r="P1158" s="7">
        <v>0</v>
      </c>
      <c r="Q1158" s="7">
        <v>0</v>
      </c>
      <c r="R1158" s="7">
        <v>0</v>
      </c>
      <c r="S1158" s="7">
        <v>0</v>
      </c>
      <c r="T1158" s="7">
        <v>0</v>
      </c>
      <c r="U1158" s="7">
        <v>0</v>
      </c>
      <c r="V1158" s="7">
        <v>0</v>
      </c>
      <c r="W1158" s="7">
        <v>0</v>
      </c>
      <c r="X1158" s="7">
        <v>0</v>
      </c>
      <c r="Y1158" s="7">
        <v>0</v>
      </c>
      <c r="Z1158" s="7">
        <v>0</v>
      </c>
      <c r="AA1158" s="1" t="s">
        <v>46</v>
      </c>
      <c r="AB1158" s="1" t="str">
        <f t="shared" si="54"/>
        <v>Castilla y León</v>
      </c>
      <c r="AC1158" s="1" t="str">
        <f t="shared" si="52"/>
        <v>Cáceres-Castilla y León-Palencia-R10</v>
      </c>
      <c r="AD1158" s="1" t="str">
        <f t="shared" si="53"/>
        <v xml:space="preserve">DI - Industria de productos minerales no metálicos </v>
      </c>
    </row>
    <row r="1159" spans="1:30" ht="14.4">
      <c r="A1159" s="7" t="s">
        <v>104</v>
      </c>
      <c r="B1159" s="7" t="s">
        <v>78</v>
      </c>
      <c r="C1159" s="7" t="s">
        <v>82</v>
      </c>
      <c r="D1159" s="7" t="s">
        <v>47</v>
      </c>
      <c r="E1159" s="7">
        <v>0</v>
      </c>
      <c r="F1159" s="7">
        <v>0</v>
      </c>
      <c r="G1159" s="7">
        <v>0</v>
      </c>
      <c r="H1159" s="7">
        <v>0</v>
      </c>
      <c r="I1159" s="7">
        <v>0</v>
      </c>
      <c r="J1159" s="7">
        <v>0</v>
      </c>
      <c r="K1159" s="7">
        <v>0</v>
      </c>
      <c r="L1159" s="7">
        <v>0</v>
      </c>
      <c r="M1159" s="7">
        <v>0</v>
      </c>
      <c r="N1159" s="7">
        <v>0</v>
      </c>
      <c r="O1159" s="7">
        <v>0</v>
      </c>
      <c r="P1159" s="7">
        <v>0</v>
      </c>
      <c r="Q1159" s="7">
        <v>0</v>
      </c>
      <c r="R1159" s="7">
        <v>0</v>
      </c>
      <c r="S1159" s="7">
        <v>0</v>
      </c>
      <c r="T1159" s="7">
        <v>0</v>
      </c>
      <c r="U1159" s="7">
        <v>0</v>
      </c>
      <c r="V1159" s="7">
        <v>0</v>
      </c>
      <c r="W1159" s="7">
        <v>0</v>
      </c>
      <c r="X1159" s="7">
        <v>0</v>
      </c>
      <c r="Y1159" s="7">
        <v>0</v>
      </c>
      <c r="Z1159" s="7">
        <v>0</v>
      </c>
      <c r="AA1159" s="1" t="s">
        <v>48</v>
      </c>
      <c r="AB1159" s="1" t="str">
        <f t="shared" si="54"/>
        <v>Castilla y León</v>
      </c>
      <c r="AC1159" s="1" t="str">
        <f t="shared" si="52"/>
        <v>Cáceres-Castilla y León-Palencia-R11</v>
      </c>
      <c r="AD1159" s="1" t="str">
        <f t="shared" si="53"/>
        <v xml:space="preserve">DJ - Metalurgia y fabricación de productos metálicos </v>
      </c>
    </row>
    <row r="1160" spans="1:30" ht="14.4">
      <c r="A1160" s="7" t="s">
        <v>104</v>
      </c>
      <c r="B1160" s="7" t="s">
        <v>78</v>
      </c>
      <c r="C1160" s="7" t="s">
        <v>82</v>
      </c>
      <c r="D1160" s="7" t="s">
        <v>49</v>
      </c>
      <c r="E1160" s="7">
        <v>0</v>
      </c>
      <c r="F1160" s="7">
        <v>0</v>
      </c>
      <c r="G1160" s="7">
        <v>0</v>
      </c>
      <c r="H1160" s="7">
        <v>0</v>
      </c>
      <c r="I1160" s="7">
        <v>0</v>
      </c>
      <c r="J1160" s="7">
        <v>0</v>
      </c>
      <c r="K1160" s="7">
        <v>0</v>
      </c>
      <c r="L1160" s="7">
        <v>0</v>
      </c>
      <c r="M1160" s="7">
        <v>0</v>
      </c>
      <c r="N1160" s="7">
        <v>0</v>
      </c>
      <c r="O1160" s="7">
        <v>0</v>
      </c>
      <c r="P1160" s="7">
        <v>0</v>
      </c>
      <c r="Q1160" s="7">
        <v>0</v>
      </c>
      <c r="R1160" s="7">
        <v>0</v>
      </c>
      <c r="S1160" s="7">
        <v>0</v>
      </c>
      <c r="T1160" s="7">
        <v>0</v>
      </c>
      <c r="U1160" s="7">
        <v>0</v>
      </c>
      <c r="V1160" s="7">
        <v>0</v>
      </c>
      <c r="W1160" s="7">
        <v>0</v>
      </c>
      <c r="X1160" s="7">
        <v>0</v>
      </c>
      <c r="Y1160" s="7">
        <v>0</v>
      </c>
      <c r="Z1160" s="7">
        <v>0</v>
      </c>
      <c r="AA1160" s="1" t="s">
        <v>50</v>
      </c>
      <c r="AB1160" s="1" t="str">
        <f t="shared" si="54"/>
        <v>Castilla y León</v>
      </c>
      <c r="AC1160" s="1" t="str">
        <f t="shared" si="52"/>
        <v>Cáceres-Castilla y León-Palencia-R12</v>
      </c>
      <c r="AD1160" s="1" t="str">
        <f t="shared" si="53"/>
        <v xml:space="preserve">DK - Fabricación de maquinaria y equipo mecánico </v>
      </c>
    </row>
    <row r="1161" spans="1:30" ht="14.4">
      <c r="A1161" s="7" t="s">
        <v>104</v>
      </c>
      <c r="B1161" s="7" t="s">
        <v>78</v>
      </c>
      <c r="C1161" s="7" t="s">
        <v>82</v>
      </c>
      <c r="D1161" s="7" t="s">
        <v>51</v>
      </c>
      <c r="E1161" s="7">
        <v>0</v>
      </c>
      <c r="F1161" s="7">
        <v>0</v>
      </c>
      <c r="G1161" s="7">
        <v>0</v>
      </c>
      <c r="H1161" s="7">
        <v>0</v>
      </c>
      <c r="I1161" s="7">
        <v>0</v>
      </c>
      <c r="J1161" s="7">
        <v>0</v>
      </c>
      <c r="K1161" s="7">
        <v>0</v>
      </c>
      <c r="L1161" s="7">
        <v>0</v>
      </c>
      <c r="M1161" s="7">
        <v>0</v>
      </c>
      <c r="N1161" s="7">
        <v>0</v>
      </c>
      <c r="O1161" s="7">
        <v>0</v>
      </c>
      <c r="P1161" s="7">
        <v>0</v>
      </c>
      <c r="Q1161" s="7">
        <v>0</v>
      </c>
      <c r="R1161" s="7">
        <v>0</v>
      </c>
      <c r="S1161" s="7">
        <v>0</v>
      </c>
      <c r="T1161" s="7">
        <v>0</v>
      </c>
      <c r="U1161" s="7">
        <v>0</v>
      </c>
      <c r="V1161" s="7">
        <v>0</v>
      </c>
      <c r="W1161" s="7">
        <v>0</v>
      </c>
      <c r="X1161" s="7">
        <v>0</v>
      </c>
      <c r="Y1161" s="7">
        <v>0</v>
      </c>
      <c r="Z1161" s="7">
        <v>0</v>
      </c>
      <c r="AA1161" s="1" t="s">
        <v>52</v>
      </c>
      <c r="AB1161" s="1" t="str">
        <f t="shared" si="54"/>
        <v>Castilla y León</v>
      </c>
      <c r="AC1161" s="1" t="str">
        <f t="shared" si="52"/>
        <v>Cáceres-Castilla y León-Palencia-R13</v>
      </c>
      <c r="AD1161" s="1" t="str">
        <f t="shared" si="53"/>
        <v xml:space="preserve">DL - Material y equipo eléctrico, electrónico y óptico </v>
      </c>
    </row>
    <row r="1162" spans="1:30" ht="14.4">
      <c r="A1162" s="7" t="s">
        <v>104</v>
      </c>
      <c r="B1162" s="7" t="s">
        <v>78</v>
      </c>
      <c r="C1162" s="7" t="s">
        <v>82</v>
      </c>
      <c r="D1162" s="7" t="s">
        <v>53</v>
      </c>
      <c r="E1162" s="7">
        <v>0</v>
      </c>
      <c r="F1162" s="7">
        <v>0</v>
      </c>
      <c r="G1162" s="7">
        <v>0</v>
      </c>
      <c r="H1162" s="7">
        <v>0</v>
      </c>
      <c r="I1162" s="7">
        <v>0</v>
      </c>
      <c r="J1162" s="7">
        <v>0</v>
      </c>
      <c r="K1162" s="7">
        <v>0</v>
      </c>
      <c r="L1162" s="7">
        <v>0</v>
      </c>
      <c r="M1162" s="7">
        <v>0</v>
      </c>
      <c r="N1162" s="7">
        <v>4.0173764990710801</v>
      </c>
      <c r="O1162" s="7">
        <v>0</v>
      </c>
      <c r="P1162" s="7">
        <v>0</v>
      </c>
      <c r="Q1162" s="7">
        <v>0</v>
      </c>
      <c r="R1162" s="7">
        <v>0</v>
      </c>
      <c r="S1162" s="7">
        <v>0</v>
      </c>
      <c r="T1162" s="7">
        <v>0</v>
      </c>
      <c r="U1162" s="7">
        <v>0</v>
      </c>
      <c r="V1162" s="7">
        <v>0</v>
      </c>
      <c r="W1162" s="7">
        <v>0</v>
      </c>
      <c r="X1162" s="7">
        <v>0</v>
      </c>
      <c r="Y1162" s="7">
        <v>7.8895499999999998</v>
      </c>
      <c r="Z1162" s="7">
        <v>0</v>
      </c>
      <c r="AA1162" s="1" t="s">
        <v>54</v>
      </c>
      <c r="AB1162" s="1" t="str">
        <f t="shared" si="54"/>
        <v>Castilla y León</v>
      </c>
      <c r="AC1162" s="1" t="str">
        <f t="shared" si="52"/>
        <v>Cáceres-Castilla y León-Palencia-R14</v>
      </c>
      <c r="AD1162" s="1" t="str">
        <f t="shared" si="53"/>
        <v xml:space="preserve">DM - Fabricación de material de transporte </v>
      </c>
    </row>
    <row r="1163" spans="1:30" ht="14.4">
      <c r="A1163" s="7" t="s">
        <v>104</v>
      </c>
      <c r="B1163" s="7" t="s">
        <v>78</v>
      </c>
      <c r="C1163" s="7" t="s">
        <v>82</v>
      </c>
      <c r="D1163" s="7" t="s">
        <v>55</v>
      </c>
      <c r="E1163" s="7">
        <v>0</v>
      </c>
      <c r="F1163" s="7">
        <v>0</v>
      </c>
      <c r="G1163" s="7">
        <v>0</v>
      </c>
      <c r="H1163" s="7">
        <v>0</v>
      </c>
      <c r="I1163" s="7">
        <v>0</v>
      </c>
      <c r="J1163" s="7">
        <v>0</v>
      </c>
      <c r="K1163" s="7">
        <v>0</v>
      </c>
      <c r="L1163" s="7">
        <v>0</v>
      </c>
      <c r="M1163" s="7">
        <v>0</v>
      </c>
      <c r="N1163" s="7">
        <v>0</v>
      </c>
      <c r="O1163" s="7">
        <v>0</v>
      </c>
      <c r="P1163" s="7">
        <v>0</v>
      </c>
      <c r="Q1163" s="7">
        <v>0</v>
      </c>
      <c r="R1163" s="7">
        <v>0</v>
      </c>
      <c r="S1163" s="7">
        <v>0</v>
      </c>
      <c r="T1163" s="7">
        <v>0</v>
      </c>
      <c r="U1163" s="7">
        <v>0</v>
      </c>
      <c r="V1163" s="7">
        <v>0</v>
      </c>
      <c r="W1163" s="7">
        <v>0</v>
      </c>
      <c r="X1163" s="7">
        <v>0</v>
      </c>
      <c r="Y1163" s="7">
        <v>0</v>
      </c>
      <c r="Z1163" s="7">
        <v>0</v>
      </c>
      <c r="AA1163" s="1" t="s">
        <v>56</v>
      </c>
      <c r="AB1163" s="1" t="str">
        <f t="shared" si="54"/>
        <v>Castilla y León</v>
      </c>
      <c r="AC1163" s="1" t="str">
        <f t="shared" si="52"/>
        <v>Cáceres-Castilla y León-Palencia-R15</v>
      </c>
      <c r="AD1163" s="1" t="str">
        <f t="shared" si="53"/>
        <v xml:space="preserve">DN - Industrias diversas </v>
      </c>
    </row>
    <row r="1164" spans="1:30" ht="14.4">
      <c r="A1164" s="7" t="s">
        <v>104</v>
      </c>
      <c r="B1164" s="7" t="s">
        <v>78</v>
      </c>
      <c r="C1164" s="7" t="s">
        <v>82</v>
      </c>
      <c r="D1164" s="7" t="s">
        <v>57</v>
      </c>
      <c r="E1164" s="7">
        <v>3.8947855393721702</v>
      </c>
      <c r="F1164" s="7">
        <v>15.7686236247048</v>
      </c>
      <c r="G1164" s="7">
        <v>5.9427216581736797</v>
      </c>
      <c r="H1164" s="7">
        <v>3.4771108213415398</v>
      </c>
      <c r="I1164" s="7">
        <v>0</v>
      </c>
      <c r="J1164" s="7">
        <v>0</v>
      </c>
      <c r="K1164" s="7">
        <v>0</v>
      </c>
      <c r="L1164" s="7">
        <v>0</v>
      </c>
      <c r="M1164" s="7">
        <v>0</v>
      </c>
      <c r="N1164" s="7">
        <v>0</v>
      </c>
      <c r="O1164" s="7">
        <v>0</v>
      </c>
      <c r="P1164" s="7">
        <v>0</v>
      </c>
      <c r="Q1164" s="7">
        <v>0</v>
      </c>
      <c r="R1164" s="7">
        <v>0</v>
      </c>
      <c r="S1164" s="7">
        <v>0</v>
      </c>
      <c r="T1164" s="7">
        <v>0</v>
      </c>
      <c r="U1164" s="7">
        <v>0</v>
      </c>
      <c r="V1164" s="7">
        <v>0</v>
      </c>
      <c r="W1164" s="7">
        <v>0</v>
      </c>
      <c r="X1164" s="7">
        <v>0</v>
      </c>
      <c r="Y1164" s="7">
        <v>0</v>
      </c>
      <c r="Z1164" s="7">
        <v>0</v>
      </c>
      <c r="AA1164" s="1" t="s">
        <v>58</v>
      </c>
      <c r="AB1164" s="1" t="str">
        <f t="shared" si="54"/>
        <v>Castilla y León</v>
      </c>
      <c r="AC1164" s="1" t="str">
        <f t="shared" si="52"/>
        <v>Cáceres-Castilla y León-Palencia-R16</v>
      </c>
      <c r="AD1164" s="1" t="str">
        <f t="shared" si="53"/>
        <v xml:space="preserve">EE - Industria energética, distribución de energía, gas y agua </v>
      </c>
    </row>
    <row r="1165" spans="1:30" ht="14.4">
      <c r="A1165" s="7" t="s">
        <v>104</v>
      </c>
      <c r="B1165" s="7" t="s">
        <v>78</v>
      </c>
      <c r="C1165" s="7" t="s">
        <v>83</v>
      </c>
      <c r="D1165" s="7" t="s">
        <v>23</v>
      </c>
      <c r="E1165" s="7">
        <v>65.011221655179995</v>
      </c>
      <c r="F1165" s="7">
        <v>15.7094022997398</v>
      </c>
      <c r="G1165" s="7">
        <v>27.562800231128499</v>
      </c>
      <c r="H1165" s="7">
        <v>39.823346321509597</v>
      </c>
      <c r="I1165" s="7">
        <v>22.053979929998999</v>
      </c>
      <c r="J1165" s="7">
        <v>23.152851180396802</v>
      </c>
      <c r="K1165" s="7">
        <v>25.750486641677401</v>
      </c>
      <c r="L1165" s="7">
        <v>21.773388895007201</v>
      </c>
      <c r="M1165" s="7">
        <v>45.450847341011702</v>
      </c>
      <c r="N1165" s="7">
        <v>18.226186259453701</v>
      </c>
      <c r="O1165" s="7">
        <v>0.73531343868417398</v>
      </c>
      <c r="P1165" s="7">
        <v>284.77362799999997</v>
      </c>
      <c r="Q1165" s="7">
        <v>98.990562999999995</v>
      </c>
      <c r="R1165" s="7">
        <v>270.62858299999999</v>
      </c>
      <c r="S1165" s="7">
        <v>121.243499</v>
      </c>
      <c r="T1165" s="7">
        <v>148.178156</v>
      </c>
      <c r="U1165" s="7">
        <v>62.456634000000001</v>
      </c>
      <c r="V1165" s="7">
        <v>157.68838199999999</v>
      </c>
      <c r="W1165" s="7">
        <v>54.542535000000001</v>
      </c>
      <c r="X1165" s="7">
        <v>77.743136000000007</v>
      </c>
      <c r="Y1165" s="7">
        <v>62.834701000000003</v>
      </c>
      <c r="Z1165" s="7">
        <v>11.927889</v>
      </c>
      <c r="AA1165" s="1" t="s">
        <v>24</v>
      </c>
      <c r="AB1165" s="1" t="str">
        <f t="shared" si="54"/>
        <v>Castilla y León</v>
      </c>
      <c r="AC1165" s="1" t="str">
        <f t="shared" si="52"/>
        <v>Cáceres-Castilla y León-Salamanca-R1</v>
      </c>
      <c r="AD1165" s="1" t="str">
        <f t="shared" si="53"/>
        <v xml:space="preserve">AA,BB - Agricultura, silvicultura y pesca </v>
      </c>
    </row>
    <row r="1166" spans="1:30" ht="14.4">
      <c r="A1166" s="7" t="s">
        <v>104</v>
      </c>
      <c r="B1166" s="7" t="s">
        <v>78</v>
      </c>
      <c r="C1166" s="7" t="s">
        <v>83</v>
      </c>
      <c r="D1166" s="7" t="s">
        <v>26</v>
      </c>
      <c r="E1166" s="7">
        <v>106.842478808856</v>
      </c>
      <c r="F1166" s="7">
        <v>0</v>
      </c>
      <c r="G1166" s="7">
        <v>24.034253360206101</v>
      </c>
      <c r="H1166" s="7">
        <v>0</v>
      </c>
      <c r="I1166" s="7">
        <v>0.72906919564754702</v>
      </c>
      <c r="J1166" s="7">
        <v>11.5247088666286</v>
      </c>
      <c r="K1166" s="7">
        <v>23.882492876015501</v>
      </c>
      <c r="L1166" s="7">
        <v>0.87971217436455995</v>
      </c>
      <c r="M1166" s="7">
        <v>0</v>
      </c>
      <c r="N1166" s="7">
        <v>0</v>
      </c>
      <c r="O1166" s="7">
        <v>0</v>
      </c>
      <c r="P1166" s="7">
        <v>9.1934989999999992</v>
      </c>
      <c r="Q1166" s="7">
        <v>0</v>
      </c>
      <c r="R1166" s="7">
        <v>3.558341</v>
      </c>
      <c r="S1166" s="7">
        <v>0</v>
      </c>
      <c r="T1166" s="7">
        <v>9.4486279999999994</v>
      </c>
      <c r="U1166" s="7">
        <v>21.34132</v>
      </c>
      <c r="V1166" s="7">
        <v>11.377383999999999</v>
      </c>
      <c r="W1166" s="7">
        <v>9.3240719999999992</v>
      </c>
      <c r="X1166" s="7">
        <v>0</v>
      </c>
      <c r="Y1166" s="7">
        <v>0</v>
      </c>
      <c r="Z1166" s="7">
        <v>0</v>
      </c>
      <c r="AA1166" s="1" t="s">
        <v>27</v>
      </c>
      <c r="AB1166" s="1" t="str">
        <f t="shared" si="54"/>
        <v>Castilla y León</v>
      </c>
      <c r="AC1166" s="1" t="str">
        <f t="shared" ref="AC1166:AC1229" si="55">+A1166&amp;"-"&amp;AB1166&amp;"-"&amp;C1166&amp;"-"&amp;AA1166</f>
        <v>Cáceres-Castilla y León-Salamanca-R2</v>
      </c>
      <c r="AD1166" s="1" t="str">
        <f t="shared" ref="AD1166:AD1229" si="56">+IF(D1166=$D$13,$AI$1,IF(D1166=$D$14,$AI$2,IF(D1166=$D$15,$AI$3,IF(D1166=$D$16,$AI$4,IF(D1166=$D$17,$AI$5,IF(D1166=$D$18,$AI$6,IF(D1166=$D$19,$AI$7,IF(D1166=$D$20,$AI$8,IF(D1166=$D$21,$AI$9,IF(D1166=$D$22,$AI$10,IF(D1166=$D$23,$AI$11,IF(D1166=$D$24,$AI$12,IF(D1166=$D$25,$AI$13,IF(D1166=$D$26,$AI$14,IF(D1166=$D$27,$AI$15,$AI$16)))))))))))))))</f>
        <v xml:space="preserve">CA,CB, DF - I. extractivas, coquerías, refino y combustibles nucleares </v>
      </c>
    </row>
    <row r="1167" spans="1:30" ht="14.4">
      <c r="A1167" s="7" t="s">
        <v>104</v>
      </c>
      <c r="B1167" s="7" t="s">
        <v>78</v>
      </c>
      <c r="C1167" s="7" t="s">
        <v>83</v>
      </c>
      <c r="D1167" s="7" t="s">
        <v>29</v>
      </c>
      <c r="E1167" s="7">
        <v>26.1354160120211</v>
      </c>
      <c r="F1167" s="7">
        <v>54.2874645727561</v>
      </c>
      <c r="G1167" s="7">
        <v>28.832780554548801</v>
      </c>
      <c r="H1167" s="7">
        <v>45.466846925698199</v>
      </c>
      <c r="I1167" s="7">
        <v>21.275053426348901</v>
      </c>
      <c r="J1167" s="7">
        <v>12.2724156607452</v>
      </c>
      <c r="K1167" s="7">
        <v>178.62991086634901</v>
      </c>
      <c r="L1167" s="7">
        <v>37.1002089407176</v>
      </c>
      <c r="M1167" s="7">
        <v>16.820771973004302</v>
      </c>
      <c r="N1167" s="7">
        <v>59.027407144471098</v>
      </c>
      <c r="O1167" s="7">
        <v>32.852685454384698</v>
      </c>
      <c r="P1167" s="7">
        <v>66.086416999999997</v>
      </c>
      <c r="Q1167" s="7">
        <v>87.815752000000003</v>
      </c>
      <c r="R1167" s="7">
        <v>49.208283999999999</v>
      </c>
      <c r="S1167" s="7">
        <v>64.626256999999995</v>
      </c>
      <c r="T1167" s="7">
        <v>21.168693000000001</v>
      </c>
      <c r="U1167" s="7">
        <v>10.931962</v>
      </c>
      <c r="V1167" s="7">
        <v>83.186706000000001</v>
      </c>
      <c r="W1167" s="7">
        <v>40.307926999999999</v>
      </c>
      <c r="X1167" s="7">
        <v>33.705551999999997</v>
      </c>
      <c r="Y1167" s="7">
        <v>23.444504999999999</v>
      </c>
      <c r="Z1167" s="7">
        <v>15.491329</v>
      </c>
      <c r="AA1167" s="1" t="s">
        <v>30</v>
      </c>
      <c r="AB1167" s="1" t="str">
        <f t="shared" si="54"/>
        <v>Castilla y León</v>
      </c>
      <c r="AC1167" s="1" t="str">
        <f t="shared" si="55"/>
        <v>Cáceres-Castilla y León-Salamanca-R3</v>
      </c>
      <c r="AD1167" s="1" t="str">
        <f t="shared" si="56"/>
        <v xml:space="preserve">DA - Industria Agroalimentaria </v>
      </c>
    </row>
    <row r="1168" spans="1:30" ht="14.4">
      <c r="A1168" s="7" t="s">
        <v>104</v>
      </c>
      <c r="B1168" s="7" t="s">
        <v>78</v>
      </c>
      <c r="C1168" s="7" t="s">
        <v>83</v>
      </c>
      <c r="D1168" s="7" t="s">
        <v>32</v>
      </c>
      <c r="E1168" s="7">
        <v>0</v>
      </c>
      <c r="F1168" s="7">
        <v>0</v>
      </c>
      <c r="G1168" s="7">
        <v>0</v>
      </c>
      <c r="H1168" s="7">
        <v>0</v>
      </c>
      <c r="I1168" s="7">
        <v>0</v>
      </c>
      <c r="J1168" s="7">
        <v>0</v>
      </c>
      <c r="K1168" s="7">
        <v>0.88144835611351702</v>
      </c>
      <c r="L1168" s="7">
        <v>0</v>
      </c>
      <c r="M1168" s="7">
        <v>0</v>
      </c>
      <c r="N1168" s="7">
        <v>0</v>
      </c>
      <c r="O1168" s="7">
        <v>0</v>
      </c>
      <c r="P1168" s="7">
        <v>0</v>
      </c>
      <c r="Q1168" s="7">
        <v>0</v>
      </c>
      <c r="R1168" s="7">
        <v>0</v>
      </c>
      <c r="S1168" s="7">
        <v>0</v>
      </c>
      <c r="T1168" s="7">
        <v>0</v>
      </c>
      <c r="U1168" s="7">
        <v>0</v>
      </c>
      <c r="V1168" s="7">
        <v>3.5566170000000001</v>
      </c>
      <c r="W1168" s="7">
        <v>0</v>
      </c>
      <c r="X1168" s="7">
        <v>0</v>
      </c>
      <c r="Y1168" s="7">
        <v>0</v>
      </c>
      <c r="Z1168" s="7">
        <v>0</v>
      </c>
      <c r="AA1168" s="1" t="s">
        <v>33</v>
      </c>
      <c r="AB1168" s="1" t="str">
        <f t="shared" si="54"/>
        <v>Castilla y León</v>
      </c>
      <c r="AC1168" s="1" t="str">
        <f t="shared" si="55"/>
        <v>Cáceres-Castilla y León-Salamanca-R4</v>
      </c>
      <c r="AD1168" s="1" t="str">
        <f t="shared" si="56"/>
        <v xml:space="preserve">DB - Industria textil y de la confección </v>
      </c>
    </row>
    <row r="1169" spans="1:30" ht="14.4">
      <c r="A1169" s="7" t="s">
        <v>104</v>
      </c>
      <c r="B1169" s="7" t="s">
        <v>78</v>
      </c>
      <c r="C1169" s="7" t="s">
        <v>83</v>
      </c>
      <c r="D1169" s="7" t="s">
        <v>35</v>
      </c>
      <c r="E1169" s="7">
        <v>0</v>
      </c>
      <c r="F1169" s="7">
        <v>0</v>
      </c>
      <c r="G1169" s="7">
        <v>0</v>
      </c>
      <c r="H1169" s="7">
        <v>0</v>
      </c>
      <c r="I1169" s="7">
        <v>0</v>
      </c>
      <c r="J1169" s="7">
        <v>0</v>
      </c>
      <c r="K1169" s="7">
        <v>0</v>
      </c>
      <c r="L1169" s="7">
        <v>0</v>
      </c>
      <c r="M1169" s="7">
        <v>0</v>
      </c>
      <c r="N1169" s="7">
        <v>0</v>
      </c>
      <c r="O1169" s="7">
        <v>0</v>
      </c>
      <c r="P1169" s="7">
        <v>0</v>
      </c>
      <c r="Q1169" s="7">
        <v>0</v>
      </c>
      <c r="R1169" s="7">
        <v>0</v>
      </c>
      <c r="S1169" s="7">
        <v>0</v>
      </c>
      <c r="T1169" s="7">
        <v>0</v>
      </c>
      <c r="U1169" s="7">
        <v>0</v>
      </c>
      <c r="V1169" s="7">
        <v>0</v>
      </c>
      <c r="W1169" s="7">
        <v>0</v>
      </c>
      <c r="X1169" s="7">
        <v>0</v>
      </c>
      <c r="Y1169" s="7">
        <v>0</v>
      </c>
      <c r="Z1169" s="7">
        <v>0</v>
      </c>
      <c r="AA1169" s="1" t="s">
        <v>36</v>
      </c>
      <c r="AB1169" s="1" t="str">
        <f t="shared" si="54"/>
        <v>Castilla y León</v>
      </c>
      <c r="AC1169" s="1" t="str">
        <f t="shared" si="55"/>
        <v>Cáceres-Castilla y León-Salamanca-R5</v>
      </c>
      <c r="AD1169" s="1" t="str">
        <f t="shared" si="56"/>
        <v xml:space="preserve">DC - Industria del cuero y calzado </v>
      </c>
    </row>
    <row r="1170" spans="1:30" ht="14.4">
      <c r="A1170" s="7" t="s">
        <v>104</v>
      </c>
      <c r="B1170" s="7" t="s">
        <v>78</v>
      </c>
      <c r="C1170" s="7" t="s">
        <v>83</v>
      </c>
      <c r="D1170" s="7" t="s">
        <v>37</v>
      </c>
      <c r="E1170" s="7">
        <v>0.34129478913684402</v>
      </c>
      <c r="F1170" s="7">
        <v>0.53170714220709803</v>
      </c>
      <c r="G1170" s="7">
        <v>0</v>
      </c>
      <c r="H1170" s="7">
        <v>2.9196069352438498</v>
      </c>
      <c r="I1170" s="7">
        <v>0</v>
      </c>
      <c r="J1170" s="7">
        <v>0</v>
      </c>
      <c r="K1170" s="7">
        <v>0</v>
      </c>
      <c r="L1170" s="7">
        <v>0</v>
      </c>
      <c r="M1170" s="7">
        <v>0</v>
      </c>
      <c r="N1170" s="7">
        <v>1.8172310952967301</v>
      </c>
      <c r="O1170" s="7">
        <v>0.69499584367600697</v>
      </c>
      <c r="P1170" s="7">
        <v>3.079215</v>
      </c>
      <c r="Q1170" s="7">
        <v>6.5808799999999996</v>
      </c>
      <c r="R1170" s="7">
        <v>0</v>
      </c>
      <c r="S1170" s="7">
        <v>13.611608</v>
      </c>
      <c r="T1170" s="7">
        <v>0</v>
      </c>
      <c r="U1170" s="7">
        <v>0</v>
      </c>
      <c r="V1170" s="7">
        <v>0</v>
      </c>
      <c r="W1170" s="7">
        <v>0</v>
      </c>
      <c r="X1170" s="7">
        <v>0</v>
      </c>
      <c r="Y1170" s="7">
        <v>4.4225519999999996</v>
      </c>
      <c r="Z1170" s="7">
        <v>3.534951</v>
      </c>
      <c r="AA1170" s="1" t="s">
        <v>38</v>
      </c>
      <c r="AB1170" s="1" t="str">
        <f t="shared" si="54"/>
        <v>Castilla y León</v>
      </c>
      <c r="AC1170" s="1" t="str">
        <f t="shared" si="55"/>
        <v>Cáceres-Castilla y León-Salamanca-R6</v>
      </c>
      <c r="AD1170" s="1" t="str">
        <f t="shared" si="56"/>
        <v xml:space="preserve">DD - Industria de la madera y el corcho </v>
      </c>
    </row>
    <row r="1171" spans="1:30" ht="14.4">
      <c r="A1171" s="7" t="s">
        <v>104</v>
      </c>
      <c r="B1171" s="7" t="s">
        <v>78</v>
      </c>
      <c r="C1171" s="7" t="s">
        <v>83</v>
      </c>
      <c r="D1171" s="7" t="s">
        <v>39</v>
      </c>
      <c r="E1171" s="7">
        <v>0</v>
      </c>
      <c r="F1171" s="7">
        <v>0</v>
      </c>
      <c r="G1171" s="7">
        <v>0</v>
      </c>
      <c r="H1171" s="7">
        <v>0</v>
      </c>
      <c r="I1171" s="7">
        <v>0</v>
      </c>
      <c r="J1171" s="7">
        <v>0</v>
      </c>
      <c r="K1171" s="7">
        <v>2.8020512224254701</v>
      </c>
      <c r="L1171" s="7">
        <v>0</v>
      </c>
      <c r="M1171" s="7">
        <v>0</v>
      </c>
      <c r="N1171" s="7">
        <v>0</v>
      </c>
      <c r="O1171" s="7">
        <v>0</v>
      </c>
      <c r="P1171" s="7">
        <v>0</v>
      </c>
      <c r="Q1171" s="7">
        <v>0</v>
      </c>
      <c r="R1171" s="7">
        <v>0</v>
      </c>
      <c r="S1171" s="7">
        <v>0</v>
      </c>
      <c r="T1171" s="7">
        <v>0</v>
      </c>
      <c r="U1171" s="7">
        <v>0</v>
      </c>
      <c r="V1171" s="7">
        <v>2.9563000000000001</v>
      </c>
      <c r="W1171" s="7">
        <v>0</v>
      </c>
      <c r="X1171" s="7">
        <v>0</v>
      </c>
      <c r="Y1171" s="7">
        <v>0</v>
      </c>
      <c r="Z1171" s="7">
        <v>0</v>
      </c>
      <c r="AA1171" s="1" t="s">
        <v>40</v>
      </c>
      <c r="AB1171" s="1" t="str">
        <f t="shared" si="54"/>
        <v>Castilla y León</v>
      </c>
      <c r="AC1171" s="1" t="str">
        <f t="shared" si="55"/>
        <v>Cáceres-Castilla y León-Salamanca-R7</v>
      </c>
      <c r="AD1171" s="1" t="str">
        <f t="shared" si="56"/>
        <v xml:space="preserve">DE - Industria del papel, edición y artes gráficas </v>
      </c>
    </row>
    <row r="1172" spans="1:30" ht="14.4">
      <c r="A1172" s="7" t="s">
        <v>104</v>
      </c>
      <c r="B1172" s="7" t="s">
        <v>78</v>
      </c>
      <c r="C1172" s="7" t="s">
        <v>83</v>
      </c>
      <c r="D1172" s="7" t="s">
        <v>41</v>
      </c>
      <c r="E1172" s="7">
        <v>0</v>
      </c>
      <c r="F1172" s="7">
        <v>0</v>
      </c>
      <c r="G1172" s="7">
        <v>0</v>
      </c>
      <c r="H1172" s="7">
        <v>0</v>
      </c>
      <c r="I1172" s="7">
        <v>0</v>
      </c>
      <c r="J1172" s="7">
        <v>0</v>
      </c>
      <c r="K1172" s="7">
        <v>0</v>
      </c>
      <c r="L1172" s="7">
        <v>23.545929618691002</v>
      </c>
      <c r="M1172" s="7">
        <v>17.8424272385016</v>
      </c>
      <c r="N1172" s="7">
        <v>62.776830418253198</v>
      </c>
      <c r="O1172" s="7">
        <v>1.21442127651496</v>
      </c>
      <c r="P1172" s="7">
        <v>0</v>
      </c>
      <c r="Q1172" s="7">
        <v>0</v>
      </c>
      <c r="R1172" s="7">
        <v>0</v>
      </c>
      <c r="S1172" s="7">
        <v>0</v>
      </c>
      <c r="T1172" s="7">
        <v>0</v>
      </c>
      <c r="U1172" s="7">
        <v>0</v>
      </c>
      <c r="V1172" s="7">
        <v>0</v>
      </c>
      <c r="W1172" s="7">
        <v>31.305516000000001</v>
      </c>
      <c r="X1172" s="7">
        <v>14.186394</v>
      </c>
      <c r="Y1172" s="7">
        <v>14.20119</v>
      </c>
      <c r="Z1172" s="7">
        <v>0.88452600000000003</v>
      </c>
      <c r="AA1172" s="1" t="s">
        <v>42</v>
      </c>
      <c r="AB1172" s="1" t="str">
        <f t="shared" si="54"/>
        <v>Castilla y León</v>
      </c>
      <c r="AC1172" s="1" t="str">
        <f t="shared" si="55"/>
        <v>Cáceres-Castilla y León-Salamanca-R8</v>
      </c>
      <c r="AD1172" s="1" t="str">
        <f t="shared" si="56"/>
        <v xml:space="preserve">DG - Industria Química </v>
      </c>
    </row>
    <row r="1173" spans="1:30" ht="14.4">
      <c r="A1173" s="7" t="s">
        <v>104</v>
      </c>
      <c r="B1173" s="7" t="s">
        <v>78</v>
      </c>
      <c r="C1173" s="7" t="s">
        <v>83</v>
      </c>
      <c r="D1173" s="7" t="s">
        <v>43</v>
      </c>
      <c r="E1173" s="7">
        <v>0</v>
      </c>
      <c r="F1173" s="7">
        <v>0</v>
      </c>
      <c r="G1173" s="7">
        <v>0</v>
      </c>
      <c r="H1173" s="7">
        <v>0</v>
      </c>
      <c r="I1173" s="7">
        <v>0</v>
      </c>
      <c r="J1173" s="7">
        <v>0</v>
      </c>
      <c r="K1173" s="7">
        <v>0</v>
      </c>
      <c r="L1173" s="7">
        <v>0</v>
      </c>
      <c r="M1173" s="7">
        <v>0</v>
      </c>
      <c r="N1173" s="7">
        <v>0</v>
      </c>
      <c r="O1173" s="7">
        <v>0</v>
      </c>
      <c r="P1173" s="7">
        <v>0</v>
      </c>
      <c r="Q1173" s="7">
        <v>0</v>
      </c>
      <c r="R1173" s="7">
        <v>0</v>
      </c>
      <c r="S1173" s="7">
        <v>0</v>
      </c>
      <c r="T1173" s="7">
        <v>0</v>
      </c>
      <c r="U1173" s="7">
        <v>0</v>
      </c>
      <c r="V1173" s="7">
        <v>0</v>
      </c>
      <c r="W1173" s="7">
        <v>0</v>
      </c>
      <c r="X1173" s="7">
        <v>0</v>
      </c>
      <c r="Y1173" s="7">
        <v>0</v>
      </c>
      <c r="Z1173" s="7">
        <v>0</v>
      </c>
      <c r="AA1173" s="1" t="s">
        <v>44</v>
      </c>
      <c r="AB1173" s="1" t="str">
        <f t="shared" si="54"/>
        <v>Castilla y León</v>
      </c>
      <c r="AC1173" s="1" t="str">
        <f t="shared" si="55"/>
        <v>Cáceres-Castilla y León-Salamanca-R9</v>
      </c>
      <c r="AD1173" s="1" t="str">
        <f t="shared" si="56"/>
        <v xml:space="preserve">DH - Industria del caucho y materias plásticas </v>
      </c>
    </row>
    <row r="1174" spans="1:30" ht="14.4">
      <c r="A1174" s="7" t="s">
        <v>104</v>
      </c>
      <c r="B1174" s="7" t="s">
        <v>78</v>
      </c>
      <c r="C1174" s="7" t="s">
        <v>83</v>
      </c>
      <c r="D1174" s="7" t="s">
        <v>45</v>
      </c>
      <c r="E1174" s="7">
        <v>0</v>
      </c>
      <c r="F1174" s="7">
        <v>0</v>
      </c>
      <c r="G1174" s="7">
        <v>0.59082488005369604</v>
      </c>
      <c r="H1174" s="7">
        <v>0</v>
      </c>
      <c r="I1174" s="7">
        <v>0.80122658398847402</v>
      </c>
      <c r="J1174" s="7">
        <v>0.22114363144778099</v>
      </c>
      <c r="K1174" s="7">
        <v>0.37785024678951101</v>
      </c>
      <c r="L1174" s="7">
        <v>0</v>
      </c>
      <c r="M1174" s="7">
        <v>1.1263789766777901</v>
      </c>
      <c r="N1174" s="7">
        <v>0.48402287971265701</v>
      </c>
      <c r="O1174" s="7">
        <v>0.41652033870039901</v>
      </c>
      <c r="P1174" s="7">
        <v>0</v>
      </c>
      <c r="Q1174" s="7">
        <v>0</v>
      </c>
      <c r="R1174" s="7">
        <v>5.8402919999999998</v>
      </c>
      <c r="S1174" s="7">
        <v>0</v>
      </c>
      <c r="T1174" s="7">
        <v>5.7205120000000003</v>
      </c>
      <c r="U1174" s="7">
        <v>4.5984309999999997</v>
      </c>
      <c r="V1174" s="7">
        <v>13.657752</v>
      </c>
      <c r="W1174" s="7">
        <v>0</v>
      </c>
      <c r="X1174" s="7">
        <v>55.884503000000002</v>
      </c>
      <c r="Y1174" s="7">
        <v>3.525312</v>
      </c>
      <c r="Z1174" s="7">
        <v>2.6975750000000001</v>
      </c>
      <c r="AA1174" s="1" t="s">
        <v>46</v>
      </c>
      <c r="AB1174" s="1" t="str">
        <f t="shared" si="54"/>
        <v>Castilla y León</v>
      </c>
      <c r="AC1174" s="1" t="str">
        <f t="shared" si="55"/>
        <v>Cáceres-Castilla y León-Salamanca-R10</v>
      </c>
      <c r="AD1174" s="1" t="str">
        <f t="shared" si="56"/>
        <v xml:space="preserve">DI - Industria de productos minerales no metálicos </v>
      </c>
    </row>
    <row r="1175" spans="1:30" ht="14.4">
      <c r="A1175" s="7" t="s">
        <v>104</v>
      </c>
      <c r="B1175" s="7" t="s">
        <v>78</v>
      </c>
      <c r="C1175" s="7" t="s">
        <v>83</v>
      </c>
      <c r="D1175" s="7" t="s">
        <v>47</v>
      </c>
      <c r="E1175" s="7">
        <v>0</v>
      </c>
      <c r="F1175" s="7">
        <v>0</v>
      </c>
      <c r="G1175" s="7">
        <v>7.8172749660828798</v>
      </c>
      <c r="H1175" s="7">
        <v>0</v>
      </c>
      <c r="I1175" s="7">
        <v>0</v>
      </c>
      <c r="J1175" s="7">
        <v>2.84454420930857</v>
      </c>
      <c r="K1175" s="7">
        <v>11.866688412997499</v>
      </c>
      <c r="L1175" s="7">
        <v>0</v>
      </c>
      <c r="M1175" s="7">
        <v>0</v>
      </c>
      <c r="N1175" s="7">
        <v>0</v>
      </c>
      <c r="O1175" s="7">
        <v>0</v>
      </c>
      <c r="P1175" s="7">
        <v>0</v>
      </c>
      <c r="Q1175" s="7">
        <v>0</v>
      </c>
      <c r="R1175" s="7">
        <v>7.3918200000000001</v>
      </c>
      <c r="S1175" s="7">
        <v>0</v>
      </c>
      <c r="T1175" s="7">
        <v>0</v>
      </c>
      <c r="U1175" s="7">
        <v>1.4221950000000001</v>
      </c>
      <c r="V1175" s="7">
        <v>16.471295999999999</v>
      </c>
      <c r="W1175" s="7">
        <v>0</v>
      </c>
      <c r="X1175" s="7">
        <v>0</v>
      </c>
      <c r="Y1175" s="7">
        <v>0</v>
      </c>
      <c r="Z1175" s="7">
        <v>0</v>
      </c>
      <c r="AA1175" s="1" t="s">
        <v>48</v>
      </c>
      <c r="AB1175" s="1" t="str">
        <f t="shared" si="54"/>
        <v>Castilla y León</v>
      </c>
      <c r="AC1175" s="1" t="str">
        <f t="shared" si="55"/>
        <v>Cáceres-Castilla y León-Salamanca-R11</v>
      </c>
      <c r="AD1175" s="1" t="str">
        <f t="shared" si="56"/>
        <v xml:space="preserve">DJ - Metalurgia y fabricación de productos metálicos </v>
      </c>
    </row>
    <row r="1176" spans="1:30" ht="14.4">
      <c r="A1176" s="7" t="s">
        <v>104</v>
      </c>
      <c r="B1176" s="7" t="s">
        <v>78</v>
      </c>
      <c r="C1176" s="7" t="s">
        <v>83</v>
      </c>
      <c r="D1176" s="7" t="s">
        <v>49</v>
      </c>
      <c r="E1176" s="7">
        <v>0</v>
      </c>
      <c r="F1176" s="7">
        <v>0</v>
      </c>
      <c r="G1176" s="7">
        <v>0</v>
      </c>
      <c r="H1176" s="7">
        <v>0</v>
      </c>
      <c r="I1176" s="7">
        <v>7.0295329630097703</v>
      </c>
      <c r="J1176" s="7">
        <v>0</v>
      </c>
      <c r="K1176" s="7">
        <v>0</v>
      </c>
      <c r="L1176" s="7">
        <v>0</v>
      </c>
      <c r="M1176" s="7">
        <v>0</v>
      </c>
      <c r="N1176" s="7">
        <v>0</v>
      </c>
      <c r="O1176" s="7">
        <v>0</v>
      </c>
      <c r="P1176" s="7">
        <v>0</v>
      </c>
      <c r="Q1176" s="7">
        <v>0</v>
      </c>
      <c r="R1176" s="7">
        <v>0</v>
      </c>
      <c r="S1176" s="7">
        <v>0</v>
      </c>
      <c r="T1176" s="7">
        <v>7.6046040000000001</v>
      </c>
      <c r="U1176" s="7">
        <v>0</v>
      </c>
      <c r="V1176" s="7">
        <v>0</v>
      </c>
      <c r="W1176" s="7">
        <v>0</v>
      </c>
      <c r="X1176" s="7">
        <v>0</v>
      </c>
      <c r="Y1176" s="7">
        <v>0</v>
      </c>
      <c r="Z1176" s="7">
        <v>0</v>
      </c>
      <c r="AA1176" s="1" t="s">
        <v>50</v>
      </c>
      <c r="AB1176" s="1" t="str">
        <f t="shared" si="54"/>
        <v>Castilla y León</v>
      </c>
      <c r="AC1176" s="1" t="str">
        <f t="shared" si="55"/>
        <v>Cáceres-Castilla y León-Salamanca-R12</v>
      </c>
      <c r="AD1176" s="1" t="str">
        <f t="shared" si="56"/>
        <v xml:space="preserve">DK - Fabricación de maquinaria y equipo mecánico </v>
      </c>
    </row>
    <row r="1177" spans="1:30" ht="14.4">
      <c r="A1177" s="7" t="s">
        <v>104</v>
      </c>
      <c r="B1177" s="7" t="s">
        <v>78</v>
      </c>
      <c r="C1177" s="7" t="s">
        <v>83</v>
      </c>
      <c r="D1177" s="7" t="s">
        <v>51</v>
      </c>
      <c r="E1177" s="7">
        <v>0</v>
      </c>
      <c r="F1177" s="7">
        <v>0</v>
      </c>
      <c r="G1177" s="7">
        <v>11.533013515734901</v>
      </c>
      <c r="H1177" s="7">
        <v>0</v>
      </c>
      <c r="I1177" s="7">
        <v>0</v>
      </c>
      <c r="J1177" s="7">
        <v>0</v>
      </c>
      <c r="K1177" s="7">
        <v>0</v>
      </c>
      <c r="L1177" s="7">
        <v>0</v>
      </c>
      <c r="M1177" s="7">
        <v>0</v>
      </c>
      <c r="N1177" s="7">
        <v>0</v>
      </c>
      <c r="O1177" s="7">
        <v>0</v>
      </c>
      <c r="P1177" s="7">
        <v>0</v>
      </c>
      <c r="Q1177" s="7">
        <v>0</v>
      </c>
      <c r="R1177" s="7">
        <v>1.228783</v>
      </c>
      <c r="S1177" s="7">
        <v>0</v>
      </c>
      <c r="T1177" s="7">
        <v>0</v>
      </c>
      <c r="U1177" s="7">
        <v>0</v>
      </c>
      <c r="V1177" s="7">
        <v>0</v>
      </c>
      <c r="W1177" s="7">
        <v>0</v>
      </c>
      <c r="X1177" s="7">
        <v>0</v>
      </c>
      <c r="Y1177" s="7">
        <v>0</v>
      </c>
      <c r="Z1177" s="7">
        <v>0</v>
      </c>
      <c r="AA1177" s="1" t="s">
        <v>52</v>
      </c>
      <c r="AB1177" s="1" t="str">
        <f t="shared" si="54"/>
        <v>Castilla y León</v>
      </c>
      <c r="AC1177" s="1" t="str">
        <f t="shared" si="55"/>
        <v>Cáceres-Castilla y León-Salamanca-R13</v>
      </c>
      <c r="AD1177" s="1" t="str">
        <f t="shared" si="56"/>
        <v xml:space="preserve">DL - Material y equipo eléctrico, electrónico y óptico </v>
      </c>
    </row>
    <row r="1178" spans="1:30" ht="14.4">
      <c r="A1178" s="7" t="s">
        <v>104</v>
      </c>
      <c r="B1178" s="7" t="s">
        <v>78</v>
      </c>
      <c r="C1178" s="7" t="s">
        <v>83</v>
      </c>
      <c r="D1178" s="7" t="s">
        <v>53</v>
      </c>
      <c r="E1178" s="7">
        <v>0</v>
      </c>
      <c r="F1178" s="7">
        <v>0</v>
      </c>
      <c r="G1178" s="7">
        <v>0.127043435480266</v>
      </c>
      <c r="H1178" s="7">
        <v>0</v>
      </c>
      <c r="I1178" s="7">
        <v>1.0830016719854599E-2</v>
      </c>
      <c r="J1178" s="7">
        <v>0</v>
      </c>
      <c r="K1178" s="7">
        <v>0</v>
      </c>
      <c r="L1178" s="7">
        <v>0</v>
      </c>
      <c r="M1178" s="7">
        <v>0</v>
      </c>
      <c r="N1178" s="7">
        <v>0</v>
      </c>
      <c r="O1178" s="7">
        <v>0</v>
      </c>
      <c r="P1178" s="7">
        <v>0</v>
      </c>
      <c r="Q1178" s="7">
        <v>0</v>
      </c>
      <c r="R1178" s="7">
        <v>12.40263</v>
      </c>
      <c r="S1178" s="7">
        <v>0</v>
      </c>
      <c r="T1178" s="7">
        <v>0.88480599999999998</v>
      </c>
      <c r="U1178" s="7">
        <v>0</v>
      </c>
      <c r="V1178" s="7">
        <v>0</v>
      </c>
      <c r="W1178" s="7">
        <v>0</v>
      </c>
      <c r="X1178" s="7">
        <v>0</v>
      </c>
      <c r="Y1178" s="7">
        <v>0</v>
      </c>
      <c r="Z1178" s="7">
        <v>0</v>
      </c>
      <c r="AA1178" s="1" t="s">
        <v>54</v>
      </c>
      <c r="AB1178" s="1" t="str">
        <f t="shared" si="54"/>
        <v>Castilla y León</v>
      </c>
      <c r="AC1178" s="1" t="str">
        <f t="shared" si="55"/>
        <v>Cáceres-Castilla y León-Salamanca-R14</v>
      </c>
      <c r="AD1178" s="1" t="str">
        <f t="shared" si="56"/>
        <v xml:space="preserve">DM - Fabricación de material de transporte </v>
      </c>
    </row>
    <row r="1179" spans="1:30" ht="14.4">
      <c r="A1179" s="7" t="s">
        <v>104</v>
      </c>
      <c r="B1179" s="7" t="s">
        <v>78</v>
      </c>
      <c r="C1179" s="7" t="s">
        <v>83</v>
      </c>
      <c r="D1179" s="7" t="s">
        <v>55</v>
      </c>
      <c r="E1179" s="7">
        <v>0</v>
      </c>
      <c r="F1179" s="7">
        <v>0</v>
      </c>
      <c r="G1179" s="7">
        <v>0</v>
      </c>
      <c r="H1179" s="7">
        <v>0</v>
      </c>
      <c r="I1179" s="7">
        <v>0</v>
      </c>
      <c r="J1179" s="7">
        <v>0</v>
      </c>
      <c r="K1179" s="7">
        <v>0</v>
      </c>
      <c r="L1179" s="7">
        <v>0.60055428731095595</v>
      </c>
      <c r="M1179" s="7">
        <v>0</v>
      </c>
      <c r="N1179" s="7">
        <v>0</v>
      </c>
      <c r="O1179" s="7">
        <v>0</v>
      </c>
      <c r="P1179" s="7">
        <v>0</v>
      </c>
      <c r="Q1179" s="7">
        <v>0</v>
      </c>
      <c r="R1179" s="7">
        <v>0</v>
      </c>
      <c r="S1179" s="7">
        <v>0</v>
      </c>
      <c r="T1179" s="7">
        <v>0</v>
      </c>
      <c r="U1179" s="7">
        <v>0</v>
      </c>
      <c r="V1179" s="7">
        <v>0</v>
      </c>
      <c r="W1179" s="7">
        <v>0.439363</v>
      </c>
      <c r="X1179" s="7">
        <v>0</v>
      </c>
      <c r="Y1179" s="7">
        <v>0</v>
      </c>
      <c r="Z1179" s="7">
        <v>0</v>
      </c>
      <c r="AA1179" s="1" t="s">
        <v>56</v>
      </c>
      <c r="AB1179" s="1" t="str">
        <f t="shared" si="54"/>
        <v>Castilla y León</v>
      </c>
      <c r="AC1179" s="1" t="str">
        <f t="shared" si="55"/>
        <v>Cáceres-Castilla y León-Salamanca-R15</v>
      </c>
      <c r="AD1179" s="1" t="str">
        <f t="shared" si="56"/>
        <v xml:space="preserve">DN - Industrias diversas </v>
      </c>
    </row>
    <row r="1180" spans="1:30" ht="14.4">
      <c r="A1180" s="7" t="s">
        <v>104</v>
      </c>
      <c r="B1180" s="7" t="s">
        <v>78</v>
      </c>
      <c r="C1180" s="7" t="s">
        <v>83</v>
      </c>
      <c r="D1180" s="7" t="s">
        <v>57</v>
      </c>
      <c r="E1180" s="7">
        <v>21.283357259754599</v>
      </c>
      <c r="F1180" s="7">
        <v>16.8094167666457</v>
      </c>
      <c r="G1180" s="7">
        <v>10.636701985577</v>
      </c>
      <c r="H1180" s="7">
        <v>20.020232561971799</v>
      </c>
      <c r="I1180" s="7">
        <v>0</v>
      </c>
      <c r="J1180" s="7">
        <v>0</v>
      </c>
      <c r="K1180" s="7">
        <v>0</v>
      </c>
      <c r="L1180" s="7">
        <v>0</v>
      </c>
      <c r="M1180" s="7">
        <v>0</v>
      </c>
      <c r="N1180" s="7">
        <v>0</v>
      </c>
      <c r="O1180" s="7">
        <v>0</v>
      </c>
      <c r="P1180" s="7">
        <v>0</v>
      </c>
      <c r="Q1180" s="7">
        <v>0</v>
      </c>
      <c r="R1180" s="7">
        <v>0</v>
      </c>
      <c r="S1180" s="7">
        <v>0</v>
      </c>
      <c r="T1180" s="7">
        <v>0</v>
      </c>
      <c r="U1180" s="7">
        <v>0</v>
      </c>
      <c r="V1180" s="7">
        <v>0</v>
      </c>
      <c r="W1180" s="7">
        <v>0</v>
      </c>
      <c r="X1180" s="7">
        <v>0</v>
      </c>
      <c r="Y1180" s="7">
        <v>0</v>
      </c>
      <c r="Z1180" s="7">
        <v>0</v>
      </c>
      <c r="AA1180" s="1" t="s">
        <v>58</v>
      </c>
      <c r="AB1180" s="1" t="str">
        <f t="shared" si="54"/>
        <v>Castilla y León</v>
      </c>
      <c r="AC1180" s="1" t="str">
        <f t="shared" si="55"/>
        <v>Cáceres-Castilla y León-Salamanca-R16</v>
      </c>
      <c r="AD1180" s="1" t="str">
        <f t="shared" si="56"/>
        <v xml:space="preserve">EE - Industria energética, distribución de energía, gas y agua </v>
      </c>
    </row>
    <row r="1181" spans="1:30" ht="14.4">
      <c r="A1181" s="7" t="s">
        <v>104</v>
      </c>
      <c r="B1181" s="7" t="s">
        <v>78</v>
      </c>
      <c r="C1181" s="7" t="s">
        <v>84</v>
      </c>
      <c r="D1181" s="7" t="s">
        <v>23</v>
      </c>
      <c r="E1181" s="7">
        <v>8.3561397190800299</v>
      </c>
      <c r="F1181" s="7">
        <v>15.222223487912199</v>
      </c>
      <c r="G1181" s="7">
        <v>3.2323555736802301</v>
      </c>
      <c r="H1181" s="7">
        <v>2.6548273451633699</v>
      </c>
      <c r="I1181" s="7">
        <v>0</v>
      </c>
      <c r="J1181" s="7">
        <v>6.4415713259347198</v>
      </c>
      <c r="K1181" s="7">
        <v>7.8762130407936404</v>
      </c>
      <c r="L1181" s="7">
        <v>0</v>
      </c>
      <c r="M1181" s="7">
        <v>0.25710504342462998</v>
      </c>
      <c r="N1181" s="7">
        <v>9.9643805831767303</v>
      </c>
      <c r="O1181" s="7">
        <v>3.2443148813477301</v>
      </c>
      <c r="P1181" s="7">
        <v>8.3439610000000002</v>
      </c>
      <c r="Q1181" s="7">
        <v>38.364395999999999</v>
      </c>
      <c r="R1181" s="7">
        <v>4.0947659999999999</v>
      </c>
      <c r="S1181" s="7">
        <v>12.008327</v>
      </c>
      <c r="T1181" s="7">
        <v>0</v>
      </c>
      <c r="U1181" s="7">
        <v>7.0403250000000002</v>
      </c>
      <c r="V1181" s="7">
        <v>8.8853930000000005</v>
      </c>
      <c r="W1181" s="7">
        <v>0</v>
      </c>
      <c r="X1181" s="7">
        <v>7.3135159999999999</v>
      </c>
      <c r="Y1181" s="7">
        <v>11.779897</v>
      </c>
      <c r="Z1181" s="7">
        <v>12.484731999999999</v>
      </c>
      <c r="AA1181" s="1" t="s">
        <v>24</v>
      </c>
      <c r="AB1181" s="1" t="str">
        <f t="shared" si="54"/>
        <v>Castilla y León</v>
      </c>
      <c r="AC1181" s="1" t="str">
        <f t="shared" si="55"/>
        <v>Cáceres-Castilla y León-Segovia-R1</v>
      </c>
      <c r="AD1181" s="1" t="str">
        <f t="shared" si="56"/>
        <v xml:space="preserve">AA,BB - Agricultura, silvicultura y pesca </v>
      </c>
    </row>
    <row r="1182" spans="1:30" ht="14.4">
      <c r="A1182" s="7" t="s">
        <v>104</v>
      </c>
      <c r="B1182" s="7" t="s">
        <v>78</v>
      </c>
      <c r="C1182" s="7" t="s">
        <v>84</v>
      </c>
      <c r="D1182" s="7" t="s">
        <v>26</v>
      </c>
      <c r="E1182" s="7">
        <v>0</v>
      </c>
      <c r="F1182" s="7">
        <v>0</v>
      </c>
      <c r="G1182" s="7">
        <v>0</v>
      </c>
      <c r="H1182" s="7">
        <v>0.96563281618932195</v>
      </c>
      <c r="I1182" s="7">
        <v>0</v>
      </c>
      <c r="J1182" s="7">
        <v>1.6930671184391499</v>
      </c>
      <c r="K1182" s="7">
        <v>0</v>
      </c>
      <c r="L1182" s="7">
        <v>0</v>
      </c>
      <c r="M1182" s="7">
        <v>0</v>
      </c>
      <c r="N1182" s="7">
        <v>0</v>
      </c>
      <c r="O1182" s="7">
        <v>0</v>
      </c>
      <c r="P1182" s="7">
        <v>0</v>
      </c>
      <c r="Q1182" s="7">
        <v>0</v>
      </c>
      <c r="R1182" s="7">
        <v>0</v>
      </c>
      <c r="S1182" s="7">
        <v>18.902861999999999</v>
      </c>
      <c r="T1182" s="7">
        <v>0</v>
      </c>
      <c r="U1182" s="7">
        <v>15.373309000000001</v>
      </c>
      <c r="V1182" s="7">
        <v>0</v>
      </c>
      <c r="W1182" s="7">
        <v>0</v>
      </c>
      <c r="X1182" s="7">
        <v>0</v>
      </c>
      <c r="Y1182" s="7">
        <v>0</v>
      </c>
      <c r="Z1182" s="7">
        <v>0</v>
      </c>
      <c r="AA1182" s="1" t="s">
        <v>27</v>
      </c>
      <c r="AB1182" s="1" t="str">
        <f t="shared" ref="AB1182:AB1245" si="57">IF(B1182="Castilla-La Mancha","Castilla La Mancha",B1182)</f>
        <v>Castilla y León</v>
      </c>
      <c r="AC1182" s="1" t="str">
        <f t="shared" si="55"/>
        <v>Cáceres-Castilla y León-Segovia-R2</v>
      </c>
      <c r="AD1182" s="1" t="str">
        <f t="shared" si="56"/>
        <v xml:space="preserve">CA,CB, DF - I. extractivas, coquerías, refino y combustibles nucleares </v>
      </c>
    </row>
    <row r="1183" spans="1:30" ht="14.4">
      <c r="A1183" s="7" t="s">
        <v>104</v>
      </c>
      <c r="B1183" s="7" t="s">
        <v>78</v>
      </c>
      <c r="C1183" s="7" t="s">
        <v>84</v>
      </c>
      <c r="D1183" s="7" t="s">
        <v>29</v>
      </c>
      <c r="E1183" s="7">
        <v>2.1431839715491501</v>
      </c>
      <c r="F1183" s="7">
        <v>1.7573677148089999</v>
      </c>
      <c r="G1183" s="7">
        <v>2.7435511981419398</v>
      </c>
      <c r="H1183" s="7">
        <v>1.70559051732269</v>
      </c>
      <c r="I1183" s="7">
        <v>1.0302990262570499</v>
      </c>
      <c r="J1183" s="7">
        <v>0</v>
      </c>
      <c r="K1183" s="7">
        <v>9.5536792720200694</v>
      </c>
      <c r="L1183" s="7">
        <v>1.35181091722605</v>
      </c>
      <c r="M1183" s="7">
        <v>4.9703769568699796</v>
      </c>
      <c r="N1183" s="7">
        <v>0.86230252445465605</v>
      </c>
      <c r="O1183" s="7">
        <v>2.9049041375308899</v>
      </c>
      <c r="P1183" s="7">
        <v>13.469363</v>
      </c>
      <c r="Q1183" s="7">
        <v>10.434787999999999</v>
      </c>
      <c r="R1183" s="7">
        <v>17.914909999999999</v>
      </c>
      <c r="S1183" s="7">
        <v>17.629625000000001</v>
      </c>
      <c r="T1183" s="7">
        <v>6.7914719999999997</v>
      </c>
      <c r="U1183" s="7">
        <v>0</v>
      </c>
      <c r="V1183" s="7">
        <v>41.596254999999999</v>
      </c>
      <c r="W1183" s="7">
        <v>14.625536</v>
      </c>
      <c r="X1183" s="7">
        <v>19.274356999999998</v>
      </c>
      <c r="Y1183" s="7">
        <v>4.0260759999999998</v>
      </c>
      <c r="Z1183" s="7">
        <v>3.4686729999999999</v>
      </c>
      <c r="AA1183" s="1" t="s">
        <v>30</v>
      </c>
      <c r="AB1183" s="1" t="str">
        <f t="shared" si="57"/>
        <v>Castilla y León</v>
      </c>
      <c r="AC1183" s="1" t="str">
        <f t="shared" si="55"/>
        <v>Cáceres-Castilla y León-Segovia-R3</v>
      </c>
      <c r="AD1183" s="1" t="str">
        <f t="shared" si="56"/>
        <v xml:space="preserve">DA - Industria Agroalimentaria </v>
      </c>
    </row>
    <row r="1184" spans="1:30" ht="14.4">
      <c r="A1184" s="7" t="s">
        <v>104</v>
      </c>
      <c r="B1184" s="7" t="s">
        <v>78</v>
      </c>
      <c r="C1184" s="7" t="s">
        <v>84</v>
      </c>
      <c r="D1184" s="7" t="s">
        <v>32</v>
      </c>
      <c r="E1184" s="7">
        <v>0</v>
      </c>
      <c r="F1184" s="7">
        <v>0</v>
      </c>
      <c r="G1184" s="7">
        <v>0</v>
      </c>
      <c r="H1184" s="7">
        <v>0</v>
      </c>
      <c r="I1184" s="7">
        <v>0</v>
      </c>
      <c r="J1184" s="7">
        <v>0</v>
      </c>
      <c r="K1184" s="7">
        <v>0</v>
      </c>
      <c r="L1184" s="7">
        <v>0</v>
      </c>
      <c r="M1184" s="7">
        <v>0</v>
      </c>
      <c r="N1184" s="7">
        <v>0</v>
      </c>
      <c r="O1184" s="7">
        <v>0</v>
      </c>
      <c r="P1184" s="7">
        <v>0</v>
      </c>
      <c r="Q1184" s="7">
        <v>0</v>
      </c>
      <c r="R1184" s="7">
        <v>0</v>
      </c>
      <c r="S1184" s="7">
        <v>0</v>
      </c>
      <c r="T1184" s="7">
        <v>0</v>
      </c>
      <c r="U1184" s="7">
        <v>0</v>
      </c>
      <c r="V1184" s="7">
        <v>0</v>
      </c>
      <c r="W1184" s="7">
        <v>0</v>
      </c>
      <c r="X1184" s="7">
        <v>0</v>
      </c>
      <c r="Y1184" s="7">
        <v>0</v>
      </c>
      <c r="Z1184" s="7">
        <v>0</v>
      </c>
      <c r="AA1184" s="1" t="s">
        <v>33</v>
      </c>
      <c r="AB1184" s="1" t="str">
        <f t="shared" si="57"/>
        <v>Castilla y León</v>
      </c>
      <c r="AC1184" s="1" t="str">
        <f t="shared" si="55"/>
        <v>Cáceres-Castilla y León-Segovia-R4</v>
      </c>
      <c r="AD1184" s="1" t="str">
        <f t="shared" si="56"/>
        <v xml:space="preserve">DB - Industria textil y de la confección </v>
      </c>
    </row>
    <row r="1185" spans="1:30" ht="14.4">
      <c r="A1185" s="7" t="s">
        <v>104</v>
      </c>
      <c r="B1185" s="7" t="s">
        <v>78</v>
      </c>
      <c r="C1185" s="7" t="s">
        <v>84</v>
      </c>
      <c r="D1185" s="7" t="s">
        <v>35</v>
      </c>
      <c r="E1185" s="7">
        <v>0</v>
      </c>
      <c r="F1185" s="7">
        <v>0</v>
      </c>
      <c r="G1185" s="7">
        <v>0</v>
      </c>
      <c r="H1185" s="7">
        <v>0</v>
      </c>
      <c r="I1185" s="7">
        <v>0</v>
      </c>
      <c r="J1185" s="7">
        <v>0</v>
      </c>
      <c r="K1185" s="7">
        <v>0</v>
      </c>
      <c r="L1185" s="7">
        <v>0</v>
      </c>
      <c r="M1185" s="7">
        <v>0</v>
      </c>
      <c r="N1185" s="7">
        <v>0</v>
      </c>
      <c r="O1185" s="7">
        <v>0</v>
      </c>
      <c r="P1185" s="7">
        <v>0</v>
      </c>
      <c r="Q1185" s="7">
        <v>0</v>
      </c>
      <c r="R1185" s="7">
        <v>0</v>
      </c>
      <c r="S1185" s="7">
        <v>0</v>
      </c>
      <c r="T1185" s="7">
        <v>0</v>
      </c>
      <c r="U1185" s="7">
        <v>0</v>
      </c>
      <c r="V1185" s="7">
        <v>0</v>
      </c>
      <c r="W1185" s="7">
        <v>0</v>
      </c>
      <c r="X1185" s="7">
        <v>0</v>
      </c>
      <c r="Y1185" s="7">
        <v>0</v>
      </c>
      <c r="Z1185" s="7">
        <v>0</v>
      </c>
      <c r="AA1185" s="1" t="s">
        <v>36</v>
      </c>
      <c r="AB1185" s="1" t="str">
        <f t="shared" si="57"/>
        <v>Castilla y León</v>
      </c>
      <c r="AC1185" s="1" t="str">
        <f t="shared" si="55"/>
        <v>Cáceres-Castilla y León-Segovia-R5</v>
      </c>
      <c r="AD1185" s="1" t="str">
        <f t="shared" si="56"/>
        <v xml:space="preserve">DC - Industria del cuero y calzado </v>
      </c>
    </row>
    <row r="1186" spans="1:30" ht="14.4">
      <c r="A1186" s="7" t="s">
        <v>104</v>
      </c>
      <c r="B1186" s="7" t="s">
        <v>78</v>
      </c>
      <c r="C1186" s="7" t="s">
        <v>84</v>
      </c>
      <c r="D1186" s="7" t="s">
        <v>37</v>
      </c>
      <c r="E1186" s="7">
        <v>0</v>
      </c>
      <c r="F1186" s="7">
        <v>0</v>
      </c>
      <c r="G1186" s="7">
        <v>0</v>
      </c>
      <c r="H1186" s="7">
        <v>0</v>
      </c>
      <c r="I1186" s="7">
        <v>0</v>
      </c>
      <c r="J1186" s="7">
        <v>0</v>
      </c>
      <c r="K1186" s="7">
        <v>0</v>
      </c>
      <c r="L1186" s="7">
        <v>0</v>
      </c>
      <c r="M1186" s="7">
        <v>0</v>
      </c>
      <c r="N1186" s="7">
        <v>0</v>
      </c>
      <c r="O1186" s="7">
        <v>0</v>
      </c>
      <c r="P1186" s="7">
        <v>0</v>
      </c>
      <c r="Q1186" s="7">
        <v>0</v>
      </c>
      <c r="R1186" s="7">
        <v>0</v>
      </c>
      <c r="S1186" s="7">
        <v>0</v>
      </c>
      <c r="T1186" s="7">
        <v>0</v>
      </c>
      <c r="U1186" s="7">
        <v>0</v>
      </c>
      <c r="V1186" s="7">
        <v>0</v>
      </c>
      <c r="W1186" s="7">
        <v>0</v>
      </c>
      <c r="X1186" s="7">
        <v>0</v>
      </c>
      <c r="Y1186" s="7">
        <v>0</v>
      </c>
      <c r="Z1186" s="7">
        <v>0</v>
      </c>
      <c r="AA1186" s="1" t="s">
        <v>38</v>
      </c>
      <c r="AB1186" s="1" t="str">
        <f t="shared" si="57"/>
        <v>Castilla y León</v>
      </c>
      <c r="AC1186" s="1" t="str">
        <f t="shared" si="55"/>
        <v>Cáceres-Castilla y León-Segovia-R6</v>
      </c>
      <c r="AD1186" s="1" t="str">
        <f t="shared" si="56"/>
        <v xml:space="preserve">DD - Industria de la madera y el corcho </v>
      </c>
    </row>
    <row r="1187" spans="1:30" ht="14.4">
      <c r="A1187" s="7" t="s">
        <v>104</v>
      </c>
      <c r="B1187" s="7" t="s">
        <v>78</v>
      </c>
      <c r="C1187" s="7" t="s">
        <v>84</v>
      </c>
      <c r="D1187" s="7" t="s">
        <v>39</v>
      </c>
      <c r="E1187" s="7">
        <v>0</v>
      </c>
      <c r="F1187" s="7">
        <v>0</v>
      </c>
      <c r="G1187" s="7">
        <v>0</v>
      </c>
      <c r="H1187" s="7">
        <v>0</v>
      </c>
      <c r="I1187" s="7">
        <v>0</v>
      </c>
      <c r="J1187" s="7">
        <v>0</v>
      </c>
      <c r="K1187" s="7">
        <v>0</v>
      </c>
      <c r="L1187" s="7">
        <v>0</v>
      </c>
      <c r="M1187" s="7">
        <v>0</v>
      </c>
      <c r="N1187" s="7">
        <v>0</v>
      </c>
      <c r="O1187" s="7">
        <v>0</v>
      </c>
      <c r="P1187" s="7">
        <v>0</v>
      </c>
      <c r="Q1187" s="7">
        <v>0</v>
      </c>
      <c r="R1187" s="7">
        <v>0</v>
      </c>
      <c r="S1187" s="7">
        <v>0</v>
      </c>
      <c r="T1187" s="7">
        <v>0</v>
      </c>
      <c r="U1187" s="7">
        <v>0</v>
      </c>
      <c r="V1187" s="7">
        <v>0</v>
      </c>
      <c r="W1187" s="7">
        <v>0</v>
      </c>
      <c r="X1187" s="7">
        <v>0</v>
      </c>
      <c r="Y1187" s="7">
        <v>0</v>
      </c>
      <c r="Z1187" s="7">
        <v>0</v>
      </c>
      <c r="AA1187" s="1" t="s">
        <v>40</v>
      </c>
      <c r="AB1187" s="1" t="str">
        <f t="shared" si="57"/>
        <v>Castilla y León</v>
      </c>
      <c r="AC1187" s="1" t="str">
        <f t="shared" si="55"/>
        <v>Cáceres-Castilla y León-Segovia-R7</v>
      </c>
      <c r="AD1187" s="1" t="str">
        <f t="shared" si="56"/>
        <v xml:space="preserve">DE - Industria del papel, edición y artes gráficas </v>
      </c>
    </row>
    <row r="1188" spans="1:30" ht="14.4">
      <c r="A1188" s="7" t="s">
        <v>104</v>
      </c>
      <c r="B1188" s="7" t="s">
        <v>78</v>
      </c>
      <c r="C1188" s="7" t="s">
        <v>84</v>
      </c>
      <c r="D1188" s="7" t="s">
        <v>41</v>
      </c>
      <c r="E1188" s="7">
        <v>0</v>
      </c>
      <c r="F1188" s="7">
        <v>0</v>
      </c>
      <c r="G1188" s="7">
        <v>0</v>
      </c>
      <c r="H1188" s="7">
        <v>0</v>
      </c>
      <c r="I1188" s="7">
        <v>0</v>
      </c>
      <c r="J1188" s="7">
        <v>0</v>
      </c>
      <c r="K1188" s="7">
        <v>0</v>
      </c>
      <c r="L1188" s="7">
        <v>0</v>
      </c>
      <c r="M1188" s="7">
        <v>0</v>
      </c>
      <c r="N1188" s="7">
        <v>0</v>
      </c>
      <c r="O1188" s="7">
        <v>0</v>
      </c>
      <c r="P1188" s="7">
        <v>0</v>
      </c>
      <c r="Q1188" s="7">
        <v>0</v>
      </c>
      <c r="R1188" s="7">
        <v>0</v>
      </c>
      <c r="S1188" s="7">
        <v>0</v>
      </c>
      <c r="T1188" s="7">
        <v>0</v>
      </c>
      <c r="U1188" s="7">
        <v>0</v>
      </c>
      <c r="V1188" s="7">
        <v>0</v>
      </c>
      <c r="W1188" s="7">
        <v>0</v>
      </c>
      <c r="X1188" s="7">
        <v>0</v>
      </c>
      <c r="Y1188" s="7">
        <v>0</v>
      </c>
      <c r="Z1188" s="7">
        <v>0</v>
      </c>
      <c r="AA1188" s="1" t="s">
        <v>42</v>
      </c>
      <c r="AB1188" s="1" t="str">
        <f t="shared" si="57"/>
        <v>Castilla y León</v>
      </c>
      <c r="AC1188" s="1" t="str">
        <f t="shared" si="55"/>
        <v>Cáceres-Castilla y León-Segovia-R8</v>
      </c>
      <c r="AD1188" s="1" t="str">
        <f t="shared" si="56"/>
        <v xml:space="preserve">DG - Industria Química </v>
      </c>
    </row>
    <row r="1189" spans="1:30" ht="14.4">
      <c r="A1189" s="7" t="s">
        <v>104</v>
      </c>
      <c r="B1189" s="7" t="s">
        <v>78</v>
      </c>
      <c r="C1189" s="7" t="s">
        <v>84</v>
      </c>
      <c r="D1189" s="7" t="s">
        <v>43</v>
      </c>
      <c r="E1189" s="7">
        <v>0</v>
      </c>
      <c r="F1189" s="7">
        <v>0</v>
      </c>
      <c r="G1189" s="7">
        <v>0</v>
      </c>
      <c r="H1189" s="7">
        <v>0</v>
      </c>
      <c r="I1189" s="7">
        <v>0</v>
      </c>
      <c r="J1189" s="7">
        <v>0</v>
      </c>
      <c r="K1189" s="7">
        <v>0</v>
      </c>
      <c r="L1189" s="7">
        <v>0</v>
      </c>
      <c r="M1189" s="7">
        <v>0</v>
      </c>
      <c r="N1189" s="7">
        <v>0</v>
      </c>
      <c r="O1189" s="7">
        <v>0</v>
      </c>
      <c r="P1189" s="7">
        <v>0</v>
      </c>
      <c r="Q1189" s="7">
        <v>0</v>
      </c>
      <c r="R1189" s="7">
        <v>0</v>
      </c>
      <c r="S1189" s="7">
        <v>0</v>
      </c>
      <c r="T1189" s="7">
        <v>0</v>
      </c>
      <c r="U1189" s="7">
        <v>0</v>
      </c>
      <c r="V1189" s="7">
        <v>0</v>
      </c>
      <c r="W1189" s="7">
        <v>0</v>
      </c>
      <c r="X1189" s="7">
        <v>0</v>
      </c>
      <c r="Y1189" s="7">
        <v>0</v>
      </c>
      <c r="Z1189" s="7">
        <v>0</v>
      </c>
      <c r="AA1189" s="1" t="s">
        <v>44</v>
      </c>
      <c r="AB1189" s="1" t="str">
        <f t="shared" si="57"/>
        <v>Castilla y León</v>
      </c>
      <c r="AC1189" s="1" t="str">
        <f t="shared" si="55"/>
        <v>Cáceres-Castilla y León-Segovia-R9</v>
      </c>
      <c r="AD1189" s="1" t="str">
        <f t="shared" si="56"/>
        <v xml:space="preserve">DH - Industria del caucho y materias plásticas </v>
      </c>
    </row>
    <row r="1190" spans="1:30" ht="14.4">
      <c r="A1190" s="7" t="s">
        <v>104</v>
      </c>
      <c r="B1190" s="7" t="s">
        <v>78</v>
      </c>
      <c r="C1190" s="7" t="s">
        <v>84</v>
      </c>
      <c r="D1190" s="7" t="s">
        <v>45</v>
      </c>
      <c r="E1190" s="7">
        <v>0</v>
      </c>
      <c r="F1190" s="7">
        <v>0</v>
      </c>
      <c r="G1190" s="7">
        <v>0</v>
      </c>
      <c r="H1190" s="7">
        <v>0.514549107301015</v>
      </c>
      <c r="I1190" s="7">
        <v>0</v>
      </c>
      <c r="J1190" s="7">
        <v>0.65700620392132103</v>
      </c>
      <c r="K1190" s="7">
        <v>0.23449449154375801</v>
      </c>
      <c r="L1190" s="7">
        <v>0</v>
      </c>
      <c r="M1190" s="7">
        <v>0</v>
      </c>
      <c r="N1190" s="7">
        <v>0</v>
      </c>
      <c r="O1190" s="7">
        <v>0</v>
      </c>
      <c r="P1190" s="7">
        <v>0</v>
      </c>
      <c r="Q1190" s="7">
        <v>0</v>
      </c>
      <c r="R1190" s="7">
        <v>0</v>
      </c>
      <c r="S1190" s="7">
        <v>2.2459020000000001</v>
      </c>
      <c r="T1190" s="7">
        <v>0</v>
      </c>
      <c r="U1190" s="7">
        <v>3.2035580000000001</v>
      </c>
      <c r="V1190" s="7">
        <v>2.8059699999999999</v>
      </c>
      <c r="W1190" s="7">
        <v>0</v>
      </c>
      <c r="X1190" s="7">
        <v>0</v>
      </c>
      <c r="Y1190" s="7">
        <v>0</v>
      </c>
      <c r="Z1190" s="7">
        <v>0</v>
      </c>
      <c r="AA1190" s="1" t="s">
        <v>46</v>
      </c>
      <c r="AB1190" s="1" t="str">
        <f t="shared" si="57"/>
        <v>Castilla y León</v>
      </c>
      <c r="AC1190" s="1" t="str">
        <f t="shared" si="55"/>
        <v>Cáceres-Castilla y León-Segovia-R10</v>
      </c>
      <c r="AD1190" s="1" t="str">
        <f t="shared" si="56"/>
        <v xml:space="preserve">DI - Industria de productos minerales no metálicos </v>
      </c>
    </row>
    <row r="1191" spans="1:30" ht="14.4">
      <c r="A1191" s="7" t="s">
        <v>104</v>
      </c>
      <c r="B1191" s="7" t="s">
        <v>78</v>
      </c>
      <c r="C1191" s="7" t="s">
        <v>84</v>
      </c>
      <c r="D1191" s="7" t="s">
        <v>47</v>
      </c>
      <c r="E1191" s="7">
        <v>0</v>
      </c>
      <c r="F1191" s="7">
        <v>0</v>
      </c>
      <c r="G1191" s="7">
        <v>0</v>
      </c>
      <c r="H1191" s="7">
        <v>0</v>
      </c>
      <c r="I1191" s="7">
        <v>0</v>
      </c>
      <c r="J1191" s="7">
        <v>0</v>
      </c>
      <c r="K1191" s="7">
        <v>11.072964427328101</v>
      </c>
      <c r="L1191" s="7">
        <v>0</v>
      </c>
      <c r="M1191" s="7">
        <v>0</v>
      </c>
      <c r="N1191" s="7">
        <v>0</v>
      </c>
      <c r="O1191" s="7">
        <v>0</v>
      </c>
      <c r="P1191" s="7">
        <v>0</v>
      </c>
      <c r="Q1191" s="7">
        <v>0</v>
      </c>
      <c r="R1191" s="7">
        <v>0</v>
      </c>
      <c r="S1191" s="7">
        <v>0</v>
      </c>
      <c r="T1191" s="7">
        <v>0</v>
      </c>
      <c r="U1191" s="7">
        <v>0</v>
      </c>
      <c r="V1191" s="7">
        <v>12.118779999999999</v>
      </c>
      <c r="W1191" s="7">
        <v>0</v>
      </c>
      <c r="X1191" s="7">
        <v>0</v>
      </c>
      <c r="Y1191" s="7">
        <v>0</v>
      </c>
      <c r="Z1191" s="7">
        <v>0</v>
      </c>
      <c r="AA1191" s="1" t="s">
        <v>48</v>
      </c>
      <c r="AB1191" s="1" t="str">
        <f t="shared" si="57"/>
        <v>Castilla y León</v>
      </c>
      <c r="AC1191" s="1" t="str">
        <f t="shared" si="55"/>
        <v>Cáceres-Castilla y León-Segovia-R11</v>
      </c>
      <c r="AD1191" s="1" t="str">
        <f t="shared" si="56"/>
        <v xml:space="preserve">DJ - Metalurgia y fabricación de productos metálicos </v>
      </c>
    </row>
    <row r="1192" spans="1:30" ht="14.4">
      <c r="A1192" s="7" t="s">
        <v>104</v>
      </c>
      <c r="B1192" s="7" t="s">
        <v>78</v>
      </c>
      <c r="C1192" s="7" t="s">
        <v>84</v>
      </c>
      <c r="D1192" s="7" t="s">
        <v>49</v>
      </c>
      <c r="E1192" s="7">
        <v>0</v>
      </c>
      <c r="F1192" s="7">
        <v>0</v>
      </c>
      <c r="G1192" s="7">
        <v>0</v>
      </c>
      <c r="H1192" s="7">
        <v>3.1218005725409501</v>
      </c>
      <c r="I1192" s="7">
        <v>0</v>
      </c>
      <c r="J1192" s="7">
        <v>0.61119121494703998</v>
      </c>
      <c r="K1192" s="7">
        <v>0</v>
      </c>
      <c r="L1192" s="7">
        <v>0</v>
      </c>
      <c r="M1192" s="7">
        <v>0</v>
      </c>
      <c r="N1192" s="7">
        <v>0</v>
      </c>
      <c r="O1192" s="7">
        <v>0.89353045843862999</v>
      </c>
      <c r="P1192" s="7">
        <v>0</v>
      </c>
      <c r="Q1192" s="7">
        <v>0</v>
      </c>
      <c r="R1192" s="7">
        <v>0</v>
      </c>
      <c r="S1192" s="7">
        <v>6.442539</v>
      </c>
      <c r="T1192" s="7">
        <v>0</v>
      </c>
      <c r="U1192" s="7">
        <v>10.99152</v>
      </c>
      <c r="V1192" s="7">
        <v>0</v>
      </c>
      <c r="W1192" s="7">
        <v>0</v>
      </c>
      <c r="X1192" s="7">
        <v>0</v>
      </c>
      <c r="Y1192" s="7">
        <v>0</v>
      </c>
      <c r="Z1192" s="7">
        <v>7.006284</v>
      </c>
      <c r="AA1192" s="1" t="s">
        <v>50</v>
      </c>
      <c r="AB1192" s="1" t="str">
        <f t="shared" si="57"/>
        <v>Castilla y León</v>
      </c>
      <c r="AC1192" s="1" t="str">
        <f t="shared" si="55"/>
        <v>Cáceres-Castilla y León-Segovia-R12</v>
      </c>
      <c r="AD1192" s="1" t="str">
        <f t="shared" si="56"/>
        <v xml:space="preserve">DK - Fabricación de maquinaria y equipo mecánico </v>
      </c>
    </row>
    <row r="1193" spans="1:30" ht="14.4">
      <c r="A1193" s="7" t="s">
        <v>104</v>
      </c>
      <c r="B1193" s="7" t="s">
        <v>78</v>
      </c>
      <c r="C1193" s="7" t="s">
        <v>84</v>
      </c>
      <c r="D1193" s="7" t="s">
        <v>51</v>
      </c>
      <c r="E1193" s="7">
        <v>0</v>
      </c>
      <c r="F1193" s="7">
        <v>0</v>
      </c>
      <c r="G1193" s="7">
        <v>0</v>
      </c>
      <c r="H1193" s="7">
        <v>0</v>
      </c>
      <c r="I1193" s="7">
        <v>0</v>
      </c>
      <c r="J1193" s="7">
        <v>0</v>
      </c>
      <c r="K1193" s="7">
        <v>0</v>
      </c>
      <c r="L1193" s="7">
        <v>0</v>
      </c>
      <c r="M1193" s="7">
        <v>0</v>
      </c>
      <c r="N1193" s="7">
        <v>0</v>
      </c>
      <c r="O1193" s="7">
        <v>0</v>
      </c>
      <c r="P1193" s="7">
        <v>0</v>
      </c>
      <c r="Q1193" s="7">
        <v>0</v>
      </c>
      <c r="R1193" s="7">
        <v>0</v>
      </c>
      <c r="S1193" s="7">
        <v>0</v>
      </c>
      <c r="T1193" s="7">
        <v>0</v>
      </c>
      <c r="U1193" s="7">
        <v>0</v>
      </c>
      <c r="V1193" s="7">
        <v>0</v>
      </c>
      <c r="W1193" s="7">
        <v>0</v>
      </c>
      <c r="X1193" s="7">
        <v>0</v>
      </c>
      <c r="Y1193" s="7">
        <v>0</v>
      </c>
      <c r="Z1193" s="7">
        <v>0</v>
      </c>
      <c r="AA1193" s="1" t="s">
        <v>52</v>
      </c>
      <c r="AB1193" s="1" t="str">
        <f t="shared" si="57"/>
        <v>Castilla y León</v>
      </c>
      <c r="AC1193" s="1" t="str">
        <f t="shared" si="55"/>
        <v>Cáceres-Castilla y León-Segovia-R13</v>
      </c>
      <c r="AD1193" s="1" t="str">
        <f t="shared" si="56"/>
        <v xml:space="preserve">DL - Material y equipo eléctrico, electrónico y óptico </v>
      </c>
    </row>
    <row r="1194" spans="1:30" ht="14.4">
      <c r="A1194" s="7" t="s">
        <v>104</v>
      </c>
      <c r="B1194" s="7" t="s">
        <v>78</v>
      </c>
      <c r="C1194" s="7" t="s">
        <v>84</v>
      </c>
      <c r="D1194" s="7" t="s">
        <v>53</v>
      </c>
      <c r="E1194" s="7">
        <v>0</v>
      </c>
      <c r="F1194" s="7">
        <v>0</v>
      </c>
      <c r="G1194" s="7">
        <v>0</v>
      </c>
      <c r="H1194" s="7">
        <v>0</v>
      </c>
      <c r="I1194" s="7">
        <v>0</v>
      </c>
      <c r="J1194" s="7">
        <v>0</v>
      </c>
      <c r="K1194" s="7">
        <v>0</v>
      </c>
      <c r="L1194" s="7">
        <v>0</v>
      </c>
      <c r="M1194" s="7">
        <v>0</v>
      </c>
      <c r="N1194" s="7">
        <v>2.3585356667339399</v>
      </c>
      <c r="O1194" s="7">
        <v>0</v>
      </c>
      <c r="P1194" s="7">
        <v>0</v>
      </c>
      <c r="Q1194" s="7">
        <v>0</v>
      </c>
      <c r="R1194" s="7">
        <v>0</v>
      </c>
      <c r="S1194" s="7">
        <v>0</v>
      </c>
      <c r="T1194" s="7">
        <v>0</v>
      </c>
      <c r="U1194" s="7">
        <v>0</v>
      </c>
      <c r="V1194" s="7">
        <v>0</v>
      </c>
      <c r="W1194" s="7">
        <v>0</v>
      </c>
      <c r="X1194" s="7">
        <v>0</v>
      </c>
      <c r="Y1194" s="7">
        <v>0.83510600000000001</v>
      </c>
      <c r="Z1194" s="7">
        <v>0</v>
      </c>
      <c r="AA1194" s="1" t="s">
        <v>54</v>
      </c>
      <c r="AB1194" s="1" t="str">
        <f t="shared" si="57"/>
        <v>Castilla y León</v>
      </c>
      <c r="AC1194" s="1" t="str">
        <f t="shared" si="55"/>
        <v>Cáceres-Castilla y León-Segovia-R14</v>
      </c>
      <c r="AD1194" s="1" t="str">
        <f t="shared" si="56"/>
        <v xml:space="preserve">DM - Fabricación de material de transporte </v>
      </c>
    </row>
    <row r="1195" spans="1:30" ht="14.4">
      <c r="A1195" s="7" t="s">
        <v>104</v>
      </c>
      <c r="B1195" s="7" t="s">
        <v>78</v>
      </c>
      <c r="C1195" s="7" t="s">
        <v>84</v>
      </c>
      <c r="D1195" s="7" t="s">
        <v>55</v>
      </c>
      <c r="E1195" s="7">
        <v>0</v>
      </c>
      <c r="F1195" s="7">
        <v>0</v>
      </c>
      <c r="G1195" s="7">
        <v>0</v>
      </c>
      <c r="H1195" s="7">
        <v>0</v>
      </c>
      <c r="I1195" s="7">
        <v>0</v>
      </c>
      <c r="J1195" s="7">
        <v>0</v>
      </c>
      <c r="K1195" s="7">
        <v>0</v>
      </c>
      <c r="L1195" s="7">
        <v>0</v>
      </c>
      <c r="M1195" s="7">
        <v>0</v>
      </c>
      <c r="N1195" s="7">
        <v>0</v>
      </c>
      <c r="O1195" s="7">
        <v>0</v>
      </c>
      <c r="P1195" s="7">
        <v>0</v>
      </c>
      <c r="Q1195" s="7">
        <v>0</v>
      </c>
      <c r="R1195" s="7">
        <v>0</v>
      </c>
      <c r="S1195" s="7">
        <v>0</v>
      </c>
      <c r="T1195" s="7">
        <v>0</v>
      </c>
      <c r="U1195" s="7">
        <v>0</v>
      </c>
      <c r="V1195" s="7">
        <v>0</v>
      </c>
      <c r="W1195" s="7">
        <v>0</v>
      </c>
      <c r="X1195" s="7">
        <v>0</v>
      </c>
      <c r="Y1195" s="7">
        <v>0</v>
      </c>
      <c r="Z1195" s="7">
        <v>0</v>
      </c>
      <c r="AA1195" s="1" t="s">
        <v>56</v>
      </c>
      <c r="AB1195" s="1" t="str">
        <f t="shared" si="57"/>
        <v>Castilla y León</v>
      </c>
      <c r="AC1195" s="1" t="str">
        <f t="shared" si="55"/>
        <v>Cáceres-Castilla y León-Segovia-R15</v>
      </c>
      <c r="AD1195" s="1" t="str">
        <f t="shared" si="56"/>
        <v xml:space="preserve">DN - Industrias diversas </v>
      </c>
    </row>
    <row r="1196" spans="1:30" ht="14.4">
      <c r="A1196" s="7" t="s">
        <v>104</v>
      </c>
      <c r="B1196" s="7" t="s">
        <v>78</v>
      </c>
      <c r="C1196" s="7" t="s">
        <v>84</v>
      </c>
      <c r="D1196" s="7" t="s">
        <v>57</v>
      </c>
      <c r="E1196" s="7">
        <v>35.3266797246891</v>
      </c>
      <c r="F1196" s="7">
        <v>35.5877318326364</v>
      </c>
      <c r="G1196" s="7">
        <v>17.447656898244102</v>
      </c>
      <c r="H1196" s="7">
        <v>27.8218921192918</v>
      </c>
      <c r="I1196" s="7">
        <v>0</v>
      </c>
      <c r="J1196" s="7">
        <v>0</v>
      </c>
      <c r="K1196" s="7">
        <v>0</v>
      </c>
      <c r="L1196" s="7">
        <v>0</v>
      </c>
      <c r="M1196" s="7">
        <v>0</v>
      </c>
      <c r="N1196" s="7">
        <v>0</v>
      </c>
      <c r="O1196" s="7">
        <v>0</v>
      </c>
      <c r="P1196" s="7">
        <v>0</v>
      </c>
      <c r="Q1196" s="7">
        <v>0</v>
      </c>
      <c r="R1196" s="7">
        <v>0</v>
      </c>
      <c r="S1196" s="7">
        <v>0</v>
      </c>
      <c r="T1196" s="7">
        <v>0</v>
      </c>
      <c r="U1196" s="7">
        <v>0</v>
      </c>
      <c r="V1196" s="7">
        <v>0</v>
      </c>
      <c r="W1196" s="7">
        <v>0</v>
      </c>
      <c r="X1196" s="7">
        <v>0</v>
      </c>
      <c r="Y1196" s="7">
        <v>0</v>
      </c>
      <c r="Z1196" s="7">
        <v>0</v>
      </c>
      <c r="AA1196" s="1" t="s">
        <v>58</v>
      </c>
      <c r="AB1196" s="1" t="str">
        <f t="shared" si="57"/>
        <v>Castilla y León</v>
      </c>
      <c r="AC1196" s="1" t="str">
        <f t="shared" si="55"/>
        <v>Cáceres-Castilla y León-Segovia-R16</v>
      </c>
      <c r="AD1196" s="1" t="str">
        <f t="shared" si="56"/>
        <v xml:space="preserve">EE - Industria energética, distribución de energía, gas y agua </v>
      </c>
    </row>
    <row r="1197" spans="1:30" ht="14.4">
      <c r="A1197" s="7" t="s">
        <v>104</v>
      </c>
      <c r="B1197" s="7" t="s">
        <v>78</v>
      </c>
      <c r="C1197" s="7" t="s">
        <v>85</v>
      </c>
      <c r="D1197" s="7" t="s">
        <v>23</v>
      </c>
      <c r="E1197" s="7">
        <v>0.432550835095866</v>
      </c>
      <c r="F1197" s="7">
        <v>7.4199486242033004</v>
      </c>
      <c r="G1197" s="7">
        <v>0</v>
      </c>
      <c r="H1197" s="7">
        <v>0.16484009996303001</v>
      </c>
      <c r="I1197" s="7">
        <v>0</v>
      </c>
      <c r="J1197" s="7">
        <v>0</v>
      </c>
      <c r="K1197" s="7">
        <v>9.0572028758832701</v>
      </c>
      <c r="L1197" s="7">
        <v>0</v>
      </c>
      <c r="M1197" s="7">
        <v>0</v>
      </c>
      <c r="N1197" s="7">
        <v>0</v>
      </c>
      <c r="O1197" s="7">
        <v>0</v>
      </c>
      <c r="P1197" s="7">
        <v>8.9581359999999997</v>
      </c>
      <c r="Q1197" s="7">
        <v>14.430253</v>
      </c>
      <c r="R1197" s="7">
        <v>0</v>
      </c>
      <c r="S1197" s="7">
        <v>4.1718710000000003</v>
      </c>
      <c r="T1197" s="7">
        <v>0</v>
      </c>
      <c r="U1197" s="7">
        <v>0</v>
      </c>
      <c r="V1197" s="7">
        <v>15.990926</v>
      </c>
      <c r="W1197" s="7">
        <v>0</v>
      </c>
      <c r="X1197" s="7">
        <v>0</v>
      </c>
      <c r="Y1197" s="7">
        <v>0</v>
      </c>
      <c r="Z1197" s="7">
        <v>0</v>
      </c>
      <c r="AA1197" s="1" t="s">
        <v>24</v>
      </c>
      <c r="AB1197" s="1" t="str">
        <f t="shared" si="57"/>
        <v>Castilla y León</v>
      </c>
      <c r="AC1197" s="1" t="str">
        <f t="shared" si="55"/>
        <v>Cáceres-Castilla y León-Soria-R1</v>
      </c>
      <c r="AD1197" s="1" t="str">
        <f t="shared" si="56"/>
        <v xml:space="preserve">AA,BB - Agricultura, silvicultura y pesca </v>
      </c>
    </row>
    <row r="1198" spans="1:30" ht="14.4">
      <c r="A1198" s="7" t="s">
        <v>104</v>
      </c>
      <c r="B1198" s="7" t="s">
        <v>78</v>
      </c>
      <c r="C1198" s="7" t="s">
        <v>85</v>
      </c>
      <c r="D1198" s="7" t="s">
        <v>26</v>
      </c>
      <c r="E1198" s="7">
        <v>0</v>
      </c>
      <c r="F1198" s="7">
        <v>0</v>
      </c>
      <c r="G1198" s="7">
        <v>0</v>
      </c>
      <c r="H1198" s="7">
        <v>0</v>
      </c>
      <c r="I1198" s="7">
        <v>0</v>
      </c>
      <c r="J1198" s="7">
        <v>0</v>
      </c>
      <c r="K1198" s="7">
        <v>0</v>
      </c>
      <c r="L1198" s="7">
        <v>0</v>
      </c>
      <c r="M1198" s="7">
        <v>0</v>
      </c>
      <c r="N1198" s="7">
        <v>0</v>
      </c>
      <c r="O1198" s="7">
        <v>0</v>
      </c>
      <c r="P1198" s="7">
        <v>0</v>
      </c>
      <c r="Q1198" s="7">
        <v>0</v>
      </c>
      <c r="R1198" s="7">
        <v>0</v>
      </c>
      <c r="S1198" s="7">
        <v>0</v>
      </c>
      <c r="T1198" s="7">
        <v>0</v>
      </c>
      <c r="U1198" s="7">
        <v>0</v>
      </c>
      <c r="V1198" s="7">
        <v>0</v>
      </c>
      <c r="W1198" s="7">
        <v>0</v>
      </c>
      <c r="X1198" s="7">
        <v>0</v>
      </c>
      <c r="Y1198" s="7">
        <v>0</v>
      </c>
      <c r="Z1198" s="7">
        <v>0</v>
      </c>
      <c r="AA1198" s="1" t="s">
        <v>27</v>
      </c>
      <c r="AB1198" s="1" t="str">
        <f t="shared" si="57"/>
        <v>Castilla y León</v>
      </c>
      <c r="AC1198" s="1" t="str">
        <f t="shared" si="55"/>
        <v>Cáceres-Castilla y León-Soria-R2</v>
      </c>
      <c r="AD1198" s="1" t="str">
        <f t="shared" si="56"/>
        <v xml:space="preserve">CA,CB, DF - I. extractivas, coquerías, refino y combustibles nucleares </v>
      </c>
    </row>
    <row r="1199" spans="1:30" ht="14.4">
      <c r="A1199" s="7" t="s">
        <v>104</v>
      </c>
      <c r="B1199" s="7" t="s">
        <v>78</v>
      </c>
      <c r="C1199" s="7" t="s">
        <v>85</v>
      </c>
      <c r="D1199" s="7" t="s">
        <v>29</v>
      </c>
      <c r="E1199" s="7">
        <v>0</v>
      </c>
      <c r="F1199" s="7">
        <v>0</v>
      </c>
      <c r="G1199" s="7">
        <v>0</v>
      </c>
      <c r="H1199" s="7">
        <v>7.2644957230438303</v>
      </c>
      <c r="I1199" s="7">
        <v>0</v>
      </c>
      <c r="J1199" s="7">
        <v>0</v>
      </c>
      <c r="K1199" s="7">
        <v>2.71844224576488</v>
      </c>
      <c r="L1199" s="7">
        <v>5.4621438089060304</v>
      </c>
      <c r="M1199" s="7">
        <v>0</v>
      </c>
      <c r="N1199" s="7">
        <v>0</v>
      </c>
      <c r="O1199" s="7">
        <v>0</v>
      </c>
      <c r="P1199" s="7">
        <v>0</v>
      </c>
      <c r="Q1199" s="7">
        <v>0</v>
      </c>
      <c r="R1199" s="7">
        <v>0</v>
      </c>
      <c r="S1199" s="7">
        <v>31.893984</v>
      </c>
      <c r="T1199" s="7">
        <v>0</v>
      </c>
      <c r="U1199" s="7">
        <v>0</v>
      </c>
      <c r="V1199" s="7">
        <v>14.539199999999999</v>
      </c>
      <c r="W1199" s="7">
        <v>18.8565</v>
      </c>
      <c r="X1199" s="7">
        <v>0</v>
      </c>
      <c r="Y1199" s="7">
        <v>0</v>
      </c>
      <c r="Z1199" s="7">
        <v>0</v>
      </c>
      <c r="AA1199" s="1" t="s">
        <v>30</v>
      </c>
      <c r="AB1199" s="1" t="str">
        <f t="shared" si="57"/>
        <v>Castilla y León</v>
      </c>
      <c r="AC1199" s="1" t="str">
        <f t="shared" si="55"/>
        <v>Cáceres-Castilla y León-Soria-R3</v>
      </c>
      <c r="AD1199" s="1" t="str">
        <f t="shared" si="56"/>
        <v xml:space="preserve">DA - Industria Agroalimentaria </v>
      </c>
    </row>
    <row r="1200" spans="1:30" ht="14.4">
      <c r="A1200" s="7" t="s">
        <v>104</v>
      </c>
      <c r="B1200" s="7" t="s">
        <v>78</v>
      </c>
      <c r="C1200" s="7" t="s">
        <v>85</v>
      </c>
      <c r="D1200" s="7" t="s">
        <v>32</v>
      </c>
      <c r="E1200" s="7">
        <v>2.9418868427755001E-8</v>
      </c>
      <c r="F1200" s="7">
        <v>7.2982444781926704E-7</v>
      </c>
      <c r="G1200" s="7">
        <v>0</v>
      </c>
      <c r="H1200" s="7">
        <v>6.1022464411791994E-8</v>
      </c>
      <c r="I1200" s="7">
        <v>0</v>
      </c>
      <c r="J1200" s="7">
        <v>0</v>
      </c>
      <c r="K1200" s="7">
        <v>3.7365588648187602E-8</v>
      </c>
      <c r="L1200" s="7">
        <v>0</v>
      </c>
      <c r="M1200" s="7">
        <v>0</v>
      </c>
      <c r="N1200" s="7">
        <v>1.9096821726927999E-6</v>
      </c>
      <c r="O1200" s="7">
        <v>0</v>
      </c>
      <c r="P1200" s="7">
        <v>0</v>
      </c>
      <c r="Q1200" s="7">
        <v>0</v>
      </c>
      <c r="R1200" s="7">
        <v>0</v>
      </c>
      <c r="S1200" s="7">
        <v>0</v>
      </c>
      <c r="T1200" s="7">
        <v>0</v>
      </c>
      <c r="U1200" s="7">
        <v>0</v>
      </c>
      <c r="V1200" s="7">
        <v>0</v>
      </c>
      <c r="W1200" s="7">
        <v>0</v>
      </c>
      <c r="X1200" s="7">
        <v>0</v>
      </c>
      <c r="Y1200" s="7">
        <v>0</v>
      </c>
      <c r="Z1200" s="7">
        <v>0</v>
      </c>
      <c r="AA1200" s="1" t="s">
        <v>33</v>
      </c>
      <c r="AB1200" s="1" t="str">
        <f t="shared" si="57"/>
        <v>Castilla y León</v>
      </c>
      <c r="AC1200" s="1" t="str">
        <f t="shared" si="55"/>
        <v>Cáceres-Castilla y León-Soria-R4</v>
      </c>
      <c r="AD1200" s="1" t="str">
        <f t="shared" si="56"/>
        <v xml:space="preserve">DB - Industria textil y de la confección </v>
      </c>
    </row>
    <row r="1201" spans="1:30" ht="14.4">
      <c r="A1201" s="7" t="s">
        <v>104</v>
      </c>
      <c r="B1201" s="7" t="s">
        <v>78</v>
      </c>
      <c r="C1201" s="7" t="s">
        <v>85</v>
      </c>
      <c r="D1201" s="7" t="s">
        <v>35</v>
      </c>
      <c r="E1201" s="7">
        <v>0</v>
      </c>
      <c r="F1201" s="7">
        <v>0</v>
      </c>
      <c r="G1201" s="7">
        <v>0</v>
      </c>
      <c r="H1201" s="7">
        <v>0</v>
      </c>
      <c r="I1201" s="7">
        <v>0</v>
      </c>
      <c r="J1201" s="7">
        <v>0</v>
      </c>
      <c r="K1201" s="7">
        <v>0</v>
      </c>
      <c r="L1201" s="7">
        <v>0</v>
      </c>
      <c r="M1201" s="7">
        <v>0</v>
      </c>
      <c r="N1201" s="7">
        <v>0</v>
      </c>
      <c r="O1201" s="7">
        <v>0</v>
      </c>
      <c r="P1201" s="7">
        <v>0</v>
      </c>
      <c r="Q1201" s="7">
        <v>0</v>
      </c>
      <c r="R1201" s="7">
        <v>0</v>
      </c>
      <c r="S1201" s="7">
        <v>0</v>
      </c>
      <c r="T1201" s="7">
        <v>0</v>
      </c>
      <c r="U1201" s="7">
        <v>0</v>
      </c>
      <c r="V1201" s="7">
        <v>0</v>
      </c>
      <c r="W1201" s="7">
        <v>0</v>
      </c>
      <c r="X1201" s="7">
        <v>0</v>
      </c>
      <c r="Y1201" s="7">
        <v>0</v>
      </c>
      <c r="Z1201" s="7">
        <v>0</v>
      </c>
      <c r="AA1201" s="1" t="s">
        <v>36</v>
      </c>
      <c r="AB1201" s="1" t="str">
        <f t="shared" si="57"/>
        <v>Castilla y León</v>
      </c>
      <c r="AC1201" s="1" t="str">
        <f t="shared" si="55"/>
        <v>Cáceres-Castilla y León-Soria-R5</v>
      </c>
      <c r="AD1201" s="1" t="str">
        <f t="shared" si="56"/>
        <v xml:space="preserve">DC - Industria del cuero y calzado </v>
      </c>
    </row>
    <row r="1202" spans="1:30" ht="14.4">
      <c r="A1202" s="7" t="s">
        <v>104</v>
      </c>
      <c r="B1202" s="7" t="s">
        <v>78</v>
      </c>
      <c r="C1202" s="7" t="s">
        <v>85</v>
      </c>
      <c r="D1202" s="7" t="s">
        <v>37</v>
      </c>
      <c r="E1202" s="7">
        <v>0</v>
      </c>
      <c r="F1202" s="7">
        <v>0</v>
      </c>
      <c r="G1202" s="7">
        <v>0</v>
      </c>
      <c r="H1202" s="7">
        <v>0</v>
      </c>
      <c r="I1202" s="7">
        <v>0</v>
      </c>
      <c r="J1202" s="7">
        <v>0</v>
      </c>
      <c r="K1202" s="7">
        <v>0</v>
      </c>
      <c r="L1202" s="7">
        <v>0</v>
      </c>
      <c r="M1202" s="7">
        <v>0</v>
      </c>
      <c r="N1202" s="7">
        <v>0</v>
      </c>
      <c r="O1202" s="7">
        <v>0</v>
      </c>
      <c r="P1202" s="7">
        <v>0</v>
      </c>
      <c r="Q1202" s="7">
        <v>0</v>
      </c>
      <c r="R1202" s="7">
        <v>0</v>
      </c>
      <c r="S1202" s="7">
        <v>0</v>
      </c>
      <c r="T1202" s="7">
        <v>0</v>
      </c>
      <c r="U1202" s="7">
        <v>0</v>
      </c>
      <c r="V1202" s="7">
        <v>0</v>
      </c>
      <c r="W1202" s="7">
        <v>0</v>
      </c>
      <c r="X1202" s="7">
        <v>0</v>
      </c>
      <c r="Y1202" s="7">
        <v>0</v>
      </c>
      <c r="Z1202" s="7">
        <v>0</v>
      </c>
      <c r="AA1202" s="1" t="s">
        <v>38</v>
      </c>
      <c r="AB1202" s="1" t="str">
        <f t="shared" si="57"/>
        <v>Castilla y León</v>
      </c>
      <c r="AC1202" s="1" t="str">
        <f t="shared" si="55"/>
        <v>Cáceres-Castilla y León-Soria-R6</v>
      </c>
      <c r="AD1202" s="1" t="str">
        <f t="shared" si="56"/>
        <v xml:space="preserve">DD - Industria de la madera y el corcho </v>
      </c>
    </row>
    <row r="1203" spans="1:30" ht="14.4">
      <c r="A1203" s="7" t="s">
        <v>104</v>
      </c>
      <c r="B1203" s="7" t="s">
        <v>78</v>
      </c>
      <c r="C1203" s="7" t="s">
        <v>85</v>
      </c>
      <c r="D1203" s="7" t="s">
        <v>39</v>
      </c>
      <c r="E1203" s="7">
        <v>0</v>
      </c>
      <c r="F1203" s="7">
        <v>0</v>
      </c>
      <c r="G1203" s="7">
        <v>0</v>
      </c>
      <c r="H1203" s="7">
        <v>0</v>
      </c>
      <c r="I1203" s="7">
        <v>0</v>
      </c>
      <c r="J1203" s="7">
        <v>0</v>
      </c>
      <c r="K1203" s="7">
        <v>0</v>
      </c>
      <c r="L1203" s="7">
        <v>0</v>
      </c>
      <c r="M1203" s="7">
        <v>0</v>
      </c>
      <c r="N1203" s="7">
        <v>0</v>
      </c>
      <c r="O1203" s="7">
        <v>0</v>
      </c>
      <c r="P1203" s="7">
        <v>0</v>
      </c>
      <c r="Q1203" s="7">
        <v>0</v>
      </c>
      <c r="R1203" s="7">
        <v>0</v>
      </c>
      <c r="S1203" s="7">
        <v>0</v>
      </c>
      <c r="T1203" s="7">
        <v>0</v>
      </c>
      <c r="U1203" s="7">
        <v>0</v>
      </c>
      <c r="V1203" s="7">
        <v>0</v>
      </c>
      <c r="W1203" s="7">
        <v>0</v>
      </c>
      <c r="X1203" s="7">
        <v>0</v>
      </c>
      <c r="Y1203" s="7">
        <v>0</v>
      </c>
      <c r="Z1203" s="7">
        <v>0</v>
      </c>
      <c r="AA1203" s="1" t="s">
        <v>40</v>
      </c>
      <c r="AB1203" s="1" t="str">
        <f t="shared" si="57"/>
        <v>Castilla y León</v>
      </c>
      <c r="AC1203" s="1" t="str">
        <f t="shared" si="55"/>
        <v>Cáceres-Castilla y León-Soria-R7</v>
      </c>
      <c r="AD1203" s="1" t="str">
        <f t="shared" si="56"/>
        <v xml:space="preserve">DE - Industria del papel, edición y artes gráficas </v>
      </c>
    </row>
    <row r="1204" spans="1:30" ht="14.4">
      <c r="A1204" s="7" t="s">
        <v>104</v>
      </c>
      <c r="B1204" s="7" t="s">
        <v>78</v>
      </c>
      <c r="C1204" s="7" t="s">
        <v>85</v>
      </c>
      <c r="D1204" s="7" t="s">
        <v>41</v>
      </c>
      <c r="E1204" s="7">
        <v>0</v>
      </c>
      <c r="F1204" s="7">
        <v>0</v>
      </c>
      <c r="G1204" s="7">
        <v>0</v>
      </c>
      <c r="H1204" s="7">
        <v>0</v>
      </c>
      <c r="I1204" s="7">
        <v>0</v>
      </c>
      <c r="J1204" s="7">
        <v>0</v>
      </c>
      <c r="K1204" s="7">
        <v>0</v>
      </c>
      <c r="L1204" s="7">
        <v>0</v>
      </c>
      <c r="M1204" s="7">
        <v>0</v>
      </c>
      <c r="N1204" s="7">
        <v>0</v>
      </c>
      <c r="O1204" s="7">
        <v>0</v>
      </c>
      <c r="P1204" s="7">
        <v>0</v>
      </c>
      <c r="Q1204" s="7">
        <v>0</v>
      </c>
      <c r="R1204" s="7">
        <v>0</v>
      </c>
      <c r="S1204" s="7">
        <v>0</v>
      </c>
      <c r="T1204" s="7">
        <v>0</v>
      </c>
      <c r="U1204" s="7">
        <v>0</v>
      </c>
      <c r="V1204" s="7">
        <v>0</v>
      </c>
      <c r="W1204" s="7">
        <v>0</v>
      </c>
      <c r="X1204" s="7">
        <v>0</v>
      </c>
      <c r="Y1204" s="7">
        <v>0</v>
      </c>
      <c r="Z1204" s="7">
        <v>0</v>
      </c>
      <c r="AA1204" s="1" t="s">
        <v>42</v>
      </c>
      <c r="AB1204" s="1" t="str">
        <f t="shared" si="57"/>
        <v>Castilla y León</v>
      </c>
      <c r="AC1204" s="1" t="str">
        <f t="shared" si="55"/>
        <v>Cáceres-Castilla y León-Soria-R8</v>
      </c>
      <c r="AD1204" s="1" t="str">
        <f t="shared" si="56"/>
        <v xml:space="preserve">DG - Industria Química </v>
      </c>
    </row>
    <row r="1205" spans="1:30" ht="14.4">
      <c r="A1205" s="7" t="s">
        <v>104</v>
      </c>
      <c r="B1205" s="7" t="s">
        <v>78</v>
      </c>
      <c r="C1205" s="7" t="s">
        <v>85</v>
      </c>
      <c r="D1205" s="7" t="s">
        <v>43</v>
      </c>
      <c r="E1205" s="7">
        <v>0</v>
      </c>
      <c r="F1205" s="7">
        <v>0</v>
      </c>
      <c r="G1205" s="7">
        <v>0</v>
      </c>
      <c r="H1205" s="7">
        <v>0</v>
      </c>
      <c r="I1205" s="7">
        <v>0</v>
      </c>
      <c r="J1205" s="7">
        <v>0</v>
      </c>
      <c r="K1205" s="7">
        <v>0</v>
      </c>
      <c r="L1205" s="7">
        <v>0</v>
      </c>
      <c r="M1205" s="7">
        <v>0</v>
      </c>
      <c r="N1205" s="7">
        <v>0</v>
      </c>
      <c r="O1205" s="7">
        <v>0</v>
      </c>
      <c r="P1205" s="7">
        <v>0</v>
      </c>
      <c r="Q1205" s="7">
        <v>0</v>
      </c>
      <c r="R1205" s="7">
        <v>0</v>
      </c>
      <c r="S1205" s="7">
        <v>0</v>
      </c>
      <c r="T1205" s="7">
        <v>0</v>
      </c>
      <c r="U1205" s="7">
        <v>0</v>
      </c>
      <c r="V1205" s="7">
        <v>0</v>
      </c>
      <c r="W1205" s="7">
        <v>0</v>
      </c>
      <c r="X1205" s="7">
        <v>0</v>
      </c>
      <c r="Y1205" s="7">
        <v>0</v>
      </c>
      <c r="Z1205" s="7">
        <v>0</v>
      </c>
      <c r="AA1205" s="1" t="s">
        <v>44</v>
      </c>
      <c r="AB1205" s="1" t="str">
        <f t="shared" si="57"/>
        <v>Castilla y León</v>
      </c>
      <c r="AC1205" s="1" t="str">
        <f t="shared" si="55"/>
        <v>Cáceres-Castilla y León-Soria-R9</v>
      </c>
      <c r="AD1205" s="1" t="str">
        <f t="shared" si="56"/>
        <v xml:space="preserve">DH - Industria del caucho y materias plásticas </v>
      </c>
    </row>
    <row r="1206" spans="1:30" ht="14.4">
      <c r="A1206" s="7" t="s">
        <v>104</v>
      </c>
      <c r="B1206" s="7" t="s">
        <v>78</v>
      </c>
      <c r="C1206" s="7" t="s">
        <v>85</v>
      </c>
      <c r="D1206" s="7" t="s">
        <v>45</v>
      </c>
      <c r="E1206" s="7">
        <v>0</v>
      </c>
      <c r="F1206" s="7">
        <v>0</v>
      </c>
      <c r="G1206" s="7">
        <v>0</v>
      </c>
      <c r="H1206" s="7">
        <v>0</v>
      </c>
      <c r="I1206" s="7">
        <v>0</v>
      </c>
      <c r="J1206" s="7">
        <v>0</v>
      </c>
      <c r="K1206" s="7">
        <v>5.0515679891155498</v>
      </c>
      <c r="L1206" s="7">
        <v>0</v>
      </c>
      <c r="M1206" s="7">
        <v>0</v>
      </c>
      <c r="N1206" s="7">
        <v>0</v>
      </c>
      <c r="O1206" s="7">
        <v>0</v>
      </c>
      <c r="P1206" s="7">
        <v>0</v>
      </c>
      <c r="Q1206" s="7">
        <v>0</v>
      </c>
      <c r="R1206" s="7">
        <v>0</v>
      </c>
      <c r="S1206" s="7">
        <v>0</v>
      </c>
      <c r="T1206" s="7">
        <v>0</v>
      </c>
      <c r="U1206" s="7">
        <v>0</v>
      </c>
      <c r="V1206" s="7">
        <v>1.8488119999999999</v>
      </c>
      <c r="W1206" s="7">
        <v>0</v>
      </c>
      <c r="X1206" s="7">
        <v>0</v>
      </c>
      <c r="Y1206" s="7">
        <v>0</v>
      </c>
      <c r="Z1206" s="7">
        <v>0</v>
      </c>
      <c r="AA1206" s="1" t="s">
        <v>46</v>
      </c>
      <c r="AB1206" s="1" t="str">
        <f t="shared" si="57"/>
        <v>Castilla y León</v>
      </c>
      <c r="AC1206" s="1" t="str">
        <f t="shared" si="55"/>
        <v>Cáceres-Castilla y León-Soria-R10</v>
      </c>
      <c r="AD1206" s="1" t="str">
        <f t="shared" si="56"/>
        <v xml:space="preserve">DI - Industria de productos minerales no metálicos </v>
      </c>
    </row>
    <row r="1207" spans="1:30" ht="14.4">
      <c r="A1207" s="7" t="s">
        <v>104</v>
      </c>
      <c r="B1207" s="7" t="s">
        <v>78</v>
      </c>
      <c r="C1207" s="7" t="s">
        <v>85</v>
      </c>
      <c r="D1207" s="7" t="s">
        <v>47</v>
      </c>
      <c r="E1207" s="7">
        <v>0</v>
      </c>
      <c r="F1207" s="7">
        <v>0</v>
      </c>
      <c r="G1207" s="7">
        <v>0</v>
      </c>
      <c r="H1207" s="7">
        <v>0</v>
      </c>
      <c r="I1207" s="7">
        <v>0</v>
      </c>
      <c r="J1207" s="7">
        <v>0</v>
      </c>
      <c r="K1207" s="7">
        <v>0</v>
      </c>
      <c r="L1207" s="7">
        <v>0</v>
      </c>
      <c r="M1207" s="7">
        <v>0</v>
      </c>
      <c r="N1207" s="7">
        <v>5.1337450448799</v>
      </c>
      <c r="O1207" s="7">
        <v>0</v>
      </c>
      <c r="P1207" s="7">
        <v>0</v>
      </c>
      <c r="Q1207" s="7">
        <v>0</v>
      </c>
      <c r="R1207" s="7">
        <v>0</v>
      </c>
      <c r="S1207" s="7">
        <v>0</v>
      </c>
      <c r="T1207" s="7">
        <v>0</v>
      </c>
      <c r="U1207" s="7">
        <v>0</v>
      </c>
      <c r="V1207" s="7">
        <v>0</v>
      </c>
      <c r="W1207" s="7">
        <v>0</v>
      </c>
      <c r="X1207" s="7">
        <v>0</v>
      </c>
      <c r="Y1207" s="7">
        <v>3.4256000000000002</v>
      </c>
      <c r="Z1207" s="7">
        <v>0</v>
      </c>
      <c r="AA1207" s="1" t="s">
        <v>48</v>
      </c>
      <c r="AB1207" s="1" t="str">
        <f t="shared" si="57"/>
        <v>Castilla y León</v>
      </c>
      <c r="AC1207" s="1" t="str">
        <f t="shared" si="55"/>
        <v>Cáceres-Castilla y León-Soria-R11</v>
      </c>
      <c r="AD1207" s="1" t="str">
        <f t="shared" si="56"/>
        <v xml:space="preserve">DJ - Metalurgia y fabricación de productos metálicos </v>
      </c>
    </row>
    <row r="1208" spans="1:30" ht="14.4">
      <c r="A1208" s="7" t="s">
        <v>104</v>
      </c>
      <c r="B1208" s="7" t="s">
        <v>78</v>
      </c>
      <c r="C1208" s="7" t="s">
        <v>85</v>
      </c>
      <c r="D1208" s="7" t="s">
        <v>49</v>
      </c>
      <c r="E1208" s="7">
        <v>0</v>
      </c>
      <c r="F1208" s="7">
        <v>0</v>
      </c>
      <c r="G1208" s="7">
        <v>0</v>
      </c>
      <c r="H1208" s="7">
        <v>0</v>
      </c>
      <c r="I1208" s="7">
        <v>0</v>
      </c>
      <c r="J1208" s="7">
        <v>0</v>
      </c>
      <c r="K1208" s="7">
        <v>0</v>
      </c>
      <c r="L1208" s="7">
        <v>0</v>
      </c>
      <c r="M1208" s="7">
        <v>0</v>
      </c>
      <c r="N1208" s="7">
        <v>0</v>
      </c>
      <c r="O1208" s="7">
        <v>0</v>
      </c>
      <c r="P1208" s="7">
        <v>0</v>
      </c>
      <c r="Q1208" s="7">
        <v>0</v>
      </c>
      <c r="R1208" s="7">
        <v>0</v>
      </c>
      <c r="S1208" s="7">
        <v>0</v>
      </c>
      <c r="T1208" s="7">
        <v>0</v>
      </c>
      <c r="U1208" s="7">
        <v>0</v>
      </c>
      <c r="V1208" s="7">
        <v>0</v>
      </c>
      <c r="W1208" s="7">
        <v>0</v>
      </c>
      <c r="X1208" s="7">
        <v>0</v>
      </c>
      <c r="Y1208" s="7">
        <v>0</v>
      </c>
      <c r="Z1208" s="7">
        <v>0</v>
      </c>
      <c r="AA1208" s="1" t="s">
        <v>50</v>
      </c>
      <c r="AB1208" s="1" t="str">
        <f t="shared" si="57"/>
        <v>Castilla y León</v>
      </c>
      <c r="AC1208" s="1" t="str">
        <f t="shared" si="55"/>
        <v>Cáceres-Castilla y León-Soria-R12</v>
      </c>
      <c r="AD1208" s="1" t="str">
        <f t="shared" si="56"/>
        <v xml:space="preserve">DK - Fabricación de maquinaria y equipo mecánico </v>
      </c>
    </row>
    <row r="1209" spans="1:30" ht="14.4">
      <c r="A1209" s="7" t="s">
        <v>104</v>
      </c>
      <c r="B1209" s="7" t="s">
        <v>78</v>
      </c>
      <c r="C1209" s="7" t="s">
        <v>85</v>
      </c>
      <c r="D1209" s="7" t="s">
        <v>51</v>
      </c>
      <c r="E1209" s="7">
        <v>0</v>
      </c>
      <c r="F1209" s="7">
        <v>0</v>
      </c>
      <c r="G1209" s="7">
        <v>0</v>
      </c>
      <c r="H1209" s="7">
        <v>0</v>
      </c>
      <c r="I1209" s="7">
        <v>0</v>
      </c>
      <c r="J1209" s="7">
        <v>0</v>
      </c>
      <c r="K1209" s="7">
        <v>0</v>
      </c>
      <c r="L1209" s="7">
        <v>0</v>
      </c>
      <c r="M1209" s="7">
        <v>0</v>
      </c>
      <c r="N1209" s="7">
        <v>0</v>
      </c>
      <c r="O1209" s="7">
        <v>0</v>
      </c>
      <c r="P1209" s="7">
        <v>0</v>
      </c>
      <c r="Q1209" s="7">
        <v>0</v>
      </c>
      <c r="R1209" s="7">
        <v>0</v>
      </c>
      <c r="S1209" s="7">
        <v>0</v>
      </c>
      <c r="T1209" s="7">
        <v>0</v>
      </c>
      <c r="U1209" s="7">
        <v>0</v>
      </c>
      <c r="V1209" s="7">
        <v>0</v>
      </c>
      <c r="W1209" s="7">
        <v>0</v>
      </c>
      <c r="X1209" s="7">
        <v>0</v>
      </c>
      <c r="Y1209" s="7">
        <v>0</v>
      </c>
      <c r="Z1209" s="7">
        <v>0</v>
      </c>
      <c r="AA1209" s="1" t="s">
        <v>52</v>
      </c>
      <c r="AB1209" s="1" t="str">
        <f t="shared" si="57"/>
        <v>Castilla y León</v>
      </c>
      <c r="AC1209" s="1" t="str">
        <f t="shared" si="55"/>
        <v>Cáceres-Castilla y León-Soria-R13</v>
      </c>
      <c r="AD1209" s="1" t="str">
        <f t="shared" si="56"/>
        <v xml:space="preserve">DL - Material y equipo eléctrico, electrónico y óptico </v>
      </c>
    </row>
    <row r="1210" spans="1:30" ht="14.4">
      <c r="A1210" s="7" t="s">
        <v>104</v>
      </c>
      <c r="B1210" s="7" t="s">
        <v>78</v>
      </c>
      <c r="C1210" s="7" t="s">
        <v>85</v>
      </c>
      <c r="D1210" s="7" t="s">
        <v>53</v>
      </c>
      <c r="E1210" s="7">
        <v>0</v>
      </c>
      <c r="F1210" s="7">
        <v>0</v>
      </c>
      <c r="G1210" s="7">
        <v>0</v>
      </c>
      <c r="H1210" s="7">
        <v>0</v>
      </c>
      <c r="I1210" s="7">
        <v>0</v>
      </c>
      <c r="J1210" s="7">
        <v>0</v>
      </c>
      <c r="K1210" s="7">
        <v>0</v>
      </c>
      <c r="L1210" s="7">
        <v>0</v>
      </c>
      <c r="M1210" s="7">
        <v>0</v>
      </c>
      <c r="N1210" s="7">
        <v>0</v>
      </c>
      <c r="O1210" s="7">
        <v>0</v>
      </c>
      <c r="P1210" s="7">
        <v>0</v>
      </c>
      <c r="Q1210" s="7">
        <v>0</v>
      </c>
      <c r="R1210" s="7">
        <v>0</v>
      </c>
      <c r="S1210" s="7">
        <v>0</v>
      </c>
      <c r="T1210" s="7">
        <v>0</v>
      </c>
      <c r="U1210" s="7">
        <v>0</v>
      </c>
      <c r="V1210" s="7">
        <v>0</v>
      </c>
      <c r="W1210" s="7">
        <v>0</v>
      </c>
      <c r="X1210" s="7">
        <v>0</v>
      </c>
      <c r="Y1210" s="7">
        <v>0</v>
      </c>
      <c r="Z1210" s="7">
        <v>0</v>
      </c>
      <c r="AA1210" s="1" t="s">
        <v>54</v>
      </c>
      <c r="AB1210" s="1" t="str">
        <f t="shared" si="57"/>
        <v>Castilla y León</v>
      </c>
      <c r="AC1210" s="1" t="str">
        <f t="shared" si="55"/>
        <v>Cáceres-Castilla y León-Soria-R14</v>
      </c>
      <c r="AD1210" s="1" t="str">
        <f t="shared" si="56"/>
        <v xml:space="preserve">DM - Fabricación de material de transporte </v>
      </c>
    </row>
    <row r="1211" spans="1:30" ht="14.4">
      <c r="A1211" s="7" t="s">
        <v>104</v>
      </c>
      <c r="B1211" s="7" t="s">
        <v>78</v>
      </c>
      <c r="C1211" s="7" t="s">
        <v>85</v>
      </c>
      <c r="D1211" s="7" t="s">
        <v>55</v>
      </c>
      <c r="E1211" s="7">
        <v>0</v>
      </c>
      <c r="F1211" s="7">
        <v>0</v>
      </c>
      <c r="G1211" s="7">
        <v>0</v>
      </c>
      <c r="H1211" s="7">
        <v>0</v>
      </c>
      <c r="I1211" s="7">
        <v>0</v>
      </c>
      <c r="J1211" s="7">
        <v>0</v>
      </c>
      <c r="K1211" s="7">
        <v>0</v>
      </c>
      <c r="L1211" s="7">
        <v>0</v>
      </c>
      <c r="M1211" s="7">
        <v>0</v>
      </c>
      <c r="N1211" s="7">
        <v>0</v>
      </c>
      <c r="O1211" s="7">
        <v>0</v>
      </c>
      <c r="P1211" s="7">
        <v>0</v>
      </c>
      <c r="Q1211" s="7">
        <v>0</v>
      </c>
      <c r="R1211" s="7">
        <v>0</v>
      </c>
      <c r="S1211" s="7">
        <v>0</v>
      </c>
      <c r="T1211" s="7">
        <v>0</v>
      </c>
      <c r="U1211" s="7">
        <v>0</v>
      </c>
      <c r="V1211" s="7">
        <v>0</v>
      </c>
      <c r="W1211" s="7">
        <v>0</v>
      </c>
      <c r="X1211" s="7">
        <v>0</v>
      </c>
      <c r="Y1211" s="7">
        <v>0</v>
      </c>
      <c r="Z1211" s="7">
        <v>0</v>
      </c>
      <c r="AA1211" s="1" t="s">
        <v>56</v>
      </c>
      <c r="AB1211" s="1" t="str">
        <f t="shared" si="57"/>
        <v>Castilla y León</v>
      </c>
      <c r="AC1211" s="1" t="str">
        <f t="shared" si="55"/>
        <v>Cáceres-Castilla y León-Soria-R15</v>
      </c>
      <c r="AD1211" s="1" t="str">
        <f t="shared" si="56"/>
        <v xml:space="preserve">DN - Industrias diversas </v>
      </c>
    </row>
    <row r="1212" spans="1:30" ht="14.4">
      <c r="A1212" s="7" t="s">
        <v>104</v>
      </c>
      <c r="B1212" s="7" t="s">
        <v>78</v>
      </c>
      <c r="C1212" s="7" t="s">
        <v>85</v>
      </c>
      <c r="D1212" s="7" t="s">
        <v>57</v>
      </c>
      <c r="E1212" s="7">
        <v>8.3983227565330605</v>
      </c>
      <c r="F1212" s="7">
        <v>17.538047458797202</v>
      </c>
      <c r="G1212" s="7">
        <v>10.147855095655</v>
      </c>
      <c r="H1212" s="7">
        <v>8.1479320011178906</v>
      </c>
      <c r="I1212" s="7">
        <v>0</v>
      </c>
      <c r="J1212" s="7">
        <v>0</v>
      </c>
      <c r="K1212" s="7">
        <v>0</v>
      </c>
      <c r="L1212" s="7">
        <v>0</v>
      </c>
      <c r="M1212" s="7">
        <v>0</v>
      </c>
      <c r="N1212" s="7">
        <v>0</v>
      </c>
      <c r="O1212" s="7">
        <v>0</v>
      </c>
      <c r="P1212" s="7">
        <v>0</v>
      </c>
      <c r="Q1212" s="7">
        <v>0</v>
      </c>
      <c r="R1212" s="7">
        <v>0</v>
      </c>
      <c r="S1212" s="7">
        <v>0</v>
      </c>
      <c r="T1212" s="7">
        <v>0</v>
      </c>
      <c r="U1212" s="7">
        <v>0</v>
      </c>
      <c r="V1212" s="7">
        <v>0</v>
      </c>
      <c r="W1212" s="7">
        <v>0</v>
      </c>
      <c r="X1212" s="7">
        <v>0</v>
      </c>
      <c r="Y1212" s="7">
        <v>0</v>
      </c>
      <c r="Z1212" s="7">
        <v>0</v>
      </c>
      <c r="AA1212" s="1" t="s">
        <v>58</v>
      </c>
      <c r="AB1212" s="1" t="str">
        <f t="shared" si="57"/>
        <v>Castilla y León</v>
      </c>
      <c r="AC1212" s="1" t="str">
        <f t="shared" si="55"/>
        <v>Cáceres-Castilla y León-Soria-R16</v>
      </c>
      <c r="AD1212" s="1" t="str">
        <f t="shared" si="56"/>
        <v xml:space="preserve">EE - Industria energética, distribución de energía, gas y agua </v>
      </c>
    </row>
    <row r="1213" spans="1:30" ht="14.4">
      <c r="A1213" s="7" t="s">
        <v>104</v>
      </c>
      <c r="B1213" s="7" t="s">
        <v>78</v>
      </c>
      <c r="C1213" s="7" t="s">
        <v>86</v>
      </c>
      <c r="D1213" s="7" t="s">
        <v>23</v>
      </c>
      <c r="E1213" s="7">
        <v>1.5285496863621399</v>
      </c>
      <c r="F1213" s="7">
        <v>2.8553686067000199</v>
      </c>
      <c r="G1213" s="7">
        <v>22.9395746108376</v>
      </c>
      <c r="H1213" s="7">
        <v>0.33800677896592202</v>
      </c>
      <c r="I1213" s="7">
        <v>0</v>
      </c>
      <c r="J1213" s="7">
        <v>1.7244346011825</v>
      </c>
      <c r="K1213" s="7">
        <v>7.9809857760449301</v>
      </c>
      <c r="L1213" s="7">
        <v>7.5707442214014904</v>
      </c>
      <c r="M1213" s="7">
        <v>6.2439665076201303</v>
      </c>
      <c r="N1213" s="7">
        <v>2.8580982587338699</v>
      </c>
      <c r="O1213" s="7">
        <v>2.1799555808038198</v>
      </c>
      <c r="P1213" s="7">
        <v>31.656293000000002</v>
      </c>
      <c r="Q1213" s="7">
        <v>27.67211</v>
      </c>
      <c r="R1213" s="7">
        <v>94.049753999999993</v>
      </c>
      <c r="S1213" s="7">
        <v>8.5544759999999993</v>
      </c>
      <c r="T1213" s="7">
        <v>0</v>
      </c>
      <c r="U1213" s="7">
        <v>15.199704000000001</v>
      </c>
      <c r="V1213" s="7">
        <v>76.038115000000005</v>
      </c>
      <c r="W1213" s="7">
        <v>93.415284</v>
      </c>
      <c r="X1213" s="7">
        <v>118.969758</v>
      </c>
      <c r="Y1213" s="7">
        <v>25.538423000000002</v>
      </c>
      <c r="Z1213" s="7">
        <v>37.150995999999999</v>
      </c>
      <c r="AA1213" s="1" t="s">
        <v>24</v>
      </c>
      <c r="AB1213" s="1" t="str">
        <f t="shared" si="57"/>
        <v>Castilla y León</v>
      </c>
      <c r="AC1213" s="1" t="str">
        <f t="shared" si="55"/>
        <v>Cáceres-Castilla y León-Valladolid-R1</v>
      </c>
      <c r="AD1213" s="1" t="str">
        <f t="shared" si="56"/>
        <v xml:space="preserve">AA,BB - Agricultura, silvicultura y pesca </v>
      </c>
    </row>
    <row r="1214" spans="1:30" ht="14.4">
      <c r="A1214" s="7" t="s">
        <v>104</v>
      </c>
      <c r="B1214" s="7" t="s">
        <v>78</v>
      </c>
      <c r="C1214" s="7" t="s">
        <v>86</v>
      </c>
      <c r="D1214" s="7" t="s">
        <v>26</v>
      </c>
      <c r="E1214" s="7">
        <v>0</v>
      </c>
      <c r="F1214" s="7">
        <v>0</v>
      </c>
      <c r="G1214" s="7">
        <v>0</v>
      </c>
      <c r="H1214" s="7">
        <v>0</v>
      </c>
      <c r="I1214" s="7">
        <v>0</v>
      </c>
      <c r="J1214" s="7">
        <v>0</v>
      </c>
      <c r="K1214" s="7">
        <v>0</v>
      </c>
      <c r="L1214" s="7">
        <v>0</v>
      </c>
      <c r="M1214" s="7">
        <v>0</v>
      </c>
      <c r="N1214" s="7">
        <v>0</v>
      </c>
      <c r="O1214" s="7">
        <v>0</v>
      </c>
      <c r="P1214" s="7">
        <v>0</v>
      </c>
      <c r="Q1214" s="7">
        <v>0</v>
      </c>
      <c r="R1214" s="7">
        <v>0</v>
      </c>
      <c r="S1214" s="7">
        <v>0</v>
      </c>
      <c r="T1214" s="7">
        <v>0</v>
      </c>
      <c r="U1214" s="7">
        <v>0</v>
      </c>
      <c r="V1214" s="7">
        <v>0</v>
      </c>
      <c r="W1214" s="7">
        <v>0</v>
      </c>
      <c r="X1214" s="7">
        <v>0</v>
      </c>
      <c r="Y1214" s="7">
        <v>0</v>
      </c>
      <c r="Z1214" s="7">
        <v>0</v>
      </c>
      <c r="AA1214" s="1" t="s">
        <v>27</v>
      </c>
      <c r="AB1214" s="1" t="str">
        <f t="shared" si="57"/>
        <v>Castilla y León</v>
      </c>
      <c r="AC1214" s="1" t="str">
        <f t="shared" si="55"/>
        <v>Cáceres-Castilla y León-Valladolid-R2</v>
      </c>
      <c r="AD1214" s="1" t="str">
        <f t="shared" si="56"/>
        <v xml:space="preserve">CA,CB, DF - I. extractivas, coquerías, refino y combustibles nucleares </v>
      </c>
    </row>
    <row r="1215" spans="1:30" ht="14.4">
      <c r="A1215" s="7" t="s">
        <v>104</v>
      </c>
      <c r="B1215" s="7" t="s">
        <v>78</v>
      </c>
      <c r="C1215" s="7" t="s">
        <v>86</v>
      </c>
      <c r="D1215" s="7" t="s">
        <v>29</v>
      </c>
      <c r="E1215" s="7">
        <v>0</v>
      </c>
      <c r="F1215" s="7">
        <v>4.2061269937957304</v>
      </c>
      <c r="G1215" s="7">
        <v>18.709510268306801</v>
      </c>
      <c r="H1215" s="7">
        <v>3.44826660949896</v>
      </c>
      <c r="I1215" s="7">
        <v>35.761752317751402</v>
      </c>
      <c r="J1215" s="7">
        <v>4.5299013378178703</v>
      </c>
      <c r="K1215" s="7">
        <v>0</v>
      </c>
      <c r="L1215" s="7">
        <v>8.5727464385557308</v>
      </c>
      <c r="M1215" s="7">
        <v>0</v>
      </c>
      <c r="N1215" s="7">
        <v>5.8206457541619896</v>
      </c>
      <c r="O1215" s="7">
        <v>25.221791112837298</v>
      </c>
      <c r="P1215" s="7">
        <v>0</v>
      </c>
      <c r="Q1215" s="7">
        <v>2.7886799999999998</v>
      </c>
      <c r="R1215" s="7">
        <v>34.158476</v>
      </c>
      <c r="S1215" s="7">
        <v>7.0842999999999998</v>
      </c>
      <c r="T1215" s="7">
        <v>33.617224999999998</v>
      </c>
      <c r="U1215" s="7">
        <v>1.943514</v>
      </c>
      <c r="V1215" s="7">
        <v>0</v>
      </c>
      <c r="W1215" s="7">
        <v>10.435176</v>
      </c>
      <c r="X1215" s="7">
        <v>0</v>
      </c>
      <c r="Y1215" s="7">
        <v>10.359327</v>
      </c>
      <c r="Z1215" s="7">
        <v>29.438725000000002</v>
      </c>
      <c r="AA1215" s="1" t="s">
        <v>30</v>
      </c>
      <c r="AB1215" s="1" t="str">
        <f t="shared" si="57"/>
        <v>Castilla y León</v>
      </c>
      <c r="AC1215" s="1" t="str">
        <f t="shared" si="55"/>
        <v>Cáceres-Castilla y León-Valladolid-R3</v>
      </c>
      <c r="AD1215" s="1" t="str">
        <f t="shared" si="56"/>
        <v xml:space="preserve">DA - Industria Agroalimentaria </v>
      </c>
    </row>
    <row r="1216" spans="1:30" ht="14.4">
      <c r="A1216" s="7" t="s">
        <v>104</v>
      </c>
      <c r="B1216" s="7" t="s">
        <v>78</v>
      </c>
      <c r="C1216" s="7" t="s">
        <v>86</v>
      </c>
      <c r="D1216" s="7" t="s">
        <v>32</v>
      </c>
      <c r="E1216" s="7">
        <v>0</v>
      </c>
      <c r="F1216" s="7">
        <v>0</v>
      </c>
      <c r="G1216" s="7">
        <v>0</v>
      </c>
      <c r="H1216" s="7">
        <v>0</v>
      </c>
      <c r="I1216" s="7">
        <v>0</v>
      </c>
      <c r="J1216" s="7">
        <v>0</v>
      </c>
      <c r="K1216" s="7">
        <v>0</v>
      </c>
      <c r="L1216" s="7">
        <v>32.402638352712202</v>
      </c>
      <c r="M1216" s="7">
        <v>0</v>
      </c>
      <c r="N1216" s="7">
        <v>0</v>
      </c>
      <c r="O1216" s="7">
        <v>0</v>
      </c>
      <c r="P1216" s="7">
        <v>0</v>
      </c>
      <c r="Q1216" s="7">
        <v>0</v>
      </c>
      <c r="R1216" s="7">
        <v>0</v>
      </c>
      <c r="S1216" s="7">
        <v>0</v>
      </c>
      <c r="T1216" s="7">
        <v>0</v>
      </c>
      <c r="U1216" s="7">
        <v>0</v>
      </c>
      <c r="V1216" s="7">
        <v>0</v>
      </c>
      <c r="W1216" s="7">
        <v>6.7321439999999999</v>
      </c>
      <c r="X1216" s="7">
        <v>0</v>
      </c>
      <c r="Y1216" s="7">
        <v>0</v>
      </c>
      <c r="Z1216" s="7">
        <v>0</v>
      </c>
      <c r="AA1216" s="1" t="s">
        <v>33</v>
      </c>
      <c r="AB1216" s="1" t="str">
        <f t="shared" si="57"/>
        <v>Castilla y León</v>
      </c>
      <c r="AC1216" s="1" t="str">
        <f t="shared" si="55"/>
        <v>Cáceres-Castilla y León-Valladolid-R4</v>
      </c>
      <c r="AD1216" s="1" t="str">
        <f t="shared" si="56"/>
        <v xml:space="preserve">DB - Industria textil y de la confección </v>
      </c>
    </row>
    <row r="1217" spans="1:30" ht="14.4">
      <c r="A1217" s="7" t="s">
        <v>104</v>
      </c>
      <c r="B1217" s="7" t="s">
        <v>78</v>
      </c>
      <c r="C1217" s="7" t="s">
        <v>86</v>
      </c>
      <c r="D1217" s="7" t="s">
        <v>35</v>
      </c>
      <c r="E1217" s="7">
        <v>0</v>
      </c>
      <c r="F1217" s="7">
        <v>0</v>
      </c>
      <c r="G1217" s="7">
        <v>0</v>
      </c>
      <c r="H1217" s="7">
        <v>0</v>
      </c>
      <c r="I1217" s="7">
        <v>0</v>
      </c>
      <c r="J1217" s="7">
        <v>0</v>
      </c>
      <c r="K1217" s="7">
        <v>0</v>
      </c>
      <c r="L1217" s="7">
        <v>0</v>
      </c>
      <c r="M1217" s="7">
        <v>0</v>
      </c>
      <c r="N1217" s="7">
        <v>0</v>
      </c>
      <c r="O1217" s="7">
        <v>0</v>
      </c>
      <c r="P1217" s="7">
        <v>0</v>
      </c>
      <c r="Q1217" s="7">
        <v>0</v>
      </c>
      <c r="R1217" s="7">
        <v>0</v>
      </c>
      <c r="S1217" s="7">
        <v>0</v>
      </c>
      <c r="T1217" s="7">
        <v>0</v>
      </c>
      <c r="U1217" s="7">
        <v>0</v>
      </c>
      <c r="V1217" s="7">
        <v>0</v>
      </c>
      <c r="W1217" s="7">
        <v>0</v>
      </c>
      <c r="X1217" s="7">
        <v>0</v>
      </c>
      <c r="Y1217" s="7">
        <v>0</v>
      </c>
      <c r="Z1217" s="7">
        <v>0</v>
      </c>
      <c r="AA1217" s="1" t="s">
        <v>36</v>
      </c>
      <c r="AB1217" s="1" t="str">
        <f t="shared" si="57"/>
        <v>Castilla y León</v>
      </c>
      <c r="AC1217" s="1" t="str">
        <f t="shared" si="55"/>
        <v>Cáceres-Castilla y León-Valladolid-R5</v>
      </c>
      <c r="AD1217" s="1" t="str">
        <f t="shared" si="56"/>
        <v xml:space="preserve">DC - Industria del cuero y calzado </v>
      </c>
    </row>
    <row r="1218" spans="1:30" ht="14.4">
      <c r="A1218" s="7" t="s">
        <v>104</v>
      </c>
      <c r="B1218" s="7" t="s">
        <v>78</v>
      </c>
      <c r="C1218" s="7" t="s">
        <v>86</v>
      </c>
      <c r="D1218" s="7" t="s">
        <v>37</v>
      </c>
      <c r="E1218" s="7">
        <v>0</v>
      </c>
      <c r="F1218" s="7">
        <v>0</v>
      </c>
      <c r="G1218" s="7">
        <v>0</v>
      </c>
      <c r="H1218" s="7">
        <v>5.1616570726379596</v>
      </c>
      <c r="I1218" s="7">
        <v>0</v>
      </c>
      <c r="J1218" s="7">
        <v>0</v>
      </c>
      <c r="K1218" s="7">
        <v>0</v>
      </c>
      <c r="L1218" s="7">
        <v>0</v>
      </c>
      <c r="M1218" s="7">
        <v>0</v>
      </c>
      <c r="N1218" s="7">
        <v>0</v>
      </c>
      <c r="O1218" s="7">
        <v>4.9655634587404303E-2</v>
      </c>
      <c r="P1218" s="7">
        <v>0</v>
      </c>
      <c r="Q1218" s="7">
        <v>0</v>
      </c>
      <c r="R1218" s="7">
        <v>0</v>
      </c>
      <c r="S1218" s="7">
        <v>5.3921279999999996</v>
      </c>
      <c r="T1218" s="7">
        <v>0</v>
      </c>
      <c r="U1218" s="7">
        <v>0</v>
      </c>
      <c r="V1218" s="7">
        <v>0</v>
      </c>
      <c r="W1218" s="7">
        <v>0</v>
      </c>
      <c r="X1218" s="7">
        <v>0</v>
      </c>
      <c r="Y1218" s="7">
        <v>0</v>
      </c>
      <c r="Z1218" s="7">
        <v>9.2683000000000001E-2</v>
      </c>
      <c r="AA1218" s="1" t="s">
        <v>38</v>
      </c>
      <c r="AB1218" s="1" t="str">
        <f t="shared" si="57"/>
        <v>Castilla y León</v>
      </c>
      <c r="AC1218" s="1" t="str">
        <f t="shared" si="55"/>
        <v>Cáceres-Castilla y León-Valladolid-R6</v>
      </c>
      <c r="AD1218" s="1" t="str">
        <f t="shared" si="56"/>
        <v xml:space="preserve">DD - Industria de la madera y el corcho </v>
      </c>
    </row>
    <row r="1219" spans="1:30" ht="14.4">
      <c r="A1219" s="7" t="s">
        <v>104</v>
      </c>
      <c r="B1219" s="7" t="s">
        <v>78</v>
      </c>
      <c r="C1219" s="7" t="s">
        <v>86</v>
      </c>
      <c r="D1219" s="7" t="s">
        <v>39</v>
      </c>
      <c r="E1219" s="7">
        <v>0</v>
      </c>
      <c r="F1219" s="7">
        <v>0</v>
      </c>
      <c r="G1219" s="7">
        <v>0</v>
      </c>
      <c r="H1219" s="7">
        <v>0</v>
      </c>
      <c r="I1219" s="7">
        <v>0</v>
      </c>
      <c r="J1219" s="7">
        <v>0</v>
      </c>
      <c r="K1219" s="7">
        <v>0</v>
      </c>
      <c r="L1219" s="7">
        <v>0</v>
      </c>
      <c r="M1219" s="7">
        <v>0</v>
      </c>
      <c r="N1219" s="7">
        <v>0</v>
      </c>
      <c r="O1219" s="7">
        <v>0</v>
      </c>
      <c r="P1219" s="7">
        <v>0</v>
      </c>
      <c r="Q1219" s="7">
        <v>0</v>
      </c>
      <c r="R1219" s="7">
        <v>0</v>
      </c>
      <c r="S1219" s="7">
        <v>0</v>
      </c>
      <c r="T1219" s="7">
        <v>0</v>
      </c>
      <c r="U1219" s="7">
        <v>0</v>
      </c>
      <c r="V1219" s="7">
        <v>0</v>
      </c>
      <c r="W1219" s="7">
        <v>0</v>
      </c>
      <c r="X1219" s="7">
        <v>0</v>
      </c>
      <c r="Y1219" s="7">
        <v>0</v>
      </c>
      <c r="Z1219" s="7">
        <v>0</v>
      </c>
      <c r="AA1219" s="1" t="s">
        <v>40</v>
      </c>
      <c r="AB1219" s="1" t="str">
        <f t="shared" si="57"/>
        <v>Castilla y León</v>
      </c>
      <c r="AC1219" s="1" t="str">
        <f t="shared" si="55"/>
        <v>Cáceres-Castilla y León-Valladolid-R7</v>
      </c>
      <c r="AD1219" s="1" t="str">
        <f t="shared" si="56"/>
        <v xml:space="preserve">DE - Industria del papel, edición y artes gráficas </v>
      </c>
    </row>
    <row r="1220" spans="1:30" ht="14.4">
      <c r="A1220" s="7" t="s">
        <v>104</v>
      </c>
      <c r="B1220" s="7" t="s">
        <v>78</v>
      </c>
      <c r="C1220" s="7" t="s">
        <v>86</v>
      </c>
      <c r="D1220" s="7" t="s">
        <v>41</v>
      </c>
      <c r="E1220" s="7">
        <v>13.596527330700599</v>
      </c>
      <c r="F1220" s="7">
        <v>0</v>
      </c>
      <c r="G1220" s="7">
        <v>0</v>
      </c>
      <c r="H1220" s="7">
        <v>0</v>
      </c>
      <c r="I1220" s="7">
        <v>0</v>
      </c>
      <c r="J1220" s="7">
        <v>0</v>
      </c>
      <c r="K1220" s="7">
        <v>0</v>
      </c>
      <c r="L1220" s="7">
        <v>0</v>
      </c>
      <c r="M1220" s="7">
        <v>0</v>
      </c>
      <c r="N1220" s="7">
        <v>0</v>
      </c>
      <c r="O1220" s="7">
        <v>0</v>
      </c>
      <c r="P1220" s="7">
        <v>56.741976000000001</v>
      </c>
      <c r="Q1220" s="7">
        <v>0</v>
      </c>
      <c r="R1220" s="7">
        <v>0</v>
      </c>
      <c r="S1220" s="7">
        <v>0</v>
      </c>
      <c r="T1220" s="7">
        <v>0</v>
      </c>
      <c r="U1220" s="7">
        <v>0</v>
      </c>
      <c r="V1220" s="7">
        <v>0</v>
      </c>
      <c r="W1220" s="7">
        <v>0</v>
      </c>
      <c r="X1220" s="7">
        <v>0</v>
      </c>
      <c r="Y1220" s="7">
        <v>0</v>
      </c>
      <c r="Z1220" s="7">
        <v>0</v>
      </c>
      <c r="AA1220" s="1" t="s">
        <v>42</v>
      </c>
      <c r="AB1220" s="1" t="str">
        <f t="shared" si="57"/>
        <v>Castilla y León</v>
      </c>
      <c r="AC1220" s="1" t="str">
        <f t="shared" si="55"/>
        <v>Cáceres-Castilla y León-Valladolid-R8</v>
      </c>
      <c r="AD1220" s="1" t="str">
        <f t="shared" si="56"/>
        <v xml:space="preserve">DG - Industria Química </v>
      </c>
    </row>
    <row r="1221" spans="1:30" ht="14.4">
      <c r="A1221" s="7" t="s">
        <v>104</v>
      </c>
      <c r="B1221" s="7" t="s">
        <v>78</v>
      </c>
      <c r="C1221" s="7" t="s">
        <v>86</v>
      </c>
      <c r="D1221" s="7" t="s">
        <v>43</v>
      </c>
      <c r="E1221" s="7">
        <v>0</v>
      </c>
      <c r="F1221" s="7">
        <v>0</v>
      </c>
      <c r="G1221" s="7">
        <v>0</v>
      </c>
      <c r="H1221" s="7">
        <v>0</v>
      </c>
      <c r="I1221" s="7">
        <v>38.5455064704785</v>
      </c>
      <c r="J1221" s="7">
        <v>0</v>
      </c>
      <c r="K1221" s="7">
        <v>0</v>
      </c>
      <c r="L1221" s="7">
        <v>0</v>
      </c>
      <c r="M1221" s="7">
        <v>0</v>
      </c>
      <c r="N1221" s="7">
        <v>0</v>
      </c>
      <c r="O1221" s="7">
        <v>0</v>
      </c>
      <c r="P1221" s="7">
        <v>0</v>
      </c>
      <c r="Q1221" s="7">
        <v>0</v>
      </c>
      <c r="R1221" s="7">
        <v>0</v>
      </c>
      <c r="S1221" s="7">
        <v>0</v>
      </c>
      <c r="T1221" s="7">
        <v>9.5702549999999995</v>
      </c>
      <c r="U1221" s="7">
        <v>0</v>
      </c>
      <c r="V1221" s="7">
        <v>0</v>
      </c>
      <c r="W1221" s="7">
        <v>0</v>
      </c>
      <c r="X1221" s="7">
        <v>0</v>
      </c>
      <c r="Y1221" s="7">
        <v>0</v>
      </c>
      <c r="Z1221" s="7">
        <v>0</v>
      </c>
      <c r="AA1221" s="1" t="s">
        <v>44</v>
      </c>
      <c r="AB1221" s="1" t="str">
        <f t="shared" si="57"/>
        <v>Castilla y León</v>
      </c>
      <c r="AC1221" s="1" t="str">
        <f t="shared" si="55"/>
        <v>Cáceres-Castilla y León-Valladolid-R9</v>
      </c>
      <c r="AD1221" s="1" t="str">
        <f t="shared" si="56"/>
        <v xml:space="preserve">DH - Industria del caucho y materias plásticas </v>
      </c>
    </row>
    <row r="1222" spans="1:30" ht="14.4">
      <c r="A1222" s="7" t="s">
        <v>104</v>
      </c>
      <c r="B1222" s="7" t="s">
        <v>78</v>
      </c>
      <c r="C1222" s="7" t="s">
        <v>86</v>
      </c>
      <c r="D1222" s="7" t="s">
        <v>45</v>
      </c>
      <c r="E1222" s="7">
        <v>0</v>
      </c>
      <c r="F1222" s="7">
        <v>0</v>
      </c>
      <c r="G1222" s="7">
        <v>0</v>
      </c>
      <c r="H1222" s="7">
        <v>0</v>
      </c>
      <c r="I1222" s="7">
        <v>0</v>
      </c>
      <c r="J1222" s="7">
        <v>4.6274939000220403</v>
      </c>
      <c r="K1222" s="7">
        <v>0</v>
      </c>
      <c r="L1222" s="7">
        <v>0</v>
      </c>
      <c r="M1222" s="7">
        <v>0</v>
      </c>
      <c r="N1222" s="7">
        <v>0</v>
      </c>
      <c r="O1222" s="7">
        <v>1.53804504075268</v>
      </c>
      <c r="P1222" s="7">
        <v>0</v>
      </c>
      <c r="Q1222" s="7">
        <v>0</v>
      </c>
      <c r="R1222" s="7">
        <v>0</v>
      </c>
      <c r="S1222" s="7">
        <v>0</v>
      </c>
      <c r="T1222" s="7">
        <v>0</v>
      </c>
      <c r="U1222" s="7">
        <v>2.2267800000000002</v>
      </c>
      <c r="V1222" s="7">
        <v>0</v>
      </c>
      <c r="W1222" s="7">
        <v>0</v>
      </c>
      <c r="X1222" s="7">
        <v>0</v>
      </c>
      <c r="Y1222" s="7">
        <v>0</v>
      </c>
      <c r="Z1222" s="7">
        <v>12.091367999999999</v>
      </c>
      <c r="AA1222" s="1" t="s">
        <v>46</v>
      </c>
      <c r="AB1222" s="1" t="str">
        <f t="shared" si="57"/>
        <v>Castilla y León</v>
      </c>
      <c r="AC1222" s="1" t="str">
        <f t="shared" si="55"/>
        <v>Cáceres-Castilla y León-Valladolid-R10</v>
      </c>
      <c r="AD1222" s="1" t="str">
        <f t="shared" si="56"/>
        <v xml:space="preserve">DI - Industria de productos minerales no metálicos </v>
      </c>
    </row>
    <row r="1223" spans="1:30" ht="14.4">
      <c r="A1223" s="7" t="s">
        <v>104</v>
      </c>
      <c r="B1223" s="7" t="s">
        <v>78</v>
      </c>
      <c r="C1223" s="7" t="s">
        <v>86</v>
      </c>
      <c r="D1223" s="7" t="s">
        <v>47</v>
      </c>
      <c r="E1223" s="7">
        <v>0.38012258103791902</v>
      </c>
      <c r="F1223" s="7">
        <v>0.444934464421334</v>
      </c>
      <c r="G1223" s="7">
        <v>4.2787442888597997</v>
      </c>
      <c r="H1223" s="7">
        <v>21.6506141206251</v>
      </c>
      <c r="I1223" s="7">
        <v>0.92578971853502001</v>
      </c>
      <c r="J1223" s="7">
        <v>0</v>
      </c>
      <c r="K1223" s="7">
        <v>1.3983982080842301</v>
      </c>
      <c r="L1223" s="7">
        <v>0</v>
      </c>
      <c r="M1223" s="7">
        <v>0</v>
      </c>
      <c r="N1223" s="7">
        <v>0</v>
      </c>
      <c r="O1223" s="7">
        <v>0</v>
      </c>
      <c r="P1223" s="7">
        <v>0.52968800000000005</v>
      </c>
      <c r="Q1223" s="7">
        <v>1.788252</v>
      </c>
      <c r="R1223" s="7">
        <v>20.353771999999999</v>
      </c>
      <c r="S1223" s="7">
        <v>24.007535000000001</v>
      </c>
      <c r="T1223" s="7">
        <v>5.852411</v>
      </c>
      <c r="U1223" s="7">
        <v>0</v>
      </c>
      <c r="V1223" s="7">
        <v>5.5981540000000001</v>
      </c>
      <c r="W1223" s="7">
        <v>0</v>
      </c>
      <c r="X1223" s="7">
        <v>0</v>
      </c>
      <c r="Y1223" s="7">
        <v>0</v>
      </c>
      <c r="Z1223" s="7">
        <v>0</v>
      </c>
      <c r="AA1223" s="1" t="s">
        <v>48</v>
      </c>
      <c r="AB1223" s="1" t="str">
        <f t="shared" si="57"/>
        <v>Castilla y León</v>
      </c>
      <c r="AC1223" s="1" t="str">
        <f t="shared" si="55"/>
        <v>Cáceres-Castilla y León-Valladolid-R11</v>
      </c>
      <c r="AD1223" s="1" t="str">
        <f t="shared" si="56"/>
        <v xml:space="preserve">DJ - Metalurgia y fabricación de productos metálicos </v>
      </c>
    </row>
    <row r="1224" spans="1:30" ht="14.4">
      <c r="A1224" s="7" t="s">
        <v>104</v>
      </c>
      <c r="B1224" s="7" t="s">
        <v>78</v>
      </c>
      <c r="C1224" s="7" t="s">
        <v>86</v>
      </c>
      <c r="D1224" s="7" t="s">
        <v>49</v>
      </c>
      <c r="E1224" s="7">
        <v>0</v>
      </c>
      <c r="F1224" s="7">
        <v>0</v>
      </c>
      <c r="G1224" s="7">
        <v>0</v>
      </c>
      <c r="H1224" s="7">
        <v>0</v>
      </c>
      <c r="I1224" s="7">
        <v>0</v>
      </c>
      <c r="J1224" s="7">
        <v>0</v>
      </c>
      <c r="K1224" s="7">
        <v>0</v>
      </c>
      <c r="L1224" s="7">
        <v>0</v>
      </c>
      <c r="M1224" s="7">
        <v>0</v>
      </c>
      <c r="N1224" s="7">
        <v>0</v>
      </c>
      <c r="O1224" s="7">
        <v>0</v>
      </c>
      <c r="P1224" s="7">
        <v>0</v>
      </c>
      <c r="Q1224" s="7">
        <v>0</v>
      </c>
      <c r="R1224" s="7">
        <v>0</v>
      </c>
      <c r="S1224" s="7">
        <v>0</v>
      </c>
      <c r="T1224" s="7">
        <v>0</v>
      </c>
      <c r="U1224" s="7">
        <v>0</v>
      </c>
      <c r="V1224" s="7">
        <v>0</v>
      </c>
      <c r="W1224" s="7">
        <v>0</v>
      </c>
      <c r="X1224" s="7">
        <v>0</v>
      </c>
      <c r="Y1224" s="7">
        <v>0</v>
      </c>
      <c r="Z1224" s="7">
        <v>0</v>
      </c>
      <c r="AA1224" s="1" t="s">
        <v>50</v>
      </c>
      <c r="AB1224" s="1" t="str">
        <f t="shared" si="57"/>
        <v>Castilla y León</v>
      </c>
      <c r="AC1224" s="1" t="str">
        <f t="shared" si="55"/>
        <v>Cáceres-Castilla y León-Valladolid-R12</v>
      </c>
      <c r="AD1224" s="1" t="str">
        <f t="shared" si="56"/>
        <v xml:space="preserve">DK - Fabricación de maquinaria y equipo mecánico </v>
      </c>
    </row>
    <row r="1225" spans="1:30" ht="14.4">
      <c r="A1225" s="7" t="s">
        <v>104</v>
      </c>
      <c r="B1225" s="7" t="s">
        <v>78</v>
      </c>
      <c r="C1225" s="7" t="s">
        <v>86</v>
      </c>
      <c r="D1225" s="7" t="s">
        <v>51</v>
      </c>
      <c r="E1225" s="7">
        <v>0</v>
      </c>
      <c r="F1225" s="7">
        <v>2.9801528992061099</v>
      </c>
      <c r="G1225" s="7">
        <v>0</v>
      </c>
      <c r="H1225" s="7">
        <v>0</v>
      </c>
      <c r="I1225" s="7">
        <v>0</v>
      </c>
      <c r="J1225" s="7">
        <v>0</v>
      </c>
      <c r="K1225" s="7">
        <v>0</v>
      </c>
      <c r="L1225" s="7">
        <v>0</v>
      </c>
      <c r="M1225" s="7">
        <v>0</v>
      </c>
      <c r="N1225" s="7">
        <v>0</v>
      </c>
      <c r="O1225" s="7">
        <v>0</v>
      </c>
      <c r="P1225" s="7">
        <v>0</v>
      </c>
      <c r="Q1225" s="7">
        <v>11.29527</v>
      </c>
      <c r="R1225" s="7">
        <v>0</v>
      </c>
      <c r="S1225" s="7">
        <v>0</v>
      </c>
      <c r="T1225" s="7">
        <v>0</v>
      </c>
      <c r="U1225" s="7">
        <v>0</v>
      </c>
      <c r="V1225" s="7">
        <v>0</v>
      </c>
      <c r="W1225" s="7">
        <v>0</v>
      </c>
      <c r="X1225" s="7">
        <v>0</v>
      </c>
      <c r="Y1225" s="7">
        <v>0</v>
      </c>
      <c r="Z1225" s="7">
        <v>0</v>
      </c>
      <c r="AA1225" s="1" t="s">
        <v>52</v>
      </c>
      <c r="AB1225" s="1" t="str">
        <f t="shared" si="57"/>
        <v>Castilla y León</v>
      </c>
      <c r="AC1225" s="1" t="str">
        <f t="shared" si="55"/>
        <v>Cáceres-Castilla y León-Valladolid-R13</v>
      </c>
      <c r="AD1225" s="1" t="str">
        <f t="shared" si="56"/>
        <v xml:space="preserve">DL - Material y equipo eléctrico, electrónico y óptico </v>
      </c>
    </row>
    <row r="1226" spans="1:30" ht="14.4">
      <c r="A1226" s="7" t="s">
        <v>104</v>
      </c>
      <c r="B1226" s="7" t="s">
        <v>78</v>
      </c>
      <c r="C1226" s="7" t="s">
        <v>86</v>
      </c>
      <c r="D1226" s="7" t="s">
        <v>53</v>
      </c>
      <c r="E1226" s="7">
        <v>0</v>
      </c>
      <c r="F1226" s="7">
        <v>0</v>
      </c>
      <c r="G1226" s="7">
        <v>0</v>
      </c>
      <c r="H1226" s="7">
        <v>0.88478154756558702</v>
      </c>
      <c r="I1226" s="7">
        <v>52.841732528321302</v>
      </c>
      <c r="J1226" s="7">
        <v>36.221020198506402</v>
      </c>
      <c r="K1226" s="7">
        <v>39.9677621666021</v>
      </c>
      <c r="L1226" s="7">
        <v>0</v>
      </c>
      <c r="M1226" s="7">
        <v>0</v>
      </c>
      <c r="N1226" s="7">
        <v>0</v>
      </c>
      <c r="O1226" s="7">
        <v>0</v>
      </c>
      <c r="P1226" s="7">
        <v>0</v>
      </c>
      <c r="Q1226" s="7">
        <v>0</v>
      </c>
      <c r="R1226" s="7">
        <v>0</v>
      </c>
      <c r="S1226" s="7">
        <v>0.53242599999999995</v>
      </c>
      <c r="T1226" s="7">
        <v>13.720988999999999</v>
      </c>
      <c r="U1226" s="7">
        <v>11.901467999999999</v>
      </c>
      <c r="V1226" s="7">
        <v>13.657752</v>
      </c>
      <c r="W1226" s="7">
        <v>0</v>
      </c>
      <c r="X1226" s="7">
        <v>0</v>
      </c>
      <c r="Y1226" s="7">
        <v>0</v>
      </c>
      <c r="Z1226" s="7">
        <v>0</v>
      </c>
      <c r="AA1226" s="1" t="s">
        <v>54</v>
      </c>
      <c r="AB1226" s="1" t="str">
        <f t="shared" si="57"/>
        <v>Castilla y León</v>
      </c>
      <c r="AC1226" s="1" t="str">
        <f t="shared" si="55"/>
        <v>Cáceres-Castilla y León-Valladolid-R14</v>
      </c>
      <c r="AD1226" s="1" t="str">
        <f t="shared" si="56"/>
        <v xml:space="preserve">DM - Fabricación de material de transporte </v>
      </c>
    </row>
    <row r="1227" spans="1:30" ht="14.4">
      <c r="A1227" s="7" t="s">
        <v>104</v>
      </c>
      <c r="B1227" s="7" t="s">
        <v>78</v>
      </c>
      <c r="C1227" s="7" t="s">
        <v>86</v>
      </c>
      <c r="D1227" s="7" t="s">
        <v>55</v>
      </c>
      <c r="E1227" s="7">
        <v>5.3568651874300501</v>
      </c>
      <c r="F1227" s="7">
        <v>6.0228626783748904</v>
      </c>
      <c r="G1227" s="7">
        <v>0</v>
      </c>
      <c r="H1227" s="7">
        <v>0</v>
      </c>
      <c r="I1227" s="7">
        <v>0</v>
      </c>
      <c r="J1227" s="7">
        <v>0</v>
      </c>
      <c r="K1227" s="7">
        <v>0</v>
      </c>
      <c r="L1227" s="7">
        <v>2.5258232990556002</v>
      </c>
      <c r="M1227" s="7">
        <v>0</v>
      </c>
      <c r="N1227" s="7">
        <v>0</v>
      </c>
      <c r="O1227" s="7">
        <v>0</v>
      </c>
      <c r="P1227" s="7">
        <v>6.9666040000000002</v>
      </c>
      <c r="Q1227" s="7">
        <v>9.7559210000000007</v>
      </c>
      <c r="R1227" s="7">
        <v>0</v>
      </c>
      <c r="S1227" s="7">
        <v>0</v>
      </c>
      <c r="T1227" s="7">
        <v>0</v>
      </c>
      <c r="U1227" s="7">
        <v>0</v>
      </c>
      <c r="V1227" s="7">
        <v>0</v>
      </c>
      <c r="W1227" s="7">
        <v>2.4333330000000002</v>
      </c>
      <c r="X1227" s="7">
        <v>0</v>
      </c>
      <c r="Y1227" s="7">
        <v>0</v>
      </c>
      <c r="Z1227" s="7">
        <v>0</v>
      </c>
      <c r="AA1227" s="1" t="s">
        <v>56</v>
      </c>
      <c r="AB1227" s="1" t="str">
        <f t="shared" si="57"/>
        <v>Castilla y León</v>
      </c>
      <c r="AC1227" s="1" t="str">
        <f t="shared" si="55"/>
        <v>Cáceres-Castilla y León-Valladolid-R15</v>
      </c>
      <c r="AD1227" s="1" t="str">
        <f t="shared" si="56"/>
        <v xml:space="preserve">DN - Industrias diversas </v>
      </c>
    </row>
    <row r="1228" spans="1:30" ht="14.4">
      <c r="A1228" s="7" t="s">
        <v>104</v>
      </c>
      <c r="B1228" s="7" t="s">
        <v>78</v>
      </c>
      <c r="C1228" s="7" t="s">
        <v>86</v>
      </c>
      <c r="D1228" s="7" t="s">
        <v>57</v>
      </c>
      <c r="E1228" s="7">
        <v>96.045190509993404</v>
      </c>
      <c r="F1228" s="7">
        <v>88.143372558040198</v>
      </c>
      <c r="G1228" s="7">
        <v>46.7638297096127</v>
      </c>
      <c r="H1228" s="7">
        <v>68.848308202305702</v>
      </c>
      <c r="I1228" s="7">
        <v>0</v>
      </c>
      <c r="J1228" s="7">
        <v>0</v>
      </c>
      <c r="K1228" s="7">
        <v>0</v>
      </c>
      <c r="L1228" s="7">
        <v>0</v>
      </c>
      <c r="M1228" s="7">
        <v>0</v>
      </c>
      <c r="N1228" s="7">
        <v>0</v>
      </c>
      <c r="O1228" s="7">
        <v>0</v>
      </c>
      <c r="P1228" s="7">
        <v>0</v>
      </c>
      <c r="Q1228" s="7">
        <v>0</v>
      </c>
      <c r="R1228" s="7">
        <v>0</v>
      </c>
      <c r="S1228" s="7">
        <v>0</v>
      </c>
      <c r="T1228" s="7">
        <v>0</v>
      </c>
      <c r="U1228" s="7">
        <v>0</v>
      </c>
      <c r="V1228" s="7">
        <v>0</v>
      </c>
      <c r="W1228" s="7">
        <v>0</v>
      </c>
      <c r="X1228" s="7">
        <v>0</v>
      </c>
      <c r="Y1228" s="7">
        <v>0</v>
      </c>
      <c r="Z1228" s="7">
        <v>0</v>
      </c>
      <c r="AA1228" s="1" t="s">
        <v>58</v>
      </c>
      <c r="AB1228" s="1" t="str">
        <f t="shared" si="57"/>
        <v>Castilla y León</v>
      </c>
      <c r="AC1228" s="1" t="str">
        <f t="shared" si="55"/>
        <v>Cáceres-Castilla y León-Valladolid-R16</v>
      </c>
      <c r="AD1228" s="1" t="str">
        <f t="shared" si="56"/>
        <v xml:space="preserve">EE - Industria energética, distribución de energía, gas y agua </v>
      </c>
    </row>
    <row r="1229" spans="1:30" ht="14.4">
      <c r="A1229" s="7" t="s">
        <v>104</v>
      </c>
      <c r="B1229" s="7" t="s">
        <v>78</v>
      </c>
      <c r="C1229" s="7" t="s">
        <v>87</v>
      </c>
      <c r="D1229" s="7" t="s">
        <v>23</v>
      </c>
      <c r="E1229" s="7">
        <v>6.2103353719169299</v>
      </c>
      <c r="F1229" s="7">
        <v>0</v>
      </c>
      <c r="G1229" s="7">
        <v>16.616726442704099</v>
      </c>
      <c r="H1229" s="7">
        <v>1.78768525095036</v>
      </c>
      <c r="I1229" s="7">
        <v>1.27560741518263</v>
      </c>
      <c r="J1229" s="7">
        <v>0.723779745898816</v>
      </c>
      <c r="K1229" s="7">
        <v>0</v>
      </c>
      <c r="L1229" s="7">
        <v>0</v>
      </c>
      <c r="M1229" s="7">
        <v>0.82103604323025203</v>
      </c>
      <c r="N1229" s="7">
        <v>0.73347833953785002</v>
      </c>
      <c r="O1229" s="7">
        <v>0.43895947926288298</v>
      </c>
      <c r="P1229" s="7">
        <v>3.3365499999999999</v>
      </c>
      <c r="Q1229" s="7">
        <v>0</v>
      </c>
      <c r="R1229" s="7">
        <v>12.913430999999999</v>
      </c>
      <c r="S1229" s="7">
        <v>26.572614999999999</v>
      </c>
      <c r="T1229" s="7">
        <v>15.90385</v>
      </c>
      <c r="U1229" s="7">
        <v>1.543086</v>
      </c>
      <c r="V1229" s="7">
        <v>0</v>
      </c>
      <c r="W1229" s="7">
        <v>0</v>
      </c>
      <c r="X1229" s="7">
        <v>12.458349999999999</v>
      </c>
      <c r="Y1229" s="7">
        <v>9.4380000000000006</v>
      </c>
      <c r="Z1229" s="7">
        <v>10.208738</v>
      </c>
      <c r="AA1229" s="1" t="s">
        <v>24</v>
      </c>
      <c r="AB1229" s="1" t="str">
        <f t="shared" si="57"/>
        <v>Castilla y León</v>
      </c>
      <c r="AC1229" s="1" t="str">
        <f t="shared" si="55"/>
        <v>Cáceres-Castilla y León-Zamora-R1</v>
      </c>
      <c r="AD1229" s="1" t="str">
        <f t="shared" si="56"/>
        <v xml:space="preserve">AA,BB - Agricultura, silvicultura y pesca </v>
      </c>
    </row>
    <row r="1230" spans="1:30" ht="14.4">
      <c r="A1230" s="7" t="s">
        <v>104</v>
      </c>
      <c r="B1230" s="7" t="s">
        <v>78</v>
      </c>
      <c r="C1230" s="7" t="s">
        <v>87</v>
      </c>
      <c r="D1230" s="7" t="s">
        <v>26</v>
      </c>
      <c r="E1230" s="7">
        <v>0</v>
      </c>
      <c r="F1230" s="7">
        <v>0</v>
      </c>
      <c r="G1230" s="7">
        <v>0</v>
      </c>
      <c r="H1230" s="7">
        <v>0</v>
      </c>
      <c r="I1230" s="7">
        <v>0</v>
      </c>
      <c r="J1230" s="7">
        <v>0</v>
      </c>
      <c r="K1230" s="7">
        <v>0</v>
      </c>
      <c r="L1230" s="7">
        <v>0</v>
      </c>
      <c r="M1230" s="7">
        <v>0</v>
      </c>
      <c r="N1230" s="7">
        <v>0</v>
      </c>
      <c r="O1230" s="7">
        <v>0</v>
      </c>
      <c r="P1230" s="7">
        <v>0</v>
      </c>
      <c r="Q1230" s="7">
        <v>0</v>
      </c>
      <c r="R1230" s="7">
        <v>0</v>
      </c>
      <c r="S1230" s="7">
        <v>0</v>
      </c>
      <c r="T1230" s="7">
        <v>0</v>
      </c>
      <c r="U1230" s="7">
        <v>0</v>
      </c>
      <c r="V1230" s="7">
        <v>0</v>
      </c>
      <c r="W1230" s="7">
        <v>0</v>
      </c>
      <c r="X1230" s="7">
        <v>0</v>
      </c>
      <c r="Y1230" s="7">
        <v>0</v>
      </c>
      <c r="Z1230" s="7">
        <v>0</v>
      </c>
      <c r="AA1230" s="1" t="s">
        <v>27</v>
      </c>
      <c r="AB1230" s="1" t="str">
        <f t="shared" si="57"/>
        <v>Castilla y León</v>
      </c>
      <c r="AC1230" s="1" t="str">
        <f t="shared" ref="AC1230:AC1293" si="58">+A1230&amp;"-"&amp;AB1230&amp;"-"&amp;C1230&amp;"-"&amp;AA1230</f>
        <v>Cáceres-Castilla y León-Zamora-R2</v>
      </c>
      <c r="AD1230" s="1" t="str">
        <f t="shared" ref="AD1230:AD1293" si="59">+IF(D1230=$D$13,$AI$1,IF(D1230=$D$14,$AI$2,IF(D1230=$D$15,$AI$3,IF(D1230=$D$16,$AI$4,IF(D1230=$D$17,$AI$5,IF(D1230=$D$18,$AI$6,IF(D1230=$D$19,$AI$7,IF(D1230=$D$20,$AI$8,IF(D1230=$D$21,$AI$9,IF(D1230=$D$22,$AI$10,IF(D1230=$D$23,$AI$11,IF(D1230=$D$24,$AI$12,IF(D1230=$D$25,$AI$13,IF(D1230=$D$26,$AI$14,IF(D1230=$D$27,$AI$15,$AI$16)))))))))))))))</f>
        <v xml:space="preserve">CA,CB, DF - I. extractivas, coquerías, refino y combustibles nucleares </v>
      </c>
    </row>
    <row r="1231" spans="1:30" ht="14.4">
      <c r="A1231" s="7" t="s">
        <v>104</v>
      </c>
      <c r="B1231" s="7" t="s">
        <v>78</v>
      </c>
      <c r="C1231" s="7" t="s">
        <v>87</v>
      </c>
      <c r="D1231" s="7" t="s">
        <v>29</v>
      </c>
      <c r="E1231" s="7">
        <v>9.3440280713805492</v>
      </c>
      <c r="F1231" s="7">
        <v>4.1928106296962904</v>
      </c>
      <c r="G1231" s="7">
        <v>23.071086192832901</v>
      </c>
      <c r="H1231" s="7">
        <v>3.7074071184388502</v>
      </c>
      <c r="I1231" s="7">
        <v>6.8022372469891996</v>
      </c>
      <c r="J1231" s="7">
        <v>6.9736774690907604</v>
      </c>
      <c r="K1231" s="7">
        <v>2.09130089872734</v>
      </c>
      <c r="L1231" s="7">
        <v>24.169064005840301</v>
      </c>
      <c r="M1231" s="7">
        <v>1.08209409480603</v>
      </c>
      <c r="N1231" s="7">
        <v>7.6610216069882604</v>
      </c>
      <c r="O1231" s="7">
        <v>10.6212081823668</v>
      </c>
      <c r="P1231" s="7">
        <v>35.792631999999998</v>
      </c>
      <c r="Q1231" s="7">
        <v>14.96715</v>
      </c>
      <c r="R1231" s="7">
        <v>87.982266999999993</v>
      </c>
      <c r="S1231" s="7">
        <v>16.071828</v>
      </c>
      <c r="T1231" s="7">
        <v>41.560718000000001</v>
      </c>
      <c r="U1231" s="7">
        <v>43.738841999999998</v>
      </c>
      <c r="V1231" s="7">
        <v>9.2440599999999993</v>
      </c>
      <c r="W1231" s="7">
        <v>73.384573000000003</v>
      </c>
      <c r="X1231" s="7">
        <v>5.5946550000000004</v>
      </c>
      <c r="Y1231" s="7">
        <v>16.950084</v>
      </c>
      <c r="Z1231" s="7">
        <v>37.486516999999999</v>
      </c>
      <c r="AA1231" s="1" t="s">
        <v>30</v>
      </c>
      <c r="AB1231" s="1" t="str">
        <f t="shared" si="57"/>
        <v>Castilla y León</v>
      </c>
      <c r="AC1231" s="1" t="str">
        <f t="shared" si="58"/>
        <v>Cáceres-Castilla y León-Zamora-R3</v>
      </c>
      <c r="AD1231" s="1" t="str">
        <f t="shared" si="59"/>
        <v xml:space="preserve">DA - Industria Agroalimentaria </v>
      </c>
    </row>
    <row r="1232" spans="1:30" ht="14.4">
      <c r="A1232" s="7" t="s">
        <v>104</v>
      </c>
      <c r="B1232" s="7" t="s">
        <v>78</v>
      </c>
      <c r="C1232" s="7" t="s">
        <v>87</v>
      </c>
      <c r="D1232" s="7" t="s">
        <v>32</v>
      </c>
      <c r="E1232" s="7">
        <v>3.5993800963205998E-4</v>
      </c>
      <c r="F1232" s="7">
        <v>0</v>
      </c>
      <c r="G1232" s="7">
        <v>0</v>
      </c>
      <c r="H1232" s="7">
        <v>7.2531459255990697E-4</v>
      </c>
      <c r="I1232" s="7">
        <v>1.7540357297961199E-3</v>
      </c>
      <c r="J1232" s="7">
        <v>2.0896883722972499E-2</v>
      </c>
      <c r="K1232" s="7">
        <v>0</v>
      </c>
      <c r="L1232" s="7">
        <v>0</v>
      </c>
      <c r="M1232" s="7">
        <v>1.48330083876715E-6</v>
      </c>
      <c r="N1232" s="7">
        <v>3.3782929912050801E-5</v>
      </c>
      <c r="O1232" s="7">
        <v>3.1633555699078399E-6</v>
      </c>
      <c r="P1232" s="7">
        <v>0</v>
      </c>
      <c r="Q1232" s="7">
        <v>0</v>
      </c>
      <c r="R1232" s="7">
        <v>0</v>
      </c>
      <c r="S1232" s="7">
        <v>0</v>
      </c>
      <c r="T1232" s="7">
        <v>0</v>
      </c>
      <c r="U1232" s="7">
        <v>0</v>
      </c>
      <c r="V1232" s="7">
        <v>0</v>
      </c>
      <c r="W1232" s="7">
        <v>0</v>
      </c>
      <c r="X1232" s="7">
        <v>0</v>
      </c>
      <c r="Y1232" s="7">
        <v>0</v>
      </c>
      <c r="Z1232" s="7">
        <v>0</v>
      </c>
      <c r="AA1232" s="1" t="s">
        <v>33</v>
      </c>
      <c r="AB1232" s="1" t="str">
        <f t="shared" si="57"/>
        <v>Castilla y León</v>
      </c>
      <c r="AC1232" s="1" t="str">
        <f t="shared" si="58"/>
        <v>Cáceres-Castilla y León-Zamora-R4</v>
      </c>
      <c r="AD1232" s="1" t="str">
        <f t="shared" si="59"/>
        <v xml:space="preserve">DB - Industria textil y de la confección </v>
      </c>
    </row>
    <row r="1233" spans="1:30" ht="14.4">
      <c r="A1233" s="7" t="s">
        <v>104</v>
      </c>
      <c r="B1233" s="7" t="s">
        <v>78</v>
      </c>
      <c r="C1233" s="7" t="s">
        <v>87</v>
      </c>
      <c r="D1233" s="7" t="s">
        <v>35</v>
      </c>
      <c r="E1233" s="7">
        <v>0</v>
      </c>
      <c r="F1233" s="7">
        <v>0</v>
      </c>
      <c r="G1233" s="7">
        <v>0</v>
      </c>
      <c r="H1233" s="7">
        <v>0</v>
      </c>
      <c r="I1233" s="7">
        <v>0</v>
      </c>
      <c r="J1233" s="7">
        <v>0</v>
      </c>
      <c r="K1233" s="7">
        <v>0</v>
      </c>
      <c r="L1233" s="7">
        <v>0</v>
      </c>
      <c r="M1233" s="7">
        <v>0</v>
      </c>
      <c r="N1233" s="7">
        <v>0</v>
      </c>
      <c r="O1233" s="7">
        <v>0</v>
      </c>
      <c r="P1233" s="7">
        <v>0</v>
      </c>
      <c r="Q1233" s="7">
        <v>0</v>
      </c>
      <c r="R1233" s="7">
        <v>0</v>
      </c>
      <c r="S1233" s="7">
        <v>0</v>
      </c>
      <c r="T1233" s="7">
        <v>0</v>
      </c>
      <c r="U1233" s="7">
        <v>0</v>
      </c>
      <c r="V1233" s="7">
        <v>0</v>
      </c>
      <c r="W1233" s="7">
        <v>0</v>
      </c>
      <c r="X1233" s="7">
        <v>0</v>
      </c>
      <c r="Y1233" s="7">
        <v>0</v>
      </c>
      <c r="Z1233" s="7">
        <v>0</v>
      </c>
      <c r="AA1233" s="1" t="s">
        <v>36</v>
      </c>
      <c r="AB1233" s="1" t="str">
        <f t="shared" si="57"/>
        <v>Castilla y León</v>
      </c>
      <c r="AC1233" s="1" t="str">
        <f t="shared" si="58"/>
        <v>Cáceres-Castilla y León-Zamora-R5</v>
      </c>
      <c r="AD1233" s="1" t="str">
        <f t="shared" si="59"/>
        <v xml:space="preserve">DC - Industria del cuero y calzado </v>
      </c>
    </row>
    <row r="1234" spans="1:30" ht="14.4">
      <c r="A1234" s="7" t="s">
        <v>104</v>
      </c>
      <c r="B1234" s="7" t="s">
        <v>78</v>
      </c>
      <c r="C1234" s="7" t="s">
        <v>87</v>
      </c>
      <c r="D1234" s="7" t="s">
        <v>37</v>
      </c>
      <c r="E1234" s="7">
        <v>0</v>
      </c>
      <c r="F1234" s="7">
        <v>0</v>
      </c>
      <c r="G1234" s="7">
        <v>0</v>
      </c>
      <c r="H1234" s="7">
        <v>0</v>
      </c>
      <c r="I1234" s="7">
        <v>0</v>
      </c>
      <c r="J1234" s="7">
        <v>0</v>
      </c>
      <c r="K1234" s="7">
        <v>0</v>
      </c>
      <c r="L1234" s="7">
        <v>0</v>
      </c>
      <c r="M1234" s="7">
        <v>0</v>
      </c>
      <c r="N1234" s="7">
        <v>0</v>
      </c>
      <c r="O1234" s="7">
        <v>0.33204548390000399</v>
      </c>
      <c r="P1234" s="7">
        <v>0</v>
      </c>
      <c r="Q1234" s="7">
        <v>0</v>
      </c>
      <c r="R1234" s="7">
        <v>0</v>
      </c>
      <c r="S1234" s="7">
        <v>0</v>
      </c>
      <c r="T1234" s="7">
        <v>0</v>
      </c>
      <c r="U1234" s="7">
        <v>0</v>
      </c>
      <c r="V1234" s="7">
        <v>0</v>
      </c>
      <c r="W1234" s="7">
        <v>0</v>
      </c>
      <c r="X1234" s="7">
        <v>0</v>
      </c>
      <c r="Y1234" s="7">
        <v>0</v>
      </c>
      <c r="Z1234" s="7">
        <v>2.6932960000000001</v>
      </c>
      <c r="AA1234" s="1" t="s">
        <v>38</v>
      </c>
      <c r="AB1234" s="1" t="str">
        <f t="shared" si="57"/>
        <v>Castilla y León</v>
      </c>
      <c r="AC1234" s="1" t="str">
        <f t="shared" si="58"/>
        <v>Cáceres-Castilla y León-Zamora-R6</v>
      </c>
      <c r="AD1234" s="1" t="str">
        <f t="shared" si="59"/>
        <v xml:space="preserve">DD - Industria de la madera y el corcho </v>
      </c>
    </row>
    <row r="1235" spans="1:30" ht="14.4">
      <c r="A1235" s="7" t="s">
        <v>104</v>
      </c>
      <c r="B1235" s="7" t="s">
        <v>78</v>
      </c>
      <c r="C1235" s="7" t="s">
        <v>87</v>
      </c>
      <c r="D1235" s="7" t="s">
        <v>39</v>
      </c>
      <c r="E1235" s="7">
        <v>0</v>
      </c>
      <c r="F1235" s="7">
        <v>0</v>
      </c>
      <c r="G1235" s="7">
        <v>0</v>
      </c>
      <c r="H1235" s="7">
        <v>0</v>
      </c>
      <c r="I1235" s="7">
        <v>0</v>
      </c>
      <c r="J1235" s="7">
        <v>0</v>
      </c>
      <c r="K1235" s="7">
        <v>0</v>
      </c>
      <c r="L1235" s="7">
        <v>0</v>
      </c>
      <c r="M1235" s="7">
        <v>0</v>
      </c>
      <c r="N1235" s="7">
        <v>0</v>
      </c>
      <c r="O1235" s="7">
        <v>0</v>
      </c>
      <c r="P1235" s="7">
        <v>0</v>
      </c>
      <c r="Q1235" s="7">
        <v>0</v>
      </c>
      <c r="R1235" s="7">
        <v>0</v>
      </c>
      <c r="S1235" s="7">
        <v>0</v>
      </c>
      <c r="T1235" s="7">
        <v>0</v>
      </c>
      <c r="U1235" s="7">
        <v>0</v>
      </c>
      <c r="V1235" s="7">
        <v>0</v>
      </c>
      <c r="W1235" s="7">
        <v>0</v>
      </c>
      <c r="X1235" s="7">
        <v>0</v>
      </c>
      <c r="Y1235" s="7">
        <v>0</v>
      </c>
      <c r="Z1235" s="7">
        <v>0</v>
      </c>
      <c r="AA1235" s="1" t="s">
        <v>40</v>
      </c>
      <c r="AB1235" s="1" t="str">
        <f t="shared" si="57"/>
        <v>Castilla y León</v>
      </c>
      <c r="AC1235" s="1" t="str">
        <f t="shared" si="58"/>
        <v>Cáceres-Castilla y León-Zamora-R7</v>
      </c>
      <c r="AD1235" s="1" t="str">
        <f t="shared" si="59"/>
        <v xml:space="preserve">DE - Industria del papel, edición y artes gráficas </v>
      </c>
    </row>
    <row r="1236" spans="1:30" ht="14.4">
      <c r="A1236" s="7" t="s">
        <v>104</v>
      </c>
      <c r="B1236" s="7" t="s">
        <v>78</v>
      </c>
      <c r="C1236" s="7" t="s">
        <v>87</v>
      </c>
      <c r="D1236" s="7" t="s">
        <v>41</v>
      </c>
      <c r="E1236" s="7">
        <v>0</v>
      </c>
      <c r="F1236" s="7">
        <v>0</v>
      </c>
      <c r="G1236" s="7">
        <v>0</v>
      </c>
      <c r="H1236" s="7">
        <v>0</v>
      </c>
      <c r="I1236" s="7">
        <v>0</v>
      </c>
      <c r="J1236" s="7">
        <v>0</v>
      </c>
      <c r="K1236" s="7">
        <v>0</v>
      </c>
      <c r="L1236" s="7">
        <v>0</v>
      </c>
      <c r="M1236" s="7">
        <v>0</v>
      </c>
      <c r="N1236" s="7">
        <v>0</v>
      </c>
      <c r="O1236" s="7">
        <v>0</v>
      </c>
      <c r="P1236" s="7">
        <v>0</v>
      </c>
      <c r="Q1236" s="7">
        <v>0</v>
      </c>
      <c r="R1236" s="7">
        <v>0</v>
      </c>
      <c r="S1236" s="7">
        <v>0</v>
      </c>
      <c r="T1236" s="7">
        <v>0</v>
      </c>
      <c r="U1236" s="7">
        <v>0</v>
      </c>
      <c r="V1236" s="7">
        <v>0</v>
      </c>
      <c r="W1236" s="7">
        <v>0</v>
      </c>
      <c r="X1236" s="7">
        <v>0</v>
      </c>
      <c r="Y1236" s="7">
        <v>0</v>
      </c>
      <c r="Z1236" s="7">
        <v>0</v>
      </c>
      <c r="AA1236" s="1" t="s">
        <v>42</v>
      </c>
      <c r="AB1236" s="1" t="str">
        <f t="shared" si="57"/>
        <v>Castilla y León</v>
      </c>
      <c r="AC1236" s="1" t="str">
        <f t="shared" si="58"/>
        <v>Cáceres-Castilla y León-Zamora-R8</v>
      </c>
      <c r="AD1236" s="1" t="str">
        <f t="shared" si="59"/>
        <v xml:space="preserve">DG - Industria Química </v>
      </c>
    </row>
    <row r="1237" spans="1:30" ht="14.4">
      <c r="A1237" s="7" t="s">
        <v>104</v>
      </c>
      <c r="B1237" s="7" t="s">
        <v>78</v>
      </c>
      <c r="C1237" s="7" t="s">
        <v>87</v>
      </c>
      <c r="D1237" s="7" t="s">
        <v>43</v>
      </c>
      <c r="E1237" s="7">
        <v>0</v>
      </c>
      <c r="F1237" s="7">
        <v>0</v>
      </c>
      <c r="G1237" s="7">
        <v>0</v>
      </c>
      <c r="H1237" s="7">
        <v>0</v>
      </c>
      <c r="I1237" s="7">
        <v>0</v>
      </c>
      <c r="J1237" s="7">
        <v>0</v>
      </c>
      <c r="K1237" s="7">
        <v>0</v>
      </c>
      <c r="L1237" s="7">
        <v>0</v>
      </c>
      <c r="M1237" s="7">
        <v>0</v>
      </c>
      <c r="N1237" s="7">
        <v>0</v>
      </c>
      <c r="O1237" s="7">
        <v>0</v>
      </c>
      <c r="P1237" s="7">
        <v>0</v>
      </c>
      <c r="Q1237" s="7">
        <v>0</v>
      </c>
      <c r="R1237" s="7">
        <v>0</v>
      </c>
      <c r="S1237" s="7">
        <v>0</v>
      </c>
      <c r="T1237" s="7">
        <v>0</v>
      </c>
      <c r="U1237" s="7">
        <v>0</v>
      </c>
      <c r="V1237" s="7">
        <v>0</v>
      </c>
      <c r="W1237" s="7">
        <v>0</v>
      </c>
      <c r="X1237" s="7">
        <v>0</v>
      </c>
      <c r="Y1237" s="7">
        <v>0</v>
      </c>
      <c r="Z1237" s="7">
        <v>0</v>
      </c>
      <c r="AA1237" s="1" t="s">
        <v>44</v>
      </c>
      <c r="AB1237" s="1" t="str">
        <f t="shared" si="57"/>
        <v>Castilla y León</v>
      </c>
      <c r="AC1237" s="1" t="str">
        <f t="shared" si="58"/>
        <v>Cáceres-Castilla y León-Zamora-R9</v>
      </c>
      <c r="AD1237" s="1" t="str">
        <f t="shared" si="59"/>
        <v xml:space="preserve">DH - Industria del caucho y materias plásticas </v>
      </c>
    </row>
    <row r="1238" spans="1:30" ht="14.4">
      <c r="A1238" s="7" t="s">
        <v>104</v>
      </c>
      <c r="B1238" s="7" t="s">
        <v>78</v>
      </c>
      <c r="C1238" s="7" t="s">
        <v>87</v>
      </c>
      <c r="D1238" s="7" t="s">
        <v>45</v>
      </c>
      <c r="E1238" s="7">
        <v>0</v>
      </c>
      <c r="F1238" s="7">
        <v>0</v>
      </c>
      <c r="G1238" s="7">
        <v>0</v>
      </c>
      <c r="H1238" s="7">
        <v>0</v>
      </c>
      <c r="I1238" s="7">
        <v>0</v>
      </c>
      <c r="J1238" s="7">
        <v>1.0919883914564801</v>
      </c>
      <c r="K1238" s="7">
        <v>0</v>
      </c>
      <c r="L1238" s="7">
        <v>0</v>
      </c>
      <c r="M1238" s="7">
        <v>0</v>
      </c>
      <c r="N1238" s="7">
        <v>0</v>
      </c>
      <c r="O1238" s="7">
        <v>0</v>
      </c>
      <c r="P1238" s="7">
        <v>0</v>
      </c>
      <c r="Q1238" s="7">
        <v>0</v>
      </c>
      <c r="R1238" s="7">
        <v>0</v>
      </c>
      <c r="S1238" s="7">
        <v>0</v>
      </c>
      <c r="T1238" s="7">
        <v>0</v>
      </c>
      <c r="U1238" s="7">
        <v>42.896095000000003</v>
      </c>
      <c r="V1238" s="7">
        <v>0</v>
      </c>
      <c r="W1238" s="7">
        <v>0</v>
      </c>
      <c r="X1238" s="7">
        <v>0</v>
      </c>
      <c r="Y1238" s="7">
        <v>0</v>
      </c>
      <c r="Z1238" s="7">
        <v>0</v>
      </c>
      <c r="AA1238" s="1" t="s">
        <v>46</v>
      </c>
      <c r="AB1238" s="1" t="str">
        <f t="shared" si="57"/>
        <v>Castilla y León</v>
      </c>
      <c r="AC1238" s="1" t="str">
        <f t="shared" si="58"/>
        <v>Cáceres-Castilla y León-Zamora-R10</v>
      </c>
      <c r="AD1238" s="1" t="str">
        <f t="shared" si="59"/>
        <v xml:space="preserve">DI - Industria de productos minerales no metálicos </v>
      </c>
    </row>
    <row r="1239" spans="1:30" ht="14.4">
      <c r="A1239" s="7" t="s">
        <v>104</v>
      </c>
      <c r="B1239" s="7" t="s">
        <v>78</v>
      </c>
      <c r="C1239" s="7" t="s">
        <v>87</v>
      </c>
      <c r="D1239" s="7" t="s">
        <v>47</v>
      </c>
      <c r="E1239" s="7">
        <v>9.1002713753551294</v>
      </c>
      <c r="F1239" s="7">
        <v>3.8021841388705302</v>
      </c>
      <c r="G1239" s="7">
        <v>0</v>
      </c>
      <c r="H1239" s="7">
        <v>0</v>
      </c>
      <c r="I1239" s="7">
        <v>0</v>
      </c>
      <c r="J1239" s="7">
        <v>0</v>
      </c>
      <c r="K1239" s="7">
        <v>0</v>
      </c>
      <c r="L1239" s="7">
        <v>0</v>
      </c>
      <c r="M1239" s="7">
        <v>0</v>
      </c>
      <c r="N1239" s="7">
        <v>4.5060354575516204</v>
      </c>
      <c r="O1239" s="7">
        <v>0</v>
      </c>
      <c r="P1239" s="7">
        <v>29.050992000000001</v>
      </c>
      <c r="Q1239" s="7">
        <v>11.892472</v>
      </c>
      <c r="R1239" s="7">
        <v>0</v>
      </c>
      <c r="S1239" s="7">
        <v>0</v>
      </c>
      <c r="T1239" s="7">
        <v>0</v>
      </c>
      <c r="U1239" s="7">
        <v>0</v>
      </c>
      <c r="V1239" s="7">
        <v>0</v>
      </c>
      <c r="W1239" s="7">
        <v>0</v>
      </c>
      <c r="X1239" s="7">
        <v>0</v>
      </c>
      <c r="Y1239" s="7">
        <v>7.2826779999999998</v>
      </c>
      <c r="Z1239" s="7">
        <v>0</v>
      </c>
      <c r="AA1239" s="1" t="s">
        <v>48</v>
      </c>
      <c r="AB1239" s="1" t="str">
        <f t="shared" si="57"/>
        <v>Castilla y León</v>
      </c>
      <c r="AC1239" s="1" t="str">
        <f t="shared" si="58"/>
        <v>Cáceres-Castilla y León-Zamora-R11</v>
      </c>
      <c r="AD1239" s="1" t="str">
        <f t="shared" si="59"/>
        <v xml:space="preserve">DJ - Metalurgia y fabricación de productos metálicos </v>
      </c>
    </row>
    <row r="1240" spans="1:30" ht="14.4">
      <c r="A1240" s="7" t="s">
        <v>104</v>
      </c>
      <c r="B1240" s="7" t="s">
        <v>78</v>
      </c>
      <c r="C1240" s="7" t="s">
        <v>87</v>
      </c>
      <c r="D1240" s="7" t="s">
        <v>49</v>
      </c>
      <c r="E1240" s="7">
        <v>0</v>
      </c>
      <c r="F1240" s="7">
        <v>0</v>
      </c>
      <c r="G1240" s="7">
        <v>0</v>
      </c>
      <c r="H1240" s="7">
        <v>0</v>
      </c>
      <c r="I1240" s="7">
        <v>0</v>
      </c>
      <c r="J1240" s="7">
        <v>0</v>
      </c>
      <c r="K1240" s="7">
        <v>0</v>
      </c>
      <c r="L1240" s="7">
        <v>0</v>
      </c>
      <c r="M1240" s="7">
        <v>0</v>
      </c>
      <c r="N1240" s="7">
        <v>0</v>
      </c>
      <c r="O1240" s="7">
        <v>0</v>
      </c>
      <c r="P1240" s="7">
        <v>0</v>
      </c>
      <c r="Q1240" s="7">
        <v>0</v>
      </c>
      <c r="R1240" s="7">
        <v>0</v>
      </c>
      <c r="S1240" s="7">
        <v>0</v>
      </c>
      <c r="T1240" s="7">
        <v>0</v>
      </c>
      <c r="U1240" s="7">
        <v>0</v>
      </c>
      <c r="V1240" s="7">
        <v>0</v>
      </c>
      <c r="W1240" s="7">
        <v>0</v>
      </c>
      <c r="X1240" s="7">
        <v>0</v>
      </c>
      <c r="Y1240" s="7">
        <v>0</v>
      </c>
      <c r="Z1240" s="7">
        <v>0</v>
      </c>
      <c r="AA1240" s="1" t="s">
        <v>50</v>
      </c>
      <c r="AB1240" s="1" t="str">
        <f t="shared" si="57"/>
        <v>Castilla y León</v>
      </c>
      <c r="AC1240" s="1" t="str">
        <f t="shared" si="58"/>
        <v>Cáceres-Castilla y León-Zamora-R12</v>
      </c>
      <c r="AD1240" s="1" t="str">
        <f t="shared" si="59"/>
        <v xml:space="preserve">DK - Fabricación de maquinaria y equipo mecánico </v>
      </c>
    </row>
    <row r="1241" spans="1:30" ht="14.4">
      <c r="A1241" s="7" t="s">
        <v>104</v>
      </c>
      <c r="B1241" s="7" t="s">
        <v>78</v>
      </c>
      <c r="C1241" s="7" t="s">
        <v>87</v>
      </c>
      <c r="D1241" s="7" t="s">
        <v>51</v>
      </c>
      <c r="E1241" s="7">
        <v>0</v>
      </c>
      <c r="F1241" s="7">
        <v>0</v>
      </c>
      <c r="G1241" s="7">
        <v>0</v>
      </c>
      <c r="H1241" s="7">
        <v>0</v>
      </c>
      <c r="I1241" s="7">
        <v>0</v>
      </c>
      <c r="J1241" s="7">
        <v>0</v>
      </c>
      <c r="K1241" s="7">
        <v>0</v>
      </c>
      <c r="L1241" s="7">
        <v>0</v>
      </c>
      <c r="M1241" s="7">
        <v>0</v>
      </c>
      <c r="N1241" s="7">
        <v>0</v>
      </c>
      <c r="O1241" s="7">
        <v>0</v>
      </c>
      <c r="P1241" s="7">
        <v>0</v>
      </c>
      <c r="Q1241" s="7">
        <v>0</v>
      </c>
      <c r="R1241" s="7">
        <v>0</v>
      </c>
      <c r="S1241" s="7">
        <v>0</v>
      </c>
      <c r="T1241" s="7">
        <v>0</v>
      </c>
      <c r="U1241" s="7">
        <v>0</v>
      </c>
      <c r="V1241" s="7">
        <v>0</v>
      </c>
      <c r="W1241" s="7">
        <v>0</v>
      </c>
      <c r="X1241" s="7">
        <v>0</v>
      </c>
      <c r="Y1241" s="7">
        <v>0</v>
      </c>
      <c r="Z1241" s="7">
        <v>0</v>
      </c>
      <c r="AA1241" s="1" t="s">
        <v>52</v>
      </c>
      <c r="AB1241" s="1" t="str">
        <f t="shared" si="57"/>
        <v>Castilla y León</v>
      </c>
      <c r="AC1241" s="1" t="str">
        <f t="shared" si="58"/>
        <v>Cáceres-Castilla y León-Zamora-R13</v>
      </c>
      <c r="AD1241" s="1" t="str">
        <f t="shared" si="59"/>
        <v xml:space="preserve">DL - Material y equipo eléctrico, electrónico y óptico </v>
      </c>
    </row>
    <row r="1242" spans="1:30" ht="14.4">
      <c r="A1242" s="7" t="s">
        <v>104</v>
      </c>
      <c r="B1242" s="7" t="s">
        <v>78</v>
      </c>
      <c r="C1242" s="7" t="s">
        <v>87</v>
      </c>
      <c r="D1242" s="7" t="s">
        <v>53</v>
      </c>
      <c r="E1242" s="7">
        <v>0</v>
      </c>
      <c r="F1242" s="7">
        <v>0</v>
      </c>
      <c r="G1242" s="7">
        <v>0</v>
      </c>
      <c r="H1242" s="7">
        <v>0</v>
      </c>
      <c r="I1242" s="7">
        <v>0</v>
      </c>
      <c r="J1242" s="7">
        <v>0</v>
      </c>
      <c r="K1242" s="7">
        <v>0</v>
      </c>
      <c r="L1242" s="7">
        <v>0</v>
      </c>
      <c r="M1242" s="7">
        <v>0</v>
      </c>
      <c r="N1242" s="7">
        <v>0</v>
      </c>
      <c r="O1242" s="7">
        <v>0</v>
      </c>
      <c r="P1242" s="7">
        <v>0</v>
      </c>
      <c r="Q1242" s="7">
        <v>0</v>
      </c>
      <c r="R1242" s="7">
        <v>0</v>
      </c>
      <c r="S1242" s="7">
        <v>0</v>
      </c>
      <c r="T1242" s="7">
        <v>0</v>
      </c>
      <c r="U1242" s="7">
        <v>0</v>
      </c>
      <c r="V1242" s="7">
        <v>0</v>
      </c>
      <c r="W1242" s="7">
        <v>0</v>
      </c>
      <c r="X1242" s="7">
        <v>0</v>
      </c>
      <c r="Y1242" s="7">
        <v>0</v>
      </c>
      <c r="Z1242" s="7">
        <v>0</v>
      </c>
      <c r="AA1242" s="1" t="s">
        <v>54</v>
      </c>
      <c r="AB1242" s="1" t="str">
        <f t="shared" si="57"/>
        <v>Castilla y León</v>
      </c>
      <c r="AC1242" s="1" t="str">
        <f t="shared" si="58"/>
        <v>Cáceres-Castilla y León-Zamora-R14</v>
      </c>
      <c r="AD1242" s="1" t="str">
        <f t="shared" si="59"/>
        <v xml:space="preserve">DM - Fabricación de material de transporte </v>
      </c>
    </row>
    <row r="1243" spans="1:30" ht="14.4">
      <c r="A1243" s="7" t="s">
        <v>104</v>
      </c>
      <c r="B1243" s="7" t="s">
        <v>78</v>
      </c>
      <c r="C1243" s="7" t="s">
        <v>87</v>
      </c>
      <c r="D1243" s="7" t="s">
        <v>55</v>
      </c>
      <c r="E1243" s="7">
        <v>0</v>
      </c>
      <c r="F1243" s="7">
        <v>0</v>
      </c>
      <c r="G1243" s="7">
        <v>0</v>
      </c>
      <c r="H1243" s="7">
        <v>0</v>
      </c>
      <c r="I1243" s="7">
        <v>0</v>
      </c>
      <c r="J1243" s="7">
        <v>0</v>
      </c>
      <c r="K1243" s="7">
        <v>0</v>
      </c>
      <c r="L1243" s="7">
        <v>0</v>
      </c>
      <c r="M1243" s="7">
        <v>0</v>
      </c>
      <c r="N1243" s="7">
        <v>0</v>
      </c>
      <c r="O1243" s="7">
        <v>0</v>
      </c>
      <c r="P1243" s="7">
        <v>0</v>
      </c>
      <c r="Q1243" s="7">
        <v>0</v>
      </c>
      <c r="R1243" s="7">
        <v>0</v>
      </c>
      <c r="S1243" s="7">
        <v>0</v>
      </c>
      <c r="T1243" s="7">
        <v>0</v>
      </c>
      <c r="U1243" s="7">
        <v>0</v>
      </c>
      <c r="V1243" s="7">
        <v>0</v>
      </c>
      <c r="W1243" s="7">
        <v>0</v>
      </c>
      <c r="X1243" s="7">
        <v>0</v>
      </c>
      <c r="Y1243" s="7">
        <v>0</v>
      </c>
      <c r="Z1243" s="7">
        <v>0</v>
      </c>
      <c r="AA1243" s="1" t="s">
        <v>56</v>
      </c>
      <c r="AB1243" s="1" t="str">
        <f t="shared" si="57"/>
        <v>Castilla y León</v>
      </c>
      <c r="AC1243" s="1" t="str">
        <f t="shared" si="58"/>
        <v>Cáceres-Castilla y León-Zamora-R15</v>
      </c>
      <c r="AD1243" s="1" t="str">
        <f t="shared" si="59"/>
        <v xml:space="preserve">DN - Industrias diversas </v>
      </c>
    </row>
    <row r="1244" spans="1:30" ht="14.4">
      <c r="A1244" s="7" t="s">
        <v>104</v>
      </c>
      <c r="B1244" s="7" t="s">
        <v>78</v>
      </c>
      <c r="C1244" s="7" t="s">
        <v>87</v>
      </c>
      <c r="D1244" s="7" t="s">
        <v>57</v>
      </c>
      <c r="E1244" s="7">
        <v>118.91095748132901</v>
      </c>
      <c r="F1244" s="7">
        <v>59.488851231775499</v>
      </c>
      <c r="G1244" s="7">
        <v>80.558778185674399</v>
      </c>
      <c r="H1244" s="7">
        <v>6.5174008942298398</v>
      </c>
      <c r="I1244" s="7">
        <v>0</v>
      </c>
      <c r="J1244" s="7">
        <v>0</v>
      </c>
      <c r="K1244" s="7">
        <v>0</v>
      </c>
      <c r="L1244" s="7">
        <v>0</v>
      </c>
      <c r="M1244" s="7">
        <v>0</v>
      </c>
      <c r="N1244" s="7">
        <v>0</v>
      </c>
      <c r="O1244" s="7">
        <v>0</v>
      </c>
      <c r="P1244" s="7">
        <v>0</v>
      </c>
      <c r="Q1244" s="7">
        <v>0</v>
      </c>
      <c r="R1244" s="7">
        <v>0</v>
      </c>
      <c r="S1244" s="7">
        <v>0</v>
      </c>
      <c r="T1244" s="7">
        <v>0</v>
      </c>
      <c r="U1244" s="7">
        <v>0</v>
      </c>
      <c r="V1244" s="7">
        <v>0</v>
      </c>
      <c r="W1244" s="7">
        <v>0</v>
      </c>
      <c r="X1244" s="7">
        <v>0</v>
      </c>
      <c r="Y1244" s="7">
        <v>0</v>
      </c>
      <c r="Z1244" s="7">
        <v>0</v>
      </c>
      <c r="AA1244" s="1" t="s">
        <v>58</v>
      </c>
      <c r="AB1244" s="1" t="str">
        <f t="shared" si="57"/>
        <v>Castilla y León</v>
      </c>
      <c r="AC1244" s="1" t="str">
        <f t="shared" si="58"/>
        <v>Cáceres-Castilla y León-Zamora-R16</v>
      </c>
      <c r="AD1244" s="1" t="str">
        <f t="shared" si="59"/>
        <v xml:space="preserve">EE - Industria energética, distribución de energía, gas y agua </v>
      </c>
    </row>
    <row r="1245" spans="1:30" ht="14.4">
      <c r="A1245" s="7" t="s">
        <v>104</v>
      </c>
      <c r="B1245" s="7" t="s">
        <v>88</v>
      </c>
      <c r="C1245" s="7" t="s">
        <v>89</v>
      </c>
      <c r="D1245" s="7" t="s">
        <v>23</v>
      </c>
      <c r="E1245" s="7">
        <v>0</v>
      </c>
      <c r="F1245" s="7">
        <v>0</v>
      </c>
      <c r="G1245" s="7">
        <v>0</v>
      </c>
      <c r="H1245" s="7">
        <v>0</v>
      </c>
      <c r="I1245" s="7">
        <v>0</v>
      </c>
      <c r="J1245" s="7">
        <v>10.1992220569962</v>
      </c>
      <c r="K1245" s="7">
        <v>0</v>
      </c>
      <c r="L1245" s="7">
        <v>0</v>
      </c>
      <c r="M1245" s="7">
        <v>0</v>
      </c>
      <c r="N1245" s="7">
        <v>0</v>
      </c>
      <c r="O1245" s="7">
        <v>0</v>
      </c>
      <c r="P1245" s="7">
        <v>0</v>
      </c>
      <c r="Q1245" s="7">
        <v>0</v>
      </c>
      <c r="R1245" s="7">
        <v>0</v>
      </c>
      <c r="S1245" s="7">
        <v>0</v>
      </c>
      <c r="T1245" s="7">
        <v>0</v>
      </c>
      <c r="U1245" s="7">
        <v>8.2498059999999995</v>
      </c>
      <c r="V1245" s="7">
        <v>0</v>
      </c>
      <c r="W1245" s="7">
        <v>0</v>
      </c>
      <c r="X1245" s="7">
        <v>0</v>
      </c>
      <c r="Y1245" s="7">
        <v>0</v>
      </c>
      <c r="Z1245" s="7">
        <v>0</v>
      </c>
      <c r="AA1245" s="1" t="s">
        <v>24</v>
      </c>
      <c r="AB1245" s="1" t="str">
        <f t="shared" si="57"/>
        <v>Castilla La Mancha</v>
      </c>
      <c r="AC1245" s="1" t="str">
        <f t="shared" si="58"/>
        <v>Cáceres-Castilla La Mancha-Albacete-R1</v>
      </c>
      <c r="AD1245" s="1" t="str">
        <f t="shared" si="59"/>
        <v xml:space="preserve">AA,BB - Agricultura, silvicultura y pesca </v>
      </c>
    </row>
    <row r="1246" spans="1:30" ht="14.4">
      <c r="A1246" s="7" t="s">
        <v>104</v>
      </c>
      <c r="B1246" s="7" t="s">
        <v>88</v>
      </c>
      <c r="C1246" s="7" t="s">
        <v>89</v>
      </c>
      <c r="D1246" s="7" t="s">
        <v>26</v>
      </c>
      <c r="E1246" s="7">
        <v>0</v>
      </c>
      <c r="F1246" s="7">
        <v>0</v>
      </c>
      <c r="G1246" s="7">
        <v>0</v>
      </c>
      <c r="H1246" s="7">
        <v>0</v>
      </c>
      <c r="I1246" s="7">
        <v>0</v>
      </c>
      <c r="J1246" s="7">
        <v>0</v>
      </c>
      <c r="K1246" s="7">
        <v>0</v>
      </c>
      <c r="L1246" s="7">
        <v>0</v>
      </c>
      <c r="M1246" s="7">
        <v>0</v>
      </c>
      <c r="N1246" s="7">
        <v>0</v>
      </c>
      <c r="O1246" s="7">
        <v>0</v>
      </c>
      <c r="P1246" s="7">
        <v>0</v>
      </c>
      <c r="Q1246" s="7">
        <v>0</v>
      </c>
      <c r="R1246" s="7">
        <v>0</v>
      </c>
      <c r="S1246" s="7">
        <v>0</v>
      </c>
      <c r="T1246" s="7">
        <v>0</v>
      </c>
      <c r="U1246" s="7">
        <v>0</v>
      </c>
      <c r="V1246" s="7">
        <v>0</v>
      </c>
      <c r="W1246" s="7">
        <v>0</v>
      </c>
      <c r="X1246" s="7">
        <v>0</v>
      </c>
      <c r="Y1246" s="7">
        <v>0</v>
      </c>
      <c r="Z1246" s="7">
        <v>0</v>
      </c>
      <c r="AA1246" s="1" t="s">
        <v>27</v>
      </c>
      <c r="AB1246" s="1" t="str">
        <f t="shared" ref="AB1246:AB1309" si="60">IF(B1246="Castilla-La Mancha","Castilla La Mancha",B1246)</f>
        <v>Castilla La Mancha</v>
      </c>
      <c r="AC1246" s="1" t="str">
        <f t="shared" si="58"/>
        <v>Cáceres-Castilla La Mancha-Albacete-R2</v>
      </c>
      <c r="AD1246" s="1" t="str">
        <f t="shared" si="59"/>
        <v xml:space="preserve">CA,CB, DF - I. extractivas, coquerías, refino y combustibles nucleares </v>
      </c>
    </row>
    <row r="1247" spans="1:30" ht="14.4">
      <c r="A1247" s="7" t="s">
        <v>104</v>
      </c>
      <c r="B1247" s="7" t="s">
        <v>88</v>
      </c>
      <c r="C1247" s="7" t="s">
        <v>89</v>
      </c>
      <c r="D1247" s="7" t="s">
        <v>29</v>
      </c>
      <c r="E1247" s="7">
        <v>0</v>
      </c>
      <c r="F1247" s="7">
        <v>4.9312339861032202</v>
      </c>
      <c r="G1247" s="7">
        <v>4.9604959975268699</v>
      </c>
      <c r="H1247" s="7">
        <v>0</v>
      </c>
      <c r="I1247" s="7">
        <v>0</v>
      </c>
      <c r="J1247" s="7">
        <v>0</v>
      </c>
      <c r="K1247" s="7">
        <v>0</v>
      </c>
      <c r="L1247" s="7">
        <v>0</v>
      </c>
      <c r="M1247" s="7">
        <v>0</v>
      </c>
      <c r="N1247" s="7">
        <v>0</v>
      </c>
      <c r="O1247" s="7">
        <v>0</v>
      </c>
      <c r="P1247" s="7">
        <v>0</v>
      </c>
      <c r="Q1247" s="7">
        <v>18.552696000000001</v>
      </c>
      <c r="R1247" s="7">
        <v>17.777103</v>
      </c>
      <c r="S1247" s="7">
        <v>0</v>
      </c>
      <c r="T1247" s="7">
        <v>0</v>
      </c>
      <c r="U1247" s="7">
        <v>0</v>
      </c>
      <c r="V1247" s="7">
        <v>0</v>
      </c>
      <c r="W1247" s="7">
        <v>0</v>
      </c>
      <c r="X1247" s="7">
        <v>0</v>
      </c>
      <c r="Y1247" s="7">
        <v>0</v>
      </c>
      <c r="Z1247" s="7">
        <v>0</v>
      </c>
      <c r="AA1247" s="1" t="s">
        <v>30</v>
      </c>
      <c r="AB1247" s="1" t="str">
        <f t="shared" si="60"/>
        <v>Castilla La Mancha</v>
      </c>
      <c r="AC1247" s="1" t="str">
        <f t="shared" si="58"/>
        <v>Cáceres-Castilla La Mancha-Albacete-R3</v>
      </c>
      <c r="AD1247" s="1" t="str">
        <f t="shared" si="59"/>
        <v xml:space="preserve">DA - Industria Agroalimentaria </v>
      </c>
    </row>
    <row r="1248" spans="1:30" ht="14.4">
      <c r="A1248" s="7" t="s">
        <v>104</v>
      </c>
      <c r="B1248" s="7" t="s">
        <v>88</v>
      </c>
      <c r="C1248" s="7" t="s">
        <v>89</v>
      </c>
      <c r="D1248" s="7" t="s">
        <v>32</v>
      </c>
      <c r="E1248" s="7">
        <v>0</v>
      </c>
      <c r="F1248" s="7">
        <v>0</v>
      </c>
      <c r="G1248" s="7">
        <v>0</v>
      </c>
      <c r="H1248" s="7">
        <v>0</v>
      </c>
      <c r="I1248" s="7">
        <v>0</v>
      </c>
      <c r="J1248" s="7">
        <v>0</v>
      </c>
      <c r="K1248" s="7">
        <v>0</v>
      </c>
      <c r="L1248" s="7">
        <v>0</v>
      </c>
      <c r="M1248" s="7">
        <v>0</v>
      </c>
      <c r="N1248" s="7">
        <v>0</v>
      </c>
      <c r="O1248" s="7">
        <v>0</v>
      </c>
      <c r="P1248" s="7">
        <v>0</v>
      </c>
      <c r="Q1248" s="7">
        <v>0</v>
      </c>
      <c r="R1248" s="7">
        <v>0</v>
      </c>
      <c r="S1248" s="7">
        <v>0</v>
      </c>
      <c r="T1248" s="7">
        <v>0</v>
      </c>
      <c r="U1248" s="7">
        <v>0</v>
      </c>
      <c r="V1248" s="7">
        <v>0</v>
      </c>
      <c r="W1248" s="7">
        <v>0</v>
      </c>
      <c r="X1248" s="7">
        <v>0</v>
      </c>
      <c r="Y1248" s="7">
        <v>0</v>
      </c>
      <c r="Z1248" s="7">
        <v>0</v>
      </c>
      <c r="AA1248" s="1" t="s">
        <v>33</v>
      </c>
      <c r="AB1248" s="1" t="str">
        <f t="shared" si="60"/>
        <v>Castilla La Mancha</v>
      </c>
      <c r="AC1248" s="1" t="str">
        <f t="shared" si="58"/>
        <v>Cáceres-Castilla La Mancha-Albacete-R4</v>
      </c>
      <c r="AD1248" s="1" t="str">
        <f t="shared" si="59"/>
        <v xml:space="preserve">DB - Industria textil y de la confección </v>
      </c>
    </row>
    <row r="1249" spans="1:30" ht="14.4">
      <c r="A1249" s="7" t="s">
        <v>104</v>
      </c>
      <c r="B1249" s="7" t="s">
        <v>88</v>
      </c>
      <c r="C1249" s="7" t="s">
        <v>89</v>
      </c>
      <c r="D1249" s="7" t="s">
        <v>35</v>
      </c>
      <c r="E1249" s="7">
        <v>0</v>
      </c>
      <c r="F1249" s="7">
        <v>0</v>
      </c>
      <c r="G1249" s="7">
        <v>0</v>
      </c>
      <c r="H1249" s="7">
        <v>0</v>
      </c>
      <c r="I1249" s="7">
        <v>0</v>
      </c>
      <c r="J1249" s="7">
        <v>0</v>
      </c>
      <c r="K1249" s="7">
        <v>0</v>
      </c>
      <c r="L1249" s="7">
        <v>0</v>
      </c>
      <c r="M1249" s="7">
        <v>0</v>
      </c>
      <c r="N1249" s="7">
        <v>0</v>
      </c>
      <c r="O1249" s="7">
        <v>0</v>
      </c>
      <c r="P1249" s="7">
        <v>0</v>
      </c>
      <c r="Q1249" s="7">
        <v>0</v>
      </c>
      <c r="R1249" s="7">
        <v>0</v>
      </c>
      <c r="S1249" s="7">
        <v>0</v>
      </c>
      <c r="T1249" s="7">
        <v>0</v>
      </c>
      <c r="U1249" s="7">
        <v>0</v>
      </c>
      <c r="V1249" s="7">
        <v>0</v>
      </c>
      <c r="W1249" s="7">
        <v>0</v>
      </c>
      <c r="X1249" s="7">
        <v>0</v>
      </c>
      <c r="Y1249" s="7">
        <v>0</v>
      </c>
      <c r="Z1249" s="7">
        <v>0</v>
      </c>
      <c r="AA1249" s="1" t="s">
        <v>36</v>
      </c>
      <c r="AB1249" s="1" t="str">
        <f t="shared" si="60"/>
        <v>Castilla La Mancha</v>
      </c>
      <c r="AC1249" s="1" t="str">
        <f t="shared" si="58"/>
        <v>Cáceres-Castilla La Mancha-Albacete-R5</v>
      </c>
      <c r="AD1249" s="1" t="str">
        <f t="shared" si="59"/>
        <v xml:space="preserve">DC - Industria del cuero y calzado </v>
      </c>
    </row>
    <row r="1250" spans="1:30" ht="14.4">
      <c r="A1250" s="7" t="s">
        <v>104</v>
      </c>
      <c r="B1250" s="7" t="s">
        <v>88</v>
      </c>
      <c r="C1250" s="7" t="s">
        <v>89</v>
      </c>
      <c r="D1250" s="7" t="s">
        <v>37</v>
      </c>
      <c r="E1250" s="7">
        <v>0</v>
      </c>
      <c r="F1250" s="7">
        <v>0</v>
      </c>
      <c r="G1250" s="7">
        <v>0</v>
      </c>
      <c r="H1250" s="7">
        <v>0</v>
      </c>
      <c r="I1250" s="7">
        <v>0</v>
      </c>
      <c r="J1250" s="7">
        <v>5.6457434853961701E-2</v>
      </c>
      <c r="K1250" s="7">
        <v>0</v>
      </c>
      <c r="L1250" s="7">
        <v>0</v>
      </c>
      <c r="M1250" s="7">
        <v>0</v>
      </c>
      <c r="N1250" s="7">
        <v>0.244930397455564</v>
      </c>
      <c r="O1250" s="7">
        <v>0</v>
      </c>
      <c r="P1250" s="7">
        <v>0</v>
      </c>
      <c r="Q1250" s="7">
        <v>0</v>
      </c>
      <c r="R1250" s="7">
        <v>0</v>
      </c>
      <c r="S1250" s="7">
        <v>0</v>
      </c>
      <c r="T1250" s="7">
        <v>0</v>
      </c>
      <c r="U1250" s="7">
        <v>0.65634099999999995</v>
      </c>
      <c r="V1250" s="7">
        <v>0</v>
      </c>
      <c r="W1250" s="7">
        <v>0</v>
      </c>
      <c r="X1250" s="7">
        <v>0</v>
      </c>
      <c r="Y1250" s="7">
        <v>0.58774199999999999</v>
      </c>
      <c r="Z1250" s="7">
        <v>0</v>
      </c>
      <c r="AA1250" s="1" t="s">
        <v>38</v>
      </c>
      <c r="AB1250" s="1" t="str">
        <f t="shared" si="60"/>
        <v>Castilla La Mancha</v>
      </c>
      <c r="AC1250" s="1" t="str">
        <f t="shared" si="58"/>
        <v>Cáceres-Castilla La Mancha-Albacete-R6</v>
      </c>
      <c r="AD1250" s="1" t="str">
        <f t="shared" si="59"/>
        <v xml:space="preserve">DD - Industria de la madera y el corcho </v>
      </c>
    </row>
    <row r="1251" spans="1:30" ht="14.4">
      <c r="A1251" s="7" t="s">
        <v>104</v>
      </c>
      <c r="B1251" s="7" t="s">
        <v>88</v>
      </c>
      <c r="C1251" s="7" t="s">
        <v>89</v>
      </c>
      <c r="D1251" s="7" t="s">
        <v>39</v>
      </c>
      <c r="E1251" s="7">
        <v>0</v>
      </c>
      <c r="F1251" s="7">
        <v>0</v>
      </c>
      <c r="G1251" s="7">
        <v>0</v>
      </c>
      <c r="H1251" s="7">
        <v>0</v>
      </c>
      <c r="I1251" s="7">
        <v>0</v>
      </c>
      <c r="J1251" s="7">
        <v>0</v>
      </c>
      <c r="K1251" s="7">
        <v>0</v>
      </c>
      <c r="L1251" s="7">
        <v>0</v>
      </c>
      <c r="M1251" s="7">
        <v>0</v>
      </c>
      <c r="N1251" s="7">
        <v>0</v>
      </c>
      <c r="O1251" s="7">
        <v>0</v>
      </c>
      <c r="P1251" s="7">
        <v>0</v>
      </c>
      <c r="Q1251" s="7">
        <v>0</v>
      </c>
      <c r="R1251" s="7">
        <v>0</v>
      </c>
      <c r="S1251" s="7">
        <v>0</v>
      </c>
      <c r="T1251" s="7">
        <v>0</v>
      </c>
      <c r="U1251" s="7">
        <v>0</v>
      </c>
      <c r="V1251" s="7">
        <v>0</v>
      </c>
      <c r="W1251" s="7">
        <v>0</v>
      </c>
      <c r="X1251" s="7">
        <v>0</v>
      </c>
      <c r="Y1251" s="7">
        <v>0</v>
      </c>
      <c r="Z1251" s="7">
        <v>0</v>
      </c>
      <c r="AA1251" s="1" t="s">
        <v>40</v>
      </c>
      <c r="AB1251" s="1" t="str">
        <f t="shared" si="60"/>
        <v>Castilla La Mancha</v>
      </c>
      <c r="AC1251" s="1" t="str">
        <f t="shared" si="58"/>
        <v>Cáceres-Castilla La Mancha-Albacete-R7</v>
      </c>
      <c r="AD1251" s="1" t="str">
        <f t="shared" si="59"/>
        <v xml:space="preserve">DE - Industria del papel, edición y artes gráficas </v>
      </c>
    </row>
    <row r="1252" spans="1:30" ht="14.4">
      <c r="A1252" s="7" t="s">
        <v>104</v>
      </c>
      <c r="B1252" s="7" t="s">
        <v>88</v>
      </c>
      <c r="C1252" s="7" t="s">
        <v>89</v>
      </c>
      <c r="D1252" s="7" t="s">
        <v>41</v>
      </c>
      <c r="E1252" s="7">
        <v>0</v>
      </c>
      <c r="F1252" s="7">
        <v>0</v>
      </c>
      <c r="G1252" s="7">
        <v>0</v>
      </c>
      <c r="H1252" s="7">
        <v>0</v>
      </c>
      <c r="I1252" s="7">
        <v>4.8994123689094398</v>
      </c>
      <c r="J1252" s="7">
        <v>0</v>
      </c>
      <c r="K1252" s="7">
        <v>0</v>
      </c>
      <c r="L1252" s="7">
        <v>0</v>
      </c>
      <c r="M1252" s="7">
        <v>0</v>
      </c>
      <c r="N1252" s="7">
        <v>4.3021638960090103</v>
      </c>
      <c r="O1252" s="7">
        <v>0</v>
      </c>
      <c r="P1252" s="7">
        <v>0</v>
      </c>
      <c r="Q1252" s="7">
        <v>0</v>
      </c>
      <c r="R1252" s="7">
        <v>0</v>
      </c>
      <c r="S1252" s="7">
        <v>0</v>
      </c>
      <c r="T1252" s="7">
        <v>5.3623640000000004</v>
      </c>
      <c r="U1252" s="7">
        <v>0</v>
      </c>
      <c r="V1252" s="7">
        <v>0</v>
      </c>
      <c r="W1252" s="7">
        <v>0</v>
      </c>
      <c r="X1252" s="7">
        <v>0</v>
      </c>
      <c r="Y1252" s="7">
        <v>7.6817159999999998</v>
      </c>
      <c r="Z1252" s="7">
        <v>0</v>
      </c>
      <c r="AA1252" s="1" t="s">
        <v>42</v>
      </c>
      <c r="AB1252" s="1" t="str">
        <f t="shared" si="60"/>
        <v>Castilla La Mancha</v>
      </c>
      <c r="AC1252" s="1" t="str">
        <f t="shared" si="58"/>
        <v>Cáceres-Castilla La Mancha-Albacete-R8</v>
      </c>
      <c r="AD1252" s="1" t="str">
        <f t="shared" si="59"/>
        <v xml:space="preserve">DG - Industria Química </v>
      </c>
    </row>
    <row r="1253" spans="1:30" ht="14.4">
      <c r="A1253" s="7" t="s">
        <v>104</v>
      </c>
      <c r="B1253" s="7" t="s">
        <v>88</v>
      </c>
      <c r="C1253" s="7" t="s">
        <v>89</v>
      </c>
      <c r="D1253" s="7" t="s">
        <v>43</v>
      </c>
      <c r="E1253" s="7">
        <v>0</v>
      </c>
      <c r="F1253" s="7">
        <v>0</v>
      </c>
      <c r="G1253" s="7">
        <v>0</v>
      </c>
      <c r="H1253" s="7">
        <v>0</v>
      </c>
      <c r="I1253" s="7">
        <v>0.34747998646461198</v>
      </c>
      <c r="J1253" s="7">
        <v>0</v>
      </c>
      <c r="K1253" s="7">
        <v>0</v>
      </c>
      <c r="L1253" s="7">
        <v>0</v>
      </c>
      <c r="M1253" s="7">
        <v>0</v>
      </c>
      <c r="N1253" s="7">
        <v>0</v>
      </c>
      <c r="O1253" s="7">
        <v>0</v>
      </c>
      <c r="P1253" s="7">
        <v>0</v>
      </c>
      <c r="Q1253" s="7">
        <v>0</v>
      </c>
      <c r="R1253" s="7">
        <v>0</v>
      </c>
      <c r="S1253" s="7">
        <v>0</v>
      </c>
      <c r="T1253" s="7">
        <v>0.44399699999999998</v>
      </c>
      <c r="U1253" s="7">
        <v>0</v>
      </c>
      <c r="V1253" s="7">
        <v>0</v>
      </c>
      <c r="W1253" s="7">
        <v>0</v>
      </c>
      <c r="X1253" s="7">
        <v>0</v>
      </c>
      <c r="Y1253" s="7">
        <v>0</v>
      </c>
      <c r="Z1253" s="7">
        <v>0</v>
      </c>
      <c r="AA1253" s="1" t="s">
        <v>44</v>
      </c>
      <c r="AB1253" s="1" t="str">
        <f t="shared" si="60"/>
        <v>Castilla La Mancha</v>
      </c>
      <c r="AC1253" s="1" t="str">
        <f t="shared" si="58"/>
        <v>Cáceres-Castilla La Mancha-Albacete-R9</v>
      </c>
      <c r="AD1253" s="1" t="str">
        <f t="shared" si="59"/>
        <v xml:space="preserve">DH - Industria del caucho y materias plásticas </v>
      </c>
    </row>
    <row r="1254" spans="1:30" ht="14.4">
      <c r="A1254" s="7" t="s">
        <v>104</v>
      </c>
      <c r="B1254" s="7" t="s">
        <v>88</v>
      </c>
      <c r="C1254" s="7" t="s">
        <v>89</v>
      </c>
      <c r="D1254" s="7" t="s">
        <v>45</v>
      </c>
      <c r="E1254" s="7">
        <v>0</v>
      </c>
      <c r="F1254" s="7">
        <v>0</v>
      </c>
      <c r="G1254" s="7">
        <v>0</v>
      </c>
      <c r="H1254" s="7">
        <v>0</v>
      </c>
      <c r="I1254" s="7">
        <v>0</v>
      </c>
      <c r="J1254" s="7">
        <v>0</v>
      </c>
      <c r="K1254" s="7">
        <v>0</v>
      </c>
      <c r="L1254" s="7">
        <v>0</v>
      </c>
      <c r="M1254" s="7">
        <v>0</v>
      </c>
      <c r="N1254" s="7">
        <v>0</v>
      </c>
      <c r="O1254" s="7">
        <v>0</v>
      </c>
      <c r="P1254" s="7">
        <v>0</v>
      </c>
      <c r="Q1254" s="7">
        <v>0</v>
      </c>
      <c r="R1254" s="7">
        <v>0</v>
      </c>
      <c r="S1254" s="7">
        <v>0</v>
      </c>
      <c r="T1254" s="7">
        <v>0</v>
      </c>
      <c r="U1254" s="7">
        <v>0</v>
      </c>
      <c r="V1254" s="7">
        <v>0</v>
      </c>
      <c r="W1254" s="7">
        <v>0</v>
      </c>
      <c r="X1254" s="7">
        <v>0</v>
      </c>
      <c r="Y1254" s="7">
        <v>0</v>
      </c>
      <c r="Z1254" s="7">
        <v>0</v>
      </c>
      <c r="AA1254" s="1" t="s">
        <v>46</v>
      </c>
      <c r="AB1254" s="1" t="str">
        <f t="shared" si="60"/>
        <v>Castilla La Mancha</v>
      </c>
      <c r="AC1254" s="1" t="str">
        <f t="shared" si="58"/>
        <v>Cáceres-Castilla La Mancha-Albacete-R10</v>
      </c>
      <c r="AD1254" s="1" t="str">
        <f t="shared" si="59"/>
        <v xml:space="preserve">DI - Industria de productos minerales no metálicos </v>
      </c>
    </row>
    <row r="1255" spans="1:30" ht="14.4">
      <c r="A1255" s="7" t="s">
        <v>104</v>
      </c>
      <c r="B1255" s="7" t="s">
        <v>88</v>
      </c>
      <c r="C1255" s="7" t="s">
        <v>89</v>
      </c>
      <c r="D1255" s="7" t="s">
        <v>47</v>
      </c>
      <c r="E1255" s="7">
        <v>0</v>
      </c>
      <c r="F1255" s="7">
        <v>0</v>
      </c>
      <c r="G1255" s="7">
        <v>3.0354313849726</v>
      </c>
      <c r="H1255" s="7">
        <v>0</v>
      </c>
      <c r="I1255" s="7">
        <v>0</v>
      </c>
      <c r="J1255" s="7">
        <v>0</v>
      </c>
      <c r="K1255" s="7">
        <v>0</v>
      </c>
      <c r="L1255" s="7">
        <v>0</v>
      </c>
      <c r="M1255" s="7">
        <v>0</v>
      </c>
      <c r="N1255" s="7">
        <v>0</v>
      </c>
      <c r="O1255" s="7">
        <v>0</v>
      </c>
      <c r="P1255" s="7">
        <v>0</v>
      </c>
      <c r="Q1255" s="7">
        <v>0</v>
      </c>
      <c r="R1255" s="7">
        <v>1.451535</v>
      </c>
      <c r="S1255" s="7">
        <v>0</v>
      </c>
      <c r="T1255" s="7">
        <v>0</v>
      </c>
      <c r="U1255" s="7">
        <v>0</v>
      </c>
      <c r="V1255" s="7">
        <v>0</v>
      </c>
      <c r="W1255" s="7">
        <v>0</v>
      </c>
      <c r="X1255" s="7">
        <v>0</v>
      </c>
      <c r="Y1255" s="7">
        <v>0</v>
      </c>
      <c r="Z1255" s="7">
        <v>0</v>
      </c>
      <c r="AA1255" s="1" t="s">
        <v>48</v>
      </c>
      <c r="AB1255" s="1" t="str">
        <f t="shared" si="60"/>
        <v>Castilla La Mancha</v>
      </c>
      <c r="AC1255" s="1" t="str">
        <f t="shared" si="58"/>
        <v>Cáceres-Castilla La Mancha-Albacete-R11</v>
      </c>
      <c r="AD1255" s="1" t="str">
        <f t="shared" si="59"/>
        <v xml:space="preserve">DJ - Metalurgia y fabricación de productos metálicos </v>
      </c>
    </row>
    <row r="1256" spans="1:30" ht="14.4">
      <c r="A1256" s="7" t="s">
        <v>104</v>
      </c>
      <c r="B1256" s="7" t="s">
        <v>88</v>
      </c>
      <c r="C1256" s="7" t="s">
        <v>89</v>
      </c>
      <c r="D1256" s="7" t="s">
        <v>49</v>
      </c>
      <c r="E1256" s="7">
        <v>0</v>
      </c>
      <c r="F1256" s="7">
        <v>0</v>
      </c>
      <c r="G1256" s="7">
        <v>0</v>
      </c>
      <c r="H1256" s="7">
        <v>0</v>
      </c>
      <c r="I1256" s="7">
        <v>0</v>
      </c>
      <c r="J1256" s="7">
        <v>0</v>
      </c>
      <c r="K1256" s="7">
        <v>0</v>
      </c>
      <c r="L1256" s="7">
        <v>0</v>
      </c>
      <c r="M1256" s="7">
        <v>0</v>
      </c>
      <c r="N1256" s="7">
        <v>0</v>
      </c>
      <c r="O1256" s="7">
        <v>0</v>
      </c>
      <c r="P1256" s="7">
        <v>0</v>
      </c>
      <c r="Q1256" s="7">
        <v>0</v>
      </c>
      <c r="R1256" s="7">
        <v>0</v>
      </c>
      <c r="S1256" s="7">
        <v>0</v>
      </c>
      <c r="T1256" s="7">
        <v>0</v>
      </c>
      <c r="U1256" s="7">
        <v>0</v>
      </c>
      <c r="V1256" s="7">
        <v>0</v>
      </c>
      <c r="W1256" s="7">
        <v>0</v>
      </c>
      <c r="X1256" s="7">
        <v>0</v>
      </c>
      <c r="Y1256" s="7">
        <v>0</v>
      </c>
      <c r="Z1256" s="7">
        <v>0</v>
      </c>
      <c r="AA1256" s="1" t="s">
        <v>50</v>
      </c>
      <c r="AB1256" s="1" t="str">
        <f t="shared" si="60"/>
        <v>Castilla La Mancha</v>
      </c>
      <c r="AC1256" s="1" t="str">
        <f t="shared" si="58"/>
        <v>Cáceres-Castilla La Mancha-Albacete-R12</v>
      </c>
      <c r="AD1256" s="1" t="str">
        <f t="shared" si="59"/>
        <v xml:space="preserve">DK - Fabricación de maquinaria y equipo mecánico </v>
      </c>
    </row>
    <row r="1257" spans="1:30" ht="14.4">
      <c r="A1257" s="7" t="s">
        <v>104</v>
      </c>
      <c r="B1257" s="7" t="s">
        <v>88</v>
      </c>
      <c r="C1257" s="7" t="s">
        <v>89</v>
      </c>
      <c r="D1257" s="7" t="s">
        <v>51</v>
      </c>
      <c r="E1257" s="7">
        <v>0</v>
      </c>
      <c r="F1257" s="7">
        <v>0</v>
      </c>
      <c r="G1257" s="7">
        <v>0</v>
      </c>
      <c r="H1257" s="7">
        <v>0</v>
      </c>
      <c r="I1257" s="7">
        <v>0</v>
      </c>
      <c r="J1257" s="7">
        <v>0</v>
      </c>
      <c r="K1257" s="7">
        <v>0</v>
      </c>
      <c r="L1257" s="7">
        <v>0</v>
      </c>
      <c r="M1257" s="7">
        <v>0</v>
      </c>
      <c r="N1257" s="7">
        <v>0</v>
      </c>
      <c r="O1257" s="7">
        <v>0</v>
      </c>
      <c r="P1257" s="7">
        <v>0</v>
      </c>
      <c r="Q1257" s="7">
        <v>0</v>
      </c>
      <c r="R1257" s="7">
        <v>0</v>
      </c>
      <c r="S1257" s="7">
        <v>0</v>
      </c>
      <c r="T1257" s="7">
        <v>0</v>
      </c>
      <c r="U1257" s="7">
        <v>0</v>
      </c>
      <c r="V1257" s="7">
        <v>0</v>
      </c>
      <c r="W1257" s="7">
        <v>0</v>
      </c>
      <c r="X1257" s="7">
        <v>0</v>
      </c>
      <c r="Y1257" s="7">
        <v>0</v>
      </c>
      <c r="Z1257" s="7">
        <v>0</v>
      </c>
      <c r="AA1257" s="1" t="s">
        <v>52</v>
      </c>
      <c r="AB1257" s="1" t="str">
        <f t="shared" si="60"/>
        <v>Castilla La Mancha</v>
      </c>
      <c r="AC1257" s="1" t="str">
        <f t="shared" si="58"/>
        <v>Cáceres-Castilla La Mancha-Albacete-R13</v>
      </c>
      <c r="AD1257" s="1" t="str">
        <f t="shared" si="59"/>
        <v xml:space="preserve">DL - Material y equipo eléctrico, electrónico y óptico </v>
      </c>
    </row>
    <row r="1258" spans="1:30" ht="14.4">
      <c r="A1258" s="7" t="s">
        <v>104</v>
      </c>
      <c r="B1258" s="7" t="s">
        <v>88</v>
      </c>
      <c r="C1258" s="7" t="s">
        <v>89</v>
      </c>
      <c r="D1258" s="7" t="s">
        <v>53</v>
      </c>
      <c r="E1258" s="7">
        <v>0</v>
      </c>
      <c r="F1258" s="7">
        <v>0</v>
      </c>
      <c r="G1258" s="7">
        <v>3.36746341322455</v>
      </c>
      <c r="H1258" s="7">
        <v>0</v>
      </c>
      <c r="I1258" s="7">
        <v>0</v>
      </c>
      <c r="J1258" s="7">
        <v>0</v>
      </c>
      <c r="K1258" s="7">
        <v>3.9423646810208499</v>
      </c>
      <c r="L1258" s="7">
        <v>0</v>
      </c>
      <c r="M1258" s="7">
        <v>0</v>
      </c>
      <c r="N1258" s="7">
        <v>0</v>
      </c>
      <c r="O1258" s="7">
        <v>0</v>
      </c>
      <c r="P1258" s="7">
        <v>0</v>
      </c>
      <c r="Q1258" s="7">
        <v>0</v>
      </c>
      <c r="R1258" s="7">
        <v>0.81512200000000001</v>
      </c>
      <c r="S1258" s="7">
        <v>0</v>
      </c>
      <c r="T1258" s="7">
        <v>0</v>
      </c>
      <c r="U1258" s="7">
        <v>0</v>
      </c>
      <c r="V1258" s="7">
        <v>1.4800139999999999</v>
      </c>
      <c r="W1258" s="7">
        <v>0</v>
      </c>
      <c r="X1258" s="7">
        <v>0</v>
      </c>
      <c r="Y1258" s="7">
        <v>0</v>
      </c>
      <c r="Z1258" s="7">
        <v>0</v>
      </c>
      <c r="AA1258" s="1" t="s">
        <v>54</v>
      </c>
      <c r="AB1258" s="1" t="str">
        <f t="shared" si="60"/>
        <v>Castilla La Mancha</v>
      </c>
      <c r="AC1258" s="1" t="str">
        <f t="shared" si="58"/>
        <v>Cáceres-Castilla La Mancha-Albacete-R14</v>
      </c>
      <c r="AD1258" s="1" t="str">
        <f t="shared" si="59"/>
        <v xml:space="preserve">DM - Fabricación de material de transporte </v>
      </c>
    </row>
    <row r="1259" spans="1:30" ht="14.4">
      <c r="A1259" s="7" t="s">
        <v>104</v>
      </c>
      <c r="B1259" s="7" t="s">
        <v>88</v>
      </c>
      <c r="C1259" s="7" t="s">
        <v>89</v>
      </c>
      <c r="D1259" s="7" t="s">
        <v>55</v>
      </c>
      <c r="E1259" s="7">
        <v>0</v>
      </c>
      <c r="F1259" s="7">
        <v>0</v>
      </c>
      <c r="G1259" s="7">
        <v>0</v>
      </c>
      <c r="H1259" s="7">
        <v>0</v>
      </c>
      <c r="I1259" s="7">
        <v>0</v>
      </c>
      <c r="J1259" s="7">
        <v>0</v>
      </c>
      <c r="K1259" s="7">
        <v>0</v>
      </c>
      <c r="L1259" s="7">
        <v>0</v>
      </c>
      <c r="M1259" s="7">
        <v>0.715561170153305</v>
      </c>
      <c r="N1259" s="7">
        <v>0</v>
      </c>
      <c r="O1259" s="7">
        <v>0</v>
      </c>
      <c r="P1259" s="7">
        <v>0</v>
      </c>
      <c r="Q1259" s="7">
        <v>0</v>
      </c>
      <c r="R1259" s="7">
        <v>0</v>
      </c>
      <c r="S1259" s="7">
        <v>0</v>
      </c>
      <c r="T1259" s="7">
        <v>0</v>
      </c>
      <c r="U1259" s="7">
        <v>0</v>
      </c>
      <c r="V1259" s="7">
        <v>0</v>
      </c>
      <c r="W1259" s="7">
        <v>0</v>
      </c>
      <c r="X1259" s="7">
        <v>0.26679799999999998</v>
      </c>
      <c r="Y1259" s="7">
        <v>0</v>
      </c>
      <c r="Z1259" s="7">
        <v>0</v>
      </c>
      <c r="AA1259" s="1" t="s">
        <v>56</v>
      </c>
      <c r="AB1259" s="1" t="str">
        <f t="shared" si="60"/>
        <v>Castilla La Mancha</v>
      </c>
      <c r="AC1259" s="1" t="str">
        <f t="shared" si="58"/>
        <v>Cáceres-Castilla La Mancha-Albacete-R15</v>
      </c>
      <c r="AD1259" s="1" t="str">
        <f t="shared" si="59"/>
        <v xml:space="preserve">DN - Industrias diversas </v>
      </c>
    </row>
    <row r="1260" spans="1:30" ht="14.4">
      <c r="A1260" s="7" t="s">
        <v>104</v>
      </c>
      <c r="B1260" s="7" t="s">
        <v>88</v>
      </c>
      <c r="C1260" s="7" t="s">
        <v>89</v>
      </c>
      <c r="D1260" s="7" t="s">
        <v>57</v>
      </c>
      <c r="E1260" s="7">
        <v>0</v>
      </c>
      <c r="F1260" s="7">
        <v>0</v>
      </c>
      <c r="G1260" s="7">
        <v>0</v>
      </c>
      <c r="H1260" s="7">
        <v>0</v>
      </c>
      <c r="I1260" s="7">
        <v>0</v>
      </c>
      <c r="J1260" s="7">
        <v>0</v>
      </c>
      <c r="K1260" s="7">
        <v>0</v>
      </c>
      <c r="L1260" s="7">
        <v>0</v>
      </c>
      <c r="M1260" s="7">
        <v>0</v>
      </c>
      <c r="N1260" s="7">
        <v>0</v>
      </c>
      <c r="O1260" s="7">
        <v>0</v>
      </c>
      <c r="P1260" s="7">
        <v>0</v>
      </c>
      <c r="Q1260" s="7">
        <v>0</v>
      </c>
      <c r="R1260" s="7">
        <v>0</v>
      </c>
      <c r="S1260" s="7">
        <v>0</v>
      </c>
      <c r="T1260" s="7">
        <v>0</v>
      </c>
      <c r="U1260" s="7">
        <v>0</v>
      </c>
      <c r="V1260" s="7">
        <v>0</v>
      </c>
      <c r="W1260" s="7">
        <v>0</v>
      </c>
      <c r="X1260" s="7">
        <v>0</v>
      </c>
      <c r="Y1260" s="7">
        <v>0</v>
      </c>
      <c r="Z1260" s="7">
        <v>0</v>
      </c>
      <c r="AA1260" s="1" t="s">
        <v>58</v>
      </c>
      <c r="AB1260" s="1" t="str">
        <f t="shared" si="60"/>
        <v>Castilla La Mancha</v>
      </c>
      <c r="AC1260" s="1" t="str">
        <f t="shared" si="58"/>
        <v>Cáceres-Castilla La Mancha-Albacete-R16</v>
      </c>
      <c r="AD1260" s="1" t="str">
        <f t="shared" si="59"/>
        <v xml:space="preserve">EE - Industria energética, distribución de energía, gas y agua </v>
      </c>
    </row>
    <row r="1261" spans="1:30" ht="14.4">
      <c r="A1261" s="7" t="s">
        <v>104</v>
      </c>
      <c r="B1261" s="7" t="s">
        <v>88</v>
      </c>
      <c r="C1261" s="7" t="s">
        <v>90</v>
      </c>
      <c r="D1261" s="7" t="s">
        <v>23</v>
      </c>
      <c r="E1261" s="7">
        <v>6.1461266111338801</v>
      </c>
      <c r="F1261" s="7">
        <v>0</v>
      </c>
      <c r="G1261" s="7">
        <v>2.05443929165284</v>
      </c>
      <c r="H1261" s="7">
        <v>2.1562671292363502</v>
      </c>
      <c r="I1261" s="7">
        <v>0</v>
      </c>
      <c r="J1261" s="7">
        <v>0</v>
      </c>
      <c r="K1261" s="7">
        <v>5.1735966858885103</v>
      </c>
      <c r="L1261" s="7">
        <v>9.7058823131706493</v>
      </c>
      <c r="M1261" s="7">
        <v>0</v>
      </c>
      <c r="N1261" s="7">
        <v>5.1689453415193301</v>
      </c>
      <c r="O1261" s="7">
        <v>29.148174023544499</v>
      </c>
      <c r="P1261" s="7">
        <v>16.693974000000001</v>
      </c>
      <c r="Q1261" s="7">
        <v>0</v>
      </c>
      <c r="R1261" s="7">
        <v>4.929716</v>
      </c>
      <c r="S1261" s="7">
        <v>4.829364</v>
      </c>
      <c r="T1261" s="7">
        <v>0</v>
      </c>
      <c r="U1261" s="7">
        <v>0</v>
      </c>
      <c r="V1261" s="7">
        <v>14.30016</v>
      </c>
      <c r="W1261" s="7">
        <v>27.442046999999999</v>
      </c>
      <c r="X1261" s="7">
        <v>0</v>
      </c>
      <c r="Y1261" s="7">
        <v>9.4674600000000009</v>
      </c>
      <c r="Z1261" s="7">
        <v>51.59722</v>
      </c>
      <c r="AA1261" s="1" t="s">
        <v>24</v>
      </c>
      <c r="AB1261" s="1" t="str">
        <f t="shared" si="60"/>
        <v>Castilla La Mancha</v>
      </c>
      <c r="AC1261" s="1" t="str">
        <f t="shared" si="58"/>
        <v>Cáceres-Castilla La Mancha-Ciudad Real-R1</v>
      </c>
      <c r="AD1261" s="1" t="str">
        <f t="shared" si="59"/>
        <v xml:space="preserve">AA,BB - Agricultura, silvicultura y pesca </v>
      </c>
    </row>
    <row r="1262" spans="1:30" ht="14.4">
      <c r="A1262" s="7" t="s">
        <v>104</v>
      </c>
      <c r="B1262" s="7" t="s">
        <v>88</v>
      </c>
      <c r="C1262" s="7" t="s">
        <v>90</v>
      </c>
      <c r="D1262" s="7" t="s">
        <v>26</v>
      </c>
      <c r="E1262" s="7">
        <v>231.81369542305799</v>
      </c>
      <c r="F1262" s="7">
        <v>401.58429400722503</v>
      </c>
      <c r="G1262" s="7">
        <v>161.02453807449101</v>
      </c>
      <c r="H1262" s="7">
        <v>203.12000924083799</v>
      </c>
      <c r="I1262" s="7">
        <v>160.39728253273299</v>
      </c>
      <c r="J1262" s="7">
        <v>149.05561390142</v>
      </c>
      <c r="K1262" s="7">
        <v>141.28353182900801</v>
      </c>
      <c r="L1262" s="7">
        <v>97.290870207209394</v>
      </c>
      <c r="M1262" s="7">
        <v>117.110163220256</v>
      </c>
      <c r="N1262" s="7">
        <v>166.41939763507801</v>
      </c>
      <c r="O1262" s="7">
        <v>219.568504591568</v>
      </c>
      <c r="P1262" s="7">
        <v>39.842955000000003</v>
      </c>
      <c r="Q1262" s="7">
        <v>55.658087999999999</v>
      </c>
      <c r="R1262" s="7">
        <v>0</v>
      </c>
      <c r="S1262" s="7">
        <v>37.406911999999998</v>
      </c>
      <c r="T1262" s="7">
        <v>16.870756</v>
      </c>
      <c r="U1262" s="7">
        <v>0</v>
      </c>
      <c r="V1262" s="7">
        <v>32.509182000000003</v>
      </c>
      <c r="W1262" s="7">
        <v>0</v>
      </c>
      <c r="X1262" s="7">
        <v>9.2986599999999999</v>
      </c>
      <c r="Y1262" s="7">
        <v>8.4507849999999998</v>
      </c>
      <c r="Z1262" s="7">
        <v>28.584720999999998</v>
      </c>
      <c r="AA1262" s="1" t="s">
        <v>27</v>
      </c>
      <c r="AB1262" s="1" t="str">
        <f t="shared" si="60"/>
        <v>Castilla La Mancha</v>
      </c>
      <c r="AC1262" s="1" t="str">
        <f t="shared" si="58"/>
        <v>Cáceres-Castilla La Mancha-Ciudad Real-R2</v>
      </c>
      <c r="AD1262" s="1" t="str">
        <f t="shared" si="59"/>
        <v xml:space="preserve">CA,CB, DF - I. extractivas, coquerías, refino y combustibles nucleares </v>
      </c>
    </row>
    <row r="1263" spans="1:30" ht="14.4">
      <c r="A1263" s="7" t="s">
        <v>104</v>
      </c>
      <c r="B1263" s="7" t="s">
        <v>88</v>
      </c>
      <c r="C1263" s="7" t="s">
        <v>90</v>
      </c>
      <c r="D1263" s="7" t="s">
        <v>29</v>
      </c>
      <c r="E1263" s="7">
        <v>13.1359918912051</v>
      </c>
      <c r="F1263" s="7">
        <v>7.2125119831856104</v>
      </c>
      <c r="G1263" s="7">
        <v>6.2744172625931096</v>
      </c>
      <c r="H1263" s="7">
        <v>15.828138474264801</v>
      </c>
      <c r="I1263" s="7">
        <v>4.8914111551679298</v>
      </c>
      <c r="J1263" s="7">
        <v>10.120497094120299</v>
      </c>
      <c r="K1263" s="7">
        <v>21.915746461206499</v>
      </c>
      <c r="L1263" s="7">
        <v>0</v>
      </c>
      <c r="M1263" s="7">
        <v>23.4977136109447</v>
      </c>
      <c r="N1263" s="7">
        <v>3.4925819513335901</v>
      </c>
      <c r="O1263" s="7">
        <v>27.372901681769299</v>
      </c>
      <c r="P1263" s="7">
        <v>31.207281999999999</v>
      </c>
      <c r="Q1263" s="7">
        <v>38.492750000000001</v>
      </c>
      <c r="R1263" s="7">
        <v>46.552616999999998</v>
      </c>
      <c r="S1263" s="7">
        <v>100.789198</v>
      </c>
      <c r="T1263" s="7">
        <v>23.713073999999999</v>
      </c>
      <c r="U1263" s="7">
        <v>78.299750000000003</v>
      </c>
      <c r="V1263" s="7">
        <v>77.060502999999997</v>
      </c>
      <c r="W1263" s="7">
        <v>0</v>
      </c>
      <c r="X1263" s="7">
        <v>43.883780999999999</v>
      </c>
      <c r="Y1263" s="7">
        <v>13.098763</v>
      </c>
      <c r="Z1263" s="7">
        <v>85.471320000000006</v>
      </c>
      <c r="AA1263" s="1" t="s">
        <v>30</v>
      </c>
      <c r="AB1263" s="1" t="str">
        <f t="shared" si="60"/>
        <v>Castilla La Mancha</v>
      </c>
      <c r="AC1263" s="1" t="str">
        <f t="shared" si="58"/>
        <v>Cáceres-Castilla La Mancha-Ciudad Real-R3</v>
      </c>
      <c r="AD1263" s="1" t="str">
        <f t="shared" si="59"/>
        <v xml:space="preserve">DA - Industria Agroalimentaria </v>
      </c>
    </row>
    <row r="1264" spans="1:30" ht="14.4">
      <c r="A1264" s="7" t="s">
        <v>104</v>
      </c>
      <c r="B1264" s="7" t="s">
        <v>88</v>
      </c>
      <c r="C1264" s="7" t="s">
        <v>90</v>
      </c>
      <c r="D1264" s="7" t="s">
        <v>32</v>
      </c>
      <c r="E1264" s="7">
        <v>0</v>
      </c>
      <c r="F1264" s="7">
        <v>0</v>
      </c>
      <c r="G1264" s="7">
        <v>0</v>
      </c>
      <c r="H1264" s="7">
        <v>0</v>
      </c>
      <c r="I1264" s="7">
        <v>0</v>
      </c>
      <c r="J1264" s="7">
        <v>0</v>
      </c>
      <c r="K1264" s="7">
        <v>0</v>
      </c>
      <c r="L1264" s="7">
        <v>0</v>
      </c>
      <c r="M1264" s="7">
        <v>0</v>
      </c>
      <c r="N1264" s="7">
        <v>0</v>
      </c>
      <c r="O1264" s="7">
        <v>0</v>
      </c>
      <c r="P1264" s="7">
        <v>0</v>
      </c>
      <c r="Q1264" s="7">
        <v>0</v>
      </c>
      <c r="R1264" s="7">
        <v>0</v>
      </c>
      <c r="S1264" s="7">
        <v>0</v>
      </c>
      <c r="T1264" s="7">
        <v>0</v>
      </c>
      <c r="U1264" s="7">
        <v>0</v>
      </c>
      <c r="V1264" s="7">
        <v>0</v>
      </c>
      <c r="W1264" s="7">
        <v>0</v>
      </c>
      <c r="X1264" s="7">
        <v>0</v>
      </c>
      <c r="Y1264" s="7">
        <v>0</v>
      </c>
      <c r="Z1264" s="7">
        <v>0</v>
      </c>
      <c r="AA1264" s="1" t="s">
        <v>33</v>
      </c>
      <c r="AB1264" s="1" t="str">
        <f t="shared" si="60"/>
        <v>Castilla La Mancha</v>
      </c>
      <c r="AC1264" s="1" t="str">
        <f t="shared" si="58"/>
        <v>Cáceres-Castilla La Mancha-Ciudad Real-R4</v>
      </c>
      <c r="AD1264" s="1" t="str">
        <f t="shared" si="59"/>
        <v xml:space="preserve">DB - Industria textil y de la confección </v>
      </c>
    </row>
    <row r="1265" spans="1:30" ht="14.4">
      <c r="A1265" s="7" t="s">
        <v>104</v>
      </c>
      <c r="B1265" s="7" t="s">
        <v>88</v>
      </c>
      <c r="C1265" s="7" t="s">
        <v>90</v>
      </c>
      <c r="D1265" s="7" t="s">
        <v>35</v>
      </c>
      <c r="E1265" s="7">
        <v>0</v>
      </c>
      <c r="F1265" s="7">
        <v>0</v>
      </c>
      <c r="G1265" s="7">
        <v>0</v>
      </c>
      <c r="H1265" s="7">
        <v>0</v>
      </c>
      <c r="I1265" s="7">
        <v>0</v>
      </c>
      <c r="J1265" s="7">
        <v>0</v>
      </c>
      <c r="K1265" s="7">
        <v>0</v>
      </c>
      <c r="L1265" s="7">
        <v>0</v>
      </c>
      <c r="M1265" s="7">
        <v>0</v>
      </c>
      <c r="N1265" s="7">
        <v>0</v>
      </c>
      <c r="O1265" s="7">
        <v>0</v>
      </c>
      <c r="P1265" s="7">
        <v>0</v>
      </c>
      <c r="Q1265" s="7">
        <v>0</v>
      </c>
      <c r="R1265" s="7">
        <v>0</v>
      </c>
      <c r="S1265" s="7">
        <v>0</v>
      </c>
      <c r="T1265" s="7">
        <v>0</v>
      </c>
      <c r="U1265" s="7">
        <v>0</v>
      </c>
      <c r="V1265" s="7">
        <v>0</v>
      </c>
      <c r="W1265" s="7">
        <v>0</v>
      </c>
      <c r="X1265" s="7">
        <v>0</v>
      </c>
      <c r="Y1265" s="7">
        <v>0</v>
      </c>
      <c r="Z1265" s="7">
        <v>0</v>
      </c>
      <c r="AA1265" s="1" t="s">
        <v>36</v>
      </c>
      <c r="AB1265" s="1" t="str">
        <f t="shared" si="60"/>
        <v>Castilla La Mancha</v>
      </c>
      <c r="AC1265" s="1" t="str">
        <f t="shared" si="58"/>
        <v>Cáceres-Castilla La Mancha-Ciudad Real-R5</v>
      </c>
      <c r="AD1265" s="1" t="str">
        <f t="shared" si="59"/>
        <v xml:space="preserve">DC - Industria del cuero y calzado </v>
      </c>
    </row>
    <row r="1266" spans="1:30" ht="14.4">
      <c r="A1266" s="7" t="s">
        <v>104</v>
      </c>
      <c r="B1266" s="7" t="s">
        <v>88</v>
      </c>
      <c r="C1266" s="7" t="s">
        <v>90</v>
      </c>
      <c r="D1266" s="7" t="s">
        <v>37</v>
      </c>
      <c r="E1266" s="7">
        <v>0</v>
      </c>
      <c r="F1266" s="7">
        <v>0</v>
      </c>
      <c r="G1266" s="7">
        <v>0</v>
      </c>
      <c r="H1266" s="7">
        <v>0</v>
      </c>
      <c r="I1266" s="7">
        <v>2.34729360131037</v>
      </c>
      <c r="J1266" s="7">
        <v>0</v>
      </c>
      <c r="K1266" s="7">
        <v>0</v>
      </c>
      <c r="L1266" s="7">
        <v>0</v>
      </c>
      <c r="M1266" s="7">
        <v>0</v>
      </c>
      <c r="N1266" s="7">
        <v>0</v>
      </c>
      <c r="O1266" s="7">
        <v>0</v>
      </c>
      <c r="P1266" s="7">
        <v>0</v>
      </c>
      <c r="Q1266" s="7">
        <v>0</v>
      </c>
      <c r="R1266" s="7">
        <v>0</v>
      </c>
      <c r="S1266" s="7">
        <v>0</v>
      </c>
      <c r="T1266" s="7">
        <v>16.078028</v>
      </c>
      <c r="U1266" s="7">
        <v>0</v>
      </c>
      <c r="V1266" s="7">
        <v>0</v>
      </c>
      <c r="W1266" s="7">
        <v>0</v>
      </c>
      <c r="X1266" s="7">
        <v>0</v>
      </c>
      <c r="Y1266" s="7">
        <v>0</v>
      </c>
      <c r="Z1266" s="7">
        <v>0</v>
      </c>
      <c r="AA1266" s="1" t="s">
        <v>38</v>
      </c>
      <c r="AB1266" s="1" t="str">
        <f t="shared" si="60"/>
        <v>Castilla La Mancha</v>
      </c>
      <c r="AC1266" s="1" t="str">
        <f t="shared" si="58"/>
        <v>Cáceres-Castilla La Mancha-Ciudad Real-R6</v>
      </c>
      <c r="AD1266" s="1" t="str">
        <f t="shared" si="59"/>
        <v xml:space="preserve">DD - Industria de la madera y el corcho </v>
      </c>
    </row>
    <row r="1267" spans="1:30" ht="14.4">
      <c r="A1267" s="7" t="s">
        <v>104</v>
      </c>
      <c r="B1267" s="7" t="s">
        <v>88</v>
      </c>
      <c r="C1267" s="7" t="s">
        <v>90</v>
      </c>
      <c r="D1267" s="7" t="s">
        <v>39</v>
      </c>
      <c r="E1267" s="7">
        <v>0</v>
      </c>
      <c r="F1267" s="7">
        <v>0</v>
      </c>
      <c r="G1267" s="7">
        <v>0</v>
      </c>
      <c r="H1267" s="7">
        <v>0</v>
      </c>
      <c r="I1267" s="7">
        <v>0</v>
      </c>
      <c r="J1267" s="7">
        <v>0</v>
      </c>
      <c r="K1267" s="7">
        <v>0</v>
      </c>
      <c r="L1267" s="7">
        <v>0</v>
      </c>
      <c r="M1267" s="7">
        <v>0</v>
      </c>
      <c r="N1267" s="7">
        <v>0</v>
      </c>
      <c r="O1267" s="7">
        <v>0</v>
      </c>
      <c r="P1267" s="7">
        <v>0</v>
      </c>
      <c r="Q1267" s="7">
        <v>0</v>
      </c>
      <c r="R1267" s="7">
        <v>0</v>
      </c>
      <c r="S1267" s="7">
        <v>0</v>
      </c>
      <c r="T1267" s="7">
        <v>0</v>
      </c>
      <c r="U1267" s="7">
        <v>0</v>
      </c>
      <c r="V1267" s="7">
        <v>0</v>
      </c>
      <c r="W1267" s="7">
        <v>0</v>
      </c>
      <c r="X1267" s="7">
        <v>0</v>
      </c>
      <c r="Y1267" s="7">
        <v>0</v>
      </c>
      <c r="Z1267" s="7">
        <v>0</v>
      </c>
      <c r="AA1267" s="1" t="s">
        <v>40</v>
      </c>
      <c r="AB1267" s="1" t="str">
        <f t="shared" si="60"/>
        <v>Castilla La Mancha</v>
      </c>
      <c r="AC1267" s="1" t="str">
        <f t="shared" si="58"/>
        <v>Cáceres-Castilla La Mancha-Ciudad Real-R7</v>
      </c>
      <c r="AD1267" s="1" t="str">
        <f t="shared" si="59"/>
        <v xml:space="preserve">DE - Industria del papel, edición y artes gráficas </v>
      </c>
    </row>
    <row r="1268" spans="1:30" ht="14.4">
      <c r="A1268" s="7" t="s">
        <v>104</v>
      </c>
      <c r="B1268" s="7" t="s">
        <v>88</v>
      </c>
      <c r="C1268" s="7" t="s">
        <v>90</v>
      </c>
      <c r="D1268" s="7" t="s">
        <v>41</v>
      </c>
      <c r="E1268" s="7">
        <v>1.10549327121265</v>
      </c>
      <c r="F1268" s="7">
        <v>0</v>
      </c>
      <c r="G1268" s="7">
        <v>0</v>
      </c>
      <c r="H1268" s="7">
        <v>0</v>
      </c>
      <c r="I1268" s="7">
        <v>4.4151514947022701</v>
      </c>
      <c r="J1268" s="7">
        <v>0</v>
      </c>
      <c r="K1268" s="7">
        <v>0</v>
      </c>
      <c r="L1268" s="7">
        <v>33.369195795171997</v>
      </c>
      <c r="M1268" s="7">
        <v>6.2186778504621003</v>
      </c>
      <c r="N1268" s="7">
        <v>8.7981253379626203</v>
      </c>
      <c r="O1268" s="7">
        <v>0</v>
      </c>
      <c r="P1268" s="7">
        <v>0.52502599999999999</v>
      </c>
      <c r="Q1268" s="7">
        <v>0</v>
      </c>
      <c r="R1268" s="7">
        <v>0</v>
      </c>
      <c r="S1268" s="7">
        <v>0</v>
      </c>
      <c r="T1268" s="7">
        <v>15.312408</v>
      </c>
      <c r="U1268" s="7">
        <v>0</v>
      </c>
      <c r="V1268" s="7">
        <v>0</v>
      </c>
      <c r="W1268" s="7">
        <v>36.543078000000001</v>
      </c>
      <c r="X1268" s="7">
        <v>14.491548</v>
      </c>
      <c r="Y1268" s="7">
        <v>13.334986000000001</v>
      </c>
      <c r="Z1268" s="7">
        <v>0</v>
      </c>
      <c r="AA1268" s="1" t="s">
        <v>42</v>
      </c>
      <c r="AB1268" s="1" t="str">
        <f t="shared" si="60"/>
        <v>Castilla La Mancha</v>
      </c>
      <c r="AC1268" s="1" t="str">
        <f t="shared" si="58"/>
        <v>Cáceres-Castilla La Mancha-Ciudad Real-R8</v>
      </c>
      <c r="AD1268" s="1" t="str">
        <f t="shared" si="59"/>
        <v xml:space="preserve">DG - Industria Química </v>
      </c>
    </row>
    <row r="1269" spans="1:30" ht="14.4">
      <c r="A1269" s="7" t="s">
        <v>104</v>
      </c>
      <c r="B1269" s="7" t="s">
        <v>88</v>
      </c>
      <c r="C1269" s="7" t="s">
        <v>90</v>
      </c>
      <c r="D1269" s="7" t="s">
        <v>43</v>
      </c>
      <c r="E1269" s="7">
        <v>0</v>
      </c>
      <c r="F1269" s="7">
        <v>0</v>
      </c>
      <c r="G1269" s="7">
        <v>0.188177826079891</v>
      </c>
      <c r="H1269" s="7">
        <v>0</v>
      </c>
      <c r="I1269" s="7">
        <v>0</v>
      </c>
      <c r="J1269" s="7">
        <v>0</v>
      </c>
      <c r="K1269" s="7">
        <v>0</v>
      </c>
      <c r="L1269" s="7">
        <v>0.27482394617504002</v>
      </c>
      <c r="M1269" s="7">
        <v>0</v>
      </c>
      <c r="N1269" s="7">
        <v>0</v>
      </c>
      <c r="O1269" s="7">
        <v>0</v>
      </c>
      <c r="P1269" s="7">
        <v>0</v>
      </c>
      <c r="Q1269" s="7">
        <v>0</v>
      </c>
      <c r="R1269" s="7">
        <v>0.48610100000000001</v>
      </c>
      <c r="S1269" s="7">
        <v>0</v>
      </c>
      <c r="T1269" s="7">
        <v>0</v>
      </c>
      <c r="U1269" s="7">
        <v>0</v>
      </c>
      <c r="V1269" s="7">
        <v>0</v>
      </c>
      <c r="W1269" s="7">
        <v>1.980461</v>
      </c>
      <c r="X1269" s="7">
        <v>0</v>
      </c>
      <c r="Y1269" s="7">
        <v>0</v>
      </c>
      <c r="Z1269" s="7">
        <v>0</v>
      </c>
      <c r="AA1269" s="1" t="s">
        <v>44</v>
      </c>
      <c r="AB1269" s="1" t="str">
        <f t="shared" si="60"/>
        <v>Castilla La Mancha</v>
      </c>
      <c r="AC1269" s="1" t="str">
        <f t="shared" si="58"/>
        <v>Cáceres-Castilla La Mancha-Ciudad Real-R9</v>
      </c>
      <c r="AD1269" s="1" t="str">
        <f t="shared" si="59"/>
        <v xml:space="preserve">DH - Industria del caucho y materias plásticas </v>
      </c>
    </row>
    <row r="1270" spans="1:30" ht="14.4">
      <c r="A1270" s="7" t="s">
        <v>104</v>
      </c>
      <c r="B1270" s="7" t="s">
        <v>88</v>
      </c>
      <c r="C1270" s="7" t="s">
        <v>90</v>
      </c>
      <c r="D1270" s="7" t="s">
        <v>45</v>
      </c>
      <c r="E1270" s="7">
        <v>0</v>
      </c>
      <c r="F1270" s="7">
        <v>0</v>
      </c>
      <c r="G1270" s="7">
        <v>0</v>
      </c>
      <c r="H1270" s="7">
        <v>0</v>
      </c>
      <c r="I1270" s="7">
        <v>0</v>
      </c>
      <c r="J1270" s="7">
        <v>0</v>
      </c>
      <c r="K1270" s="7">
        <v>0</v>
      </c>
      <c r="L1270" s="7">
        <v>1.44125097964546</v>
      </c>
      <c r="M1270" s="7">
        <v>0</v>
      </c>
      <c r="N1270" s="7">
        <v>0.974263470658703</v>
      </c>
      <c r="O1270" s="7">
        <v>0</v>
      </c>
      <c r="P1270" s="7">
        <v>0</v>
      </c>
      <c r="Q1270" s="7">
        <v>0</v>
      </c>
      <c r="R1270" s="7">
        <v>0</v>
      </c>
      <c r="S1270" s="7">
        <v>0</v>
      </c>
      <c r="T1270" s="7">
        <v>0</v>
      </c>
      <c r="U1270" s="7">
        <v>0</v>
      </c>
      <c r="V1270" s="7">
        <v>0</v>
      </c>
      <c r="W1270" s="7">
        <v>12.990584</v>
      </c>
      <c r="X1270" s="7">
        <v>0</v>
      </c>
      <c r="Y1270" s="7">
        <v>12.50892</v>
      </c>
      <c r="Z1270" s="7">
        <v>0</v>
      </c>
      <c r="AA1270" s="1" t="s">
        <v>46</v>
      </c>
      <c r="AB1270" s="1" t="str">
        <f t="shared" si="60"/>
        <v>Castilla La Mancha</v>
      </c>
      <c r="AC1270" s="1" t="str">
        <f t="shared" si="58"/>
        <v>Cáceres-Castilla La Mancha-Ciudad Real-R10</v>
      </c>
      <c r="AD1270" s="1" t="str">
        <f t="shared" si="59"/>
        <v xml:space="preserve">DI - Industria de productos minerales no metálicos </v>
      </c>
    </row>
    <row r="1271" spans="1:30" ht="14.4">
      <c r="A1271" s="7" t="s">
        <v>104</v>
      </c>
      <c r="B1271" s="7" t="s">
        <v>88</v>
      </c>
      <c r="C1271" s="7" t="s">
        <v>90</v>
      </c>
      <c r="D1271" s="7" t="s">
        <v>47</v>
      </c>
      <c r="E1271" s="7">
        <v>0</v>
      </c>
      <c r="F1271" s="7">
        <v>0</v>
      </c>
      <c r="G1271" s="7">
        <v>11.9588664569242</v>
      </c>
      <c r="H1271" s="7">
        <v>20.533800725380502</v>
      </c>
      <c r="I1271" s="7">
        <v>0</v>
      </c>
      <c r="J1271" s="7">
        <v>5.3360868547463101</v>
      </c>
      <c r="K1271" s="7">
        <v>3.91828610141759</v>
      </c>
      <c r="L1271" s="7">
        <v>10.0497690758025</v>
      </c>
      <c r="M1271" s="7">
        <v>0</v>
      </c>
      <c r="N1271" s="7">
        <v>0</v>
      </c>
      <c r="O1271" s="7">
        <v>0</v>
      </c>
      <c r="P1271" s="7">
        <v>0</v>
      </c>
      <c r="Q1271" s="7">
        <v>0</v>
      </c>
      <c r="R1271" s="7">
        <v>30.803239999999999</v>
      </c>
      <c r="S1271" s="7">
        <v>13.7165</v>
      </c>
      <c r="T1271" s="7">
        <v>0</v>
      </c>
      <c r="U1271" s="7">
        <v>9.6130720000000007</v>
      </c>
      <c r="V1271" s="7">
        <v>5.5824119999999997</v>
      </c>
      <c r="W1271" s="7">
        <v>7.6992500000000001</v>
      </c>
      <c r="X1271" s="7">
        <v>0</v>
      </c>
      <c r="Y1271" s="7">
        <v>0</v>
      </c>
      <c r="Z1271" s="7">
        <v>0</v>
      </c>
      <c r="AA1271" s="1" t="s">
        <v>48</v>
      </c>
      <c r="AB1271" s="1" t="str">
        <f t="shared" si="60"/>
        <v>Castilla La Mancha</v>
      </c>
      <c r="AC1271" s="1" t="str">
        <f t="shared" si="58"/>
        <v>Cáceres-Castilla La Mancha-Ciudad Real-R11</v>
      </c>
      <c r="AD1271" s="1" t="str">
        <f t="shared" si="59"/>
        <v xml:space="preserve">DJ - Metalurgia y fabricación de productos metálicos </v>
      </c>
    </row>
    <row r="1272" spans="1:30" ht="14.4">
      <c r="A1272" s="7" t="s">
        <v>104</v>
      </c>
      <c r="B1272" s="7" t="s">
        <v>88</v>
      </c>
      <c r="C1272" s="7" t="s">
        <v>90</v>
      </c>
      <c r="D1272" s="7" t="s">
        <v>49</v>
      </c>
      <c r="E1272" s="7">
        <v>0</v>
      </c>
      <c r="F1272" s="7">
        <v>0</v>
      </c>
      <c r="G1272" s="7">
        <v>25.711761411055001</v>
      </c>
      <c r="H1272" s="7">
        <v>0</v>
      </c>
      <c r="I1272" s="7">
        <v>0</v>
      </c>
      <c r="J1272" s="7">
        <v>0</v>
      </c>
      <c r="K1272" s="7">
        <v>0</v>
      </c>
      <c r="L1272" s="7">
        <v>0</v>
      </c>
      <c r="M1272" s="7">
        <v>0</v>
      </c>
      <c r="N1272" s="7">
        <v>0</v>
      </c>
      <c r="O1272" s="7">
        <v>0</v>
      </c>
      <c r="P1272" s="7">
        <v>0</v>
      </c>
      <c r="Q1272" s="7">
        <v>0</v>
      </c>
      <c r="R1272" s="7">
        <v>21.561119999999999</v>
      </c>
      <c r="S1272" s="7">
        <v>0</v>
      </c>
      <c r="T1272" s="7">
        <v>0</v>
      </c>
      <c r="U1272" s="7">
        <v>0</v>
      </c>
      <c r="V1272" s="7">
        <v>0</v>
      </c>
      <c r="W1272" s="7">
        <v>0</v>
      </c>
      <c r="X1272" s="7">
        <v>0</v>
      </c>
      <c r="Y1272" s="7">
        <v>0</v>
      </c>
      <c r="Z1272" s="7">
        <v>0</v>
      </c>
      <c r="AA1272" s="1" t="s">
        <v>50</v>
      </c>
      <c r="AB1272" s="1" t="str">
        <f t="shared" si="60"/>
        <v>Castilla La Mancha</v>
      </c>
      <c r="AC1272" s="1" t="str">
        <f t="shared" si="58"/>
        <v>Cáceres-Castilla La Mancha-Ciudad Real-R12</v>
      </c>
      <c r="AD1272" s="1" t="str">
        <f t="shared" si="59"/>
        <v xml:space="preserve">DK - Fabricación de maquinaria y equipo mecánico </v>
      </c>
    </row>
    <row r="1273" spans="1:30" ht="14.4">
      <c r="A1273" s="7" t="s">
        <v>104</v>
      </c>
      <c r="B1273" s="7" t="s">
        <v>88</v>
      </c>
      <c r="C1273" s="7" t="s">
        <v>90</v>
      </c>
      <c r="D1273" s="7" t="s">
        <v>51</v>
      </c>
      <c r="E1273" s="7">
        <v>0</v>
      </c>
      <c r="F1273" s="7">
        <v>0</v>
      </c>
      <c r="G1273" s="7">
        <v>0</v>
      </c>
      <c r="H1273" s="7">
        <v>0</v>
      </c>
      <c r="I1273" s="7">
        <v>0</v>
      </c>
      <c r="J1273" s="7">
        <v>0</v>
      </c>
      <c r="K1273" s="7">
        <v>0</v>
      </c>
      <c r="L1273" s="7">
        <v>0</v>
      </c>
      <c r="M1273" s="7">
        <v>0</v>
      </c>
      <c r="N1273" s="7">
        <v>0</v>
      </c>
      <c r="O1273" s="7">
        <v>0</v>
      </c>
      <c r="P1273" s="7">
        <v>0</v>
      </c>
      <c r="Q1273" s="7">
        <v>0</v>
      </c>
      <c r="R1273" s="7">
        <v>0</v>
      </c>
      <c r="S1273" s="7">
        <v>0</v>
      </c>
      <c r="T1273" s="7">
        <v>0</v>
      </c>
      <c r="U1273" s="7">
        <v>0</v>
      </c>
      <c r="V1273" s="7">
        <v>0</v>
      </c>
      <c r="W1273" s="7">
        <v>0</v>
      </c>
      <c r="X1273" s="7">
        <v>0</v>
      </c>
      <c r="Y1273" s="7">
        <v>0</v>
      </c>
      <c r="Z1273" s="7">
        <v>0</v>
      </c>
      <c r="AA1273" s="1" t="s">
        <v>52</v>
      </c>
      <c r="AB1273" s="1" t="str">
        <f t="shared" si="60"/>
        <v>Castilla La Mancha</v>
      </c>
      <c r="AC1273" s="1" t="str">
        <f t="shared" si="58"/>
        <v>Cáceres-Castilla La Mancha-Ciudad Real-R13</v>
      </c>
      <c r="AD1273" s="1" t="str">
        <f t="shared" si="59"/>
        <v xml:space="preserve">DL - Material y equipo eléctrico, electrónico y óptico </v>
      </c>
    </row>
    <row r="1274" spans="1:30" ht="14.4">
      <c r="A1274" s="7" t="s">
        <v>104</v>
      </c>
      <c r="B1274" s="7" t="s">
        <v>88</v>
      </c>
      <c r="C1274" s="7" t="s">
        <v>90</v>
      </c>
      <c r="D1274" s="7" t="s">
        <v>53</v>
      </c>
      <c r="E1274" s="7">
        <v>0</v>
      </c>
      <c r="F1274" s="7">
        <v>0</v>
      </c>
      <c r="G1274" s="7">
        <v>0</v>
      </c>
      <c r="H1274" s="7">
        <v>0</v>
      </c>
      <c r="I1274" s="7">
        <v>0</v>
      </c>
      <c r="J1274" s="7">
        <v>0</v>
      </c>
      <c r="K1274" s="7">
        <v>0</v>
      </c>
      <c r="L1274" s="7">
        <v>0</v>
      </c>
      <c r="M1274" s="7">
        <v>0</v>
      </c>
      <c r="N1274" s="7">
        <v>0</v>
      </c>
      <c r="O1274" s="7">
        <v>1.98735307478178</v>
      </c>
      <c r="P1274" s="7">
        <v>0</v>
      </c>
      <c r="Q1274" s="7">
        <v>0</v>
      </c>
      <c r="R1274" s="7">
        <v>0</v>
      </c>
      <c r="S1274" s="7">
        <v>0</v>
      </c>
      <c r="T1274" s="7">
        <v>0</v>
      </c>
      <c r="U1274" s="7">
        <v>0</v>
      </c>
      <c r="V1274" s="7">
        <v>0</v>
      </c>
      <c r="W1274" s="7">
        <v>0</v>
      </c>
      <c r="X1274" s="7">
        <v>0</v>
      </c>
      <c r="Y1274" s="7">
        <v>0</v>
      </c>
      <c r="Z1274" s="7">
        <v>2.014688</v>
      </c>
      <c r="AA1274" s="1" t="s">
        <v>54</v>
      </c>
      <c r="AB1274" s="1" t="str">
        <f t="shared" si="60"/>
        <v>Castilla La Mancha</v>
      </c>
      <c r="AC1274" s="1" t="str">
        <f t="shared" si="58"/>
        <v>Cáceres-Castilla La Mancha-Ciudad Real-R14</v>
      </c>
      <c r="AD1274" s="1" t="str">
        <f t="shared" si="59"/>
        <v xml:space="preserve">DM - Fabricación de material de transporte </v>
      </c>
    </row>
    <row r="1275" spans="1:30" ht="14.4">
      <c r="A1275" s="7" t="s">
        <v>104</v>
      </c>
      <c r="B1275" s="7" t="s">
        <v>88</v>
      </c>
      <c r="C1275" s="7" t="s">
        <v>90</v>
      </c>
      <c r="D1275" s="7" t="s">
        <v>55</v>
      </c>
      <c r="E1275" s="7">
        <v>2.5475369225464601</v>
      </c>
      <c r="F1275" s="7">
        <v>0</v>
      </c>
      <c r="G1275" s="7">
        <v>6.7747875141646396</v>
      </c>
      <c r="H1275" s="7">
        <v>0</v>
      </c>
      <c r="I1275" s="7">
        <v>0</v>
      </c>
      <c r="J1275" s="7">
        <v>0</v>
      </c>
      <c r="K1275" s="7">
        <v>0</v>
      </c>
      <c r="L1275" s="7">
        <v>0</v>
      </c>
      <c r="M1275" s="7">
        <v>0</v>
      </c>
      <c r="N1275" s="7">
        <v>0</v>
      </c>
      <c r="O1275" s="7">
        <v>0</v>
      </c>
      <c r="P1275" s="7">
        <v>2.4431280000000002</v>
      </c>
      <c r="Q1275" s="7">
        <v>0</v>
      </c>
      <c r="R1275" s="7">
        <v>4.8040320000000003</v>
      </c>
      <c r="S1275" s="7">
        <v>0</v>
      </c>
      <c r="T1275" s="7">
        <v>0</v>
      </c>
      <c r="U1275" s="7">
        <v>0</v>
      </c>
      <c r="V1275" s="7">
        <v>0</v>
      </c>
      <c r="W1275" s="7">
        <v>0</v>
      </c>
      <c r="X1275" s="7">
        <v>0</v>
      </c>
      <c r="Y1275" s="7">
        <v>0</v>
      </c>
      <c r="Z1275" s="7">
        <v>0</v>
      </c>
      <c r="AA1275" s="1" t="s">
        <v>56</v>
      </c>
      <c r="AB1275" s="1" t="str">
        <f t="shared" si="60"/>
        <v>Castilla La Mancha</v>
      </c>
      <c r="AC1275" s="1" t="str">
        <f t="shared" si="58"/>
        <v>Cáceres-Castilla La Mancha-Ciudad Real-R15</v>
      </c>
      <c r="AD1275" s="1" t="str">
        <f t="shared" si="59"/>
        <v xml:space="preserve">DN - Industrias diversas </v>
      </c>
    </row>
    <row r="1276" spans="1:30" ht="14.4">
      <c r="A1276" s="7" t="s">
        <v>104</v>
      </c>
      <c r="B1276" s="7" t="s">
        <v>88</v>
      </c>
      <c r="C1276" s="7" t="s">
        <v>90</v>
      </c>
      <c r="D1276" s="7" t="s">
        <v>57</v>
      </c>
      <c r="E1276" s="7">
        <v>0</v>
      </c>
      <c r="F1276" s="7">
        <v>0</v>
      </c>
      <c r="G1276" s="7">
        <v>0</v>
      </c>
      <c r="H1276" s="7">
        <v>0</v>
      </c>
      <c r="I1276" s="7">
        <v>0</v>
      </c>
      <c r="J1276" s="7">
        <v>0</v>
      </c>
      <c r="K1276" s="7">
        <v>0</v>
      </c>
      <c r="L1276" s="7">
        <v>0</v>
      </c>
      <c r="M1276" s="7">
        <v>0</v>
      </c>
      <c r="N1276" s="7">
        <v>0</v>
      </c>
      <c r="O1276" s="7">
        <v>0</v>
      </c>
      <c r="P1276" s="7">
        <v>0</v>
      </c>
      <c r="Q1276" s="7">
        <v>0</v>
      </c>
      <c r="R1276" s="7">
        <v>0</v>
      </c>
      <c r="S1276" s="7">
        <v>0</v>
      </c>
      <c r="T1276" s="7">
        <v>0</v>
      </c>
      <c r="U1276" s="7">
        <v>0</v>
      </c>
      <c r="V1276" s="7">
        <v>0</v>
      </c>
      <c r="W1276" s="7">
        <v>0</v>
      </c>
      <c r="X1276" s="7">
        <v>0</v>
      </c>
      <c r="Y1276" s="7">
        <v>0</v>
      </c>
      <c r="Z1276" s="7">
        <v>0</v>
      </c>
      <c r="AA1276" s="1" t="s">
        <v>58</v>
      </c>
      <c r="AB1276" s="1" t="str">
        <f t="shared" si="60"/>
        <v>Castilla La Mancha</v>
      </c>
      <c r="AC1276" s="1" t="str">
        <f t="shared" si="58"/>
        <v>Cáceres-Castilla La Mancha-Ciudad Real-R16</v>
      </c>
      <c r="AD1276" s="1" t="str">
        <f t="shared" si="59"/>
        <v xml:space="preserve">EE - Industria energética, distribución de energía, gas y agua </v>
      </c>
    </row>
    <row r="1277" spans="1:30" ht="14.4">
      <c r="A1277" s="7" t="s">
        <v>104</v>
      </c>
      <c r="B1277" s="7" t="s">
        <v>88</v>
      </c>
      <c r="C1277" s="7" t="s">
        <v>91</v>
      </c>
      <c r="D1277" s="7" t="s">
        <v>23</v>
      </c>
      <c r="E1277" s="7">
        <v>10.4302199160041</v>
      </c>
      <c r="F1277" s="7">
        <v>1.8728055975959199</v>
      </c>
      <c r="G1277" s="7">
        <v>7.53895902564319</v>
      </c>
      <c r="H1277" s="7">
        <v>2.7660202803803999</v>
      </c>
      <c r="I1277" s="7">
        <v>1.1140452025273799</v>
      </c>
      <c r="J1277" s="7">
        <v>29.034411281313901</v>
      </c>
      <c r="K1277" s="7">
        <v>2.4078409743175802</v>
      </c>
      <c r="L1277" s="7">
        <v>0</v>
      </c>
      <c r="M1277" s="7">
        <v>0</v>
      </c>
      <c r="N1277" s="7">
        <v>0</v>
      </c>
      <c r="O1277" s="7">
        <v>1.1046495549358399</v>
      </c>
      <c r="P1277" s="7">
        <v>102.542783</v>
      </c>
      <c r="Q1277" s="7">
        <v>13.288544999999999</v>
      </c>
      <c r="R1277" s="7">
        <v>17.696300999999998</v>
      </c>
      <c r="S1277" s="7">
        <v>35.496276999999999</v>
      </c>
      <c r="T1277" s="7">
        <v>13.4025</v>
      </c>
      <c r="U1277" s="7">
        <v>15.285537</v>
      </c>
      <c r="V1277" s="7">
        <v>31.04457</v>
      </c>
      <c r="W1277" s="7">
        <v>0</v>
      </c>
      <c r="X1277" s="7">
        <v>0</v>
      </c>
      <c r="Y1277" s="7">
        <v>0</v>
      </c>
      <c r="Z1277" s="7">
        <v>12.650274</v>
      </c>
      <c r="AA1277" s="1" t="s">
        <v>24</v>
      </c>
      <c r="AB1277" s="1" t="str">
        <f t="shared" si="60"/>
        <v>Castilla La Mancha</v>
      </c>
      <c r="AC1277" s="1" t="str">
        <f t="shared" si="58"/>
        <v>Cáceres-Castilla La Mancha-Cuenca-R1</v>
      </c>
      <c r="AD1277" s="1" t="str">
        <f t="shared" si="59"/>
        <v xml:space="preserve">AA,BB - Agricultura, silvicultura y pesca </v>
      </c>
    </row>
    <row r="1278" spans="1:30" ht="14.4">
      <c r="A1278" s="7" t="s">
        <v>104</v>
      </c>
      <c r="B1278" s="7" t="s">
        <v>88</v>
      </c>
      <c r="C1278" s="7" t="s">
        <v>91</v>
      </c>
      <c r="D1278" s="7" t="s">
        <v>26</v>
      </c>
      <c r="E1278" s="7">
        <v>0</v>
      </c>
      <c r="F1278" s="7">
        <v>0</v>
      </c>
      <c r="G1278" s="7">
        <v>0</v>
      </c>
      <c r="H1278" s="7">
        <v>0</v>
      </c>
      <c r="I1278" s="7">
        <v>0</v>
      </c>
      <c r="J1278" s="7">
        <v>0</v>
      </c>
      <c r="K1278" s="7">
        <v>0</v>
      </c>
      <c r="L1278" s="7">
        <v>0</v>
      </c>
      <c r="M1278" s="7">
        <v>0</v>
      </c>
      <c r="N1278" s="7">
        <v>0</v>
      </c>
      <c r="O1278" s="7">
        <v>0</v>
      </c>
      <c r="P1278" s="7">
        <v>0</v>
      </c>
      <c r="Q1278" s="7">
        <v>0</v>
      </c>
      <c r="R1278" s="7">
        <v>0</v>
      </c>
      <c r="S1278" s="7">
        <v>0</v>
      </c>
      <c r="T1278" s="7">
        <v>0</v>
      </c>
      <c r="U1278" s="7">
        <v>0</v>
      </c>
      <c r="V1278" s="7">
        <v>0</v>
      </c>
      <c r="W1278" s="7">
        <v>0</v>
      </c>
      <c r="X1278" s="7">
        <v>0</v>
      </c>
      <c r="Y1278" s="7">
        <v>0</v>
      </c>
      <c r="Z1278" s="7">
        <v>0</v>
      </c>
      <c r="AA1278" s="1" t="s">
        <v>27</v>
      </c>
      <c r="AB1278" s="1" t="str">
        <f t="shared" si="60"/>
        <v>Castilla La Mancha</v>
      </c>
      <c r="AC1278" s="1" t="str">
        <f t="shared" si="58"/>
        <v>Cáceres-Castilla La Mancha-Cuenca-R2</v>
      </c>
      <c r="AD1278" s="1" t="str">
        <f t="shared" si="59"/>
        <v xml:space="preserve">CA,CB, DF - I. extractivas, coquerías, refino y combustibles nucleares </v>
      </c>
    </row>
    <row r="1279" spans="1:30" ht="14.4">
      <c r="A1279" s="7" t="s">
        <v>104</v>
      </c>
      <c r="B1279" s="7" t="s">
        <v>88</v>
      </c>
      <c r="C1279" s="7" t="s">
        <v>91</v>
      </c>
      <c r="D1279" s="7" t="s">
        <v>29</v>
      </c>
      <c r="E1279" s="7">
        <v>0</v>
      </c>
      <c r="F1279" s="7">
        <v>0</v>
      </c>
      <c r="G1279" s="7">
        <v>0</v>
      </c>
      <c r="H1279" s="7">
        <v>0</v>
      </c>
      <c r="I1279" s="7">
        <v>1.5532523607805599</v>
      </c>
      <c r="J1279" s="7">
        <v>0</v>
      </c>
      <c r="K1279" s="7">
        <v>10.646925508065801</v>
      </c>
      <c r="L1279" s="7">
        <v>0</v>
      </c>
      <c r="M1279" s="7">
        <v>12.637997881859899</v>
      </c>
      <c r="N1279" s="7">
        <v>0</v>
      </c>
      <c r="O1279" s="7">
        <v>12.743445968623501</v>
      </c>
      <c r="P1279" s="7">
        <v>0</v>
      </c>
      <c r="Q1279" s="7">
        <v>0</v>
      </c>
      <c r="R1279" s="7">
        <v>0</v>
      </c>
      <c r="S1279" s="7">
        <v>0</v>
      </c>
      <c r="T1279" s="7">
        <v>1.2298</v>
      </c>
      <c r="U1279" s="7">
        <v>0</v>
      </c>
      <c r="V1279" s="7">
        <v>42.359698000000002</v>
      </c>
      <c r="W1279" s="7">
        <v>0</v>
      </c>
      <c r="X1279" s="7">
        <v>21.747342</v>
      </c>
      <c r="Y1279" s="7">
        <v>0</v>
      </c>
      <c r="Z1279" s="7">
        <v>11.542488000000001</v>
      </c>
      <c r="AA1279" s="1" t="s">
        <v>30</v>
      </c>
      <c r="AB1279" s="1" t="str">
        <f t="shared" si="60"/>
        <v>Castilla La Mancha</v>
      </c>
      <c r="AC1279" s="1" t="str">
        <f t="shared" si="58"/>
        <v>Cáceres-Castilla La Mancha-Cuenca-R3</v>
      </c>
      <c r="AD1279" s="1" t="str">
        <f t="shared" si="59"/>
        <v xml:space="preserve">DA - Industria Agroalimentaria </v>
      </c>
    </row>
    <row r="1280" spans="1:30" ht="14.4">
      <c r="A1280" s="7" t="s">
        <v>104</v>
      </c>
      <c r="B1280" s="7" t="s">
        <v>88</v>
      </c>
      <c r="C1280" s="7" t="s">
        <v>91</v>
      </c>
      <c r="D1280" s="7" t="s">
        <v>32</v>
      </c>
      <c r="E1280" s="7">
        <v>0</v>
      </c>
      <c r="F1280" s="7">
        <v>4.5227046461306297E-3</v>
      </c>
      <c r="G1280" s="7">
        <v>0</v>
      </c>
      <c r="H1280" s="7">
        <v>0</v>
      </c>
      <c r="I1280" s="7">
        <v>0</v>
      </c>
      <c r="J1280" s="7">
        <v>0</v>
      </c>
      <c r="K1280" s="7">
        <v>0</v>
      </c>
      <c r="L1280" s="7">
        <v>0</v>
      </c>
      <c r="M1280" s="7">
        <v>0</v>
      </c>
      <c r="N1280" s="7">
        <v>4.4129789842327098E-8</v>
      </c>
      <c r="O1280" s="7">
        <v>0</v>
      </c>
      <c r="P1280" s="7">
        <v>0</v>
      </c>
      <c r="Q1280" s="7">
        <v>0</v>
      </c>
      <c r="R1280" s="7">
        <v>0</v>
      </c>
      <c r="S1280" s="7">
        <v>0</v>
      </c>
      <c r="T1280" s="7">
        <v>0</v>
      </c>
      <c r="U1280" s="7">
        <v>0</v>
      </c>
      <c r="V1280" s="7">
        <v>0</v>
      </c>
      <c r="W1280" s="7">
        <v>0</v>
      </c>
      <c r="X1280" s="7">
        <v>0</v>
      </c>
      <c r="Y1280" s="7">
        <v>0</v>
      </c>
      <c r="Z1280" s="7">
        <v>0</v>
      </c>
      <c r="AA1280" s="1" t="s">
        <v>33</v>
      </c>
      <c r="AB1280" s="1" t="str">
        <f t="shared" si="60"/>
        <v>Castilla La Mancha</v>
      </c>
      <c r="AC1280" s="1" t="str">
        <f t="shared" si="58"/>
        <v>Cáceres-Castilla La Mancha-Cuenca-R4</v>
      </c>
      <c r="AD1280" s="1" t="str">
        <f t="shared" si="59"/>
        <v xml:space="preserve">DB - Industria textil y de la confección </v>
      </c>
    </row>
    <row r="1281" spans="1:30" ht="14.4">
      <c r="A1281" s="7" t="s">
        <v>104</v>
      </c>
      <c r="B1281" s="7" t="s">
        <v>88</v>
      </c>
      <c r="C1281" s="7" t="s">
        <v>91</v>
      </c>
      <c r="D1281" s="7" t="s">
        <v>35</v>
      </c>
      <c r="E1281" s="7">
        <v>0</v>
      </c>
      <c r="F1281" s="7">
        <v>0</v>
      </c>
      <c r="G1281" s="7">
        <v>0</v>
      </c>
      <c r="H1281" s="7">
        <v>0</v>
      </c>
      <c r="I1281" s="7">
        <v>0</v>
      </c>
      <c r="J1281" s="7">
        <v>0</v>
      </c>
      <c r="K1281" s="7">
        <v>0</v>
      </c>
      <c r="L1281" s="7">
        <v>0</v>
      </c>
      <c r="M1281" s="7">
        <v>0</v>
      </c>
      <c r="N1281" s="7">
        <v>0</v>
      </c>
      <c r="O1281" s="7">
        <v>0</v>
      </c>
      <c r="P1281" s="7">
        <v>0</v>
      </c>
      <c r="Q1281" s="7">
        <v>0</v>
      </c>
      <c r="R1281" s="7">
        <v>0</v>
      </c>
      <c r="S1281" s="7">
        <v>0</v>
      </c>
      <c r="T1281" s="7">
        <v>0</v>
      </c>
      <c r="U1281" s="7">
        <v>0</v>
      </c>
      <c r="V1281" s="7">
        <v>0</v>
      </c>
      <c r="W1281" s="7">
        <v>0</v>
      </c>
      <c r="X1281" s="7">
        <v>0</v>
      </c>
      <c r="Y1281" s="7">
        <v>0</v>
      </c>
      <c r="Z1281" s="7">
        <v>0</v>
      </c>
      <c r="AA1281" s="1" t="s">
        <v>36</v>
      </c>
      <c r="AB1281" s="1" t="str">
        <f t="shared" si="60"/>
        <v>Castilla La Mancha</v>
      </c>
      <c r="AC1281" s="1" t="str">
        <f t="shared" si="58"/>
        <v>Cáceres-Castilla La Mancha-Cuenca-R5</v>
      </c>
      <c r="AD1281" s="1" t="str">
        <f t="shared" si="59"/>
        <v xml:space="preserve">DC - Industria del cuero y calzado </v>
      </c>
    </row>
    <row r="1282" spans="1:30" ht="14.4">
      <c r="A1282" s="7" t="s">
        <v>104</v>
      </c>
      <c r="B1282" s="7" t="s">
        <v>88</v>
      </c>
      <c r="C1282" s="7" t="s">
        <v>91</v>
      </c>
      <c r="D1282" s="7" t="s">
        <v>37</v>
      </c>
      <c r="E1282" s="7">
        <v>0</v>
      </c>
      <c r="F1282" s="7">
        <v>0</v>
      </c>
      <c r="G1282" s="7">
        <v>0</v>
      </c>
      <c r="H1282" s="7">
        <v>0</v>
      </c>
      <c r="I1282" s="7">
        <v>0</v>
      </c>
      <c r="J1282" s="7">
        <v>0</v>
      </c>
      <c r="K1282" s="7">
        <v>0</v>
      </c>
      <c r="L1282" s="7">
        <v>0</v>
      </c>
      <c r="M1282" s="7">
        <v>0</v>
      </c>
      <c r="N1282" s="7">
        <v>0</v>
      </c>
      <c r="O1282" s="7">
        <v>0</v>
      </c>
      <c r="P1282" s="7">
        <v>0</v>
      </c>
      <c r="Q1282" s="7">
        <v>0</v>
      </c>
      <c r="R1282" s="7">
        <v>0</v>
      </c>
      <c r="S1282" s="7">
        <v>0</v>
      </c>
      <c r="T1282" s="7">
        <v>0</v>
      </c>
      <c r="U1282" s="7">
        <v>0</v>
      </c>
      <c r="V1282" s="7">
        <v>0</v>
      </c>
      <c r="W1282" s="7">
        <v>0</v>
      </c>
      <c r="X1282" s="7">
        <v>0</v>
      </c>
      <c r="Y1282" s="7">
        <v>0</v>
      </c>
      <c r="Z1282" s="7">
        <v>0</v>
      </c>
      <c r="AA1282" s="1" t="s">
        <v>38</v>
      </c>
      <c r="AB1282" s="1" t="str">
        <f t="shared" si="60"/>
        <v>Castilla La Mancha</v>
      </c>
      <c r="AC1282" s="1" t="str">
        <f t="shared" si="58"/>
        <v>Cáceres-Castilla La Mancha-Cuenca-R6</v>
      </c>
      <c r="AD1282" s="1" t="str">
        <f t="shared" si="59"/>
        <v xml:space="preserve">DD - Industria de la madera y el corcho </v>
      </c>
    </row>
    <row r="1283" spans="1:30" ht="14.4">
      <c r="A1283" s="7" t="s">
        <v>104</v>
      </c>
      <c r="B1283" s="7" t="s">
        <v>88</v>
      </c>
      <c r="C1283" s="7" t="s">
        <v>91</v>
      </c>
      <c r="D1283" s="7" t="s">
        <v>39</v>
      </c>
      <c r="E1283" s="7">
        <v>0</v>
      </c>
      <c r="F1283" s="7">
        <v>0</v>
      </c>
      <c r="G1283" s="7">
        <v>0</v>
      </c>
      <c r="H1283" s="7">
        <v>0</v>
      </c>
      <c r="I1283" s="7">
        <v>0</v>
      </c>
      <c r="J1283" s="7">
        <v>0</v>
      </c>
      <c r="K1283" s="7">
        <v>0</v>
      </c>
      <c r="L1283" s="7">
        <v>0</v>
      </c>
      <c r="M1283" s="7">
        <v>0</v>
      </c>
      <c r="N1283" s="7">
        <v>0</v>
      </c>
      <c r="O1283" s="7">
        <v>0</v>
      </c>
      <c r="P1283" s="7">
        <v>0</v>
      </c>
      <c r="Q1283" s="7">
        <v>0</v>
      </c>
      <c r="R1283" s="7">
        <v>0</v>
      </c>
      <c r="S1283" s="7">
        <v>0</v>
      </c>
      <c r="T1283" s="7">
        <v>0</v>
      </c>
      <c r="U1283" s="7">
        <v>0</v>
      </c>
      <c r="V1283" s="7">
        <v>0</v>
      </c>
      <c r="W1283" s="7">
        <v>0</v>
      </c>
      <c r="X1283" s="7">
        <v>0</v>
      </c>
      <c r="Y1283" s="7">
        <v>0</v>
      </c>
      <c r="Z1283" s="7">
        <v>0</v>
      </c>
      <c r="AA1283" s="1" t="s">
        <v>40</v>
      </c>
      <c r="AB1283" s="1" t="str">
        <f t="shared" si="60"/>
        <v>Castilla La Mancha</v>
      </c>
      <c r="AC1283" s="1" t="str">
        <f t="shared" si="58"/>
        <v>Cáceres-Castilla La Mancha-Cuenca-R7</v>
      </c>
      <c r="AD1283" s="1" t="str">
        <f t="shared" si="59"/>
        <v xml:space="preserve">DE - Industria del papel, edición y artes gráficas </v>
      </c>
    </row>
    <row r="1284" spans="1:30" ht="14.4">
      <c r="A1284" s="7" t="s">
        <v>104</v>
      </c>
      <c r="B1284" s="7" t="s">
        <v>88</v>
      </c>
      <c r="C1284" s="7" t="s">
        <v>91</v>
      </c>
      <c r="D1284" s="7" t="s">
        <v>41</v>
      </c>
      <c r="E1284" s="7">
        <v>0</v>
      </c>
      <c r="F1284" s="7">
        <v>0</v>
      </c>
      <c r="G1284" s="7">
        <v>0</v>
      </c>
      <c r="H1284" s="7">
        <v>0</v>
      </c>
      <c r="I1284" s="7">
        <v>0</v>
      </c>
      <c r="J1284" s="7">
        <v>0</v>
      </c>
      <c r="K1284" s="7">
        <v>0</v>
      </c>
      <c r="L1284" s="7">
        <v>1.5971245774813501</v>
      </c>
      <c r="M1284" s="7">
        <v>0.677593053142729</v>
      </c>
      <c r="N1284" s="7">
        <v>0</v>
      </c>
      <c r="O1284" s="7">
        <v>0</v>
      </c>
      <c r="P1284" s="7">
        <v>0</v>
      </c>
      <c r="Q1284" s="7">
        <v>0</v>
      </c>
      <c r="R1284" s="7">
        <v>0</v>
      </c>
      <c r="S1284" s="7">
        <v>0</v>
      </c>
      <c r="T1284" s="7">
        <v>0</v>
      </c>
      <c r="U1284" s="7">
        <v>0</v>
      </c>
      <c r="V1284" s="7">
        <v>0</v>
      </c>
      <c r="W1284" s="7">
        <v>1.552843</v>
      </c>
      <c r="X1284" s="7">
        <v>11.818704</v>
      </c>
      <c r="Y1284" s="7">
        <v>0</v>
      </c>
      <c r="Z1284" s="7">
        <v>0</v>
      </c>
      <c r="AA1284" s="1" t="s">
        <v>42</v>
      </c>
      <c r="AB1284" s="1" t="str">
        <f t="shared" si="60"/>
        <v>Castilla La Mancha</v>
      </c>
      <c r="AC1284" s="1" t="str">
        <f t="shared" si="58"/>
        <v>Cáceres-Castilla La Mancha-Cuenca-R8</v>
      </c>
      <c r="AD1284" s="1" t="str">
        <f t="shared" si="59"/>
        <v xml:space="preserve">DG - Industria Química </v>
      </c>
    </row>
    <row r="1285" spans="1:30" ht="14.4">
      <c r="A1285" s="7" t="s">
        <v>104</v>
      </c>
      <c r="B1285" s="7" t="s">
        <v>88</v>
      </c>
      <c r="C1285" s="7" t="s">
        <v>91</v>
      </c>
      <c r="D1285" s="7" t="s">
        <v>43</v>
      </c>
      <c r="E1285" s="7">
        <v>0</v>
      </c>
      <c r="F1285" s="7">
        <v>0</v>
      </c>
      <c r="G1285" s="7">
        <v>0</v>
      </c>
      <c r="H1285" s="7">
        <v>0</v>
      </c>
      <c r="I1285" s="7">
        <v>0</v>
      </c>
      <c r="J1285" s="7">
        <v>0</v>
      </c>
      <c r="K1285" s="7">
        <v>0</v>
      </c>
      <c r="L1285" s="7">
        <v>0</v>
      </c>
      <c r="M1285" s="7">
        <v>0</v>
      </c>
      <c r="N1285" s="7">
        <v>0</v>
      </c>
      <c r="O1285" s="7">
        <v>0</v>
      </c>
      <c r="P1285" s="7">
        <v>0</v>
      </c>
      <c r="Q1285" s="7">
        <v>0</v>
      </c>
      <c r="R1285" s="7">
        <v>0</v>
      </c>
      <c r="S1285" s="7">
        <v>0</v>
      </c>
      <c r="T1285" s="7">
        <v>0</v>
      </c>
      <c r="U1285" s="7">
        <v>0</v>
      </c>
      <c r="V1285" s="7">
        <v>0</v>
      </c>
      <c r="W1285" s="7">
        <v>0</v>
      </c>
      <c r="X1285" s="7">
        <v>0</v>
      </c>
      <c r="Y1285" s="7">
        <v>0</v>
      </c>
      <c r="Z1285" s="7">
        <v>0</v>
      </c>
      <c r="AA1285" s="1" t="s">
        <v>44</v>
      </c>
      <c r="AB1285" s="1" t="str">
        <f t="shared" si="60"/>
        <v>Castilla La Mancha</v>
      </c>
      <c r="AC1285" s="1" t="str">
        <f t="shared" si="58"/>
        <v>Cáceres-Castilla La Mancha-Cuenca-R9</v>
      </c>
      <c r="AD1285" s="1" t="str">
        <f t="shared" si="59"/>
        <v xml:space="preserve">DH - Industria del caucho y materias plásticas </v>
      </c>
    </row>
    <row r="1286" spans="1:30" ht="14.4">
      <c r="A1286" s="7" t="s">
        <v>104</v>
      </c>
      <c r="B1286" s="7" t="s">
        <v>88</v>
      </c>
      <c r="C1286" s="7" t="s">
        <v>91</v>
      </c>
      <c r="D1286" s="7" t="s">
        <v>45</v>
      </c>
      <c r="E1286" s="7">
        <v>0</v>
      </c>
      <c r="F1286" s="7">
        <v>0</v>
      </c>
      <c r="G1286" s="7">
        <v>0</v>
      </c>
      <c r="H1286" s="7">
        <v>3.5765904658027599E-2</v>
      </c>
      <c r="I1286" s="7">
        <v>0</v>
      </c>
      <c r="J1286" s="7">
        <v>0</v>
      </c>
      <c r="K1286" s="7">
        <v>0.184824725634714</v>
      </c>
      <c r="L1286" s="7">
        <v>0</v>
      </c>
      <c r="M1286" s="7">
        <v>0</v>
      </c>
      <c r="N1286" s="7">
        <v>0.179385681230363</v>
      </c>
      <c r="O1286" s="7">
        <v>0</v>
      </c>
      <c r="P1286" s="7">
        <v>0</v>
      </c>
      <c r="Q1286" s="7">
        <v>0</v>
      </c>
      <c r="R1286" s="7">
        <v>0</v>
      </c>
      <c r="S1286" s="7">
        <v>3.4988350000000001</v>
      </c>
      <c r="T1286" s="7">
        <v>0</v>
      </c>
      <c r="U1286" s="7">
        <v>0</v>
      </c>
      <c r="V1286" s="7">
        <v>4.3111040000000003</v>
      </c>
      <c r="W1286" s="7">
        <v>0</v>
      </c>
      <c r="X1286" s="7">
        <v>0</v>
      </c>
      <c r="Y1286" s="7">
        <v>12.623279999999999</v>
      </c>
      <c r="Z1286" s="7">
        <v>0</v>
      </c>
      <c r="AA1286" s="1" t="s">
        <v>46</v>
      </c>
      <c r="AB1286" s="1" t="str">
        <f t="shared" si="60"/>
        <v>Castilla La Mancha</v>
      </c>
      <c r="AC1286" s="1" t="str">
        <f t="shared" si="58"/>
        <v>Cáceres-Castilla La Mancha-Cuenca-R10</v>
      </c>
      <c r="AD1286" s="1" t="str">
        <f t="shared" si="59"/>
        <v xml:space="preserve">DI - Industria de productos minerales no metálicos </v>
      </c>
    </row>
    <row r="1287" spans="1:30" ht="14.4">
      <c r="A1287" s="7" t="s">
        <v>104</v>
      </c>
      <c r="B1287" s="7" t="s">
        <v>88</v>
      </c>
      <c r="C1287" s="7" t="s">
        <v>91</v>
      </c>
      <c r="D1287" s="7" t="s">
        <v>47</v>
      </c>
      <c r="E1287" s="7">
        <v>0</v>
      </c>
      <c r="F1287" s="7">
        <v>0</v>
      </c>
      <c r="G1287" s="7">
        <v>4.16980019075163</v>
      </c>
      <c r="H1287" s="7">
        <v>0</v>
      </c>
      <c r="I1287" s="7">
        <v>5.6684213433039297</v>
      </c>
      <c r="J1287" s="7">
        <v>0</v>
      </c>
      <c r="K1287" s="7">
        <v>0</v>
      </c>
      <c r="L1287" s="7">
        <v>0</v>
      </c>
      <c r="M1287" s="7">
        <v>0</v>
      </c>
      <c r="N1287" s="7">
        <v>0</v>
      </c>
      <c r="O1287" s="7">
        <v>0</v>
      </c>
      <c r="P1287" s="7">
        <v>0</v>
      </c>
      <c r="Q1287" s="7">
        <v>0</v>
      </c>
      <c r="R1287" s="7">
        <v>15.848610000000001</v>
      </c>
      <c r="S1287" s="7">
        <v>0</v>
      </c>
      <c r="T1287" s="7">
        <v>5.2274240000000001</v>
      </c>
      <c r="U1287" s="7">
        <v>0</v>
      </c>
      <c r="V1287" s="7">
        <v>0</v>
      </c>
      <c r="W1287" s="7">
        <v>0</v>
      </c>
      <c r="X1287" s="7">
        <v>0</v>
      </c>
      <c r="Y1287" s="7">
        <v>0</v>
      </c>
      <c r="Z1287" s="7">
        <v>0</v>
      </c>
      <c r="AA1287" s="1" t="s">
        <v>48</v>
      </c>
      <c r="AB1287" s="1" t="str">
        <f t="shared" si="60"/>
        <v>Castilla La Mancha</v>
      </c>
      <c r="AC1287" s="1" t="str">
        <f t="shared" si="58"/>
        <v>Cáceres-Castilla La Mancha-Cuenca-R11</v>
      </c>
      <c r="AD1287" s="1" t="str">
        <f t="shared" si="59"/>
        <v xml:space="preserve">DJ - Metalurgia y fabricación de productos metálicos </v>
      </c>
    </row>
    <row r="1288" spans="1:30" ht="14.4">
      <c r="A1288" s="7" t="s">
        <v>104</v>
      </c>
      <c r="B1288" s="7" t="s">
        <v>88</v>
      </c>
      <c r="C1288" s="7" t="s">
        <v>91</v>
      </c>
      <c r="D1288" s="7" t="s">
        <v>49</v>
      </c>
      <c r="E1288" s="7">
        <v>0</v>
      </c>
      <c r="F1288" s="7">
        <v>0</v>
      </c>
      <c r="G1288" s="7">
        <v>0</v>
      </c>
      <c r="H1288" s="7">
        <v>0</v>
      </c>
      <c r="I1288" s="7">
        <v>0</v>
      </c>
      <c r="J1288" s="7">
        <v>0</v>
      </c>
      <c r="K1288" s="7">
        <v>0</v>
      </c>
      <c r="L1288" s="7">
        <v>0</v>
      </c>
      <c r="M1288" s="7">
        <v>0</v>
      </c>
      <c r="N1288" s="7">
        <v>0</v>
      </c>
      <c r="O1288" s="7">
        <v>0</v>
      </c>
      <c r="P1288" s="7">
        <v>0</v>
      </c>
      <c r="Q1288" s="7">
        <v>0</v>
      </c>
      <c r="R1288" s="7">
        <v>0</v>
      </c>
      <c r="S1288" s="7">
        <v>0</v>
      </c>
      <c r="T1288" s="7">
        <v>0</v>
      </c>
      <c r="U1288" s="7">
        <v>0</v>
      </c>
      <c r="V1288" s="7">
        <v>0</v>
      </c>
      <c r="W1288" s="7">
        <v>0</v>
      </c>
      <c r="X1288" s="7">
        <v>0</v>
      </c>
      <c r="Y1288" s="7">
        <v>0</v>
      </c>
      <c r="Z1288" s="7">
        <v>0</v>
      </c>
      <c r="AA1288" s="1" t="s">
        <v>50</v>
      </c>
      <c r="AB1288" s="1" t="str">
        <f t="shared" si="60"/>
        <v>Castilla La Mancha</v>
      </c>
      <c r="AC1288" s="1" t="str">
        <f t="shared" si="58"/>
        <v>Cáceres-Castilla La Mancha-Cuenca-R12</v>
      </c>
      <c r="AD1288" s="1" t="str">
        <f t="shared" si="59"/>
        <v xml:space="preserve">DK - Fabricación de maquinaria y equipo mecánico </v>
      </c>
    </row>
    <row r="1289" spans="1:30" ht="14.4">
      <c r="A1289" s="7" t="s">
        <v>104</v>
      </c>
      <c r="B1289" s="7" t="s">
        <v>88</v>
      </c>
      <c r="C1289" s="7" t="s">
        <v>91</v>
      </c>
      <c r="D1289" s="7" t="s">
        <v>51</v>
      </c>
      <c r="E1289" s="7">
        <v>21.371372786755</v>
      </c>
      <c r="F1289" s="7">
        <v>0</v>
      </c>
      <c r="G1289" s="7">
        <v>0</v>
      </c>
      <c r="H1289" s="7">
        <v>0</v>
      </c>
      <c r="I1289" s="7">
        <v>0</v>
      </c>
      <c r="J1289" s="7">
        <v>0</v>
      </c>
      <c r="K1289" s="7">
        <v>0</v>
      </c>
      <c r="L1289" s="7">
        <v>0</v>
      </c>
      <c r="M1289" s="7">
        <v>0</v>
      </c>
      <c r="N1289" s="7">
        <v>0</v>
      </c>
      <c r="O1289" s="7">
        <v>0</v>
      </c>
      <c r="P1289" s="7">
        <v>3.2211409999999998</v>
      </c>
      <c r="Q1289" s="7">
        <v>0</v>
      </c>
      <c r="R1289" s="7">
        <v>0</v>
      </c>
      <c r="S1289" s="7">
        <v>0</v>
      </c>
      <c r="T1289" s="7">
        <v>0</v>
      </c>
      <c r="U1289" s="7">
        <v>0</v>
      </c>
      <c r="V1289" s="7">
        <v>0</v>
      </c>
      <c r="W1289" s="7">
        <v>0</v>
      </c>
      <c r="X1289" s="7">
        <v>0</v>
      </c>
      <c r="Y1289" s="7">
        <v>0</v>
      </c>
      <c r="Z1289" s="7">
        <v>0</v>
      </c>
      <c r="AA1289" s="1" t="s">
        <v>52</v>
      </c>
      <c r="AB1289" s="1" t="str">
        <f t="shared" si="60"/>
        <v>Castilla La Mancha</v>
      </c>
      <c r="AC1289" s="1" t="str">
        <f t="shared" si="58"/>
        <v>Cáceres-Castilla La Mancha-Cuenca-R13</v>
      </c>
      <c r="AD1289" s="1" t="str">
        <f t="shared" si="59"/>
        <v xml:space="preserve">DL - Material y equipo eléctrico, electrónico y óptico </v>
      </c>
    </row>
    <row r="1290" spans="1:30" ht="14.4">
      <c r="A1290" s="7" t="s">
        <v>104</v>
      </c>
      <c r="B1290" s="7" t="s">
        <v>88</v>
      </c>
      <c r="C1290" s="7" t="s">
        <v>91</v>
      </c>
      <c r="D1290" s="7" t="s">
        <v>53</v>
      </c>
      <c r="E1290" s="7">
        <v>0</v>
      </c>
      <c r="F1290" s="7">
        <v>0</v>
      </c>
      <c r="G1290" s="7">
        <v>0</v>
      </c>
      <c r="H1290" s="7">
        <v>0</v>
      </c>
      <c r="I1290" s="7">
        <v>0</v>
      </c>
      <c r="J1290" s="7">
        <v>0</v>
      </c>
      <c r="K1290" s="7">
        <v>0</v>
      </c>
      <c r="L1290" s="7">
        <v>0</v>
      </c>
      <c r="M1290" s="7">
        <v>0</v>
      </c>
      <c r="N1290" s="7">
        <v>0</v>
      </c>
      <c r="O1290" s="7">
        <v>0</v>
      </c>
      <c r="P1290" s="7">
        <v>0</v>
      </c>
      <c r="Q1290" s="7">
        <v>0</v>
      </c>
      <c r="R1290" s="7">
        <v>0</v>
      </c>
      <c r="S1290" s="7">
        <v>0</v>
      </c>
      <c r="T1290" s="7">
        <v>0</v>
      </c>
      <c r="U1290" s="7">
        <v>0</v>
      </c>
      <c r="V1290" s="7">
        <v>0</v>
      </c>
      <c r="W1290" s="7">
        <v>0</v>
      </c>
      <c r="X1290" s="7">
        <v>0</v>
      </c>
      <c r="Y1290" s="7">
        <v>0</v>
      </c>
      <c r="Z1290" s="7">
        <v>0</v>
      </c>
      <c r="AA1290" s="1" t="s">
        <v>54</v>
      </c>
      <c r="AB1290" s="1" t="str">
        <f t="shared" si="60"/>
        <v>Castilla La Mancha</v>
      </c>
      <c r="AC1290" s="1" t="str">
        <f t="shared" si="58"/>
        <v>Cáceres-Castilla La Mancha-Cuenca-R14</v>
      </c>
      <c r="AD1290" s="1" t="str">
        <f t="shared" si="59"/>
        <v xml:space="preserve">DM - Fabricación de material de transporte </v>
      </c>
    </row>
    <row r="1291" spans="1:30" ht="14.4">
      <c r="A1291" s="7" t="s">
        <v>104</v>
      </c>
      <c r="B1291" s="7" t="s">
        <v>88</v>
      </c>
      <c r="C1291" s="7" t="s">
        <v>91</v>
      </c>
      <c r="D1291" s="7" t="s">
        <v>55</v>
      </c>
      <c r="E1291" s="7">
        <v>0</v>
      </c>
      <c r="F1291" s="7">
        <v>0</v>
      </c>
      <c r="G1291" s="7">
        <v>0</v>
      </c>
      <c r="H1291" s="7">
        <v>0</v>
      </c>
      <c r="I1291" s="7">
        <v>0</v>
      </c>
      <c r="J1291" s="7">
        <v>0</v>
      </c>
      <c r="K1291" s="7">
        <v>0</v>
      </c>
      <c r="L1291" s="7">
        <v>0</v>
      </c>
      <c r="M1291" s="7">
        <v>0</v>
      </c>
      <c r="N1291" s="7">
        <v>0</v>
      </c>
      <c r="O1291" s="7">
        <v>0</v>
      </c>
      <c r="P1291" s="7">
        <v>0</v>
      </c>
      <c r="Q1291" s="7">
        <v>0</v>
      </c>
      <c r="R1291" s="7">
        <v>0</v>
      </c>
      <c r="S1291" s="7">
        <v>0</v>
      </c>
      <c r="T1291" s="7">
        <v>0</v>
      </c>
      <c r="U1291" s="7">
        <v>0</v>
      </c>
      <c r="V1291" s="7">
        <v>0</v>
      </c>
      <c r="W1291" s="7">
        <v>0</v>
      </c>
      <c r="X1291" s="7">
        <v>0</v>
      </c>
      <c r="Y1291" s="7">
        <v>0</v>
      </c>
      <c r="Z1291" s="7">
        <v>0</v>
      </c>
      <c r="AA1291" s="1" t="s">
        <v>56</v>
      </c>
      <c r="AB1291" s="1" t="str">
        <f t="shared" si="60"/>
        <v>Castilla La Mancha</v>
      </c>
      <c r="AC1291" s="1" t="str">
        <f t="shared" si="58"/>
        <v>Cáceres-Castilla La Mancha-Cuenca-R15</v>
      </c>
      <c r="AD1291" s="1" t="str">
        <f t="shared" si="59"/>
        <v xml:space="preserve">DN - Industrias diversas </v>
      </c>
    </row>
    <row r="1292" spans="1:30" ht="14.4">
      <c r="A1292" s="7" t="s">
        <v>104</v>
      </c>
      <c r="B1292" s="7" t="s">
        <v>88</v>
      </c>
      <c r="C1292" s="7" t="s">
        <v>91</v>
      </c>
      <c r="D1292" s="7" t="s">
        <v>57</v>
      </c>
      <c r="E1292" s="7">
        <v>0</v>
      </c>
      <c r="F1292" s="7">
        <v>0</v>
      </c>
      <c r="G1292" s="7">
        <v>0</v>
      </c>
      <c r="H1292" s="7">
        <v>0</v>
      </c>
      <c r="I1292" s="7">
        <v>0</v>
      </c>
      <c r="J1292" s="7">
        <v>0</v>
      </c>
      <c r="K1292" s="7">
        <v>0</v>
      </c>
      <c r="L1292" s="7">
        <v>0</v>
      </c>
      <c r="M1292" s="7">
        <v>0</v>
      </c>
      <c r="N1292" s="7">
        <v>0</v>
      </c>
      <c r="O1292" s="7">
        <v>0</v>
      </c>
      <c r="P1292" s="7">
        <v>0</v>
      </c>
      <c r="Q1292" s="7">
        <v>0</v>
      </c>
      <c r="R1292" s="7">
        <v>0</v>
      </c>
      <c r="S1292" s="7">
        <v>0</v>
      </c>
      <c r="T1292" s="7">
        <v>0</v>
      </c>
      <c r="U1292" s="7">
        <v>0</v>
      </c>
      <c r="V1292" s="7">
        <v>0</v>
      </c>
      <c r="W1292" s="7">
        <v>0</v>
      </c>
      <c r="X1292" s="7">
        <v>0</v>
      </c>
      <c r="Y1292" s="7">
        <v>0</v>
      </c>
      <c r="Z1292" s="7">
        <v>0</v>
      </c>
      <c r="AA1292" s="1" t="s">
        <v>58</v>
      </c>
      <c r="AB1292" s="1" t="str">
        <f t="shared" si="60"/>
        <v>Castilla La Mancha</v>
      </c>
      <c r="AC1292" s="1" t="str">
        <f t="shared" si="58"/>
        <v>Cáceres-Castilla La Mancha-Cuenca-R16</v>
      </c>
      <c r="AD1292" s="1" t="str">
        <f t="shared" si="59"/>
        <v xml:space="preserve">EE - Industria energética, distribución de energía, gas y agua </v>
      </c>
    </row>
    <row r="1293" spans="1:30" ht="14.4">
      <c r="A1293" s="7" t="s">
        <v>104</v>
      </c>
      <c r="B1293" s="7" t="s">
        <v>88</v>
      </c>
      <c r="C1293" s="7" t="s">
        <v>92</v>
      </c>
      <c r="D1293" s="7" t="s">
        <v>23</v>
      </c>
      <c r="E1293" s="7">
        <v>0.432550835095866</v>
      </c>
      <c r="F1293" s="7">
        <v>0</v>
      </c>
      <c r="G1293" s="7">
        <v>1.6925223559656899</v>
      </c>
      <c r="H1293" s="7">
        <v>2.8087426479535198</v>
      </c>
      <c r="I1293" s="7">
        <v>0</v>
      </c>
      <c r="J1293" s="7">
        <v>0</v>
      </c>
      <c r="K1293" s="7">
        <v>1.5614028416050101</v>
      </c>
      <c r="L1293" s="7">
        <v>1.1783235327416699</v>
      </c>
      <c r="M1293" s="7">
        <v>0.56037984329346402</v>
      </c>
      <c r="N1293" s="7">
        <v>0</v>
      </c>
      <c r="O1293" s="7">
        <v>0</v>
      </c>
      <c r="P1293" s="7">
        <v>8.9581359999999997</v>
      </c>
      <c r="Q1293" s="7">
        <v>0</v>
      </c>
      <c r="R1293" s="7">
        <v>17.914909999999999</v>
      </c>
      <c r="S1293" s="7">
        <v>35.695875000000001</v>
      </c>
      <c r="T1293" s="7">
        <v>0</v>
      </c>
      <c r="U1293" s="7">
        <v>0</v>
      </c>
      <c r="V1293" s="7">
        <v>26.428999000000001</v>
      </c>
      <c r="W1293" s="7">
        <v>29.716584000000001</v>
      </c>
      <c r="X1293" s="7">
        <v>15.94036</v>
      </c>
      <c r="Y1293" s="7">
        <v>0</v>
      </c>
      <c r="Z1293" s="7">
        <v>0</v>
      </c>
      <c r="AA1293" s="1" t="s">
        <v>24</v>
      </c>
      <c r="AB1293" s="1" t="str">
        <f t="shared" si="60"/>
        <v>Castilla La Mancha</v>
      </c>
      <c r="AC1293" s="1" t="str">
        <f t="shared" si="58"/>
        <v>Cáceres-Castilla La Mancha-Guadalajara-R1</v>
      </c>
      <c r="AD1293" s="1" t="str">
        <f t="shared" si="59"/>
        <v xml:space="preserve">AA,BB - Agricultura, silvicultura y pesca </v>
      </c>
    </row>
    <row r="1294" spans="1:30" ht="14.4">
      <c r="A1294" s="7" t="s">
        <v>104</v>
      </c>
      <c r="B1294" s="7" t="s">
        <v>88</v>
      </c>
      <c r="C1294" s="7" t="s">
        <v>92</v>
      </c>
      <c r="D1294" s="7" t="s">
        <v>26</v>
      </c>
      <c r="E1294" s="7">
        <v>0</v>
      </c>
      <c r="F1294" s="7">
        <v>0</v>
      </c>
      <c r="G1294" s="7">
        <v>0</v>
      </c>
      <c r="H1294" s="7">
        <v>0</v>
      </c>
      <c r="I1294" s="7">
        <v>0</v>
      </c>
      <c r="J1294" s="7">
        <v>0</v>
      </c>
      <c r="K1294" s="7">
        <v>0</v>
      </c>
      <c r="L1294" s="7">
        <v>0</v>
      </c>
      <c r="M1294" s="7">
        <v>0</v>
      </c>
      <c r="N1294" s="7">
        <v>0</v>
      </c>
      <c r="O1294" s="7">
        <v>0</v>
      </c>
      <c r="P1294" s="7">
        <v>0</v>
      </c>
      <c r="Q1294" s="7">
        <v>0</v>
      </c>
      <c r="R1294" s="7">
        <v>0</v>
      </c>
      <c r="S1294" s="7">
        <v>0</v>
      </c>
      <c r="T1294" s="7">
        <v>0</v>
      </c>
      <c r="U1294" s="7">
        <v>0</v>
      </c>
      <c r="V1294" s="7">
        <v>0</v>
      </c>
      <c r="W1294" s="7">
        <v>0</v>
      </c>
      <c r="X1294" s="7">
        <v>0</v>
      </c>
      <c r="Y1294" s="7">
        <v>0</v>
      </c>
      <c r="Z1294" s="7">
        <v>0</v>
      </c>
      <c r="AA1294" s="1" t="s">
        <v>27</v>
      </c>
      <c r="AB1294" s="1" t="str">
        <f t="shared" si="60"/>
        <v>Castilla La Mancha</v>
      </c>
      <c r="AC1294" s="1" t="str">
        <f t="shared" ref="AC1294:AC1357" si="61">+A1294&amp;"-"&amp;AB1294&amp;"-"&amp;C1294&amp;"-"&amp;AA1294</f>
        <v>Cáceres-Castilla La Mancha-Guadalajara-R2</v>
      </c>
      <c r="AD1294" s="1" t="str">
        <f t="shared" ref="AD1294:AD1357" si="62">+IF(D1294=$D$13,$AI$1,IF(D1294=$D$14,$AI$2,IF(D1294=$D$15,$AI$3,IF(D1294=$D$16,$AI$4,IF(D1294=$D$17,$AI$5,IF(D1294=$D$18,$AI$6,IF(D1294=$D$19,$AI$7,IF(D1294=$D$20,$AI$8,IF(D1294=$D$21,$AI$9,IF(D1294=$D$22,$AI$10,IF(D1294=$D$23,$AI$11,IF(D1294=$D$24,$AI$12,IF(D1294=$D$25,$AI$13,IF(D1294=$D$26,$AI$14,IF(D1294=$D$27,$AI$15,$AI$16)))))))))))))))</f>
        <v xml:space="preserve">CA,CB, DF - I. extractivas, coquerías, refino y combustibles nucleares </v>
      </c>
    </row>
    <row r="1295" spans="1:30" ht="14.4">
      <c r="A1295" s="7" t="s">
        <v>104</v>
      </c>
      <c r="B1295" s="7" t="s">
        <v>88</v>
      </c>
      <c r="C1295" s="7" t="s">
        <v>92</v>
      </c>
      <c r="D1295" s="7" t="s">
        <v>29</v>
      </c>
      <c r="E1295" s="7">
        <v>0.67328178053438203</v>
      </c>
      <c r="F1295" s="7">
        <v>2.1519900785118802</v>
      </c>
      <c r="G1295" s="7">
        <v>0.20170189303811401</v>
      </c>
      <c r="H1295" s="7">
        <v>0</v>
      </c>
      <c r="I1295" s="7">
        <v>1.32390297274496</v>
      </c>
      <c r="J1295" s="7">
        <v>0.13001332205097099</v>
      </c>
      <c r="K1295" s="7">
        <v>0</v>
      </c>
      <c r="L1295" s="7">
        <v>0.11254453341073301</v>
      </c>
      <c r="M1295" s="7">
        <v>1.6219297880571599E-2</v>
      </c>
      <c r="N1295" s="7">
        <v>0.92569526647962497</v>
      </c>
      <c r="O1295" s="7">
        <v>0</v>
      </c>
      <c r="P1295" s="7">
        <v>3.9513060000000002</v>
      </c>
      <c r="Q1295" s="7">
        <v>11.392305</v>
      </c>
      <c r="R1295" s="7">
        <v>7.3081180000000003</v>
      </c>
      <c r="S1295" s="7">
        <v>0</v>
      </c>
      <c r="T1295" s="7">
        <v>17.127012000000001</v>
      </c>
      <c r="U1295" s="7">
        <v>29.31072</v>
      </c>
      <c r="V1295" s="7">
        <v>0</v>
      </c>
      <c r="W1295" s="7">
        <v>28.240400000000001</v>
      </c>
      <c r="X1295" s="7">
        <v>3.7245599999999999</v>
      </c>
      <c r="Y1295" s="7">
        <v>6.617858</v>
      </c>
      <c r="Z1295" s="7">
        <v>0</v>
      </c>
      <c r="AA1295" s="1" t="s">
        <v>30</v>
      </c>
      <c r="AB1295" s="1" t="str">
        <f t="shared" si="60"/>
        <v>Castilla La Mancha</v>
      </c>
      <c r="AC1295" s="1" t="str">
        <f t="shared" si="61"/>
        <v>Cáceres-Castilla La Mancha-Guadalajara-R3</v>
      </c>
      <c r="AD1295" s="1" t="str">
        <f t="shared" si="62"/>
        <v xml:space="preserve">DA - Industria Agroalimentaria </v>
      </c>
    </row>
    <row r="1296" spans="1:30" ht="14.4">
      <c r="A1296" s="7" t="s">
        <v>104</v>
      </c>
      <c r="B1296" s="7" t="s">
        <v>88</v>
      </c>
      <c r="C1296" s="7" t="s">
        <v>92</v>
      </c>
      <c r="D1296" s="7" t="s">
        <v>32</v>
      </c>
      <c r="E1296" s="7">
        <v>0</v>
      </c>
      <c r="F1296" s="7">
        <v>0</v>
      </c>
      <c r="G1296" s="7">
        <v>0</v>
      </c>
      <c r="H1296" s="7">
        <v>3.25369623254811E-3</v>
      </c>
      <c r="I1296" s="7">
        <v>0</v>
      </c>
      <c r="J1296" s="7">
        <v>0</v>
      </c>
      <c r="K1296" s="7">
        <v>0</v>
      </c>
      <c r="L1296" s="7">
        <v>0</v>
      </c>
      <c r="M1296" s="7">
        <v>0</v>
      </c>
      <c r="N1296" s="7">
        <v>7.0129154435825101E-4</v>
      </c>
      <c r="O1296" s="7">
        <v>0</v>
      </c>
      <c r="P1296" s="7">
        <v>0</v>
      </c>
      <c r="Q1296" s="7">
        <v>0</v>
      </c>
      <c r="R1296" s="7">
        <v>0</v>
      </c>
      <c r="S1296" s="7">
        <v>0</v>
      </c>
      <c r="T1296" s="7">
        <v>0</v>
      </c>
      <c r="U1296" s="7">
        <v>0</v>
      </c>
      <c r="V1296" s="7">
        <v>0</v>
      </c>
      <c r="W1296" s="7">
        <v>0</v>
      </c>
      <c r="X1296" s="7">
        <v>0</v>
      </c>
      <c r="Y1296" s="7">
        <v>0</v>
      </c>
      <c r="Z1296" s="7">
        <v>0</v>
      </c>
      <c r="AA1296" s="1" t="s">
        <v>33</v>
      </c>
      <c r="AB1296" s="1" t="str">
        <f t="shared" si="60"/>
        <v>Castilla La Mancha</v>
      </c>
      <c r="AC1296" s="1" t="str">
        <f t="shared" si="61"/>
        <v>Cáceres-Castilla La Mancha-Guadalajara-R4</v>
      </c>
      <c r="AD1296" s="1" t="str">
        <f t="shared" si="62"/>
        <v xml:space="preserve">DB - Industria textil y de la confección </v>
      </c>
    </row>
    <row r="1297" spans="1:30" ht="14.4">
      <c r="A1297" s="7" t="s">
        <v>104</v>
      </c>
      <c r="B1297" s="7" t="s">
        <v>88</v>
      </c>
      <c r="C1297" s="7" t="s">
        <v>92</v>
      </c>
      <c r="D1297" s="7" t="s">
        <v>35</v>
      </c>
      <c r="E1297" s="7">
        <v>0</v>
      </c>
      <c r="F1297" s="7">
        <v>0</v>
      </c>
      <c r="G1297" s="7">
        <v>0</v>
      </c>
      <c r="H1297" s="7">
        <v>0</v>
      </c>
      <c r="I1297" s="7">
        <v>0</v>
      </c>
      <c r="J1297" s="7">
        <v>0</v>
      </c>
      <c r="K1297" s="7">
        <v>0</v>
      </c>
      <c r="L1297" s="7">
        <v>0</v>
      </c>
      <c r="M1297" s="7">
        <v>0</v>
      </c>
      <c r="N1297" s="7">
        <v>0</v>
      </c>
      <c r="O1297" s="7">
        <v>0</v>
      </c>
      <c r="P1297" s="7">
        <v>0</v>
      </c>
      <c r="Q1297" s="7">
        <v>0</v>
      </c>
      <c r="R1297" s="7">
        <v>0</v>
      </c>
      <c r="S1297" s="7">
        <v>0</v>
      </c>
      <c r="T1297" s="7">
        <v>0</v>
      </c>
      <c r="U1297" s="7">
        <v>0</v>
      </c>
      <c r="V1297" s="7">
        <v>0</v>
      </c>
      <c r="W1297" s="7">
        <v>0</v>
      </c>
      <c r="X1297" s="7">
        <v>0</v>
      </c>
      <c r="Y1297" s="7">
        <v>0</v>
      </c>
      <c r="Z1297" s="7">
        <v>0</v>
      </c>
      <c r="AA1297" s="1" t="s">
        <v>36</v>
      </c>
      <c r="AB1297" s="1" t="str">
        <f t="shared" si="60"/>
        <v>Castilla La Mancha</v>
      </c>
      <c r="AC1297" s="1" t="str">
        <f t="shared" si="61"/>
        <v>Cáceres-Castilla La Mancha-Guadalajara-R5</v>
      </c>
      <c r="AD1297" s="1" t="str">
        <f t="shared" si="62"/>
        <v xml:space="preserve">DC - Industria del cuero y calzado </v>
      </c>
    </row>
    <row r="1298" spans="1:30" ht="14.4">
      <c r="A1298" s="7" t="s">
        <v>104</v>
      </c>
      <c r="B1298" s="7" t="s">
        <v>88</v>
      </c>
      <c r="C1298" s="7" t="s">
        <v>92</v>
      </c>
      <c r="D1298" s="7" t="s">
        <v>37</v>
      </c>
      <c r="E1298" s="7">
        <v>0</v>
      </c>
      <c r="F1298" s="7">
        <v>0</v>
      </c>
      <c r="G1298" s="7">
        <v>0</v>
      </c>
      <c r="H1298" s="7">
        <v>0</v>
      </c>
      <c r="I1298" s="7">
        <v>0</v>
      </c>
      <c r="J1298" s="7">
        <v>0</v>
      </c>
      <c r="K1298" s="7">
        <v>0</v>
      </c>
      <c r="L1298" s="7">
        <v>0</v>
      </c>
      <c r="M1298" s="7">
        <v>0</v>
      </c>
      <c r="N1298" s="7">
        <v>0</v>
      </c>
      <c r="O1298" s="7">
        <v>0</v>
      </c>
      <c r="P1298" s="7">
        <v>0</v>
      </c>
      <c r="Q1298" s="7">
        <v>0</v>
      </c>
      <c r="R1298" s="7">
        <v>0</v>
      </c>
      <c r="S1298" s="7">
        <v>0</v>
      </c>
      <c r="T1298" s="7">
        <v>0</v>
      </c>
      <c r="U1298" s="7">
        <v>0</v>
      </c>
      <c r="V1298" s="7">
        <v>0</v>
      </c>
      <c r="W1298" s="7">
        <v>0</v>
      </c>
      <c r="X1298" s="7">
        <v>0</v>
      </c>
      <c r="Y1298" s="7">
        <v>0</v>
      </c>
      <c r="Z1298" s="7">
        <v>0</v>
      </c>
      <c r="AA1298" s="1" t="s">
        <v>38</v>
      </c>
      <c r="AB1298" s="1" t="str">
        <f t="shared" si="60"/>
        <v>Castilla La Mancha</v>
      </c>
      <c r="AC1298" s="1" t="str">
        <f t="shared" si="61"/>
        <v>Cáceres-Castilla La Mancha-Guadalajara-R6</v>
      </c>
      <c r="AD1298" s="1" t="str">
        <f t="shared" si="62"/>
        <v xml:space="preserve">DD - Industria de la madera y el corcho </v>
      </c>
    </row>
    <row r="1299" spans="1:30" ht="14.4">
      <c r="A1299" s="7" t="s">
        <v>104</v>
      </c>
      <c r="B1299" s="7" t="s">
        <v>88</v>
      </c>
      <c r="C1299" s="7" t="s">
        <v>92</v>
      </c>
      <c r="D1299" s="7" t="s">
        <v>39</v>
      </c>
      <c r="E1299" s="7">
        <v>0</v>
      </c>
      <c r="F1299" s="7">
        <v>0</v>
      </c>
      <c r="G1299" s="7">
        <v>0</v>
      </c>
      <c r="H1299" s="7">
        <v>0</v>
      </c>
      <c r="I1299" s="7">
        <v>0</v>
      </c>
      <c r="J1299" s="7">
        <v>0</v>
      </c>
      <c r="K1299" s="7">
        <v>0</v>
      </c>
      <c r="L1299" s="7">
        <v>0</v>
      </c>
      <c r="M1299" s="7">
        <v>0</v>
      </c>
      <c r="N1299" s="7">
        <v>1.2767296510894801</v>
      </c>
      <c r="O1299" s="7">
        <v>0</v>
      </c>
      <c r="P1299" s="7">
        <v>0</v>
      </c>
      <c r="Q1299" s="7">
        <v>0</v>
      </c>
      <c r="R1299" s="7">
        <v>0</v>
      </c>
      <c r="S1299" s="7">
        <v>0</v>
      </c>
      <c r="T1299" s="7">
        <v>0</v>
      </c>
      <c r="U1299" s="7">
        <v>0</v>
      </c>
      <c r="V1299" s="7">
        <v>0</v>
      </c>
      <c r="W1299" s="7">
        <v>0</v>
      </c>
      <c r="X1299" s="7">
        <v>0</v>
      </c>
      <c r="Y1299" s="7">
        <v>9.1965420000000009</v>
      </c>
      <c r="Z1299" s="7">
        <v>0</v>
      </c>
      <c r="AA1299" s="1" t="s">
        <v>40</v>
      </c>
      <c r="AB1299" s="1" t="str">
        <f t="shared" si="60"/>
        <v>Castilla La Mancha</v>
      </c>
      <c r="AC1299" s="1" t="str">
        <f t="shared" si="61"/>
        <v>Cáceres-Castilla La Mancha-Guadalajara-R7</v>
      </c>
      <c r="AD1299" s="1" t="str">
        <f t="shared" si="62"/>
        <v xml:space="preserve">DE - Industria del papel, edición y artes gráficas </v>
      </c>
    </row>
    <row r="1300" spans="1:30" ht="14.4">
      <c r="A1300" s="7" t="s">
        <v>104</v>
      </c>
      <c r="B1300" s="7" t="s">
        <v>88</v>
      </c>
      <c r="C1300" s="7" t="s">
        <v>92</v>
      </c>
      <c r="D1300" s="7" t="s">
        <v>41</v>
      </c>
      <c r="E1300" s="7">
        <v>19.8585027782545</v>
      </c>
      <c r="F1300" s="7">
        <v>0</v>
      </c>
      <c r="G1300" s="7">
        <v>0</v>
      </c>
      <c r="H1300" s="7">
        <v>0</v>
      </c>
      <c r="I1300" s="7">
        <v>9.0641032457506707</v>
      </c>
      <c r="J1300" s="7">
        <v>0</v>
      </c>
      <c r="K1300" s="7">
        <v>0</v>
      </c>
      <c r="L1300" s="7">
        <v>0</v>
      </c>
      <c r="M1300" s="7">
        <v>0</v>
      </c>
      <c r="N1300" s="7">
        <v>0</v>
      </c>
      <c r="O1300" s="7">
        <v>0</v>
      </c>
      <c r="P1300" s="7">
        <v>7.1306180000000001</v>
      </c>
      <c r="Q1300" s="7">
        <v>0</v>
      </c>
      <c r="R1300" s="7">
        <v>0</v>
      </c>
      <c r="S1300" s="7">
        <v>0</v>
      </c>
      <c r="T1300" s="7">
        <v>9.2585999999999995</v>
      </c>
      <c r="U1300" s="7">
        <v>0</v>
      </c>
      <c r="V1300" s="7">
        <v>0</v>
      </c>
      <c r="W1300" s="7">
        <v>0</v>
      </c>
      <c r="X1300" s="7">
        <v>0</v>
      </c>
      <c r="Y1300" s="7">
        <v>0</v>
      </c>
      <c r="Z1300" s="7">
        <v>0</v>
      </c>
      <c r="AA1300" s="1" t="s">
        <v>42</v>
      </c>
      <c r="AB1300" s="1" t="str">
        <f t="shared" si="60"/>
        <v>Castilla La Mancha</v>
      </c>
      <c r="AC1300" s="1" t="str">
        <f t="shared" si="61"/>
        <v>Cáceres-Castilla La Mancha-Guadalajara-R8</v>
      </c>
      <c r="AD1300" s="1" t="str">
        <f t="shared" si="62"/>
        <v xml:space="preserve">DG - Industria Química </v>
      </c>
    </row>
    <row r="1301" spans="1:30" ht="14.4">
      <c r="A1301" s="7" t="s">
        <v>104</v>
      </c>
      <c r="B1301" s="7" t="s">
        <v>88</v>
      </c>
      <c r="C1301" s="7" t="s">
        <v>92</v>
      </c>
      <c r="D1301" s="7" t="s">
        <v>43</v>
      </c>
      <c r="E1301" s="7">
        <v>0</v>
      </c>
      <c r="F1301" s="7">
        <v>0</v>
      </c>
      <c r="G1301" s="7">
        <v>0</v>
      </c>
      <c r="H1301" s="7">
        <v>0.96608262628491604</v>
      </c>
      <c r="I1301" s="7">
        <v>0.89626294762958503</v>
      </c>
      <c r="J1301" s="7">
        <v>0</v>
      </c>
      <c r="K1301" s="7">
        <v>0</v>
      </c>
      <c r="L1301" s="7">
        <v>0</v>
      </c>
      <c r="M1301" s="7">
        <v>0</v>
      </c>
      <c r="N1301" s="7">
        <v>0</v>
      </c>
      <c r="O1301" s="7">
        <v>0</v>
      </c>
      <c r="P1301" s="7">
        <v>0</v>
      </c>
      <c r="Q1301" s="7">
        <v>0</v>
      </c>
      <c r="R1301" s="7">
        <v>0</v>
      </c>
      <c r="S1301" s="7">
        <v>3.8501159999999999</v>
      </c>
      <c r="T1301" s="7">
        <v>2.4739239999999998</v>
      </c>
      <c r="U1301" s="7">
        <v>0</v>
      </c>
      <c r="V1301" s="7">
        <v>0</v>
      </c>
      <c r="W1301" s="7">
        <v>0</v>
      </c>
      <c r="X1301" s="7">
        <v>0</v>
      </c>
      <c r="Y1301" s="7">
        <v>0</v>
      </c>
      <c r="Z1301" s="7">
        <v>0</v>
      </c>
      <c r="AA1301" s="1" t="s">
        <v>44</v>
      </c>
      <c r="AB1301" s="1" t="str">
        <f t="shared" si="60"/>
        <v>Castilla La Mancha</v>
      </c>
      <c r="AC1301" s="1" t="str">
        <f t="shared" si="61"/>
        <v>Cáceres-Castilla La Mancha-Guadalajara-R9</v>
      </c>
      <c r="AD1301" s="1" t="str">
        <f t="shared" si="62"/>
        <v xml:space="preserve">DH - Industria del caucho y materias plásticas </v>
      </c>
    </row>
    <row r="1302" spans="1:30" ht="14.4">
      <c r="A1302" s="7" t="s">
        <v>104</v>
      </c>
      <c r="B1302" s="7" t="s">
        <v>88</v>
      </c>
      <c r="C1302" s="7" t="s">
        <v>92</v>
      </c>
      <c r="D1302" s="7" t="s">
        <v>45</v>
      </c>
      <c r="E1302" s="7">
        <v>83.656976116196901</v>
      </c>
      <c r="F1302" s="7">
        <v>0</v>
      </c>
      <c r="G1302" s="7">
        <v>46.925776029677699</v>
      </c>
      <c r="H1302" s="7">
        <v>21.3168513215643</v>
      </c>
      <c r="I1302" s="7">
        <v>0.88442061708602104</v>
      </c>
      <c r="J1302" s="7">
        <v>5.0448816269942904</v>
      </c>
      <c r="K1302" s="7">
        <v>0.75551365924289704</v>
      </c>
      <c r="L1302" s="7">
        <v>34.5683360012791</v>
      </c>
      <c r="M1302" s="7">
        <v>9.2566827612271698</v>
      </c>
      <c r="N1302" s="7">
        <v>0</v>
      </c>
      <c r="O1302" s="7">
        <v>13.336113885748199</v>
      </c>
      <c r="P1302" s="7">
        <v>87.559150000000002</v>
      </c>
      <c r="Q1302" s="7">
        <v>0</v>
      </c>
      <c r="R1302" s="7">
        <v>103.432034</v>
      </c>
      <c r="S1302" s="7">
        <v>22.323229999999999</v>
      </c>
      <c r="T1302" s="7">
        <v>9.1022049999999997</v>
      </c>
      <c r="U1302" s="7">
        <v>12.52786</v>
      </c>
      <c r="V1302" s="7">
        <v>5.4842399999999998</v>
      </c>
      <c r="W1302" s="7">
        <v>32.749581999999997</v>
      </c>
      <c r="X1302" s="7">
        <v>15.551850999999999</v>
      </c>
      <c r="Y1302" s="7">
        <v>0</v>
      </c>
      <c r="Z1302" s="7">
        <v>23.930833</v>
      </c>
      <c r="AA1302" s="1" t="s">
        <v>46</v>
      </c>
      <c r="AB1302" s="1" t="str">
        <f t="shared" si="60"/>
        <v>Castilla La Mancha</v>
      </c>
      <c r="AC1302" s="1" t="str">
        <f t="shared" si="61"/>
        <v>Cáceres-Castilla La Mancha-Guadalajara-R10</v>
      </c>
      <c r="AD1302" s="1" t="str">
        <f t="shared" si="62"/>
        <v xml:space="preserve">DI - Industria de productos minerales no metálicos </v>
      </c>
    </row>
    <row r="1303" spans="1:30" ht="14.4">
      <c r="A1303" s="7" t="s">
        <v>104</v>
      </c>
      <c r="B1303" s="7" t="s">
        <v>88</v>
      </c>
      <c r="C1303" s="7" t="s">
        <v>92</v>
      </c>
      <c r="D1303" s="7" t="s">
        <v>47</v>
      </c>
      <c r="E1303" s="7">
        <v>0</v>
      </c>
      <c r="F1303" s="7">
        <v>0</v>
      </c>
      <c r="G1303" s="7">
        <v>0</v>
      </c>
      <c r="H1303" s="7">
        <v>0</v>
      </c>
      <c r="I1303" s="7">
        <v>0</v>
      </c>
      <c r="J1303" s="7">
        <v>0</v>
      </c>
      <c r="K1303" s="7">
        <v>0.71949751856936695</v>
      </c>
      <c r="L1303" s="7">
        <v>0</v>
      </c>
      <c r="M1303" s="7">
        <v>0</v>
      </c>
      <c r="N1303" s="7">
        <v>0</v>
      </c>
      <c r="O1303" s="7">
        <v>0</v>
      </c>
      <c r="P1303" s="7">
        <v>0</v>
      </c>
      <c r="Q1303" s="7">
        <v>0</v>
      </c>
      <c r="R1303" s="7">
        <v>0</v>
      </c>
      <c r="S1303" s="7">
        <v>0</v>
      </c>
      <c r="T1303" s="7">
        <v>0</v>
      </c>
      <c r="U1303" s="7">
        <v>0</v>
      </c>
      <c r="V1303" s="7">
        <v>2.2280950000000002</v>
      </c>
      <c r="W1303" s="7">
        <v>0</v>
      </c>
      <c r="X1303" s="7">
        <v>0</v>
      </c>
      <c r="Y1303" s="7">
        <v>0</v>
      </c>
      <c r="Z1303" s="7">
        <v>0</v>
      </c>
      <c r="AA1303" s="1" t="s">
        <v>48</v>
      </c>
      <c r="AB1303" s="1" t="str">
        <f t="shared" si="60"/>
        <v>Castilla La Mancha</v>
      </c>
      <c r="AC1303" s="1" t="str">
        <f t="shared" si="61"/>
        <v>Cáceres-Castilla La Mancha-Guadalajara-R11</v>
      </c>
      <c r="AD1303" s="1" t="str">
        <f t="shared" si="62"/>
        <v xml:space="preserve">DJ - Metalurgia y fabricación de productos metálicos </v>
      </c>
    </row>
    <row r="1304" spans="1:30" ht="14.4">
      <c r="A1304" s="7" t="s">
        <v>104</v>
      </c>
      <c r="B1304" s="7" t="s">
        <v>88</v>
      </c>
      <c r="C1304" s="7" t="s">
        <v>92</v>
      </c>
      <c r="D1304" s="7" t="s">
        <v>49</v>
      </c>
      <c r="E1304" s="7">
        <v>0</v>
      </c>
      <c r="F1304" s="7">
        <v>0</v>
      </c>
      <c r="G1304" s="7">
        <v>0</v>
      </c>
      <c r="H1304" s="7">
        <v>0</v>
      </c>
      <c r="I1304" s="7">
        <v>0</v>
      </c>
      <c r="J1304" s="7">
        <v>0</v>
      </c>
      <c r="K1304" s="7">
        <v>0</v>
      </c>
      <c r="L1304" s="7">
        <v>0</v>
      </c>
      <c r="M1304" s="7">
        <v>0</v>
      </c>
      <c r="N1304" s="7">
        <v>0</v>
      </c>
      <c r="O1304" s="7">
        <v>0</v>
      </c>
      <c r="P1304" s="7">
        <v>0</v>
      </c>
      <c r="Q1304" s="7">
        <v>0</v>
      </c>
      <c r="R1304" s="7">
        <v>0</v>
      </c>
      <c r="S1304" s="7">
        <v>0</v>
      </c>
      <c r="T1304" s="7">
        <v>0</v>
      </c>
      <c r="U1304" s="7">
        <v>0</v>
      </c>
      <c r="V1304" s="7">
        <v>0</v>
      </c>
      <c r="W1304" s="7">
        <v>0</v>
      </c>
      <c r="X1304" s="7">
        <v>0</v>
      </c>
      <c r="Y1304" s="7">
        <v>0</v>
      </c>
      <c r="Z1304" s="7">
        <v>0</v>
      </c>
      <c r="AA1304" s="1" t="s">
        <v>50</v>
      </c>
      <c r="AB1304" s="1" t="str">
        <f t="shared" si="60"/>
        <v>Castilla La Mancha</v>
      </c>
      <c r="AC1304" s="1" t="str">
        <f t="shared" si="61"/>
        <v>Cáceres-Castilla La Mancha-Guadalajara-R12</v>
      </c>
      <c r="AD1304" s="1" t="str">
        <f t="shared" si="62"/>
        <v xml:space="preserve">DK - Fabricación de maquinaria y equipo mecánico </v>
      </c>
    </row>
    <row r="1305" spans="1:30" ht="14.4">
      <c r="A1305" s="7" t="s">
        <v>104</v>
      </c>
      <c r="B1305" s="7" t="s">
        <v>88</v>
      </c>
      <c r="C1305" s="7" t="s">
        <v>92</v>
      </c>
      <c r="D1305" s="7" t="s">
        <v>51</v>
      </c>
      <c r="E1305" s="7">
        <v>0</v>
      </c>
      <c r="F1305" s="7">
        <v>6.8150548381763203</v>
      </c>
      <c r="G1305" s="7">
        <v>0</v>
      </c>
      <c r="H1305" s="7">
        <v>0</v>
      </c>
      <c r="I1305" s="7">
        <v>0</v>
      </c>
      <c r="J1305" s="7">
        <v>0</v>
      </c>
      <c r="K1305" s="7">
        <v>0</v>
      </c>
      <c r="L1305" s="7">
        <v>0</v>
      </c>
      <c r="M1305" s="7">
        <v>0</v>
      </c>
      <c r="N1305" s="7">
        <v>0</v>
      </c>
      <c r="O1305" s="7">
        <v>0</v>
      </c>
      <c r="P1305" s="7">
        <v>0</v>
      </c>
      <c r="Q1305" s="7">
        <v>18.072431999999999</v>
      </c>
      <c r="R1305" s="7">
        <v>0</v>
      </c>
      <c r="S1305" s="7">
        <v>0</v>
      </c>
      <c r="T1305" s="7">
        <v>0</v>
      </c>
      <c r="U1305" s="7">
        <v>0</v>
      </c>
      <c r="V1305" s="7">
        <v>0</v>
      </c>
      <c r="W1305" s="7">
        <v>0</v>
      </c>
      <c r="X1305" s="7">
        <v>0</v>
      </c>
      <c r="Y1305" s="7">
        <v>0</v>
      </c>
      <c r="Z1305" s="7">
        <v>0</v>
      </c>
      <c r="AA1305" s="1" t="s">
        <v>52</v>
      </c>
      <c r="AB1305" s="1" t="str">
        <f t="shared" si="60"/>
        <v>Castilla La Mancha</v>
      </c>
      <c r="AC1305" s="1" t="str">
        <f t="shared" si="61"/>
        <v>Cáceres-Castilla La Mancha-Guadalajara-R13</v>
      </c>
      <c r="AD1305" s="1" t="str">
        <f t="shared" si="62"/>
        <v xml:space="preserve">DL - Material y equipo eléctrico, electrónico y óptico </v>
      </c>
    </row>
    <row r="1306" spans="1:30" ht="14.4">
      <c r="A1306" s="7" t="s">
        <v>104</v>
      </c>
      <c r="B1306" s="7" t="s">
        <v>88</v>
      </c>
      <c r="C1306" s="7" t="s">
        <v>92</v>
      </c>
      <c r="D1306" s="7" t="s">
        <v>53</v>
      </c>
      <c r="E1306" s="7">
        <v>0</v>
      </c>
      <c r="F1306" s="7">
        <v>0</v>
      </c>
      <c r="G1306" s="7">
        <v>0</v>
      </c>
      <c r="H1306" s="7">
        <v>0</v>
      </c>
      <c r="I1306" s="7">
        <v>0</v>
      </c>
      <c r="J1306" s="7">
        <v>0</v>
      </c>
      <c r="K1306" s="7">
        <v>0</v>
      </c>
      <c r="L1306" s="7">
        <v>0</v>
      </c>
      <c r="M1306" s="7">
        <v>0</v>
      </c>
      <c r="N1306" s="7">
        <v>0</v>
      </c>
      <c r="O1306" s="7">
        <v>0</v>
      </c>
      <c r="P1306" s="7">
        <v>0</v>
      </c>
      <c r="Q1306" s="7">
        <v>0</v>
      </c>
      <c r="R1306" s="7">
        <v>0</v>
      </c>
      <c r="S1306" s="7">
        <v>0</v>
      </c>
      <c r="T1306" s="7">
        <v>0</v>
      </c>
      <c r="U1306" s="7">
        <v>0</v>
      </c>
      <c r="V1306" s="7">
        <v>0</v>
      </c>
      <c r="W1306" s="7">
        <v>0</v>
      </c>
      <c r="X1306" s="7">
        <v>0</v>
      </c>
      <c r="Y1306" s="7">
        <v>0</v>
      </c>
      <c r="Z1306" s="7">
        <v>0</v>
      </c>
      <c r="AA1306" s="1" t="s">
        <v>54</v>
      </c>
      <c r="AB1306" s="1" t="str">
        <f t="shared" si="60"/>
        <v>Castilla La Mancha</v>
      </c>
      <c r="AC1306" s="1" t="str">
        <f t="shared" si="61"/>
        <v>Cáceres-Castilla La Mancha-Guadalajara-R14</v>
      </c>
      <c r="AD1306" s="1" t="str">
        <f t="shared" si="62"/>
        <v xml:space="preserve">DM - Fabricación de material de transporte </v>
      </c>
    </row>
    <row r="1307" spans="1:30" ht="14.4">
      <c r="A1307" s="7" t="s">
        <v>104</v>
      </c>
      <c r="B1307" s="7" t="s">
        <v>88</v>
      </c>
      <c r="C1307" s="7" t="s">
        <v>92</v>
      </c>
      <c r="D1307" s="7" t="s">
        <v>55</v>
      </c>
      <c r="E1307" s="7">
        <v>0</v>
      </c>
      <c r="F1307" s="7">
        <v>0</v>
      </c>
      <c r="G1307" s="7">
        <v>0</v>
      </c>
      <c r="H1307" s="7">
        <v>0.589676989260142</v>
      </c>
      <c r="I1307" s="7">
        <v>0</v>
      </c>
      <c r="J1307" s="7">
        <v>0</v>
      </c>
      <c r="K1307" s="7">
        <v>0</v>
      </c>
      <c r="L1307" s="7">
        <v>0</v>
      </c>
      <c r="M1307" s="7">
        <v>0</v>
      </c>
      <c r="N1307" s="7">
        <v>0</v>
      </c>
      <c r="O1307" s="7">
        <v>0</v>
      </c>
      <c r="P1307" s="7">
        <v>0</v>
      </c>
      <c r="Q1307" s="7">
        <v>0</v>
      </c>
      <c r="R1307" s="7">
        <v>0</v>
      </c>
      <c r="S1307" s="7">
        <v>10.32335</v>
      </c>
      <c r="T1307" s="7">
        <v>0</v>
      </c>
      <c r="U1307" s="7">
        <v>0</v>
      </c>
      <c r="V1307" s="7">
        <v>0</v>
      </c>
      <c r="W1307" s="7">
        <v>0</v>
      </c>
      <c r="X1307" s="7">
        <v>0</v>
      </c>
      <c r="Y1307" s="7">
        <v>0</v>
      </c>
      <c r="Z1307" s="7">
        <v>0</v>
      </c>
      <c r="AA1307" s="1" t="s">
        <v>56</v>
      </c>
      <c r="AB1307" s="1" t="str">
        <f t="shared" si="60"/>
        <v>Castilla La Mancha</v>
      </c>
      <c r="AC1307" s="1" t="str">
        <f t="shared" si="61"/>
        <v>Cáceres-Castilla La Mancha-Guadalajara-R15</v>
      </c>
      <c r="AD1307" s="1" t="str">
        <f t="shared" si="62"/>
        <v xml:space="preserve">DN - Industrias diversas </v>
      </c>
    </row>
    <row r="1308" spans="1:30" ht="14.4">
      <c r="A1308" s="7" t="s">
        <v>104</v>
      </c>
      <c r="B1308" s="7" t="s">
        <v>88</v>
      </c>
      <c r="C1308" s="7" t="s">
        <v>92</v>
      </c>
      <c r="D1308" s="7" t="s">
        <v>57</v>
      </c>
      <c r="E1308" s="7">
        <v>0</v>
      </c>
      <c r="F1308" s="7">
        <v>0</v>
      </c>
      <c r="G1308" s="7">
        <v>0</v>
      </c>
      <c r="H1308" s="7">
        <v>0</v>
      </c>
      <c r="I1308" s="7">
        <v>0</v>
      </c>
      <c r="J1308" s="7">
        <v>0</v>
      </c>
      <c r="K1308" s="7">
        <v>0</v>
      </c>
      <c r="L1308" s="7">
        <v>0</v>
      </c>
      <c r="M1308" s="7">
        <v>0</v>
      </c>
      <c r="N1308" s="7">
        <v>0</v>
      </c>
      <c r="O1308" s="7">
        <v>0</v>
      </c>
      <c r="P1308" s="7">
        <v>0</v>
      </c>
      <c r="Q1308" s="7">
        <v>0</v>
      </c>
      <c r="R1308" s="7">
        <v>0</v>
      </c>
      <c r="S1308" s="7">
        <v>0</v>
      </c>
      <c r="T1308" s="7">
        <v>0</v>
      </c>
      <c r="U1308" s="7">
        <v>0</v>
      </c>
      <c r="V1308" s="7">
        <v>0</v>
      </c>
      <c r="W1308" s="7">
        <v>0</v>
      </c>
      <c r="X1308" s="7">
        <v>0</v>
      </c>
      <c r="Y1308" s="7">
        <v>0</v>
      </c>
      <c r="Z1308" s="7">
        <v>0</v>
      </c>
      <c r="AA1308" s="1" t="s">
        <v>58</v>
      </c>
      <c r="AB1308" s="1" t="str">
        <f t="shared" si="60"/>
        <v>Castilla La Mancha</v>
      </c>
      <c r="AC1308" s="1" t="str">
        <f t="shared" si="61"/>
        <v>Cáceres-Castilla La Mancha-Guadalajara-R16</v>
      </c>
      <c r="AD1308" s="1" t="str">
        <f t="shared" si="62"/>
        <v xml:space="preserve">EE - Industria energética, distribución de energía, gas y agua </v>
      </c>
    </row>
    <row r="1309" spans="1:30" ht="14.4">
      <c r="A1309" s="7" t="s">
        <v>104</v>
      </c>
      <c r="B1309" s="7" t="s">
        <v>88</v>
      </c>
      <c r="C1309" s="7" t="s">
        <v>93</v>
      </c>
      <c r="D1309" s="7" t="s">
        <v>23</v>
      </c>
      <c r="E1309" s="7">
        <v>63.389378297791502</v>
      </c>
      <c r="F1309" s="7">
        <v>110.655386382835</v>
      </c>
      <c r="G1309" s="7">
        <v>36.129081380990201</v>
      </c>
      <c r="H1309" s="7">
        <v>34.308937673394198</v>
      </c>
      <c r="I1309" s="7">
        <v>50.926831942295699</v>
      </c>
      <c r="J1309" s="7">
        <v>30.857553934768401</v>
      </c>
      <c r="K1309" s="7">
        <v>78.270030468364993</v>
      </c>
      <c r="L1309" s="7">
        <v>90.268220842063499</v>
      </c>
      <c r="M1309" s="7">
        <v>36.701214977673203</v>
      </c>
      <c r="N1309" s="7">
        <v>36.236656701018802</v>
      </c>
      <c r="O1309" s="7">
        <v>24.5483719681617</v>
      </c>
      <c r="P1309" s="7">
        <v>56.628642999999997</v>
      </c>
      <c r="Q1309" s="7">
        <v>187.909075</v>
      </c>
      <c r="R1309" s="7">
        <v>71.138337000000007</v>
      </c>
      <c r="S1309" s="7">
        <v>45.366627000000001</v>
      </c>
      <c r="T1309" s="7">
        <v>53.960811999999997</v>
      </c>
      <c r="U1309" s="7">
        <v>53.138201000000002</v>
      </c>
      <c r="V1309" s="7">
        <v>88.357303000000002</v>
      </c>
      <c r="W1309" s="7">
        <v>170.011807</v>
      </c>
      <c r="X1309" s="7">
        <v>137.10503299999999</v>
      </c>
      <c r="Y1309" s="7">
        <v>79.584828000000002</v>
      </c>
      <c r="Z1309" s="7">
        <v>44.652614</v>
      </c>
      <c r="AA1309" s="1" t="s">
        <v>24</v>
      </c>
      <c r="AB1309" s="1" t="str">
        <f t="shared" si="60"/>
        <v>Castilla La Mancha</v>
      </c>
      <c r="AC1309" s="1" t="str">
        <f t="shared" si="61"/>
        <v>Cáceres-Castilla La Mancha-Toledo-R1</v>
      </c>
      <c r="AD1309" s="1" t="str">
        <f t="shared" si="62"/>
        <v xml:space="preserve">AA,BB - Agricultura, silvicultura y pesca </v>
      </c>
    </row>
    <row r="1310" spans="1:30" ht="14.4">
      <c r="A1310" s="7" t="s">
        <v>104</v>
      </c>
      <c r="B1310" s="7" t="s">
        <v>88</v>
      </c>
      <c r="C1310" s="7" t="s">
        <v>93</v>
      </c>
      <c r="D1310" s="7" t="s">
        <v>26</v>
      </c>
      <c r="E1310" s="7">
        <v>0.20286625455337201</v>
      </c>
      <c r="F1310" s="7">
        <v>0.182321655184223</v>
      </c>
      <c r="G1310" s="7">
        <v>0.81817251681349601</v>
      </c>
      <c r="H1310" s="7">
        <v>0.90192187760632603</v>
      </c>
      <c r="I1310" s="7">
        <v>0.177462704625063</v>
      </c>
      <c r="J1310" s="7">
        <v>0.520708147227124</v>
      </c>
      <c r="K1310" s="7">
        <v>0.91827272460114795</v>
      </c>
      <c r="L1310" s="7">
        <v>0.16089005545259999</v>
      </c>
      <c r="M1310" s="7">
        <v>1.00732319628304</v>
      </c>
      <c r="N1310" s="7">
        <v>0.34476086722614502</v>
      </c>
      <c r="O1310" s="7">
        <v>0.69850302052856805</v>
      </c>
      <c r="P1310" s="7">
        <v>9.9936950000000007</v>
      </c>
      <c r="Q1310" s="7">
        <v>16.772176999999999</v>
      </c>
      <c r="R1310" s="7">
        <v>50.731121999999999</v>
      </c>
      <c r="S1310" s="7">
        <v>281.63517400000001</v>
      </c>
      <c r="T1310" s="7">
        <v>125.051332</v>
      </c>
      <c r="U1310" s="7">
        <v>29.079955999999999</v>
      </c>
      <c r="V1310" s="7">
        <v>15.143394000000001</v>
      </c>
      <c r="W1310" s="7">
        <v>15.301708</v>
      </c>
      <c r="X1310" s="7">
        <v>473.68649399999998</v>
      </c>
      <c r="Y1310" s="7">
        <v>19.465402999999998</v>
      </c>
      <c r="Z1310" s="7">
        <v>71.271716999999995</v>
      </c>
      <c r="AA1310" s="1" t="s">
        <v>27</v>
      </c>
      <c r="AB1310" s="1" t="str">
        <f t="shared" ref="AB1310:AB1373" si="63">IF(B1310="Castilla-La Mancha","Castilla La Mancha",B1310)</f>
        <v>Castilla La Mancha</v>
      </c>
      <c r="AC1310" s="1" t="str">
        <f t="shared" si="61"/>
        <v>Cáceres-Castilla La Mancha-Toledo-R2</v>
      </c>
      <c r="AD1310" s="1" t="str">
        <f t="shared" si="62"/>
        <v xml:space="preserve">CA,CB, DF - I. extractivas, coquerías, refino y combustibles nucleares </v>
      </c>
    </row>
    <row r="1311" spans="1:30" ht="14.4">
      <c r="A1311" s="7" t="s">
        <v>104</v>
      </c>
      <c r="B1311" s="7" t="s">
        <v>88</v>
      </c>
      <c r="C1311" s="7" t="s">
        <v>93</v>
      </c>
      <c r="D1311" s="7" t="s">
        <v>29</v>
      </c>
      <c r="E1311" s="7">
        <v>52.039073164099797</v>
      </c>
      <c r="F1311" s="7">
        <v>72.208659449898406</v>
      </c>
      <c r="G1311" s="7">
        <v>43.065855204083398</v>
      </c>
      <c r="H1311" s="7">
        <v>7.7280321691122298</v>
      </c>
      <c r="I1311" s="7">
        <v>73.108521549534402</v>
      </c>
      <c r="J1311" s="7">
        <v>80.043353250804003</v>
      </c>
      <c r="K1311" s="7">
        <v>31.0190898696234</v>
      </c>
      <c r="L1311" s="7">
        <v>179.577735136787</v>
      </c>
      <c r="M1311" s="7">
        <v>31.3952073213079</v>
      </c>
      <c r="N1311" s="7">
        <v>45.071822077573302</v>
      </c>
      <c r="O1311" s="7">
        <v>38.551835590656601</v>
      </c>
      <c r="P1311" s="7">
        <v>149.76360199999999</v>
      </c>
      <c r="Q1311" s="7">
        <v>174.38310000000001</v>
      </c>
      <c r="R1311" s="7">
        <v>103.89631199999999</v>
      </c>
      <c r="S1311" s="7">
        <v>56.414110999999998</v>
      </c>
      <c r="T1311" s="7">
        <v>85.081173000000007</v>
      </c>
      <c r="U1311" s="7">
        <v>131.01294999999999</v>
      </c>
      <c r="V1311" s="7">
        <v>182.447486</v>
      </c>
      <c r="W1311" s="7">
        <v>204.898674</v>
      </c>
      <c r="X1311" s="7">
        <v>95.546659000000005</v>
      </c>
      <c r="Y1311" s="7">
        <v>177.12480300000001</v>
      </c>
      <c r="Z1311" s="7">
        <v>133.90832499999999</v>
      </c>
      <c r="AA1311" s="1" t="s">
        <v>30</v>
      </c>
      <c r="AB1311" s="1" t="str">
        <f t="shared" si="63"/>
        <v>Castilla La Mancha</v>
      </c>
      <c r="AC1311" s="1" t="str">
        <f t="shared" si="61"/>
        <v>Cáceres-Castilla La Mancha-Toledo-R3</v>
      </c>
      <c r="AD1311" s="1" t="str">
        <f t="shared" si="62"/>
        <v xml:space="preserve">DA - Industria Agroalimentaria </v>
      </c>
    </row>
    <row r="1312" spans="1:30" ht="14.4">
      <c r="A1312" s="7" t="s">
        <v>104</v>
      </c>
      <c r="B1312" s="7" t="s">
        <v>88</v>
      </c>
      <c r="C1312" s="7" t="s">
        <v>93</v>
      </c>
      <c r="D1312" s="7" t="s">
        <v>32</v>
      </c>
      <c r="E1312" s="7">
        <v>0</v>
      </c>
      <c r="F1312" s="7">
        <v>0</v>
      </c>
      <c r="G1312" s="7">
        <v>0</v>
      </c>
      <c r="H1312" s="7">
        <v>0</v>
      </c>
      <c r="I1312" s="7">
        <v>0</v>
      </c>
      <c r="J1312" s="7">
        <v>0</v>
      </c>
      <c r="K1312" s="7">
        <v>0</v>
      </c>
      <c r="L1312" s="7">
        <v>0</v>
      </c>
      <c r="M1312" s="7">
        <v>0</v>
      </c>
      <c r="N1312" s="7">
        <v>0</v>
      </c>
      <c r="O1312" s="7">
        <v>0</v>
      </c>
      <c r="P1312" s="7">
        <v>0</v>
      </c>
      <c r="Q1312" s="7">
        <v>0</v>
      </c>
      <c r="R1312" s="7">
        <v>0</v>
      </c>
      <c r="S1312" s="7">
        <v>0</v>
      </c>
      <c r="T1312" s="7">
        <v>0</v>
      </c>
      <c r="U1312" s="7">
        <v>0</v>
      </c>
      <c r="V1312" s="7">
        <v>0</v>
      </c>
      <c r="W1312" s="7">
        <v>0</v>
      </c>
      <c r="X1312" s="7">
        <v>0</v>
      </c>
      <c r="Y1312" s="7">
        <v>0</v>
      </c>
      <c r="Z1312" s="7">
        <v>0</v>
      </c>
      <c r="AA1312" s="1" t="s">
        <v>33</v>
      </c>
      <c r="AB1312" s="1" t="str">
        <f t="shared" si="63"/>
        <v>Castilla La Mancha</v>
      </c>
      <c r="AC1312" s="1" t="str">
        <f t="shared" si="61"/>
        <v>Cáceres-Castilla La Mancha-Toledo-R4</v>
      </c>
      <c r="AD1312" s="1" t="str">
        <f t="shared" si="62"/>
        <v xml:space="preserve">DB - Industria textil y de la confección </v>
      </c>
    </row>
    <row r="1313" spans="1:30" ht="14.4">
      <c r="A1313" s="7" t="s">
        <v>104</v>
      </c>
      <c r="B1313" s="7" t="s">
        <v>88</v>
      </c>
      <c r="C1313" s="7" t="s">
        <v>93</v>
      </c>
      <c r="D1313" s="7" t="s">
        <v>35</v>
      </c>
      <c r="E1313" s="7">
        <v>0</v>
      </c>
      <c r="F1313" s="7">
        <v>6.1448136521693897</v>
      </c>
      <c r="G1313" s="7">
        <v>0</v>
      </c>
      <c r="H1313" s="7">
        <v>0</v>
      </c>
      <c r="I1313" s="7">
        <v>0</v>
      </c>
      <c r="J1313" s="7">
        <v>0</v>
      </c>
      <c r="K1313" s="7">
        <v>0</v>
      </c>
      <c r="L1313" s="7">
        <v>0</v>
      </c>
      <c r="M1313" s="7">
        <v>0</v>
      </c>
      <c r="N1313" s="7">
        <v>0</v>
      </c>
      <c r="O1313" s="7">
        <v>0</v>
      </c>
      <c r="P1313" s="7">
        <v>0</v>
      </c>
      <c r="Q1313" s="7">
        <v>4.0562399999999998</v>
      </c>
      <c r="R1313" s="7">
        <v>0</v>
      </c>
      <c r="S1313" s="7">
        <v>0</v>
      </c>
      <c r="T1313" s="7">
        <v>0</v>
      </c>
      <c r="U1313" s="7">
        <v>0</v>
      </c>
      <c r="V1313" s="7">
        <v>0</v>
      </c>
      <c r="W1313" s="7">
        <v>0</v>
      </c>
      <c r="X1313" s="7">
        <v>0</v>
      </c>
      <c r="Y1313" s="7">
        <v>0</v>
      </c>
      <c r="Z1313" s="7">
        <v>0</v>
      </c>
      <c r="AA1313" s="1" t="s">
        <v>36</v>
      </c>
      <c r="AB1313" s="1" t="str">
        <f t="shared" si="63"/>
        <v>Castilla La Mancha</v>
      </c>
      <c r="AC1313" s="1" t="str">
        <f t="shared" si="61"/>
        <v>Cáceres-Castilla La Mancha-Toledo-R5</v>
      </c>
      <c r="AD1313" s="1" t="str">
        <f t="shared" si="62"/>
        <v xml:space="preserve">DC - Industria del cuero y calzado </v>
      </c>
    </row>
    <row r="1314" spans="1:30" ht="14.4">
      <c r="A1314" s="7" t="s">
        <v>104</v>
      </c>
      <c r="B1314" s="7" t="s">
        <v>88</v>
      </c>
      <c r="C1314" s="7" t="s">
        <v>93</v>
      </c>
      <c r="D1314" s="7" t="s">
        <v>37</v>
      </c>
      <c r="E1314" s="7">
        <v>0</v>
      </c>
      <c r="F1314" s="7">
        <v>0</v>
      </c>
      <c r="G1314" s="7">
        <v>0</v>
      </c>
      <c r="H1314" s="7">
        <v>0</v>
      </c>
      <c r="I1314" s="7">
        <v>0.18605440574599699</v>
      </c>
      <c r="J1314" s="7">
        <v>0.52664418862847395</v>
      </c>
      <c r="K1314" s="7">
        <v>1.4428386017437</v>
      </c>
      <c r="L1314" s="7">
        <v>0</v>
      </c>
      <c r="M1314" s="7">
        <v>0</v>
      </c>
      <c r="N1314" s="7">
        <v>1.8222546671219599</v>
      </c>
      <c r="O1314" s="7">
        <v>4.0497977301067598</v>
      </c>
      <c r="P1314" s="7">
        <v>0</v>
      </c>
      <c r="Q1314" s="7">
        <v>0</v>
      </c>
      <c r="R1314" s="7">
        <v>0</v>
      </c>
      <c r="S1314" s="7">
        <v>0</v>
      </c>
      <c r="T1314" s="7">
        <v>0.47860599999999998</v>
      </c>
      <c r="U1314" s="7">
        <v>0.62001499999999998</v>
      </c>
      <c r="V1314" s="7">
        <v>2.4074529999999998</v>
      </c>
      <c r="W1314" s="7">
        <v>0</v>
      </c>
      <c r="X1314" s="7">
        <v>0</v>
      </c>
      <c r="Y1314" s="7">
        <v>2.9204720000000002</v>
      </c>
      <c r="Z1314" s="7">
        <v>7.3011619999999997</v>
      </c>
      <c r="AA1314" s="1" t="s">
        <v>38</v>
      </c>
      <c r="AB1314" s="1" t="str">
        <f t="shared" si="63"/>
        <v>Castilla La Mancha</v>
      </c>
      <c r="AC1314" s="1" t="str">
        <f t="shared" si="61"/>
        <v>Cáceres-Castilla La Mancha-Toledo-R6</v>
      </c>
      <c r="AD1314" s="1" t="str">
        <f t="shared" si="62"/>
        <v xml:space="preserve">DD - Industria de la madera y el corcho </v>
      </c>
    </row>
    <row r="1315" spans="1:30" ht="14.4">
      <c r="A1315" s="7" t="s">
        <v>104</v>
      </c>
      <c r="B1315" s="7" t="s">
        <v>88</v>
      </c>
      <c r="C1315" s="7" t="s">
        <v>93</v>
      </c>
      <c r="D1315" s="7" t="s">
        <v>39</v>
      </c>
      <c r="E1315" s="7">
        <v>1.0192017789135199</v>
      </c>
      <c r="F1315" s="7">
        <v>0</v>
      </c>
      <c r="G1315" s="7">
        <v>1.31019493534084</v>
      </c>
      <c r="H1315" s="7">
        <v>0</v>
      </c>
      <c r="I1315" s="7">
        <v>0</v>
      </c>
      <c r="J1315" s="7">
        <v>0.35018424326889103</v>
      </c>
      <c r="K1315" s="7">
        <v>0</v>
      </c>
      <c r="L1315" s="7">
        <v>5.7203270311742198</v>
      </c>
      <c r="M1315" s="7">
        <v>0</v>
      </c>
      <c r="N1315" s="7">
        <v>0</v>
      </c>
      <c r="O1315" s="7">
        <v>0</v>
      </c>
      <c r="P1315" s="7">
        <v>1.3848389999999999</v>
      </c>
      <c r="Q1315" s="7">
        <v>0</v>
      </c>
      <c r="R1315" s="7">
        <v>17.967600000000001</v>
      </c>
      <c r="S1315" s="7">
        <v>0</v>
      </c>
      <c r="T1315" s="7">
        <v>0</v>
      </c>
      <c r="U1315" s="7">
        <v>0.894173</v>
      </c>
      <c r="V1315" s="7">
        <v>0</v>
      </c>
      <c r="W1315" s="7">
        <v>3.5301239999999998</v>
      </c>
      <c r="X1315" s="7">
        <v>0</v>
      </c>
      <c r="Y1315" s="7">
        <v>0</v>
      </c>
      <c r="Z1315" s="7">
        <v>0</v>
      </c>
      <c r="AA1315" s="1" t="s">
        <v>40</v>
      </c>
      <c r="AB1315" s="1" t="str">
        <f t="shared" si="63"/>
        <v>Castilla La Mancha</v>
      </c>
      <c r="AC1315" s="1" t="str">
        <f t="shared" si="61"/>
        <v>Cáceres-Castilla La Mancha-Toledo-R7</v>
      </c>
      <c r="AD1315" s="1" t="str">
        <f t="shared" si="62"/>
        <v xml:space="preserve">DE - Industria del papel, edición y artes gráficas </v>
      </c>
    </row>
    <row r="1316" spans="1:30" ht="14.4">
      <c r="A1316" s="7" t="s">
        <v>104</v>
      </c>
      <c r="B1316" s="7" t="s">
        <v>88</v>
      </c>
      <c r="C1316" s="7" t="s">
        <v>93</v>
      </c>
      <c r="D1316" s="7" t="s">
        <v>41</v>
      </c>
      <c r="E1316" s="7">
        <v>0</v>
      </c>
      <c r="F1316" s="7">
        <v>0</v>
      </c>
      <c r="G1316" s="7">
        <v>3.33937129816983</v>
      </c>
      <c r="H1316" s="7">
        <v>0</v>
      </c>
      <c r="I1316" s="7">
        <v>0</v>
      </c>
      <c r="J1316" s="7">
        <v>7.0687718686401304</v>
      </c>
      <c r="K1316" s="7">
        <v>11.770861705666499</v>
      </c>
      <c r="L1316" s="7">
        <v>10.887650584166</v>
      </c>
      <c r="M1316" s="7">
        <v>15.2458980991121</v>
      </c>
      <c r="N1316" s="7">
        <v>8.4150188386701803</v>
      </c>
      <c r="O1316" s="7">
        <v>2.9785304942785999</v>
      </c>
      <c r="P1316" s="7">
        <v>0</v>
      </c>
      <c r="Q1316" s="7">
        <v>0</v>
      </c>
      <c r="R1316" s="7">
        <v>8.5598399999999994</v>
      </c>
      <c r="S1316" s="7">
        <v>0</v>
      </c>
      <c r="T1316" s="7">
        <v>0</v>
      </c>
      <c r="U1316" s="7">
        <v>9.6610899999999997</v>
      </c>
      <c r="V1316" s="7">
        <v>26.093671000000001</v>
      </c>
      <c r="W1316" s="7">
        <v>83.074083000000002</v>
      </c>
      <c r="X1316" s="7">
        <v>182.85490799999999</v>
      </c>
      <c r="Y1316" s="7">
        <v>61.338112000000002</v>
      </c>
      <c r="Z1316" s="7">
        <v>10.86036</v>
      </c>
      <c r="AA1316" s="1" t="s">
        <v>42</v>
      </c>
      <c r="AB1316" s="1" t="str">
        <f t="shared" si="63"/>
        <v>Castilla La Mancha</v>
      </c>
      <c r="AC1316" s="1" t="str">
        <f t="shared" si="61"/>
        <v>Cáceres-Castilla La Mancha-Toledo-R8</v>
      </c>
      <c r="AD1316" s="1" t="str">
        <f t="shared" si="62"/>
        <v xml:space="preserve">DG - Industria Química </v>
      </c>
    </row>
    <row r="1317" spans="1:30" ht="14.4">
      <c r="A1317" s="7" t="s">
        <v>104</v>
      </c>
      <c r="B1317" s="7" t="s">
        <v>88</v>
      </c>
      <c r="C1317" s="7" t="s">
        <v>93</v>
      </c>
      <c r="D1317" s="7" t="s">
        <v>43</v>
      </c>
      <c r="E1317" s="7">
        <v>7.7660942006791496</v>
      </c>
      <c r="F1317" s="7">
        <v>0.38802414009056602</v>
      </c>
      <c r="G1317" s="7">
        <v>0</v>
      </c>
      <c r="H1317" s="7">
        <v>2.6864261247431398</v>
      </c>
      <c r="I1317" s="7">
        <v>11.5979607734632</v>
      </c>
      <c r="J1317" s="7">
        <v>1.8802683101375699</v>
      </c>
      <c r="K1317" s="7">
        <v>1.2093267160922401</v>
      </c>
      <c r="L1317" s="7">
        <v>1.0948900817609399</v>
      </c>
      <c r="M1317" s="7">
        <v>0</v>
      </c>
      <c r="N1317" s="7">
        <v>0</v>
      </c>
      <c r="O1317" s="7">
        <v>0</v>
      </c>
      <c r="P1317" s="7">
        <v>9.6143160000000005</v>
      </c>
      <c r="Q1317" s="7">
        <v>0.34232800000000002</v>
      </c>
      <c r="R1317" s="7">
        <v>0</v>
      </c>
      <c r="S1317" s="7">
        <v>4.4084190000000003</v>
      </c>
      <c r="T1317" s="7">
        <v>10.482048000000001</v>
      </c>
      <c r="U1317" s="7">
        <v>1.887699</v>
      </c>
      <c r="V1317" s="7">
        <v>1.560244</v>
      </c>
      <c r="W1317" s="7">
        <v>1.247193</v>
      </c>
      <c r="X1317" s="7">
        <v>0</v>
      </c>
      <c r="Y1317" s="7">
        <v>0</v>
      </c>
      <c r="Z1317" s="7">
        <v>0</v>
      </c>
      <c r="AA1317" s="1" t="s">
        <v>44</v>
      </c>
      <c r="AB1317" s="1" t="str">
        <f t="shared" si="63"/>
        <v>Castilla La Mancha</v>
      </c>
      <c r="AC1317" s="1" t="str">
        <f t="shared" si="61"/>
        <v>Cáceres-Castilla La Mancha-Toledo-R9</v>
      </c>
      <c r="AD1317" s="1" t="str">
        <f t="shared" si="62"/>
        <v xml:space="preserve">DH - Industria del caucho y materias plásticas </v>
      </c>
    </row>
    <row r="1318" spans="1:30" ht="14.4">
      <c r="A1318" s="7" t="s">
        <v>104</v>
      </c>
      <c r="B1318" s="7" t="s">
        <v>88</v>
      </c>
      <c r="C1318" s="7" t="s">
        <v>93</v>
      </c>
      <c r="D1318" s="7" t="s">
        <v>45</v>
      </c>
      <c r="E1318" s="7">
        <v>6.8859971576477204</v>
      </c>
      <c r="F1318" s="7">
        <v>8.3297897006558497</v>
      </c>
      <c r="G1318" s="7">
        <v>4.2751737931508904</v>
      </c>
      <c r="H1318" s="7">
        <v>2.1432112245870099</v>
      </c>
      <c r="I1318" s="7">
        <v>3.6775689065172998</v>
      </c>
      <c r="J1318" s="7">
        <v>2.4723633445478699</v>
      </c>
      <c r="K1318" s="7">
        <v>2.5494858966146499</v>
      </c>
      <c r="L1318" s="7">
        <v>3.5265427222811301</v>
      </c>
      <c r="M1318" s="7">
        <v>4.0407613992340901</v>
      </c>
      <c r="N1318" s="7">
        <v>2.4663122987878099</v>
      </c>
      <c r="O1318" s="7">
        <v>2.3676865747578999</v>
      </c>
      <c r="P1318" s="7">
        <v>96.268011000000001</v>
      </c>
      <c r="Q1318" s="7">
        <v>94.564796000000001</v>
      </c>
      <c r="R1318" s="7">
        <v>71.522172999999995</v>
      </c>
      <c r="S1318" s="7">
        <v>70.214534</v>
      </c>
      <c r="T1318" s="7">
        <v>102.119742</v>
      </c>
      <c r="U1318" s="7">
        <v>79.076593000000003</v>
      </c>
      <c r="V1318" s="7">
        <v>91.939689999999999</v>
      </c>
      <c r="W1318" s="7">
        <v>118.76199099999999</v>
      </c>
      <c r="X1318" s="7">
        <v>137.563154</v>
      </c>
      <c r="Y1318" s="7">
        <v>101.290699</v>
      </c>
      <c r="Z1318" s="7">
        <v>55.775796999999997</v>
      </c>
      <c r="AA1318" s="1" t="s">
        <v>46</v>
      </c>
      <c r="AB1318" s="1" t="str">
        <f t="shared" si="63"/>
        <v>Castilla La Mancha</v>
      </c>
      <c r="AC1318" s="1" t="str">
        <f t="shared" si="61"/>
        <v>Cáceres-Castilla La Mancha-Toledo-R10</v>
      </c>
      <c r="AD1318" s="1" t="str">
        <f t="shared" si="62"/>
        <v xml:space="preserve">DI - Industria de productos minerales no metálicos </v>
      </c>
    </row>
    <row r="1319" spans="1:30" ht="14.4">
      <c r="A1319" s="7" t="s">
        <v>104</v>
      </c>
      <c r="B1319" s="7" t="s">
        <v>88</v>
      </c>
      <c r="C1319" s="7" t="s">
        <v>93</v>
      </c>
      <c r="D1319" s="7" t="s">
        <v>47</v>
      </c>
      <c r="E1319" s="7">
        <v>0.83497716636957398</v>
      </c>
      <c r="F1319" s="7">
        <v>2.7899977529758702</v>
      </c>
      <c r="G1319" s="7">
        <v>42.188554888319103</v>
      </c>
      <c r="H1319" s="7">
        <v>18.3127210688057</v>
      </c>
      <c r="I1319" s="7">
        <v>0</v>
      </c>
      <c r="J1319" s="7">
        <v>0</v>
      </c>
      <c r="K1319" s="7">
        <v>0.93045906951623802</v>
      </c>
      <c r="L1319" s="7">
        <v>3.3738364895095398</v>
      </c>
      <c r="M1319" s="7">
        <v>8.86529903878961</v>
      </c>
      <c r="N1319" s="7">
        <v>20.8170842484876</v>
      </c>
      <c r="O1319" s="7">
        <v>18.038359282390701</v>
      </c>
      <c r="P1319" s="7">
        <v>1.228666</v>
      </c>
      <c r="Q1319" s="7">
        <v>9.7001729999999995</v>
      </c>
      <c r="R1319" s="7">
        <v>65.442014</v>
      </c>
      <c r="S1319" s="7">
        <v>24.967929999999999</v>
      </c>
      <c r="T1319" s="7">
        <v>0</v>
      </c>
      <c r="U1319" s="7">
        <v>0</v>
      </c>
      <c r="V1319" s="7">
        <v>0.72748999999999997</v>
      </c>
      <c r="W1319" s="7">
        <v>8.2924039999999994</v>
      </c>
      <c r="X1319" s="7">
        <v>16.334050999999999</v>
      </c>
      <c r="Y1319" s="7">
        <v>28.294903999999999</v>
      </c>
      <c r="Z1319" s="7">
        <v>25.735023999999999</v>
      </c>
      <c r="AA1319" s="1" t="s">
        <v>48</v>
      </c>
      <c r="AB1319" s="1" t="str">
        <f t="shared" si="63"/>
        <v>Castilla La Mancha</v>
      </c>
      <c r="AC1319" s="1" t="str">
        <f t="shared" si="61"/>
        <v>Cáceres-Castilla La Mancha-Toledo-R11</v>
      </c>
      <c r="AD1319" s="1" t="str">
        <f t="shared" si="62"/>
        <v xml:space="preserve">DJ - Metalurgia y fabricación de productos metálicos </v>
      </c>
    </row>
    <row r="1320" spans="1:30" ht="14.4">
      <c r="A1320" s="7" t="s">
        <v>104</v>
      </c>
      <c r="B1320" s="7" t="s">
        <v>88</v>
      </c>
      <c r="C1320" s="7" t="s">
        <v>93</v>
      </c>
      <c r="D1320" s="7" t="s">
        <v>49</v>
      </c>
      <c r="E1320" s="7">
        <v>1.74713273206233</v>
      </c>
      <c r="F1320" s="7">
        <v>0</v>
      </c>
      <c r="G1320" s="7">
        <v>3.0358916128326801</v>
      </c>
      <c r="H1320" s="7">
        <v>2.4356682319702698</v>
      </c>
      <c r="I1320" s="7">
        <v>3.8078810764602302</v>
      </c>
      <c r="J1320" s="7">
        <v>0</v>
      </c>
      <c r="K1320" s="7">
        <v>10.634190421051199</v>
      </c>
      <c r="L1320" s="7">
        <v>0</v>
      </c>
      <c r="M1320" s="7">
        <v>0</v>
      </c>
      <c r="N1320" s="7">
        <v>6.0956388014689002</v>
      </c>
      <c r="O1320" s="7">
        <v>0</v>
      </c>
      <c r="P1320" s="7">
        <v>1.4425840000000001</v>
      </c>
      <c r="Q1320" s="7">
        <v>0</v>
      </c>
      <c r="R1320" s="7">
        <v>6.3435680000000003</v>
      </c>
      <c r="S1320" s="7">
        <v>0.99330300000000005</v>
      </c>
      <c r="T1320" s="7">
        <v>1.7266550000000001</v>
      </c>
      <c r="U1320" s="7">
        <v>0</v>
      </c>
      <c r="V1320" s="7">
        <v>8.4011800000000001</v>
      </c>
      <c r="W1320" s="7">
        <v>0</v>
      </c>
      <c r="X1320" s="7">
        <v>0</v>
      </c>
      <c r="Y1320" s="7">
        <v>11.070071</v>
      </c>
      <c r="Z1320" s="7">
        <v>0</v>
      </c>
      <c r="AA1320" s="1" t="s">
        <v>50</v>
      </c>
      <c r="AB1320" s="1" t="str">
        <f t="shared" si="63"/>
        <v>Castilla La Mancha</v>
      </c>
      <c r="AC1320" s="1" t="str">
        <f t="shared" si="61"/>
        <v>Cáceres-Castilla La Mancha-Toledo-R12</v>
      </c>
      <c r="AD1320" s="1" t="str">
        <f t="shared" si="62"/>
        <v xml:space="preserve">DK - Fabricación de maquinaria y equipo mecánico </v>
      </c>
    </row>
    <row r="1321" spans="1:30" ht="14.4">
      <c r="A1321" s="7" t="s">
        <v>104</v>
      </c>
      <c r="B1321" s="7" t="s">
        <v>88</v>
      </c>
      <c r="C1321" s="7" t="s">
        <v>93</v>
      </c>
      <c r="D1321" s="7" t="s">
        <v>51</v>
      </c>
      <c r="E1321" s="7">
        <v>0</v>
      </c>
      <c r="F1321" s="7">
        <v>1.05912730096001</v>
      </c>
      <c r="G1321" s="7">
        <v>0</v>
      </c>
      <c r="H1321" s="7">
        <v>0</v>
      </c>
      <c r="I1321" s="7">
        <v>0</v>
      </c>
      <c r="J1321" s="7">
        <v>6.2529299241487504</v>
      </c>
      <c r="K1321" s="7">
        <v>0</v>
      </c>
      <c r="L1321" s="7">
        <v>0</v>
      </c>
      <c r="M1321" s="7">
        <v>0.81371473572647202</v>
      </c>
      <c r="N1321" s="7">
        <v>0</v>
      </c>
      <c r="O1321" s="7">
        <v>0</v>
      </c>
      <c r="P1321" s="7">
        <v>0</v>
      </c>
      <c r="Q1321" s="7">
        <v>0.45880799999999999</v>
      </c>
      <c r="R1321" s="7">
        <v>0</v>
      </c>
      <c r="S1321" s="7">
        <v>0</v>
      </c>
      <c r="T1321" s="7">
        <v>0</v>
      </c>
      <c r="U1321" s="7">
        <v>6.09992</v>
      </c>
      <c r="V1321" s="7">
        <v>0</v>
      </c>
      <c r="W1321" s="7">
        <v>0</v>
      </c>
      <c r="X1321" s="7">
        <v>0.67783199999999999</v>
      </c>
      <c r="Y1321" s="7">
        <v>0</v>
      </c>
      <c r="Z1321" s="7">
        <v>0</v>
      </c>
      <c r="AA1321" s="1" t="s">
        <v>52</v>
      </c>
      <c r="AB1321" s="1" t="str">
        <f t="shared" si="63"/>
        <v>Castilla La Mancha</v>
      </c>
      <c r="AC1321" s="1" t="str">
        <f t="shared" si="61"/>
        <v>Cáceres-Castilla La Mancha-Toledo-R13</v>
      </c>
      <c r="AD1321" s="1" t="str">
        <f t="shared" si="62"/>
        <v xml:space="preserve">DL - Material y equipo eléctrico, electrónico y óptico </v>
      </c>
    </row>
    <row r="1322" spans="1:30" ht="14.4">
      <c r="A1322" s="7" t="s">
        <v>104</v>
      </c>
      <c r="B1322" s="7" t="s">
        <v>88</v>
      </c>
      <c r="C1322" s="7" t="s">
        <v>93</v>
      </c>
      <c r="D1322" s="7" t="s">
        <v>53</v>
      </c>
      <c r="E1322" s="7">
        <v>4.3998568751935796</v>
      </c>
      <c r="F1322" s="7">
        <v>0</v>
      </c>
      <c r="G1322" s="7">
        <v>0</v>
      </c>
      <c r="H1322" s="7">
        <v>4.7313521394659297</v>
      </c>
      <c r="I1322" s="7">
        <v>0</v>
      </c>
      <c r="J1322" s="7">
        <v>0</v>
      </c>
      <c r="K1322" s="7">
        <v>0</v>
      </c>
      <c r="L1322" s="7">
        <v>0</v>
      </c>
      <c r="M1322" s="7">
        <v>0</v>
      </c>
      <c r="N1322" s="7">
        <v>0</v>
      </c>
      <c r="O1322" s="7">
        <v>0</v>
      </c>
      <c r="P1322" s="7">
        <v>3.486173</v>
      </c>
      <c r="Q1322" s="7">
        <v>0</v>
      </c>
      <c r="R1322" s="7">
        <v>0</v>
      </c>
      <c r="S1322" s="7">
        <v>3.8478279999999998</v>
      </c>
      <c r="T1322" s="7">
        <v>0</v>
      </c>
      <c r="U1322" s="7">
        <v>0</v>
      </c>
      <c r="V1322" s="7">
        <v>0</v>
      </c>
      <c r="W1322" s="7">
        <v>0</v>
      </c>
      <c r="X1322" s="7">
        <v>0</v>
      </c>
      <c r="Y1322" s="7">
        <v>0</v>
      </c>
      <c r="Z1322" s="7">
        <v>0</v>
      </c>
      <c r="AA1322" s="1" t="s">
        <v>54</v>
      </c>
      <c r="AB1322" s="1" t="str">
        <f t="shared" si="63"/>
        <v>Castilla La Mancha</v>
      </c>
      <c r="AC1322" s="1" t="str">
        <f t="shared" si="61"/>
        <v>Cáceres-Castilla La Mancha-Toledo-R14</v>
      </c>
      <c r="AD1322" s="1" t="str">
        <f t="shared" si="62"/>
        <v xml:space="preserve">DM - Fabricación de material de transporte </v>
      </c>
    </row>
    <row r="1323" spans="1:30" ht="14.4">
      <c r="A1323" s="7" t="s">
        <v>104</v>
      </c>
      <c r="B1323" s="7" t="s">
        <v>88</v>
      </c>
      <c r="C1323" s="7" t="s">
        <v>93</v>
      </c>
      <c r="D1323" s="7" t="s">
        <v>55</v>
      </c>
      <c r="E1323" s="7">
        <v>0</v>
      </c>
      <c r="F1323" s="7">
        <v>6.3987263306321402</v>
      </c>
      <c r="G1323" s="7">
        <v>0</v>
      </c>
      <c r="H1323" s="7">
        <v>0</v>
      </c>
      <c r="I1323" s="7">
        <v>0</v>
      </c>
      <c r="J1323" s="7">
        <v>0</v>
      </c>
      <c r="K1323" s="7">
        <v>0</v>
      </c>
      <c r="L1323" s="7">
        <v>0</v>
      </c>
      <c r="M1323" s="7">
        <v>0</v>
      </c>
      <c r="N1323" s="7">
        <v>0</v>
      </c>
      <c r="O1323" s="7">
        <v>0</v>
      </c>
      <c r="P1323" s="7">
        <v>0</v>
      </c>
      <c r="Q1323" s="7">
        <v>3.384992</v>
      </c>
      <c r="R1323" s="7">
        <v>0</v>
      </c>
      <c r="S1323" s="7">
        <v>0</v>
      </c>
      <c r="T1323" s="7">
        <v>0</v>
      </c>
      <c r="U1323" s="7">
        <v>0</v>
      </c>
      <c r="V1323" s="7">
        <v>0</v>
      </c>
      <c r="W1323" s="7">
        <v>0</v>
      </c>
      <c r="X1323" s="7">
        <v>0</v>
      </c>
      <c r="Y1323" s="7">
        <v>0</v>
      </c>
      <c r="Z1323" s="7">
        <v>0</v>
      </c>
      <c r="AA1323" s="1" t="s">
        <v>56</v>
      </c>
      <c r="AB1323" s="1" t="str">
        <f t="shared" si="63"/>
        <v>Castilla La Mancha</v>
      </c>
      <c r="AC1323" s="1" t="str">
        <f t="shared" si="61"/>
        <v>Cáceres-Castilla La Mancha-Toledo-R15</v>
      </c>
      <c r="AD1323" s="1" t="str">
        <f t="shared" si="62"/>
        <v xml:space="preserve">DN - Industrias diversas </v>
      </c>
    </row>
    <row r="1324" spans="1:30" ht="14.4">
      <c r="A1324" s="7" t="s">
        <v>104</v>
      </c>
      <c r="B1324" s="7" t="s">
        <v>88</v>
      </c>
      <c r="C1324" s="7" t="s">
        <v>93</v>
      </c>
      <c r="D1324" s="7" t="s">
        <v>57</v>
      </c>
      <c r="E1324" s="7">
        <v>0</v>
      </c>
      <c r="F1324" s="7">
        <v>0</v>
      </c>
      <c r="G1324" s="7">
        <v>0</v>
      </c>
      <c r="H1324" s="7">
        <v>0</v>
      </c>
      <c r="I1324" s="7">
        <v>0</v>
      </c>
      <c r="J1324" s="7">
        <v>0</v>
      </c>
      <c r="K1324" s="7">
        <v>0</v>
      </c>
      <c r="L1324" s="7">
        <v>0</v>
      </c>
      <c r="M1324" s="7">
        <v>0</v>
      </c>
      <c r="N1324" s="7">
        <v>0</v>
      </c>
      <c r="O1324" s="7">
        <v>0</v>
      </c>
      <c r="P1324" s="7">
        <v>0</v>
      </c>
      <c r="Q1324" s="7">
        <v>0</v>
      </c>
      <c r="R1324" s="7">
        <v>0</v>
      </c>
      <c r="S1324" s="7">
        <v>0</v>
      </c>
      <c r="T1324" s="7">
        <v>0</v>
      </c>
      <c r="U1324" s="7">
        <v>0</v>
      </c>
      <c r="V1324" s="7">
        <v>0</v>
      </c>
      <c r="W1324" s="7">
        <v>0</v>
      </c>
      <c r="X1324" s="7">
        <v>0</v>
      </c>
      <c r="Y1324" s="7">
        <v>0</v>
      </c>
      <c r="Z1324" s="7">
        <v>0</v>
      </c>
      <c r="AA1324" s="1" t="s">
        <v>58</v>
      </c>
      <c r="AB1324" s="1" t="str">
        <f t="shared" si="63"/>
        <v>Castilla La Mancha</v>
      </c>
      <c r="AC1324" s="1" t="str">
        <f t="shared" si="61"/>
        <v>Cáceres-Castilla La Mancha-Toledo-R16</v>
      </c>
      <c r="AD1324" s="1" t="str">
        <f t="shared" si="62"/>
        <v xml:space="preserve">EE - Industria energética, distribución de energía, gas y agua </v>
      </c>
    </row>
    <row r="1325" spans="1:30" ht="14.4">
      <c r="A1325" s="7" t="s">
        <v>104</v>
      </c>
      <c r="B1325" s="7" t="s">
        <v>94</v>
      </c>
      <c r="C1325" s="7" t="s">
        <v>95</v>
      </c>
      <c r="D1325" s="7" t="s">
        <v>23</v>
      </c>
      <c r="E1325" s="7">
        <v>0</v>
      </c>
      <c r="F1325" s="7">
        <v>0</v>
      </c>
      <c r="G1325" s="7">
        <v>0</v>
      </c>
      <c r="H1325" s="7">
        <v>0</v>
      </c>
      <c r="I1325" s="7">
        <v>0</v>
      </c>
      <c r="J1325" s="7">
        <v>0</v>
      </c>
      <c r="K1325" s="7">
        <v>0</v>
      </c>
      <c r="L1325" s="7">
        <v>0</v>
      </c>
      <c r="M1325" s="7">
        <v>0</v>
      </c>
      <c r="N1325" s="7">
        <v>0</v>
      </c>
      <c r="O1325" s="7">
        <v>0</v>
      </c>
      <c r="P1325" s="7">
        <v>0</v>
      </c>
      <c r="Q1325" s="7">
        <v>0</v>
      </c>
      <c r="R1325" s="7">
        <v>0</v>
      </c>
      <c r="S1325" s="7">
        <v>0</v>
      </c>
      <c r="T1325" s="7">
        <v>0</v>
      </c>
      <c r="U1325" s="7">
        <v>0</v>
      </c>
      <c r="V1325" s="7">
        <v>0</v>
      </c>
      <c r="W1325" s="7">
        <v>0</v>
      </c>
      <c r="X1325" s="7">
        <v>0</v>
      </c>
      <c r="Y1325" s="7">
        <v>0</v>
      </c>
      <c r="Z1325" s="7">
        <v>0</v>
      </c>
      <c r="AA1325" s="1" t="s">
        <v>24</v>
      </c>
      <c r="AB1325" s="1" t="str">
        <f t="shared" si="63"/>
        <v>Cataluña</v>
      </c>
      <c r="AC1325" s="1" t="str">
        <f t="shared" si="61"/>
        <v>Cáceres-Cataluña-Barcelona-R1</v>
      </c>
      <c r="AD1325" s="1" t="str">
        <f t="shared" si="62"/>
        <v xml:space="preserve">AA,BB - Agricultura, silvicultura y pesca </v>
      </c>
    </row>
    <row r="1326" spans="1:30" ht="14.4">
      <c r="A1326" s="7" t="s">
        <v>104</v>
      </c>
      <c r="B1326" s="7" t="s">
        <v>94</v>
      </c>
      <c r="C1326" s="7" t="s">
        <v>95</v>
      </c>
      <c r="D1326" s="7" t="s">
        <v>26</v>
      </c>
      <c r="E1326" s="7">
        <v>0</v>
      </c>
      <c r="F1326" s="7">
        <v>0</v>
      </c>
      <c r="G1326" s="7">
        <v>0</v>
      </c>
      <c r="H1326" s="7">
        <v>2.5459584426290802</v>
      </c>
      <c r="I1326" s="7">
        <v>0</v>
      </c>
      <c r="J1326" s="7">
        <v>0</v>
      </c>
      <c r="K1326" s="7">
        <v>0</v>
      </c>
      <c r="L1326" s="7">
        <v>0</v>
      </c>
      <c r="M1326" s="7">
        <v>0</v>
      </c>
      <c r="N1326" s="7">
        <v>0</v>
      </c>
      <c r="O1326" s="7">
        <v>0</v>
      </c>
      <c r="P1326" s="7">
        <v>0</v>
      </c>
      <c r="Q1326" s="7">
        <v>0</v>
      </c>
      <c r="R1326" s="7">
        <v>0</v>
      </c>
      <c r="S1326" s="7">
        <v>9.8725900000000006</v>
      </c>
      <c r="T1326" s="7">
        <v>0</v>
      </c>
      <c r="U1326" s="7">
        <v>0</v>
      </c>
      <c r="V1326" s="7">
        <v>0</v>
      </c>
      <c r="W1326" s="7">
        <v>0</v>
      </c>
      <c r="X1326" s="7">
        <v>0</v>
      </c>
      <c r="Y1326" s="7">
        <v>0</v>
      </c>
      <c r="Z1326" s="7">
        <v>0</v>
      </c>
      <c r="AA1326" s="1" t="s">
        <v>27</v>
      </c>
      <c r="AB1326" s="1" t="str">
        <f t="shared" si="63"/>
        <v>Cataluña</v>
      </c>
      <c r="AC1326" s="1" t="str">
        <f t="shared" si="61"/>
        <v>Cáceres-Cataluña-Barcelona-R2</v>
      </c>
      <c r="AD1326" s="1" t="str">
        <f t="shared" si="62"/>
        <v xml:space="preserve">CA,CB, DF - I. extractivas, coquerías, refino y combustibles nucleares </v>
      </c>
    </row>
    <row r="1327" spans="1:30" ht="14.4">
      <c r="A1327" s="7" t="s">
        <v>104</v>
      </c>
      <c r="B1327" s="7" t="s">
        <v>94</v>
      </c>
      <c r="C1327" s="7" t="s">
        <v>95</v>
      </c>
      <c r="D1327" s="7" t="s">
        <v>29</v>
      </c>
      <c r="E1327" s="7">
        <v>0</v>
      </c>
      <c r="F1327" s="7">
        <v>0</v>
      </c>
      <c r="G1327" s="7">
        <v>0</v>
      </c>
      <c r="H1327" s="7">
        <v>0</v>
      </c>
      <c r="I1327" s="7">
        <v>34.811465517156599</v>
      </c>
      <c r="J1327" s="7">
        <v>0</v>
      </c>
      <c r="K1327" s="7">
        <v>0</v>
      </c>
      <c r="L1327" s="7">
        <v>9.5510536310477292</v>
      </c>
      <c r="M1327" s="7">
        <v>7.3663046893619404</v>
      </c>
      <c r="N1327" s="7">
        <v>26.918364408724901</v>
      </c>
      <c r="O1327" s="7">
        <v>0</v>
      </c>
      <c r="P1327" s="7">
        <v>0</v>
      </c>
      <c r="Q1327" s="7">
        <v>0</v>
      </c>
      <c r="R1327" s="7">
        <v>0</v>
      </c>
      <c r="S1327" s="7">
        <v>0</v>
      </c>
      <c r="T1327" s="7">
        <v>15.209208</v>
      </c>
      <c r="U1327" s="7">
        <v>0</v>
      </c>
      <c r="V1327" s="7">
        <v>0</v>
      </c>
      <c r="W1327" s="7">
        <v>11.4262</v>
      </c>
      <c r="X1327" s="7">
        <v>10.346</v>
      </c>
      <c r="Y1327" s="7">
        <v>20.841567999999999</v>
      </c>
      <c r="Z1327" s="7">
        <v>0</v>
      </c>
      <c r="AA1327" s="1" t="s">
        <v>30</v>
      </c>
      <c r="AB1327" s="1" t="str">
        <f t="shared" si="63"/>
        <v>Cataluña</v>
      </c>
      <c r="AC1327" s="1" t="str">
        <f t="shared" si="61"/>
        <v>Cáceres-Cataluña-Barcelona-R3</v>
      </c>
      <c r="AD1327" s="1" t="str">
        <f t="shared" si="62"/>
        <v xml:space="preserve">DA - Industria Agroalimentaria </v>
      </c>
    </row>
    <row r="1328" spans="1:30" ht="14.4">
      <c r="A1328" s="7" t="s">
        <v>104</v>
      </c>
      <c r="B1328" s="7" t="s">
        <v>94</v>
      </c>
      <c r="C1328" s="7" t="s">
        <v>95</v>
      </c>
      <c r="D1328" s="7" t="s">
        <v>32</v>
      </c>
      <c r="E1328" s="7">
        <v>0</v>
      </c>
      <c r="F1328" s="7">
        <v>0</v>
      </c>
      <c r="G1328" s="7">
        <v>0</v>
      </c>
      <c r="H1328" s="7">
        <v>0</v>
      </c>
      <c r="I1328" s="7">
        <v>0</v>
      </c>
      <c r="J1328" s="7">
        <v>0</v>
      </c>
      <c r="K1328" s="7">
        <v>0</v>
      </c>
      <c r="L1328" s="7">
        <v>0</v>
      </c>
      <c r="M1328" s="7">
        <v>0</v>
      </c>
      <c r="N1328" s="7">
        <v>0</v>
      </c>
      <c r="O1328" s="7">
        <v>0</v>
      </c>
      <c r="P1328" s="7">
        <v>0</v>
      </c>
      <c r="Q1328" s="7">
        <v>0</v>
      </c>
      <c r="R1328" s="7">
        <v>0</v>
      </c>
      <c r="S1328" s="7">
        <v>0</v>
      </c>
      <c r="T1328" s="7">
        <v>0</v>
      </c>
      <c r="U1328" s="7">
        <v>0</v>
      </c>
      <c r="V1328" s="7">
        <v>0</v>
      </c>
      <c r="W1328" s="7">
        <v>0</v>
      </c>
      <c r="X1328" s="7">
        <v>0</v>
      </c>
      <c r="Y1328" s="7">
        <v>0</v>
      </c>
      <c r="Z1328" s="7">
        <v>0</v>
      </c>
      <c r="AA1328" s="1" t="s">
        <v>33</v>
      </c>
      <c r="AB1328" s="1" t="str">
        <f t="shared" si="63"/>
        <v>Cataluña</v>
      </c>
      <c r="AC1328" s="1" t="str">
        <f t="shared" si="61"/>
        <v>Cáceres-Cataluña-Barcelona-R4</v>
      </c>
      <c r="AD1328" s="1" t="str">
        <f t="shared" si="62"/>
        <v xml:space="preserve">DB - Industria textil y de la confección </v>
      </c>
    </row>
    <row r="1329" spans="1:30" ht="14.4">
      <c r="A1329" s="7" t="s">
        <v>104</v>
      </c>
      <c r="B1329" s="7" t="s">
        <v>94</v>
      </c>
      <c r="C1329" s="7" t="s">
        <v>95</v>
      </c>
      <c r="D1329" s="7" t="s">
        <v>35</v>
      </c>
      <c r="E1329" s="7">
        <v>0</v>
      </c>
      <c r="F1329" s="7">
        <v>0</v>
      </c>
      <c r="G1329" s="7">
        <v>0</v>
      </c>
      <c r="H1329" s="7">
        <v>0</v>
      </c>
      <c r="I1329" s="7">
        <v>0</v>
      </c>
      <c r="J1329" s="7">
        <v>0</v>
      </c>
      <c r="K1329" s="7">
        <v>0</v>
      </c>
      <c r="L1329" s="7">
        <v>0</v>
      </c>
      <c r="M1329" s="7">
        <v>0</v>
      </c>
      <c r="N1329" s="7">
        <v>0</v>
      </c>
      <c r="O1329" s="7">
        <v>0</v>
      </c>
      <c r="P1329" s="7">
        <v>0</v>
      </c>
      <c r="Q1329" s="7">
        <v>0</v>
      </c>
      <c r="R1329" s="7">
        <v>0</v>
      </c>
      <c r="S1329" s="7">
        <v>0</v>
      </c>
      <c r="T1329" s="7">
        <v>0</v>
      </c>
      <c r="U1329" s="7">
        <v>0</v>
      </c>
      <c r="V1329" s="7">
        <v>0</v>
      </c>
      <c r="W1329" s="7">
        <v>0</v>
      </c>
      <c r="X1329" s="7">
        <v>0</v>
      </c>
      <c r="Y1329" s="7">
        <v>0</v>
      </c>
      <c r="Z1329" s="7">
        <v>0</v>
      </c>
      <c r="AA1329" s="1" t="s">
        <v>36</v>
      </c>
      <c r="AB1329" s="1" t="str">
        <f t="shared" si="63"/>
        <v>Cataluña</v>
      </c>
      <c r="AC1329" s="1" t="str">
        <f t="shared" si="61"/>
        <v>Cáceres-Cataluña-Barcelona-R5</v>
      </c>
      <c r="AD1329" s="1" t="str">
        <f t="shared" si="62"/>
        <v xml:space="preserve">DC - Industria del cuero y calzado </v>
      </c>
    </row>
    <row r="1330" spans="1:30" ht="14.4">
      <c r="A1330" s="7" t="s">
        <v>104</v>
      </c>
      <c r="B1330" s="7" t="s">
        <v>94</v>
      </c>
      <c r="C1330" s="7" t="s">
        <v>95</v>
      </c>
      <c r="D1330" s="7" t="s">
        <v>37</v>
      </c>
      <c r="E1330" s="7">
        <v>0</v>
      </c>
      <c r="F1330" s="7">
        <v>0</v>
      </c>
      <c r="G1330" s="7">
        <v>0</v>
      </c>
      <c r="H1330" s="7">
        <v>0</v>
      </c>
      <c r="I1330" s="7">
        <v>0</v>
      </c>
      <c r="J1330" s="7">
        <v>0</v>
      </c>
      <c r="K1330" s="7">
        <v>0</v>
      </c>
      <c r="L1330" s="7">
        <v>0</v>
      </c>
      <c r="M1330" s="7">
        <v>0</v>
      </c>
      <c r="N1330" s="7">
        <v>0</v>
      </c>
      <c r="O1330" s="7">
        <v>0</v>
      </c>
      <c r="P1330" s="7">
        <v>0</v>
      </c>
      <c r="Q1330" s="7">
        <v>0</v>
      </c>
      <c r="R1330" s="7">
        <v>0</v>
      </c>
      <c r="S1330" s="7">
        <v>0</v>
      </c>
      <c r="T1330" s="7">
        <v>0</v>
      </c>
      <c r="U1330" s="7">
        <v>0</v>
      </c>
      <c r="V1330" s="7">
        <v>0</v>
      </c>
      <c r="W1330" s="7">
        <v>0</v>
      </c>
      <c r="X1330" s="7">
        <v>0</v>
      </c>
      <c r="Y1330" s="7">
        <v>0</v>
      </c>
      <c r="Z1330" s="7">
        <v>0</v>
      </c>
      <c r="AA1330" s="1" t="s">
        <v>38</v>
      </c>
      <c r="AB1330" s="1" t="str">
        <f t="shared" si="63"/>
        <v>Cataluña</v>
      </c>
      <c r="AC1330" s="1" t="str">
        <f t="shared" si="61"/>
        <v>Cáceres-Cataluña-Barcelona-R6</v>
      </c>
      <c r="AD1330" s="1" t="str">
        <f t="shared" si="62"/>
        <v xml:space="preserve">DD - Industria de la madera y el corcho </v>
      </c>
    </row>
    <row r="1331" spans="1:30" ht="14.4">
      <c r="A1331" s="7" t="s">
        <v>104</v>
      </c>
      <c r="B1331" s="7" t="s">
        <v>94</v>
      </c>
      <c r="C1331" s="7" t="s">
        <v>95</v>
      </c>
      <c r="D1331" s="7" t="s">
        <v>39</v>
      </c>
      <c r="E1331" s="7">
        <v>0</v>
      </c>
      <c r="F1331" s="7">
        <v>0</v>
      </c>
      <c r="G1331" s="7">
        <v>12.6520936693079</v>
      </c>
      <c r="H1331" s="7">
        <v>0</v>
      </c>
      <c r="I1331" s="7">
        <v>0</v>
      </c>
      <c r="J1331" s="7">
        <v>0</v>
      </c>
      <c r="K1331" s="7">
        <v>0</v>
      </c>
      <c r="L1331" s="7">
        <v>0</v>
      </c>
      <c r="M1331" s="7">
        <v>0</v>
      </c>
      <c r="N1331" s="7">
        <v>0</v>
      </c>
      <c r="O1331" s="7">
        <v>0</v>
      </c>
      <c r="P1331" s="7">
        <v>0</v>
      </c>
      <c r="Q1331" s="7">
        <v>0</v>
      </c>
      <c r="R1331" s="7">
        <v>14.374079999999999</v>
      </c>
      <c r="S1331" s="7">
        <v>0</v>
      </c>
      <c r="T1331" s="7">
        <v>0</v>
      </c>
      <c r="U1331" s="7">
        <v>0</v>
      </c>
      <c r="V1331" s="7">
        <v>0</v>
      </c>
      <c r="W1331" s="7">
        <v>0</v>
      </c>
      <c r="X1331" s="7">
        <v>0</v>
      </c>
      <c r="Y1331" s="7">
        <v>0</v>
      </c>
      <c r="Z1331" s="7">
        <v>0</v>
      </c>
      <c r="AA1331" s="1" t="s">
        <v>40</v>
      </c>
      <c r="AB1331" s="1" t="str">
        <f t="shared" si="63"/>
        <v>Cataluña</v>
      </c>
      <c r="AC1331" s="1" t="str">
        <f t="shared" si="61"/>
        <v>Cáceres-Cataluña-Barcelona-R7</v>
      </c>
      <c r="AD1331" s="1" t="str">
        <f t="shared" si="62"/>
        <v xml:space="preserve">DE - Industria del papel, edición y artes gráficas </v>
      </c>
    </row>
    <row r="1332" spans="1:30" ht="14.4">
      <c r="A1332" s="7" t="s">
        <v>104</v>
      </c>
      <c r="B1332" s="7" t="s">
        <v>94</v>
      </c>
      <c r="C1332" s="7" t="s">
        <v>95</v>
      </c>
      <c r="D1332" s="7" t="s">
        <v>41</v>
      </c>
      <c r="E1332" s="7">
        <v>11.499044266920199</v>
      </c>
      <c r="F1332" s="7">
        <v>0</v>
      </c>
      <c r="G1332" s="7">
        <v>0</v>
      </c>
      <c r="H1332" s="7">
        <v>0</v>
      </c>
      <c r="I1332" s="7">
        <v>10.3716408654701</v>
      </c>
      <c r="J1332" s="7">
        <v>0</v>
      </c>
      <c r="K1332" s="7">
        <v>0</v>
      </c>
      <c r="L1332" s="7">
        <v>0</v>
      </c>
      <c r="M1332" s="7">
        <v>0</v>
      </c>
      <c r="N1332" s="7">
        <v>0</v>
      </c>
      <c r="O1332" s="7">
        <v>0</v>
      </c>
      <c r="P1332" s="7">
        <v>10.272258000000001</v>
      </c>
      <c r="Q1332" s="7">
        <v>0</v>
      </c>
      <c r="R1332" s="7">
        <v>0</v>
      </c>
      <c r="S1332" s="7">
        <v>0</v>
      </c>
      <c r="T1332" s="7">
        <v>13.606582</v>
      </c>
      <c r="U1332" s="7">
        <v>0</v>
      </c>
      <c r="V1332" s="7">
        <v>0</v>
      </c>
      <c r="W1332" s="7">
        <v>0</v>
      </c>
      <c r="X1332" s="7">
        <v>0</v>
      </c>
      <c r="Y1332" s="7">
        <v>0</v>
      </c>
      <c r="Z1332" s="7">
        <v>0</v>
      </c>
      <c r="AA1332" s="1" t="s">
        <v>42</v>
      </c>
      <c r="AB1332" s="1" t="str">
        <f t="shared" si="63"/>
        <v>Cataluña</v>
      </c>
      <c r="AC1332" s="1" t="str">
        <f t="shared" si="61"/>
        <v>Cáceres-Cataluña-Barcelona-R8</v>
      </c>
      <c r="AD1332" s="1" t="str">
        <f t="shared" si="62"/>
        <v xml:space="preserve">DG - Industria Química </v>
      </c>
    </row>
    <row r="1333" spans="1:30" ht="14.4">
      <c r="A1333" s="7" t="s">
        <v>104</v>
      </c>
      <c r="B1333" s="7" t="s">
        <v>94</v>
      </c>
      <c r="C1333" s="7" t="s">
        <v>95</v>
      </c>
      <c r="D1333" s="7" t="s">
        <v>43</v>
      </c>
      <c r="E1333" s="7">
        <v>6.4172241329777497</v>
      </c>
      <c r="F1333" s="7">
        <v>13.817710221205299</v>
      </c>
      <c r="G1333" s="7">
        <v>0</v>
      </c>
      <c r="H1333" s="7">
        <v>0</v>
      </c>
      <c r="I1333" s="7">
        <v>18.5766733496305</v>
      </c>
      <c r="J1333" s="7">
        <v>0</v>
      </c>
      <c r="K1333" s="7">
        <v>0</v>
      </c>
      <c r="L1333" s="7">
        <v>0</v>
      </c>
      <c r="M1333" s="7">
        <v>0</v>
      </c>
      <c r="N1333" s="7">
        <v>0</v>
      </c>
      <c r="O1333" s="7">
        <v>0</v>
      </c>
      <c r="P1333" s="7">
        <v>4.4142409999999996</v>
      </c>
      <c r="Q1333" s="7">
        <v>12.981914</v>
      </c>
      <c r="R1333" s="7">
        <v>0</v>
      </c>
      <c r="S1333" s="7">
        <v>0</v>
      </c>
      <c r="T1333" s="7">
        <v>15.276669</v>
      </c>
      <c r="U1333" s="7">
        <v>0</v>
      </c>
      <c r="V1333" s="7">
        <v>0</v>
      </c>
      <c r="W1333" s="7">
        <v>0</v>
      </c>
      <c r="X1333" s="7">
        <v>0</v>
      </c>
      <c r="Y1333" s="7">
        <v>0</v>
      </c>
      <c r="Z1333" s="7">
        <v>0</v>
      </c>
      <c r="AA1333" s="1" t="s">
        <v>44</v>
      </c>
      <c r="AB1333" s="1" t="str">
        <f t="shared" si="63"/>
        <v>Cataluña</v>
      </c>
      <c r="AC1333" s="1" t="str">
        <f t="shared" si="61"/>
        <v>Cáceres-Cataluña-Barcelona-R9</v>
      </c>
      <c r="AD1333" s="1" t="str">
        <f t="shared" si="62"/>
        <v xml:space="preserve">DH - Industria del caucho y materias plásticas </v>
      </c>
    </row>
    <row r="1334" spans="1:30" ht="14.4">
      <c r="A1334" s="7" t="s">
        <v>104</v>
      </c>
      <c r="B1334" s="7" t="s">
        <v>94</v>
      </c>
      <c r="C1334" s="7" t="s">
        <v>95</v>
      </c>
      <c r="D1334" s="7" t="s">
        <v>45</v>
      </c>
      <c r="E1334" s="7">
        <v>0</v>
      </c>
      <c r="F1334" s="7">
        <v>0</v>
      </c>
      <c r="G1334" s="7">
        <v>0</v>
      </c>
      <c r="H1334" s="7">
        <v>0</v>
      </c>
      <c r="I1334" s="7">
        <v>0</v>
      </c>
      <c r="J1334" s="7">
        <v>0</v>
      </c>
      <c r="K1334" s="7">
        <v>0</v>
      </c>
      <c r="L1334" s="7">
        <v>0</v>
      </c>
      <c r="M1334" s="7">
        <v>0</v>
      </c>
      <c r="N1334" s="7">
        <v>0</v>
      </c>
      <c r="O1334" s="7">
        <v>0</v>
      </c>
      <c r="P1334" s="7">
        <v>0</v>
      </c>
      <c r="Q1334" s="7">
        <v>0</v>
      </c>
      <c r="R1334" s="7">
        <v>0</v>
      </c>
      <c r="S1334" s="7">
        <v>0</v>
      </c>
      <c r="T1334" s="7">
        <v>0</v>
      </c>
      <c r="U1334" s="7">
        <v>0</v>
      </c>
      <c r="V1334" s="7">
        <v>0</v>
      </c>
      <c r="W1334" s="7">
        <v>0</v>
      </c>
      <c r="X1334" s="7">
        <v>0</v>
      </c>
      <c r="Y1334" s="7">
        <v>0</v>
      </c>
      <c r="Z1334" s="7">
        <v>0</v>
      </c>
      <c r="AA1334" s="1" t="s">
        <v>46</v>
      </c>
      <c r="AB1334" s="1" t="str">
        <f t="shared" si="63"/>
        <v>Cataluña</v>
      </c>
      <c r="AC1334" s="1" t="str">
        <f t="shared" si="61"/>
        <v>Cáceres-Cataluña-Barcelona-R10</v>
      </c>
      <c r="AD1334" s="1" t="str">
        <f t="shared" si="62"/>
        <v xml:space="preserve">DI - Industria de productos minerales no metálicos </v>
      </c>
    </row>
    <row r="1335" spans="1:30" ht="14.4">
      <c r="A1335" s="7" t="s">
        <v>104</v>
      </c>
      <c r="B1335" s="7" t="s">
        <v>94</v>
      </c>
      <c r="C1335" s="7" t="s">
        <v>95</v>
      </c>
      <c r="D1335" s="7" t="s">
        <v>47</v>
      </c>
      <c r="E1335" s="7">
        <v>0</v>
      </c>
      <c r="F1335" s="7">
        <v>0</v>
      </c>
      <c r="G1335" s="7">
        <v>21.214941235127501</v>
      </c>
      <c r="H1335" s="7">
        <v>0</v>
      </c>
      <c r="I1335" s="7">
        <v>37.8068484625203</v>
      </c>
      <c r="J1335" s="7">
        <v>0</v>
      </c>
      <c r="K1335" s="7">
        <v>0</v>
      </c>
      <c r="L1335" s="7">
        <v>9.4648678585072208</v>
      </c>
      <c r="M1335" s="7">
        <v>0</v>
      </c>
      <c r="N1335" s="7">
        <v>0</v>
      </c>
      <c r="O1335" s="7">
        <v>0</v>
      </c>
      <c r="P1335" s="7">
        <v>0</v>
      </c>
      <c r="Q1335" s="7">
        <v>0</v>
      </c>
      <c r="R1335" s="7">
        <v>16.424568000000001</v>
      </c>
      <c r="S1335" s="7">
        <v>0</v>
      </c>
      <c r="T1335" s="7">
        <v>33.625579999999999</v>
      </c>
      <c r="U1335" s="7">
        <v>0</v>
      </c>
      <c r="V1335" s="7">
        <v>0</v>
      </c>
      <c r="W1335" s="7">
        <v>13.715688</v>
      </c>
      <c r="X1335" s="7">
        <v>0</v>
      </c>
      <c r="Y1335" s="7">
        <v>0</v>
      </c>
      <c r="Z1335" s="7">
        <v>0</v>
      </c>
      <c r="AA1335" s="1" t="s">
        <v>48</v>
      </c>
      <c r="AB1335" s="1" t="str">
        <f t="shared" si="63"/>
        <v>Cataluña</v>
      </c>
      <c r="AC1335" s="1" t="str">
        <f t="shared" si="61"/>
        <v>Cáceres-Cataluña-Barcelona-R11</v>
      </c>
      <c r="AD1335" s="1" t="str">
        <f t="shared" si="62"/>
        <v xml:space="preserve">DJ - Metalurgia y fabricación de productos metálicos </v>
      </c>
    </row>
    <row r="1336" spans="1:30" ht="14.4">
      <c r="A1336" s="7" t="s">
        <v>104</v>
      </c>
      <c r="B1336" s="7" t="s">
        <v>94</v>
      </c>
      <c r="C1336" s="7" t="s">
        <v>95</v>
      </c>
      <c r="D1336" s="7" t="s">
        <v>49</v>
      </c>
      <c r="E1336" s="7">
        <v>0</v>
      </c>
      <c r="F1336" s="7">
        <v>0</v>
      </c>
      <c r="G1336" s="7">
        <v>0</v>
      </c>
      <c r="H1336" s="7">
        <v>0</v>
      </c>
      <c r="I1336" s="7">
        <v>0</v>
      </c>
      <c r="J1336" s="7">
        <v>0</v>
      </c>
      <c r="K1336" s="7">
        <v>0</v>
      </c>
      <c r="L1336" s="7">
        <v>0</v>
      </c>
      <c r="M1336" s="7">
        <v>305.78542293084098</v>
      </c>
      <c r="N1336" s="7">
        <v>0</v>
      </c>
      <c r="O1336" s="7">
        <v>0</v>
      </c>
      <c r="P1336" s="7">
        <v>0</v>
      </c>
      <c r="Q1336" s="7">
        <v>0</v>
      </c>
      <c r="R1336" s="7">
        <v>0</v>
      </c>
      <c r="S1336" s="7">
        <v>0</v>
      </c>
      <c r="T1336" s="7">
        <v>0</v>
      </c>
      <c r="U1336" s="7">
        <v>0</v>
      </c>
      <c r="V1336" s="7">
        <v>0</v>
      </c>
      <c r="W1336" s="7">
        <v>0</v>
      </c>
      <c r="X1336" s="7">
        <v>6.4140119999999996</v>
      </c>
      <c r="Y1336" s="7">
        <v>0</v>
      </c>
      <c r="Z1336" s="7">
        <v>0</v>
      </c>
      <c r="AA1336" s="1" t="s">
        <v>50</v>
      </c>
      <c r="AB1336" s="1" t="str">
        <f t="shared" si="63"/>
        <v>Cataluña</v>
      </c>
      <c r="AC1336" s="1" t="str">
        <f t="shared" si="61"/>
        <v>Cáceres-Cataluña-Barcelona-R12</v>
      </c>
      <c r="AD1336" s="1" t="str">
        <f t="shared" si="62"/>
        <v xml:space="preserve">DK - Fabricación de maquinaria y equipo mecánico </v>
      </c>
    </row>
    <row r="1337" spans="1:30" ht="14.4">
      <c r="A1337" s="7" t="s">
        <v>104</v>
      </c>
      <c r="B1337" s="7" t="s">
        <v>94</v>
      </c>
      <c r="C1337" s="7" t="s">
        <v>95</v>
      </c>
      <c r="D1337" s="7" t="s">
        <v>51</v>
      </c>
      <c r="E1337" s="7">
        <v>2.9105584363240999</v>
      </c>
      <c r="F1337" s="7">
        <v>0</v>
      </c>
      <c r="G1337" s="7">
        <v>0</v>
      </c>
      <c r="H1337" s="7">
        <v>0</v>
      </c>
      <c r="I1337" s="7">
        <v>0</v>
      </c>
      <c r="J1337" s="7">
        <v>0</v>
      </c>
      <c r="K1337" s="7">
        <v>0</v>
      </c>
      <c r="L1337" s="7">
        <v>0</v>
      </c>
      <c r="M1337" s="7">
        <v>12.9700167951761</v>
      </c>
      <c r="N1337" s="7">
        <v>0</v>
      </c>
      <c r="O1337" s="7">
        <v>0</v>
      </c>
      <c r="P1337" s="7">
        <v>0.91329099999999996</v>
      </c>
      <c r="Q1337" s="7">
        <v>0</v>
      </c>
      <c r="R1337" s="7">
        <v>0</v>
      </c>
      <c r="S1337" s="7">
        <v>0</v>
      </c>
      <c r="T1337" s="7">
        <v>0</v>
      </c>
      <c r="U1337" s="7">
        <v>0</v>
      </c>
      <c r="V1337" s="7">
        <v>0</v>
      </c>
      <c r="W1337" s="7">
        <v>0</v>
      </c>
      <c r="X1337" s="7">
        <v>3.2664240000000002</v>
      </c>
      <c r="Y1337" s="7">
        <v>0</v>
      </c>
      <c r="Z1337" s="7">
        <v>0</v>
      </c>
      <c r="AA1337" s="1" t="s">
        <v>52</v>
      </c>
      <c r="AB1337" s="1" t="str">
        <f t="shared" si="63"/>
        <v>Cataluña</v>
      </c>
      <c r="AC1337" s="1" t="str">
        <f t="shared" si="61"/>
        <v>Cáceres-Cataluña-Barcelona-R13</v>
      </c>
      <c r="AD1337" s="1" t="str">
        <f t="shared" si="62"/>
        <v xml:space="preserve">DL - Material y equipo eléctrico, electrónico y óptico </v>
      </c>
    </row>
    <row r="1338" spans="1:30" ht="14.4">
      <c r="A1338" s="7" t="s">
        <v>104</v>
      </c>
      <c r="B1338" s="7" t="s">
        <v>94</v>
      </c>
      <c r="C1338" s="7" t="s">
        <v>95</v>
      </c>
      <c r="D1338" s="7" t="s">
        <v>53</v>
      </c>
      <c r="E1338" s="7">
        <v>0</v>
      </c>
      <c r="F1338" s="7">
        <v>0</v>
      </c>
      <c r="G1338" s="7">
        <v>0</v>
      </c>
      <c r="H1338" s="7">
        <v>16.760744576571199</v>
      </c>
      <c r="I1338" s="7">
        <v>0</v>
      </c>
      <c r="J1338" s="7">
        <v>0</v>
      </c>
      <c r="K1338" s="7">
        <v>0</v>
      </c>
      <c r="L1338" s="7">
        <v>0</v>
      </c>
      <c r="M1338" s="7">
        <v>0</v>
      </c>
      <c r="N1338" s="7">
        <v>0</v>
      </c>
      <c r="O1338" s="7">
        <v>0</v>
      </c>
      <c r="P1338" s="7">
        <v>0</v>
      </c>
      <c r="Q1338" s="7">
        <v>0</v>
      </c>
      <c r="R1338" s="7">
        <v>0</v>
      </c>
      <c r="S1338" s="7">
        <v>6.1118858999999999</v>
      </c>
      <c r="T1338" s="7">
        <v>0</v>
      </c>
      <c r="U1338" s="7">
        <v>0</v>
      </c>
      <c r="V1338" s="7">
        <v>0</v>
      </c>
      <c r="W1338" s="7">
        <v>0</v>
      </c>
      <c r="X1338" s="7">
        <v>0</v>
      </c>
      <c r="Y1338" s="7">
        <v>0</v>
      </c>
      <c r="Z1338" s="7">
        <v>0</v>
      </c>
      <c r="AA1338" s="1" t="s">
        <v>54</v>
      </c>
      <c r="AB1338" s="1" t="str">
        <f t="shared" si="63"/>
        <v>Cataluña</v>
      </c>
      <c r="AC1338" s="1" t="str">
        <f t="shared" si="61"/>
        <v>Cáceres-Cataluña-Barcelona-R14</v>
      </c>
      <c r="AD1338" s="1" t="str">
        <f t="shared" si="62"/>
        <v xml:space="preserve">DM - Fabricación de material de transporte </v>
      </c>
    </row>
    <row r="1339" spans="1:30" ht="14.4">
      <c r="A1339" s="7" t="s">
        <v>104</v>
      </c>
      <c r="B1339" s="7" t="s">
        <v>94</v>
      </c>
      <c r="C1339" s="7" t="s">
        <v>95</v>
      </c>
      <c r="D1339" s="7" t="s">
        <v>55</v>
      </c>
      <c r="E1339" s="7">
        <v>0</v>
      </c>
      <c r="F1339" s="7">
        <v>0</v>
      </c>
      <c r="G1339" s="7">
        <v>0</v>
      </c>
      <c r="H1339" s="7">
        <v>0</v>
      </c>
      <c r="I1339" s="7">
        <v>0</v>
      </c>
      <c r="J1339" s="7">
        <v>0</v>
      </c>
      <c r="K1339" s="7">
        <v>0</v>
      </c>
      <c r="L1339" s="7">
        <v>0</v>
      </c>
      <c r="M1339" s="7">
        <v>0</v>
      </c>
      <c r="N1339" s="7">
        <v>0</v>
      </c>
      <c r="O1339" s="7">
        <v>0</v>
      </c>
      <c r="P1339" s="7">
        <v>0</v>
      </c>
      <c r="Q1339" s="7">
        <v>0</v>
      </c>
      <c r="R1339" s="7">
        <v>0</v>
      </c>
      <c r="S1339" s="7">
        <v>0</v>
      </c>
      <c r="T1339" s="7">
        <v>0</v>
      </c>
      <c r="U1339" s="7">
        <v>0</v>
      </c>
      <c r="V1339" s="7">
        <v>0</v>
      </c>
      <c r="W1339" s="7">
        <v>0</v>
      </c>
      <c r="X1339" s="7">
        <v>0</v>
      </c>
      <c r="Y1339" s="7">
        <v>0</v>
      </c>
      <c r="Z1339" s="7">
        <v>0</v>
      </c>
      <c r="AA1339" s="1" t="s">
        <v>56</v>
      </c>
      <c r="AB1339" s="1" t="str">
        <f t="shared" si="63"/>
        <v>Cataluña</v>
      </c>
      <c r="AC1339" s="1" t="str">
        <f t="shared" si="61"/>
        <v>Cáceres-Cataluña-Barcelona-R15</v>
      </c>
      <c r="AD1339" s="1" t="str">
        <f t="shared" si="62"/>
        <v xml:space="preserve">DN - Industrias diversas </v>
      </c>
    </row>
    <row r="1340" spans="1:30" ht="14.4">
      <c r="A1340" s="7" t="s">
        <v>104</v>
      </c>
      <c r="B1340" s="7" t="s">
        <v>94</v>
      </c>
      <c r="C1340" s="7" t="s">
        <v>95</v>
      </c>
      <c r="D1340" s="7" t="s">
        <v>57</v>
      </c>
      <c r="E1340" s="7">
        <v>0</v>
      </c>
      <c r="F1340" s="7">
        <v>0</v>
      </c>
      <c r="G1340" s="7">
        <v>0</v>
      </c>
      <c r="H1340" s="7">
        <v>0</v>
      </c>
      <c r="I1340" s="7">
        <v>0</v>
      </c>
      <c r="J1340" s="7">
        <v>0</v>
      </c>
      <c r="K1340" s="7">
        <v>0</v>
      </c>
      <c r="L1340" s="7">
        <v>0</v>
      </c>
      <c r="M1340" s="7">
        <v>0</v>
      </c>
      <c r="N1340" s="7">
        <v>0</v>
      </c>
      <c r="O1340" s="7">
        <v>0</v>
      </c>
      <c r="P1340" s="7">
        <v>0</v>
      </c>
      <c r="Q1340" s="7">
        <v>0</v>
      </c>
      <c r="R1340" s="7">
        <v>0</v>
      </c>
      <c r="S1340" s="7">
        <v>0</v>
      </c>
      <c r="T1340" s="7">
        <v>0</v>
      </c>
      <c r="U1340" s="7">
        <v>0</v>
      </c>
      <c r="V1340" s="7">
        <v>0</v>
      </c>
      <c r="W1340" s="7">
        <v>0</v>
      </c>
      <c r="X1340" s="7">
        <v>0</v>
      </c>
      <c r="Y1340" s="7">
        <v>0</v>
      </c>
      <c r="Z1340" s="7">
        <v>0</v>
      </c>
      <c r="AA1340" s="1" t="s">
        <v>58</v>
      </c>
      <c r="AB1340" s="1" t="str">
        <f t="shared" si="63"/>
        <v>Cataluña</v>
      </c>
      <c r="AC1340" s="1" t="str">
        <f t="shared" si="61"/>
        <v>Cáceres-Cataluña-Barcelona-R16</v>
      </c>
      <c r="AD1340" s="1" t="str">
        <f t="shared" si="62"/>
        <v xml:space="preserve">EE - Industria energética, distribución de energía, gas y agua </v>
      </c>
    </row>
    <row r="1341" spans="1:30" ht="14.4">
      <c r="A1341" s="7" t="s">
        <v>104</v>
      </c>
      <c r="B1341" s="7" t="s">
        <v>94</v>
      </c>
      <c r="C1341" s="7" t="s">
        <v>96</v>
      </c>
      <c r="D1341" s="7" t="s">
        <v>23</v>
      </c>
      <c r="E1341" s="7">
        <v>0</v>
      </c>
      <c r="F1341" s="7">
        <v>0</v>
      </c>
      <c r="G1341" s="7">
        <v>0</v>
      </c>
      <c r="H1341" s="7">
        <v>0</v>
      </c>
      <c r="I1341" s="7">
        <v>0</v>
      </c>
      <c r="J1341" s="7">
        <v>0</v>
      </c>
      <c r="K1341" s="7">
        <v>0</v>
      </c>
      <c r="L1341" s="7">
        <v>0</v>
      </c>
      <c r="M1341" s="7">
        <v>0</v>
      </c>
      <c r="N1341" s="7">
        <v>0</v>
      </c>
      <c r="O1341" s="7">
        <v>0</v>
      </c>
      <c r="P1341" s="7">
        <v>0</v>
      </c>
      <c r="Q1341" s="7">
        <v>0</v>
      </c>
      <c r="R1341" s="7">
        <v>0</v>
      </c>
      <c r="S1341" s="7">
        <v>0</v>
      </c>
      <c r="T1341" s="7">
        <v>0</v>
      </c>
      <c r="U1341" s="7">
        <v>0</v>
      </c>
      <c r="V1341" s="7">
        <v>0</v>
      </c>
      <c r="W1341" s="7">
        <v>0</v>
      </c>
      <c r="X1341" s="7">
        <v>0</v>
      </c>
      <c r="Y1341" s="7">
        <v>0</v>
      </c>
      <c r="Z1341" s="7">
        <v>0</v>
      </c>
      <c r="AA1341" s="1" t="s">
        <v>24</v>
      </c>
      <c r="AB1341" s="1" t="str">
        <f t="shared" si="63"/>
        <v>Cataluña</v>
      </c>
      <c r="AC1341" s="1" t="str">
        <f t="shared" si="61"/>
        <v>Cáceres-Cataluña-Girona-R1</v>
      </c>
      <c r="AD1341" s="1" t="str">
        <f t="shared" si="62"/>
        <v xml:space="preserve">AA,BB - Agricultura, silvicultura y pesca </v>
      </c>
    </row>
    <row r="1342" spans="1:30" ht="14.4">
      <c r="A1342" s="7" t="s">
        <v>104</v>
      </c>
      <c r="B1342" s="7" t="s">
        <v>94</v>
      </c>
      <c r="C1342" s="7" t="s">
        <v>96</v>
      </c>
      <c r="D1342" s="7" t="s">
        <v>26</v>
      </c>
      <c r="E1342" s="7">
        <v>0</v>
      </c>
      <c r="F1342" s="7">
        <v>0</v>
      </c>
      <c r="G1342" s="7">
        <v>0</v>
      </c>
      <c r="H1342" s="7">
        <v>0</v>
      </c>
      <c r="I1342" s="7">
        <v>0</v>
      </c>
      <c r="J1342" s="7">
        <v>0</v>
      </c>
      <c r="K1342" s="7">
        <v>0.31422819498695398</v>
      </c>
      <c r="L1342" s="7">
        <v>1.21918773329837</v>
      </c>
      <c r="M1342" s="7">
        <v>0</v>
      </c>
      <c r="N1342" s="7">
        <v>0</v>
      </c>
      <c r="O1342" s="7">
        <v>0</v>
      </c>
      <c r="P1342" s="7">
        <v>0</v>
      </c>
      <c r="Q1342" s="7">
        <v>0</v>
      </c>
      <c r="R1342" s="7">
        <v>0</v>
      </c>
      <c r="S1342" s="7">
        <v>0</v>
      </c>
      <c r="T1342" s="7">
        <v>0</v>
      </c>
      <c r="U1342" s="7">
        <v>0</v>
      </c>
      <c r="V1342" s="7">
        <v>7.0965600000000002</v>
      </c>
      <c r="W1342" s="7">
        <v>9.1437919999999995</v>
      </c>
      <c r="X1342" s="7">
        <v>0</v>
      </c>
      <c r="Y1342" s="7">
        <v>0</v>
      </c>
      <c r="Z1342" s="7">
        <v>0</v>
      </c>
      <c r="AA1342" s="1" t="s">
        <v>27</v>
      </c>
      <c r="AB1342" s="1" t="str">
        <f t="shared" si="63"/>
        <v>Cataluña</v>
      </c>
      <c r="AC1342" s="1" t="str">
        <f t="shared" si="61"/>
        <v>Cáceres-Cataluña-Girona-R2</v>
      </c>
      <c r="AD1342" s="1" t="str">
        <f t="shared" si="62"/>
        <v xml:space="preserve">CA,CB, DF - I. extractivas, coquerías, refino y combustibles nucleares </v>
      </c>
    </row>
    <row r="1343" spans="1:30" ht="14.4">
      <c r="A1343" s="7" t="s">
        <v>104</v>
      </c>
      <c r="B1343" s="7" t="s">
        <v>94</v>
      </c>
      <c r="C1343" s="7" t="s">
        <v>96</v>
      </c>
      <c r="D1343" s="7" t="s">
        <v>29</v>
      </c>
      <c r="E1343" s="7">
        <v>0</v>
      </c>
      <c r="F1343" s="7">
        <v>0</v>
      </c>
      <c r="G1343" s="7">
        <v>0</v>
      </c>
      <c r="H1343" s="7">
        <v>0</v>
      </c>
      <c r="I1343" s="7">
        <v>5.4323585010928301</v>
      </c>
      <c r="J1343" s="7">
        <v>23.5042518057036</v>
      </c>
      <c r="K1343" s="7">
        <v>0</v>
      </c>
      <c r="L1343" s="7">
        <v>4.5309009029641896</v>
      </c>
      <c r="M1343" s="7">
        <v>0</v>
      </c>
      <c r="N1343" s="7">
        <v>0</v>
      </c>
      <c r="O1343" s="7">
        <v>0</v>
      </c>
      <c r="P1343" s="7">
        <v>0</v>
      </c>
      <c r="Q1343" s="7">
        <v>0</v>
      </c>
      <c r="R1343" s="7">
        <v>0</v>
      </c>
      <c r="S1343" s="7">
        <v>0</v>
      </c>
      <c r="T1343" s="7">
        <v>4.1269140000000002</v>
      </c>
      <c r="U1343" s="7">
        <v>12.45764</v>
      </c>
      <c r="V1343" s="7">
        <v>0</v>
      </c>
      <c r="W1343" s="7">
        <v>1.1211660000000001</v>
      </c>
      <c r="X1343" s="7">
        <v>0</v>
      </c>
      <c r="Y1343" s="7">
        <v>0</v>
      </c>
      <c r="Z1343" s="7">
        <v>0</v>
      </c>
      <c r="AA1343" s="1" t="s">
        <v>30</v>
      </c>
      <c r="AB1343" s="1" t="str">
        <f t="shared" si="63"/>
        <v>Cataluña</v>
      </c>
      <c r="AC1343" s="1" t="str">
        <f t="shared" si="61"/>
        <v>Cáceres-Cataluña-Girona-R3</v>
      </c>
      <c r="AD1343" s="1" t="str">
        <f t="shared" si="62"/>
        <v xml:space="preserve">DA - Industria Agroalimentaria </v>
      </c>
    </row>
    <row r="1344" spans="1:30" ht="14.4">
      <c r="A1344" s="7" t="s">
        <v>104</v>
      </c>
      <c r="B1344" s="7" t="s">
        <v>94</v>
      </c>
      <c r="C1344" s="7" t="s">
        <v>96</v>
      </c>
      <c r="D1344" s="7" t="s">
        <v>32</v>
      </c>
      <c r="E1344" s="7">
        <v>0</v>
      </c>
      <c r="F1344" s="7">
        <v>0</v>
      </c>
      <c r="G1344" s="7">
        <v>0</v>
      </c>
      <c r="H1344" s="7">
        <v>0</v>
      </c>
      <c r="I1344" s="7">
        <v>0</v>
      </c>
      <c r="J1344" s="7">
        <v>0</v>
      </c>
      <c r="K1344" s="7">
        <v>0</v>
      </c>
      <c r="L1344" s="7">
        <v>0</v>
      </c>
      <c r="M1344" s="7">
        <v>0</v>
      </c>
      <c r="N1344" s="7">
        <v>0</v>
      </c>
      <c r="O1344" s="7">
        <v>0</v>
      </c>
      <c r="P1344" s="7">
        <v>0</v>
      </c>
      <c r="Q1344" s="7">
        <v>0</v>
      </c>
      <c r="R1344" s="7">
        <v>0</v>
      </c>
      <c r="S1344" s="7">
        <v>0</v>
      </c>
      <c r="T1344" s="7">
        <v>0</v>
      </c>
      <c r="U1344" s="7">
        <v>0</v>
      </c>
      <c r="V1344" s="7">
        <v>0</v>
      </c>
      <c r="W1344" s="7">
        <v>0</v>
      </c>
      <c r="X1344" s="7">
        <v>0</v>
      </c>
      <c r="Y1344" s="7">
        <v>0</v>
      </c>
      <c r="Z1344" s="7">
        <v>0</v>
      </c>
      <c r="AA1344" s="1" t="s">
        <v>33</v>
      </c>
      <c r="AB1344" s="1" t="str">
        <f t="shared" si="63"/>
        <v>Cataluña</v>
      </c>
      <c r="AC1344" s="1" t="str">
        <f t="shared" si="61"/>
        <v>Cáceres-Cataluña-Girona-R4</v>
      </c>
      <c r="AD1344" s="1" t="str">
        <f t="shared" si="62"/>
        <v xml:space="preserve">DB - Industria textil y de la confección </v>
      </c>
    </row>
    <row r="1345" spans="1:30" ht="14.4">
      <c r="A1345" s="7" t="s">
        <v>104</v>
      </c>
      <c r="B1345" s="7" t="s">
        <v>94</v>
      </c>
      <c r="C1345" s="7" t="s">
        <v>96</v>
      </c>
      <c r="D1345" s="7" t="s">
        <v>35</v>
      </c>
      <c r="E1345" s="7">
        <v>0</v>
      </c>
      <c r="F1345" s="7">
        <v>0</v>
      </c>
      <c r="G1345" s="7">
        <v>0</v>
      </c>
      <c r="H1345" s="7">
        <v>0</v>
      </c>
      <c r="I1345" s="7">
        <v>0</v>
      </c>
      <c r="J1345" s="7">
        <v>0</v>
      </c>
      <c r="K1345" s="7">
        <v>0</v>
      </c>
      <c r="L1345" s="7">
        <v>0</v>
      </c>
      <c r="M1345" s="7">
        <v>0</v>
      </c>
      <c r="N1345" s="7">
        <v>0</v>
      </c>
      <c r="O1345" s="7">
        <v>0</v>
      </c>
      <c r="P1345" s="7">
        <v>0</v>
      </c>
      <c r="Q1345" s="7">
        <v>0</v>
      </c>
      <c r="R1345" s="7">
        <v>0</v>
      </c>
      <c r="S1345" s="7">
        <v>0</v>
      </c>
      <c r="T1345" s="7">
        <v>0</v>
      </c>
      <c r="U1345" s="7">
        <v>0</v>
      </c>
      <c r="V1345" s="7">
        <v>0</v>
      </c>
      <c r="W1345" s="7">
        <v>0</v>
      </c>
      <c r="X1345" s="7">
        <v>0</v>
      </c>
      <c r="Y1345" s="7">
        <v>0</v>
      </c>
      <c r="Z1345" s="7">
        <v>0</v>
      </c>
      <c r="AA1345" s="1" t="s">
        <v>36</v>
      </c>
      <c r="AB1345" s="1" t="str">
        <f t="shared" si="63"/>
        <v>Cataluña</v>
      </c>
      <c r="AC1345" s="1" t="str">
        <f t="shared" si="61"/>
        <v>Cáceres-Cataluña-Girona-R5</v>
      </c>
      <c r="AD1345" s="1" t="str">
        <f t="shared" si="62"/>
        <v xml:space="preserve">DC - Industria del cuero y calzado </v>
      </c>
    </row>
    <row r="1346" spans="1:30" ht="14.4">
      <c r="A1346" s="7" t="s">
        <v>104</v>
      </c>
      <c r="B1346" s="7" t="s">
        <v>94</v>
      </c>
      <c r="C1346" s="7" t="s">
        <v>96</v>
      </c>
      <c r="D1346" s="7" t="s">
        <v>37</v>
      </c>
      <c r="E1346" s="7">
        <v>4.9591561831096804</v>
      </c>
      <c r="F1346" s="7">
        <v>0</v>
      </c>
      <c r="G1346" s="7">
        <v>0</v>
      </c>
      <c r="H1346" s="7">
        <v>0</v>
      </c>
      <c r="I1346" s="7">
        <v>0</v>
      </c>
      <c r="J1346" s="7">
        <v>0</v>
      </c>
      <c r="K1346" s="7">
        <v>0</v>
      </c>
      <c r="L1346" s="7">
        <v>0</v>
      </c>
      <c r="M1346" s="7">
        <v>0</v>
      </c>
      <c r="N1346" s="7">
        <v>0</v>
      </c>
      <c r="O1346" s="7">
        <v>0</v>
      </c>
      <c r="P1346" s="7">
        <v>4.5529019999999996</v>
      </c>
      <c r="Q1346" s="7">
        <v>0</v>
      </c>
      <c r="R1346" s="7">
        <v>0</v>
      </c>
      <c r="S1346" s="7">
        <v>0</v>
      </c>
      <c r="T1346" s="7">
        <v>0</v>
      </c>
      <c r="U1346" s="7">
        <v>0</v>
      </c>
      <c r="V1346" s="7">
        <v>0</v>
      </c>
      <c r="W1346" s="7">
        <v>0</v>
      </c>
      <c r="X1346" s="7">
        <v>0</v>
      </c>
      <c r="Y1346" s="7">
        <v>0</v>
      </c>
      <c r="Z1346" s="7">
        <v>0</v>
      </c>
      <c r="AA1346" s="1" t="s">
        <v>38</v>
      </c>
      <c r="AB1346" s="1" t="str">
        <f t="shared" si="63"/>
        <v>Cataluña</v>
      </c>
      <c r="AC1346" s="1" t="str">
        <f t="shared" si="61"/>
        <v>Cáceres-Cataluña-Girona-R6</v>
      </c>
      <c r="AD1346" s="1" t="str">
        <f t="shared" si="62"/>
        <v xml:space="preserve">DD - Industria de la madera y el corcho </v>
      </c>
    </row>
    <row r="1347" spans="1:30" ht="14.4">
      <c r="A1347" s="7" t="s">
        <v>104</v>
      </c>
      <c r="B1347" s="7" t="s">
        <v>94</v>
      </c>
      <c r="C1347" s="7" t="s">
        <v>96</v>
      </c>
      <c r="D1347" s="7" t="s">
        <v>39</v>
      </c>
      <c r="E1347" s="7">
        <v>0</v>
      </c>
      <c r="F1347" s="7">
        <v>0</v>
      </c>
      <c r="G1347" s="7">
        <v>0</v>
      </c>
      <c r="H1347" s="7">
        <v>0</v>
      </c>
      <c r="I1347" s="7">
        <v>0</v>
      </c>
      <c r="J1347" s="7">
        <v>0</v>
      </c>
      <c r="K1347" s="7">
        <v>0</v>
      </c>
      <c r="L1347" s="7">
        <v>0</v>
      </c>
      <c r="M1347" s="7">
        <v>0</v>
      </c>
      <c r="N1347" s="7">
        <v>0</v>
      </c>
      <c r="O1347" s="7">
        <v>0</v>
      </c>
      <c r="P1347" s="7">
        <v>0</v>
      </c>
      <c r="Q1347" s="7">
        <v>0</v>
      </c>
      <c r="R1347" s="7">
        <v>0</v>
      </c>
      <c r="S1347" s="7">
        <v>0</v>
      </c>
      <c r="T1347" s="7">
        <v>0</v>
      </c>
      <c r="U1347" s="7">
        <v>0</v>
      </c>
      <c r="V1347" s="7">
        <v>0</v>
      </c>
      <c r="W1347" s="7">
        <v>0</v>
      </c>
      <c r="X1347" s="7">
        <v>0</v>
      </c>
      <c r="Y1347" s="7">
        <v>0</v>
      </c>
      <c r="Z1347" s="7">
        <v>0</v>
      </c>
      <c r="AA1347" s="1" t="s">
        <v>40</v>
      </c>
      <c r="AB1347" s="1" t="str">
        <f t="shared" si="63"/>
        <v>Cataluña</v>
      </c>
      <c r="AC1347" s="1" t="str">
        <f t="shared" si="61"/>
        <v>Cáceres-Cataluña-Girona-R7</v>
      </c>
      <c r="AD1347" s="1" t="str">
        <f t="shared" si="62"/>
        <v xml:space="preserve">DE - Industria del papel, edición y artes gráficas </v>
      </c>
    </row>
    <row r="1348" spans="1:30" ht="14.4">
      <c r="A1348" s="7" t="s">
        <v>104</v>
      </c>
      <c r="B1348" s="7" t="s">
        <v>94</v>
      </c>
      <c r="C1348" s="7" t="s">
        <v>96</v>
      </c>
      <c r="D1348" s="7" t="s">
        <v>41</v>
      </c>
      <c r="E1348" s="7">
        <v>0</v>
      </c>
      <c r="F1348" s="7">
        <v>0</v>
      </c>
      <c r="G1348" s="7">
        <v>0</v>
      </c>
      <c r="H1348" s="7">
        <v>0</v>
      </c>
      <c r="I1348" s="7">
        <v>0</v>
      </c>
      <c r="J1348" s="7">
        <v>0</v>
      </c>
      <c r="K1348" s="7">
        <v>0</v>
      </c>
      <c r="L1348" s="7">
        <v>0</v>
      </c>
      <c r="M1348" s="7">
        <v>0</v>
      </c>
      <c r="N1348" s="7">
        <v>0</v>
      </c>
      <c r="O1348" s="7">
        <v>0</v>
      </c>
      <c r="P1348" s="7">
        <v>0</v>
      </c>
      <c r="Q1348" s="7">
        <v>0</v>
      </c>
      <c r="R1348" s="7">
        <v>0</v>
      </c>
      <c r="S1348" s="7">
        <v>0</v>
      </c>
      <c r="T1348" s="7">
        <v>0</v>
      </c>
      <c r="U1348" s="7">
        <v>0</v>
      </c>
      <c r="V1348" s="7">
        <v>0</v>
      </c>
      <c r="W1348" s="7">
        <v>0</v>
      </c>
      <c r="X1348" s="7">
        <v>0</v>
      </c>
      <c r="Y1348" s="7">
        <v>0</v>
      </c>
      <c r="Z1348" s="7">
        <v>0</v>
      </c>
      <c r="AA1348" s="1" t="s">
        <v>42</v>
      </c>
      <c r="AB1348" s="1" t="str">
        <f t="shared" si="63"/>
        <v>Cataluña</v>
      </c>
      <c r="AC1348" s="1" t="str">
        <f t="shared" si="61"/>
        <v>Cáceres-Cataluña-Girona-R8</v>
      </c>
      <c r="AD1348" s="1" t="str">
        <f t="shared" si="62"/>
        <v xml:space="preserve">DG - Industria Química </v>
      </c>
    </row>
    <row r="1349" spans="1:30" ht="14.4">
      <c r="A1349" s="7" t="s">
        <v>104</v>
      </c>
      <c r="B1349" s="7" t="s">
        <v>94</v>
      </c>
      <c r="C1349" s="7" t="s">
        <v>96</v>
      </c>
      <c r="D1349" s="7" t="s">
        <v>43</v>
      </c>
      <c r="E1349" s="7">
        <v>0</v>
      </c>
      <c r="F1349" s="7">
        <v>0</v>
      </c>
      <c r="G1349" s="7">
        <v>0</v>
      </c>
      <c r="H1349" s="7">
        <v>0</v>
      </c>
      <c r="I1349" s="7">
        <v>0</v>
      </c>
      <c r="J1349" s="7">
        <v>0</v>
      </c>
      <c r="K1349" s="7">
        <v>0</v>
      </c>
      <c r="L1349" s="7">
        <v>0</v>
      </c>
      <c r="M1349" s="7">
        <v>0</v>
      </c>
      <c r="N1349" s="7">
        <v>0</v>
      </c>
      <c r="O1349" s="7">
        <v>0</v>
      </c>
      <c r="P1349" s="7">
        <v>0</v>
      </c>
      <c r="Q1349" s="7">
        <v>0</v>
      </c>
      <c r="R1349" s="7">
        <v>0</v>
      </c>
      <c r="S1349" s="7">
        <v>0</v>
      </c>
      <c r="T1349" s="7">
        <v>0</v>
      </c>
      <c r="U1349" s="7">
        <v>0</v>
      </c>
      <c r="V1349" s="7">
        <v>0</v>
      </c>
      <c r="W1349" s="7">
        <v>0</v>
      </c>
      <c r="X1349" s="7">
        <v>0</v>
      </c>
      <c r="Y1349" s="7">
        <v>0</v>
      </c>
      <c r="Z1349" s="7">
        <v>0</v>
      </c>
      <c r="AA1349" s="1" t="s">
        <v>44</v>
      </c>
      <c r="AB1349" s="1" t="str">
        <f t="shared" si="63"/>
        <v>Cataluña</v>
      </c>
      <c r="AC1349" s="1" t="str">
        <f t="shared" si="61"/>
        <v>Cáceres-Cataluña-Girona-R9</v>
      </c>
      <c r="AD1349" s="1" t="str">
        <f t="shared" si="62"/>
        <v xml:space="preserve">DH - Industria del caucho y materias plásticas </v>
      </c>
    </row>
    <row r="1350" spans="1:30" ht="14.4">
      <c r="A1350" s="7" t="s">
        <v>104</v>
      </c>
      <c r="B1350" s="7" t="s">
        <v>94</v>
      </c>
      <c r="C1350" s="7" t="s">
        <v>96</v>
      </c>
      <c r="D1350" s="7" t="s">
        <v>45</v>
      </c>
      <c r="E1350" s="7">
        <v>0</v>
      </c>
      <c r="F1350" s="7">
        <v>0</v>
      </c>
      <c r="G1350" s="7">
        <v>0</v>
      </c>
      <c r="H1350" s="7">
        <v>0</v>
      </c>
      <c r="I1350" s="7">
        <v>0</v>
      </c>
      <c r="J1350" s="7">
        <v>0</v>
      </c>
      <c r="K1350" s="7">
        <v>0</v>
      </c>
      <c r="L1350" s="7">
        <v>0</v>
      </c>
      <c r="M1350" s="7">
        <v>0</v>
      </c>
      <c r="N1350" s="7">
        <v>0</v>
      </c>
      <c r="O1350" s="7">
        <v>0</v>
      </c>
      <c r="P1350" s="7">
        <v>0</v>
      </c>
      <c r="Q1350" s="7">
        <v>0</v>
      </c>
      <c r="R1350" s="7">
        <v>0</v>
      </c>
      <c r="S1350" s="7">
        <v>0</v>
      </c>
      <c r="T1350" s="7">
        <v>0</v>
      </c>
      <c r="U1350" s="7">
        <v>0</v>
      </c>
      <c r="V1350" s="7">
        <v>0</v>
      </c>
      <c r="W1350" s="7">
        <v>0</v>
      </c>
      <c r="X1350" s="7">
        <v>0</v>
      </c>
      <c r="Y1350" s="7">
        <v>0</v>
      </c>
      <c r="Z1350" s="7">
        <v>0</v>
      </c>
      <c r="AA1350" s="1" t="s">
        <v>46</v>
      </c>
      <c r="AB1350" s="1" t="str">
        <f t="shared" si="63"/>
        <v>Cataluña</v>
      </c>
      <c r="AC1350" s="1" t="str">
        <f t="shared" si="61"/>
        <v>Cáceres-Cataluña-Girona-R10</v>
      </c>
      <c r="AD1350" s="1" t="str">
        <f t="shared" si="62"/>
        <v xml:space="preserve">DI - Industria de productos minerales no metálicos </v>
      </c>
    </row>
    <row r="1351" spans="1:30" ht="14.4">
      <c r="A1351" s="7" t="s">
        <v>104</v>
      </c>
      <c r="B1351" s="7" t="s">
        <v>94</v>
      </c>
      <c r="C1351" s="7" t="s">
        <v>96</v>
      </c>
      <c r="D1351" s="7" t="s">
        <v>47</v>
      </c>
      <c r="E1351" s="7">
        <v>0</v>
      </c>
      <c r="F1351" s="7">
        <v>0</v>
      </c>
      <c r="G1351" s="7">
        <v>0</v>
      </c>
      <c r="H1351" s="7">
        <v>0</v>
      </c>
      <c r="I1351" s="7">
        <v>0</v>
      </c>
      <c r="J1351" s="7">
        <v>0</v>
      </c>
      <c r="K1351" s="7">
        <v>0</v>
      </c>
      <c r="L1351" s="7">
        <v>0</v>
      </c>
      <c r="M1351" s="7">
        <v>0</v>
      </c>
      <c r="N1351" s="7">
        <v>0</v>
      </c>
      <c r="O1351" s="7">
        <v>0</v>
      </c>
      <c r="P1351" s="7">
        <v>0</v>
      </c>
      <c r="Q1351" s="7">
        <v>0</v>
      </c>
      <c r="R1351" s="7">
        <v>0</v>
      </c>
      <c r="S1351" s="7">
        <v>0</v>
      </c>
      <c r="T1351" s="7">
        <v>0</v>
      </c>
      <c r="U1351" s="7">
        <v>0</v>
      </c>
      <c r="V1351" s="7">
        <v>0</v>
      </c>
      <c r="W1351" s="7">
        <v>0</v>
      </c>
      <c r="X1351" s="7">
        <v>0</v>
      </c>
      <c r="Y1351" s="7">
        <v>0</v>
      </c>
      <c r="Z1351" s="7">
        <v>0</v>
      </c>
      <c r="AA1351" s="1" t="s">
        <v>48</v>
      </c>
      <c r="AB1351" s="1" t="str">
        <f t="shared" si="63"/>
        <v>Cataluña</v>
      </c>
      <c r="AC1351" s="1" t="str">
        <f t="shared" si="61"/>
        <v>Cáceres-Cataluña-Girona-R11</v>
      </c>
      <c r="AD1351" s="1" t="str">
        <f t="shared" si="62"/>
        <v xml:space="preserve">DJ - Metalurgia y fabricación de productos metálicos </v>
      </c>
    </row>
    <row r="1352" spans="1:30" ht="14.4">
      <c r="A1352" s="7" t="s">
        <v>104</v>
      </c>
      <c r="B1352" s="7" t="s">
        <v>94</v>
      </c>
      <c r="C1352" s="7" t="s">
        <v>96</v>
      </c>
      <c r="D1352" s="7" t="s">
        <v>49</v>
      </c>
      <c r="E1352" s="7">
        <v>0</v>
      </c>
      <c r="F1352" s="7">
        <v>0</v>
      </c>
      <c r="G1352" s="7">
        <v>0</v>
      </c>
      <c r="H1352" s="7">
        <v>0</v>
      </c>
      <c r="I1352" s="7">
        <v>0</v>
      </c>
      <c r="J1352" s="7">
        <v>0</v>
      </c>
      <c r="K1352" s="7">
        <v>0</v>
      </c>
      <c r="L1352" s="7">
        <v>0</v>
      </c>
      <c r="M1352" s="7">
        <v>0</v>
      </c>
      <c r="N1352" s="7">
        <v>0</v>
      </c>
      <c r="O1352" s="7">
        <v>0</v>
      </c>
      <c r="P1352" s="7">
        <v>0</v>
      </c>
      <c r="Q1352" s="7">
        <v>0</v>
      </c>
      <c r="R1352" s="7">
        <v>0</v>
      </c>
      <c r="S1352" s="7">
        <v>0</v>
      </c>
      <c r="T1352" s="7">
        <v>0</v>
      </c>
      <c r="U1352" s="7">
        <v>0</v>
      </c>
      <c r="V1352" s="7">
        <v>0</v>
      </c>
      <c r="W1352" s="7">
        <v>0</v>
      </c>
      <c r="X1352" s="7">
        <v>0</v>
      </c>
      <c r="Y1352" s="7">
        <v>0</v>
      </c>
      <c r="Z1352" s="7">
        <v>0</v>
      </c>
      <c r="AA1352" s="1" t="s">
        <v>50</v>
      </c>
      <c r="AB1352" s="1" t="str">
        <f t="shared" si="63"/>
        <v>Cataluña</v>
      </c>
      <c r="AC1352" s="1" t="str">
        <f t="shared" si="61"/>
        <v>Cáceres-Cataluña-Girona-R12</v>
      </c>
      <c r="AD1352" s="1" t="str">
        <f t="shared" si="62"/>
        <v xml:space="preserve">DK - Fabricación de maquinaria y equipo mecánico </v>
      </c>
    </row>
    <row r="1353" spans="1:30" ht="14.4">
      <c r="A1353" s="7" t="s">
        <v>104</v>
      </c>
      <c r="B1353" s="7" t="s">
        <v>94</v>
      </c>
      <c r="C1353" s="7" t="s">
        <v>96</v>
      </c>
      <c r="D1353" s="7" t="s">
        <v>51</v>
      </c>
      <c r="E1353" s="7">
        <v>0</v>
      </c>
      <c r="F1353" s="7">
        <v>0</v>
      </c>
      <c r="G1353" s="7">
        <v>0</v>
      </c>
      <c r="H1353" s="7">
        <v>0</v>
      </c>
      <c r="I1353" s="7">
        <v>0</v>
      </c>
      <c r="J1353" s="7">
        <v>0</v>
      </c>
      <c r="K1353" s="7">
        <v>0</v>
      </c>
      <c r="L1353" s="7">
        <v>0</v>
      </c>
      <c r="M1353" s="7">
        <v>0</v>
      </c>
      <c r="N1353" s="7">
        <v>0</v>
      </c>
      <c r="O1353" s="7">
        <v>0</v>
      </c>
      <c r="P1353" s="7">
        <v>0</v>
      </c>
      <c r="Q1353" s="7">
        <v>0</v>
      </c>
      <c r="R1353" s="7">
        <v>0</v>
      </c>
      <c r="S1353" s="7">
        <v>0</v>
      </c>
      <c r="T1353" s="7">
        <v>0</v>
      </c>
      <c r="U1353" s="7">
        <v>0</v>
      </c>
      <c r="V1353" s="7">
        <v>0</v>
      </c>
      <c r="W1353" s="7">
        <v>0</v>
      </c>
      <c r="X1353" s="7">
        <v>0</v>
      </c>
      <c r="Y1353" s="7">
        <v>0</v>
      </c>
      <c r="Z1353" s="7">
        <v>0</v>
      </c>
      <c r="AA1353" s="1" t="s">
        <v>52</v>
      </c>
      <c r="AB1353" s="1" t="str">
        <f t="shared" si="63"/>
        <v>Cataluña</v>
      </c>
      <c r="AC1353" s="1" t="str">
        <f t="shared" si="61"/>
        <v>Cáceres-Cataluña-Girona-R13</v>
      </c>
      <c r="AD1353" s="1" t="str">
        <f t="shared" si="62"/>
        <v xml:space="preserve">DL - Material y equipo eléctrico, electrónico y óptico </v>
      </c>
    </row>
    <row r="1354" spans="1:30" ht="14.4">
      <c r="A1354" s="7" t="s">
        <v>104</v>
      </c>
      <c r="B1354" s="7" t="s">
        <v>94</v>
      </c>
      <c r="C1354" s="7" t="s">
        <v>96</v>
      </c>
      <c r="D1354" s="7" t="s">
        <v>53</v>
      </c>
      <c r="E1354" s="7">
        <v>0</v>
      </c>
      <c r="F1354" s="7">
        <v>0</v>
      </c>
      <c r="G1354" s="7">
        <v>0</v>
      </c>
      <c r="H1354" s="7">
        <v>0</v>
      </c>
      <c r="I1354" s="7">
        <v>0</v>
      </c>
      <c r="J1354" s="7">
        <v>0</v>
      </c>
      <c r="K1354" s="7">
        <v>0</v>
      </c>
      <c r="L1354" s="7">
        <v>0</v>
      </c>
      <c r="M1354" s="7">
        <v>0</v>
      </c>
      <c r="N1354" s="7">
        <v>0</v>
      </c>
      <c r="O1354" s="7">
        <v>0</v>
      </c>
      <c r="P1354" s="7">
        <v>0</v>
      </c>
      <c r="Q1354" s="7">
        <v>0</v>
      </c>
      <c r="R1354" s="7">
        <v>0</v>
      </c>
      <c r="S1354" s="7">
        <v>0</v>
      </c>
      <c r="T1354" s="7">
        <v>0</v>
      </c>
      <c r="U1354" s="7">
        <v>0</v>
      </c>
      <c r="V1354" s="7">
        <v>0</v>
      </c>
      <c r="W1354" s="7">
        <v>0</v>
      </c>
      <c r="X1354" s="7">
        <v>0</v>
      </c>
      <c r="Y1354" s="7">
        <v>0</v>
      </c>
      <c r="Z1354" s="7">
        <v>0</v>
      </c>
      <c r="AA1354" s="1" t="s">
        <v>54</v>
      </c>
      <c r="AB1354" s="1" t="str">
        <f t="shared" si="63"/>
        <v>Cataluña</v>
      </c>
      <c r="AC1354" s="1" t="str">
        <f t="shared" si="61"/>
        <v>Cáceres-Cataluña-Girona-R14</v>
      </c>
      <c r="AD1354" s="1" t="str">
        <f t="shared" si="62"/>
        <v xml:space="preserve">DM - Fabricación de material de transporte </v>
      </c>
    </row>
    <row r="1355" spans="1:30" ht="14.4">
      <c r="A1355" s="7" t="s">
        <v>104</v>
      </c>
      <c r="B1355" s="7" t="s">
        <v>94</v>
      </c>
      <c r="C1355" s="7" t="s">
        <v>96</v>
      </c>
      <c r="D1355" s="7" t="s">
        <v>55</v>
      </c>
      <c r="E1355" s="7">
        <v>0</v>
      </c>
      <c r="F1355" s="7">
        <v>0</v>
      </c>
      <c r="G1355" s="7">
        <v>0</v>
      </c>
      <c r="H1355" s="7">
        <v>0</v>
      </c>
      <c r="I1355" s="7">
        <v>0</v>
      </c>
      <c r="J1355" s="7">
        <v>0</v>
      </c>
      <c r="K1355" s="7">
        <v>0</v>
      </c>
      <c r="L1355" s="7">
        <v>0</v>
      </c>
      <c r="M1355" s="7">
        <v>0</v>
      </c>
      <c r="N1355" s="7">
        <v>0</v>
      </c>
      <c r="O1355" s="7">
        <v>0</v>
      </c>
      <c r="P1355" s="7">
        <v>0</v>
      </c>
      <c r="Q1355" s="7">
        <v>0</v>
      </c>
      <c r="R1355" s="7">
        <v>0</v>
      </c>
      <c r="S1355" s="7">
        <v>0</v>
      </c>
      <c r="T1355" s="7">
        <v>0</v>
      </c>
      <c r="U1355" s="7">
        <v>0</v>
      </c>
      <c r="V1355" s="7">
        <v>0</v>
      </c>
      <c r="W1355" s="7">
        <v>0</v>
      </c>
      <c r="X1355" s="7">
        <v>0</v>
      </c>
      <c r="Y1355" s="7">
        <v>0</v>
      </c>
      <c r="Z1355" s="7">
        <v>0</v>
      </c>
      <c r="AA1355" s="1" t="s">
        <v>56</v>
      </c>
      <c r="AB1355" s="1" t="str">
        <f t="shared" si="63"/>
        <v>Cataluña</v>
      </c>
      <c r="AC1355" s="1" t="str">
        <f t="shared" si="61"/>
        <v>Cáceres-Cataluña-Girona-R15</v>
      </c>
      <c r="AD1355" s="1" t="str">
        <f t="shared" si="62"/>
        <v xml:space="preserve">DN - Industrias diversas </v>
      </c>
    </row>
    <row r="1356" spans="1:30" ht="14.4">
      <c r="A1356" s="7" t="s">
        <v>104</v>
      </c>
      <c r="B1356" s="7" t="s">
        <v>94</v>
      </c>
      <c r="C1356" s="7" t="s">
        <v>96</v>
      </c>
      <c r="D1356" s="7" t="s">
        <v>57</v>
      </c>
      <c r="E1356" s="7">
        <v>0</v>
      </c>
      <c r="F1356" s="7">
        <v>0</v>
      </c>
      <c r="G1356" s="7">
        <v>0</v>
      </c>
      <c r="H1356" s="7">
        <v>0</v>
      </c>
      <c r="I1356" s="7">
        <v>0</v>
      </c>
      <c r="J1356" s="7">
        <v>0</v>
      </c>
      <c r="K1356" s="7">
        <v>0</v>
      </c>
      <c r="L1356" s="7">
        <v>0</v>
      </c>
      <c r="M1356" s="7">
        <v>0</v>
      </c>
      <c r="N1356" s="7">
        <v>0</v>
      </c>
      <c r="O1356" s="7">
        <v>0</v>
      </c>
      <c r="P1356" s="7">
        <v>0</v>
      </c>
      <c r="Q1356" s="7">
        <v>0</v>
      </c>
      <c r="R1356" s="7">
        <v>0</v>
      </c>
      <c r="S1356" s="7">
        <v>0</v>
      </c>
      <c r="T1356" s="7">
        <v>0</v>
      </c>
      <c r="U1356" s="7">
        <v>0</v>
      </c>
      <c r="V1356" s="7">
        <v>0</v>
      </c>
      <c r="W1356" s="7">
        <v>0</v>
      </c>
      <c r="X1356" s="7">
        <v>0</v>
      </c>
      <c r="Y1356" s="7">
        <v>0</v>
      </c>
      <c r="Z1356" s="7">
        <v>0</v>
      </c>
      <c r="AA1356" s="1" t="s">
        <v>58</v>
      </c>
      <c r="AB1356" s="1" t="str">
        <f t="shared" si="63"/>
        <v>Cataluña</v>
      </c>
      <c r="AC1356" s="1" t="str">
        <f t="shared" si="61"/>
        <v>Cáceres-Cataluña-Girona-R16</v>
      </c>
      <c r="AD1356" s="1" t="str">
        <f t="shared" si="62"/>
        <v xml:space="preserve">EE - Industria energética, distribución de energía, gas y agua </v>
      </c>
    </row>
    <row r="1357" spans="1:30" ht="14.4">
      <c r="A1357" s="7" t="s">
        <v>104</v>
      </c>
      <c r="B1357" s="7" t="s">
        <v>94</v>
      </c>
      <c r="C1357" s="7" t="s">
        <v>97</v>
      </c>
      <c r="D1357" s="7" t="s">
        <v>23</v>
      </c>
      <c r="E1357" s="7">
        <v>0</v>
      </c>
      <c r="F1357" s="7">
        <v>0</v>
      </c>
      <c r="G1357" s="7">
        <v>0</v>
      </c>
      <c r="H1357" s="7">
        <v>7.8204691850209</v>
      </c>
      <c r="I1357" s="7">
        <v>0</v>
      </c>
      <c r="J1357" s="7">
        <v>0</v>
      </c>
      <c r="K1357" s="7">
        <v>1.9192207415115501</v>
      </c>
      <c r="L1357" s="7">
        <v>0</v>
      </c>
      <c r="M1357" s="7">
        <v>9.6825676008177801</v>
      </c>
      <c r="N1357" s="7">
        <v>0</v>
      </c>
      <c r="O1357" s="7">
        <v>0.53308565975592404</v>
      </c>
      <c r="P1357" s="7">
        <v>0</v>
      </c>
      <c r="Q1357" s="7">
        <v>0</v>
      </c>
      <c r="R1357" s="7">
        <v>0</v>
      </c>
      <c r="S1357" s="7">
        <v>16.275887999999998</v>
      </c>
      <c r="T1357" s="7">
        <v>0</v>
      </c>
      <c r="U1357" s="7">
        <v>0</v>
      </c>
      <c r="V1357" s="7">
        <v>4.9294419999999999</v>
      </c>
      <c r="W1357" s="7">
        <v>0</v>
      </c>
      <c r="X1357" s="7">
        <v>11.299365</v>
      </c>
      <c r="Y1357" s="7">
        <v>0</v>
      </c>
      <c r="Z1357" s="7">
        <v>12.3978</v>
      </c>
      <c r="AA1357" s="1" t="s">
        <v>24</v>
      </c>
      <c r="AB1357" s="1" t="str">
        <f t="shared" si="63"/>
        <v>Cataluña</v>
      </c>
      <c r="AC1357" s="1" t="str">
        <f t="shared" si="61"/>
        <v>Cáceres-Cataluña-Lleida-R1</v>
      </c>
      <c r="AD1357" s="1" t="str">
        <f t="shared" si="62"/>
        <v xml:space="preserve">AA,BB - Agricultura, silvicultura y pesca </v>
      </c>
    </row>
    <row r="1358" spans="1:30" ht="14.4">
      <c r="A1358" s="7" t="s">
        <v>104</v>
      </c>
      <c r="B1358" s="7" t="s">
        <v>94</v>
      </c>
      <c r="C1358" s="7" t="s">
        <v>97</v>
      </c>
      <c r="D1358" s="7" t="s">
        <v>26</v>
      </c>
      <c r="E1358" s="7">
        <v>0</v>
      </c>
      <c r="F1358" s="7">
        <v>0</v>
      </c>
      <c r="G1358" s="7">
        <v>0</v>
      </c>
      <c r="H1358" s="7">
        <v>0</v>
      </c>
      <c r="I1358" s="7">
        <v>0</v>
      </c>
      <c r="J1358" s="7">
        <v>0</v>
      </c>
      <c r="K1358" s="7">
        <v>0</v>
      </c>
      <c r="L1358" s="7">
        <v>0</v>
      </c>
      <c r="M1358" s="7">
        <v>0</v>
      </c>
      <c r="N1358" s="7">
        <v>0</v>
      </c>
      <c r="O1358" s="7">
        <v>0</v>
      </c>
      <c r="P1358" s="7">
        <v>0</v>
      </c>
      <c r="Q1358" s="7">
        <v>0</v>
      </c>
      <c r="R1358" s="7">
        <v>0</v>
      </c>
      <c r="S1358" s="7">
        <v>0</v>
      </c>
      <c r="T1358" s="7">
        <v>0</v>
      </c>
      <c r="U1358" s="7">
        <v>0</v>
      </c>
      <c r="V1358" s="7">
        <v>0</v>
      </c>
      <c r="W1358" s="7">
        <v>0</v>
      </c>
      <c r="X1358" s="7">
        <v>0</v>
      </c>
      <c r="Y1358" s="7">
        <v>0</v>
      </c>
      <c r="Z1358" s="7">
        <v>0</v>
      </c>
      <c r="AA1358" s="1" t="s">
        <v>27</v>
      </c>
      <c r="AB1358" s="1" t="str">
        <f t="shared" si="63"/>
        <v>Cataluña</v>
      </c>
      <c r="AC1358" s="1" t="str">
        <f t="shared" ref="AC1358:AC1421" si="64">+A1358&amp;"-"&amp;AB1358&amp;"-"&amp;C1358&amp;"-"&amp;AA1358</f>
        <v>Cáceres-Cataluña-Lleida-R2</v>
      </c>
      <c r="AD1358" s="1" t="str">
        <f t="shared" ref="AD1358:AD1421" si="65">+IF(D1358=$D$13,$AI$1,IF(D1358=$D$14,$AI$2,IF(D1358=$D$15,$AI$3,IF(D1358=$D$16,$AI$4,IF(D1358=$D$17,$AI$5,IF(D1358=$D$18,$AI$6,IF(D1358=$D$19,$AI$7,IF(D1358=$D$20,$AI$8,IF(D1358=$D$21,$AI$9,IF(D1358=$D$22,$AI$10,IF(D1358=$D$23,$AI$11,IF(D1358=$D$24,$AI$12,IF(D1358=$D$25,$AI$13,IF(D1358=$D$26,$AI$14,IF(D1358=$D$27,$AI$15,$AI$16)))))))))))))))</f>
        <v xml:space="preserve">CA,CB, DF - I. extractivas, coquerías, refino y combustibles nucleares </v>
      </c>
    </row>
    <row r="1359" spans="1:30" ht="14.4">
      <c r="A1359" s="7" t="s">
        <v>104</v>
      </c>
      <c r="B1359" s="7" t="s">
        <v>94</v>
      </c>
      <c r="C1359" s="7" t="s">
        <v>97</v>
      </c>
      <c r="D1359" s="7" t="s">
        <v>29</v>
      </c>
      <c r="E1359" s="7">
        <v>0</v>
      </c>
      <c r="F1359" s="7">
        <v>15.7172990538501</v>
      </c>
      <c r="G1359" s="7">
        <v>0</v>
      </c>
      <c r="H1359" s="7">
        <v>0</v>
      </c>
      <c r="I1359" s="7">
        <v>0</v>
      </c>
      <c r="J1359" s="7">
        <v>0</v>
      </c>
      <c r="K1359" s="7">
        <v>0</v>
      </c>
      <c r="L1359" s="7">
        <v>0</v>
      </c>
      <c r="M1359" s="7">
        <v>0</v>
      </c>
      <c r="N1359" s="7">
        <v>0</v>
      </c>
      <c r="O1359" s="7">
        <v>0</v>
      </c>
      <c r="P1359" s="7">
        <v>0</v>
      </c>
      <c r="Q1359" s="7">
        <v>13.429565999999999</v>
      </c>
      <c r="R1359" s="7">
        <v>0</v>
      </c>
      <c r="S1359" s="7">
        <v>0</v>
      </c>
      <c r="T1359" s="7">
        <v>0</v>
      </c>
      <c r="U1359" s="7">
        <v>0</v>
      </c>
      <c r="V1359" s="7">
        <v>0</v>
      </c>
      <c r="W1359" s="7">
        <v>0</v>
      </c>
      <c r="X1359" s="7">
        <v>0</v>
      </c>
      <c r="Y1359" s="7">
        <v>0</v>
      </c>
      <c r="Z1359" s="7">
        <v>0</v>
      </c>
      <c r="AA1359" s="1" t="s">
        <v>30</v>
      </c>
      <c r="AB1359" s="1" t="str">
        <f t="shared" si="63"/>
        <v>Cataluña</v>
      </c>
      <c r="AC1359" s="1" t="str">
        <f t="shared" si="64"/>
        <v>Cáceres-Cataluña-Lleida-R3</v>
      </c>
      <c r="AD1359" s="1" t="str">
        <f t="shared" si="65"/>
        <v xml:space="preserve">DA - Industria Agroalimentaria </v>
      </c>
    </row>
    <row r="1360" spans="1:30" ht="14.4">
      <c r="A1360" s="7" t="s">
        <v>104</v>
      </c>
      <c r="B1360" s="7" t="s">
        <v>94</v>
      </c>
      <c r="C1360" s="7" t="s">
        <v>97</v>
      </c>
      <c r="D1360" s="7" t="s">
        <v>32</v>
      </c>
      <c r="E1360" s="7">
        <v>0</v>
      </c>
      <c r="F1360" s="7">
        <v>0</v>
      </c>
      <c r="G1360" s="7">
        <v>0</v>
      </c>
      <c r="H1360" s="7">
        <v>0</v>
      </c>
      <c r="I1360" s="7">
        <v>0</v>
      </c>
      <c r="J1360" s="7">
        <v>0</v>
      </c>
      <c r="K1360" s="7">
        <v>0</v>
      </c>
      <c r="L1360" s="7">
        <v>0</v>
      </c>
      <c r="M1360" s="7">
        <v>0</v>
      </c>
      <c r="N1360" s="7">
        <v>0</v>
      </c>
      <c r="O1360" s="7">
        <v>0</v>
      </c>
      <c r="P1360" s="7">
        <v>0</v>
      </c>
      <c r="Q1360" s="7">
        <v>0</v>
      </c>
      <c r="R1360" s="7">
        <v>0</v>
      </c>
      <c r="S1360" s="7">
        <v>0</v>
      </c>
      <c r="T1360" s="7">
        <v>0</v>
      </c>
      <c r="U1360" s="7">
        <v>0</v>
      </c>
      <c r="V1360" s="7">
        <v>0</v>
      </c>
      <c r="W1360" s="7">
        <v>0</v>
      </c>
      <c r="X1360" s="7">
        <v>0</v>
      </c>
      <c r="Y1360" s="7">
        <v>0</v>
      </c>
      <c r="Z1360" s="7">
        <v>0</v>
      </c>
      <c r="AA1360" s="1" t="s">
        <v>33</v>
      </c>
      <c r="AB1360" s="1" t="str">
        <f t="shared" si="63"/>
        <v>Cataluña</v>
      </c>
      <c r="AC1360" s="1" t="str">
        <f t="shared" si="64"/>
        <v>Cáceres-Cataluña-Lleida-R4</v>
      </c>
      <c r="AD1360" s="1" t="str">
        <f t="shared" si="65"/>
        <v xml:space="preserve">DB - Industria textil y de la confección </v>
      </c>
    </row>
    <row r="1361" spans="1:30" ht="14.4">
      <c r="A1361" s="7" t="s">
        <v>104</v>
      </c>
      <c r="B1361" s="7" t="s">
        <v>94</v>
      </c>
      <c r="C1361" s="7" t="s">
        <v>97</v>
      </c>
      <c r="D1361" s="7" t="s">
        <v>35</v>
      </c>
      <c r="E1361" s="7">
        <v>0</v>
      </c>
      <c r="F1361" s="7">
        <v>0</v>
      </c>
      <c r="G1361" s="7">
        <v>0</v>
      </c>
      <c r="H1361" s="7">
        <v>0</v>
      </c>
      <c r="I1361" s="7">
        <v>0</v>
      </c>
      <c r="J1361" s="7">
        <v>0</v>
      </c>
      <c r="K1361" s="7">
        <v>0</v>
      </c>
      <c r="L1361" s="7">
        <v>0</v>
      </c>
      <c r="M1361" s="7">
        <v>0</v>
      </c>
      <c r="N1361" s="7">
        <v>0</v>
      </c>
      <c r="O1361" s="7">
        <v>0</v>
      </c>
      <c r="P1361" s="7">
        <v>0</v>
      </c>
      <c r="Q1361" s="7">
        <v>0</v>
      </c>
      <c r="R1361" s="7">
        <v>0</v>
      </c>
      <c r="S1361" s="7">
        <v>0</v>
      </c>
      <c r="T1361" s="7">
        <v>0</v>
      </c>
      <c r="U1361" s="7">
        <v>0</v>
      </c>
      <c r="V1361" s="7">
        <v>0</v>
      </c>
      <c r="W1361" s="7">
        <v>0</v>
      </c>
      <c r="X1361" s="7">
        <v>0</v>
      </c>
      <c r="Y1361" s="7">
        <v>0</v>
      </c>
      <c r="Z1361" s="7">
        <v>0</v>
      </c>
      <c r="AA1361" s="1" t="s">
        <v>36</v>
      </c>
      <c r="AB1361" s="1" t="str">
        <f t="shared" si="63"/>
        <v>Cataluña</v>
      </c>
      <c r="AC1361" s="1" t="str">
        <f t="shared" si="64"/>
        <v>Cáceres-Cataluña-Lleida-R5</v>
      </c>
      <c r="AD1361" s="1" t="str">
        <f t="shared" si="65"/>
        <v xml:space="preserve">DC - Industria del cuero y calzado </v>
      </c>
    </row>
    <row r="1362" spans="1:30" ht="14.4">
      <c r="A1362" s="7" t="s">
        <v>104</v>
      </c>
      <c r="B1362" s="7" t="s">
        <v>94</v>
      </c>
      <c r="C1362" s="7" t="s">
        <v>97</v>
      </c>
      <c r="D1362" s="7" t="s">
        <v>37</v>
      </c>
      <c r="E1362" s="7">
        <v>0</v>
      </c>
      <c r="F1362" s="7">
        <v>0</v>
      </c>
      <c r="G1362" s="7">
        <v>0</v>
      </c>
      <c r="H1362" s="7">
        <v>0</v>
      </c>
      <c r="I1362" s="7">
        <v>0</v>
      </c>
      <c r="J1362" s="7">
        <v>0</v>
      </c>
      <c r="K1362" s="7">
        <v>0</v>
      </c>
      <c r="L1362" s="7">
        <v>0</v>
      </c>
      <c r="M1362" s="7">
        <v>0</v>
      </c>
      <c r="N1362" s="7">
        <v>0</v>
      </c>
      <c r="O1362" s="7">
        <v>0</v>
      </c>
      <c r="P1362" s="7">
        <v>0</v>
      </c>
      <c r="Q1362" s="7">
        <v>0</v>
      </c>
      <c r="R1362" s="7">
        <v>0</v>
      </c>
      <c r="S1362" s="7">
        <v>0</v>
      </c>
      <c r="T1362" s="7">
        <v>0</v>
      </c>
      <c r="U1362" s="7">
        <v>0</v>
      </c>
      <c r="V1362" s="7">
        <v>0</v>
      </c>
      <c r="W1362" s="7">
        <v>0</v>
      </c>
      <c r="X1362" s="7">
        <v>0</v>
      </c>
      <c r="Y1362" s="7">
        <v>0</v>
      </c>
      <c r="Z1362" s="7">
        <v>0</v>
      </c>
      <c r="AA1362" s="1" t="s">
        <v>38</v>
      </c>
      <c r="AB1362" s="1" t="str">
        <f t="shared" si="63"/>
        <v>Cataluña</v>
      </c>
      <c r="AC1362" s="1" t="str">
        <f t="shared" si="64"/>
        <v>Cáceres-Cataluña-Lleida-R6</v>
      </c>
      <c r="AD1362" s="1" t="str">
        <f t="shared" si="65"/>
        <v xml:space="preserve">DD - Industria de la madera y el corcho </v>
      </c>
    </row>
    <row r="1363" spans="1:30" ht="14.4">
      <c r="A1363" s="7" t="s">
        <v>104</v>
      </c>
      <c r="B1363" s="7" t="s">
        <v>94</v>
      </c>
      <c r="C1363" s="7" t="s">
        <v>97</v>
      </c>
      <c r="D1363" s="7" t="s">
        <v>39</v>
      </c>
      <c r="E1363" s="7">
        <v>0</v>
      </c>
      <c r="F1363" s="7">
        <v>0</v>
      </c>
      <c r="G1363" s="7">
        <v>0</v>
      </c>
      <c r="H1363" s="7">
        <v>0</v>
      </c>
      <c r="I1363" s="7">
        <v>0</v>
      </c>
      <c r="J1363" s="7">
        <v>0</v>
      </c>
      <c r="K1363" s="7">
        <v>0</v>
      </c>
      <c r="L1363" s="7">
        <v>0</v>
      </c>
      <c r="M1363" s="7">
        <v>0</v>
      </c>
      <c r="N1363" s="7">
        <v>0</v>
      </c>
      <c r="O1363" s="7">
        <v>0</v>
      </c>
      <c r="P1363" s="7">
        <v>0</v>
      </c>
      <c r="Q1363" s="7">
        <v>0</v>
      </c>
      <c r="R1363" s="7">
        <v>0</v>
      </c>
      <c r="S1363" s="7">
        <v>0</v>
      </c>
      <c r="T1363" s="7">
        <v>0</v>
      </c>
      <c r="U1363" s="7">
        <v>0</v>
      </c>
      <c r="V1363" s="7">
        <v>0</v>
      </c>
      <c r="W1363" s="7">
        <v>0</v>
      </c>
      <c r="X1363" s="7">
        <v>0</v>
      </c>
      <c r="Y1363" s="7">
        <v>0</v>
      </c>
      <c r="Z1363" s="7">
        <v>0</v>
      </c>
      <c r="AA1363" s="1" t="s">
        <v>40</v>
      </c>
      <c r="AB1363" s="1" t="str">
        <f t="shared" si="63"/>
        <v>Cataluña</v>
      </c>
      <c r="AC1363" s="1" t="str">
        <f t="shared" si="64"/>
        <v>Cáceres-Cataluña-Lleida-R7</v>
      </c>
      <c r="AD1363" s="1" t="str">
        <f t="shared" si="65"/>
        <v xml:space="preserve">DE - Industria del papel, edición y artes gráficas </v>
      </c>
    </row>
    <row r="1364" spans="1:30" ht="14.4">
      <c r="A1364" s="7" t="s">
        <v>104</v>
      </c>
      <c r="B1364" s="7" t="s">
        <v>94</v>
      </c>
      <c r="C1364" s="7" t="s">
        <v>97</v>
      </c>
      <c r="D1364" s="7" t="s">
        <v>41</v>
      </c>
      <c r="E1364" s="7">
        <v>0</v>
      </c>
      <c r="F1364" s="7">
        <v>0</v>
      </c>
      <c r="G1364" s="7">
        <v>0</v>
      </c>
      <c r="H1364" s="7">
        <v>0</v>
      </c>
      <c r="I1364" s="7">
        <v>0</v>
      </c>
      <c r="J1364" s="7">
        <v>0</v>
      </c>
      <c r="K1364" s="7">
        <v>0</v>
      </c>
      <c r="L1364" s="7">
        <v>0</v>
      </c>
      <c r="M1364" s="7">
        <v>0</v>
      </c>
      <c r="N1364" s="7">
        <v>0.88972557266123198</v>
      </c>
      <c r="O1364" s="7">
        <v>2.9417611055725601</v>
      </c>
      <c r="P1364" s="7">
        <v>0</v>
      </c>
      <c r="Q1364" s="7">
        <v>0</v>
      </c>
      <c r="R1364" s="7">
        <v>0</v>
      </c>
      <c r="S1364" s="7">
        <v>0</v>
      </c>
      <c r="T1364" s="7">
        <v>0</v>
      </c>
      <c r="U1364" s="7">
        <v>0</v>
      </c>
      <c r="V1364" s="7">
        <v>0</v>
      </c>
      <c r="W1364" s="7">
        <v>0</v>
      </c>
      <c r="X1364" s="7">
        <v>0</v>
      </c>
      <c r="Y1364" s="7">
        <v>12.495255999999999</v>
      </c>
      <c r="Z1364" s="7">
        <v>9.6187400000000007</v>
      </c>
      <c r="AA1364" s="1" t="s">
        <v>42</v>
      </c>
      <c r="AB1364" s="1" t="str">
        <f t="shared" si="63"/>
        <v>Cataluña</v>
      </c>
      <c r="AC1364" s="1" t="str">
        <f t="shared" si="64"/>
        <v>Cáceres-Cataluña-Lleida-R8</v>
      </c>
      <c r="AD1364" s="1" t="str">
        <f t="shared" si="65"/>
        <v xml:space="preserve">DG - Industria Química </v>
      </c>
    </row>
    <row r="1365" spans="1:30" ht="14.4">
      <c r="A1365" s="7" t="s">
        <v>104</v>
      </c>
      <c r="B1365" s="7" t="s">
        <v>94</v>
      </c>
      <c r="C1365" s="7" t="s">
        <v>97</v>
      </c>
      <c r="D1365" s="7" t="s">
        <v>43</v>
      </c>
      <c r="E1365" s="7">
        <v>0</v>
      </c>
      <c r="F1365" s="7">
        <v>0</v>
      </c>
      <c r="G1365" s="7">
        <v>0</v>
      </c>
      <c r="H1365" s="7">
        <v>0</v>
      </c>
      <c r="I1365" s="7">
        <v>0</v>
      </c>
      <c r="J1365" s="7">
        <v>0</v>
      </c>
      <c r="K1365" s="7">
        <v>0</v>
      </c>
      <c r="L1365" s="7">
        <v>0</v>
      </c>
      <c r="M1365" s="7">
        <v>0</v>
      </c>
      <c r="N1365" s="7">
        <v>0</v>
      </c>
      <c r="O1365" s="7">
        <v>0</v>
      </c>
      <c r="P1365" s="7">
        <v>0</v>
      </c>
      <c r="Q1365" s="7">
        <v>0</v>
      </c>
      <c r="R1365" s="7">
        <v>0</v>
      </c>
      <c r="S1365" s="7">
        <v>0</v>
      </c>
      <c r="T1365" s="7">
        <v>0</v>
      </c>
      <c r="U1365" s="7">
        <v>0</v>
      </c>
      <c r="V1365" s="7">
        <v>0</v>
      </c>
      <c r="W1365" s="7">
        <v>0</v>
      </c>
      <c r="X1365" s="7">
        <v>0</v>
      </c>
      <c r="Y1365" s="7">
        <v>0</v>
      </c>
      <c r="Z1365" s="7">
        <v>0</v>
      </c>
      <c r="AA1365" s="1" t="s">
        <v>44</v>
      </c>
      <c r="AB1365" s="1" t="str">
        <f t="shared" si="63"/>
        <v>Cataluña</v>
      </c>
      <c r="AC1365" s="1" t="str">
        <f t="shared" si="64"/>
        <v>Cáceres-Cataluña-Lleida-R9</v>
      </c>
      <c r="AD1365" s="1" t="str">
        <f t="shared" si="65"/>
        <v xml:space="preserve">DH - Industria del caucho y materias plásticas </v>
      </c>
    </row>
    <row r="1366" spans="1:30" ht="14.4">
      <c r="A1366" s="7" t="s">
        <v>104</v>
      </c>
      <c r="B1366" s="7" t="s">
        <v>94</v>
      </c>
      <c r="C1366" s="7" t="s">
        <v>97</v>
      </c>
      <c r="D1366" s="7" t="s">
        <v>45</v>
      </c>
      <c r="E1366" s="7">
        <v>5.5304249709658899</v>
      </c>
      <c r="F1366" s="7">
        <v>0</v>
      </c>
      <c r="G1366" s="7">
        <v>0</v>
      </c>
      <c r="H1366" s="7">
        <v>0</v>
      </c>
      <c r="I1366" s="7">
        <v>0</v>
      </c>
      <c r="J1366" s="7">
        <v>0</v>
      </c>
      <c r="K1366" s="7">
        <v>0</v>
      </c>
      <c r="L1366" s="7">
        <v>0.49429024376862402</v>
      </c>
      <c r="M1366" s="7">
        <v>0</v>
      </c>
      <c r="N1366" s="7">
        <v>0</v>
      </c>
      <c r="O1366" s="7">
        <v>0</v>
      </c>
      <c r="P1366" s="7">
        <v>19.089047999999998</v>
      </c>
      <c r="Q1366" s="7">
        <v>0</v>
      </c>
      <c r="R1366" s="7">
        <v>0</v>
      </c>
      <c r="S1366" s="7">
        <v>0</v>
      </c>
      <c r="T1366" s="7">
        <v>0</v>
      </c>
      <c r="U1366" s="7">
        <v>0</v>
      </c>
      <c r="V1366" s="7">
        <v>0</v>
      </c>
      <c r="W1366" s="7">
        <v>6.790152</v>
      </c>
      <c r="X1366" s="7">
        <v>0</v>
      </c>
      <c r="Y1366" s="7">
        <v>0</v>
      </c>
      <c r="Z1366" s="7">
        <v>0</v>
      </c>
      <c r="AA1366" s="1" t="s">
        <v>46</v>
      </c>
      <c r="AB1366" s="1" t="str">
        <f t="shared" si="63"/>
        <v>Cataluña</v>
      </c>
      <c r="AC1366" s="1" t="str">
        <f t="shared" si="64"/>
        <v>Cáceres-Cataluña-Lleida-R10</v>
      </c>
      <c r="AD1366" s="1" t="str">
        <f t="shared" si="65"/>
        <v xml:space="preserve">DI - Industria de productos minerales no metálicos </v>
      </c>
    </row>
    <row r="1367" spans="1:30" ht="14.4">
      <c r="A1367" s="7" t="s">
        <v>104</v>
      </c>
      <c r="B1367" s="7" t="s">
        <v>94</v>
      </c>
      <c r="C1367" s="7" t="s">
        <v>97</v>
      </c>
      <c r="D1367" s="7" t="s">
        <v>47</v>
      </c>
      <c r="E1367" s="7">
        <v>0</v>
      </c>
      <c r="F1367" s="7">
        <v>0</v>
      </c>
      <c r="G1367" s="7">
        <v>0</v>
      </c>
      <c r="H1367" s="7">
        <v>0</v>
      </c>
      <c r="I1367" s="7">
        <v>0</v>
      </c>
      <c r="J1367" s="7">
        <v>0</v>
      </c>
      <c r="K1367" s="7">
        <v>0</v>
      </c>
      <c r="L1367" s="7">
        <v>0</v>
      </c>
      <c r="M1367" s="7">
        <v>0</v>
      </c>
      <c r="N1367" s="7">
        <v>0</v>
      </c>
      <c r="O1367" s="7">
        <v>0</v>
      </c>
      <c r="P1367" s="7">
        <v>0</v>
      </c>
      <c r="Q1367" s="7">
        <v>0</v>
      </c>
      <c r="R1367" s="7">
        <v>0</v>
      </c>
      <c r="S1367" s="7">
        <v>0</v>
      </c>
      <c r="T1367" s="7">
        <v>0</v>
      </c>
      <c r="U1367" s="7">
        <v>0</v>
      </c>
      <c r="V1367" s="7">
        <v>0</v>
      </c>
      <c r="W1367" s="7">
        <v>0</v>
      </c>
      <c r="X1367" s="7">
        <v>0</v>
      </c>
      <c r="Y1367" s="7">
        <v>0</v>
      </c>
      <c r="Z1367" s="7">
        <v>0</v>
      </c>
      <c r="AA1367" s="1" t="s">
        <v>48</v>
      </c>
      <c r="AB1367" s="1" t="str">
        <f t="shared" si="63"/>
        <v>Cataluña</v>
      </c>
      <c r="AC1367" s="1" t="str">
        <f t="shared" si="64"/>
        <v>Cáceres-Cataluña-Lleida-R11</v>
      </c>
      <c r="AD1367" s="1" t="str">
        <f t="shared" si="65"/>
        <v xml:space="preserve">DJ - Metalurgia y fabricación de productos metálicos </v>
      </c>
    </row>
    <row r="1368" spans="1:30" ht="14.4">
      <c r="A1368" s="7" t="s">
        <v>104</v>
      </c>
      <c r="B1368" s="7" t="s">
        <v>94</v>
      </c>
      <c r="C1368" s="7" t="s">
        <v>97</v>
      </c>
      <c r="D1368" s="7" t="s">
        <v>49</v>
      </c>
      <c r="E1368" s="7">
        <v>0</v>
      </c>
      <c r="F1368" s="7">
        <v>0</v>
      </c>
      <c r="G1368" s="7">
        <v>0</v>
      </c>
      <c r="H1368" s="7">
        <v>0</v>
      </c>
      <c r="I1368" s="7">
        <v>0</v>
      </c>
      <c r="J1368" s="7">
        <v>0</v>
      </c>
      <c r="K1368" s="7">
        <v>0</v>
      </c>
      <c r="L1368" s="7">
        <v>0</v>
      </c>
      <c r="M1368" s="7">
        <v>0</v>
      </c>
      <c r="N1368" s="7">
        <v>0</v>
      </c>
      <c r="O1368" s="7">
        <v>0</v>
      </c>
      <c r="P1368" s="7">
        <v>0</v>
      </c>
      <c r="Q1368" s="7">
        <v>0</v>
      </c>
      <c r="R1368" s="7">
        <v>0</v>
      </c>
      <c r="S1368" s="7">
        <v>0</v>
      </c>
      <c r="T1368" s="7">
        <v>0</v>
      </c>
      <c r="U1368" s="7">
        <v>0</v>
      </c>
      <c r="V1368" s="7">
        <v>0</v>
      </c>
      <c r="W1368" s="7">
        <v>0</v>
      </c>
      <c r="X1368" s="7">
        <v>0</v>
      </c>
      <c r="Y1368" s="7">
        <v>0</v>
      </c>
      <c r="Z1368" s="7">
        <v>0</v>
      </c>
      <c r="AA1368" s="1" t="s">
        <v>50</v>
      </c>
      <c r="AB1368" s="1" t="str">
        <f t="shared" si="63"/>
        <v>Cataluña</v>
      </c>
      <c r="AC1368" s="1" t="str">
        <f t="shared" si="64"/>
        <v>Cáceres-Cataluña-Lleida-R12</v>
      </c>
      <c r="AD1368" s="1" t="str">
        <f t="shared" si="65"/>
        <v xml:space="preserve">DK - Fabricación de maquinaria y equipo mecánico </v>
      </c>
    </row>
    <row r="1369" spans="1:30" ht="14.4">
      <c r="A1369" s="7" t="s">
        <v>104</v>
      </c>
      <c r="B1369" s="7" t="s">
        <v>94</v>
      </c>
      <c r="C1369" s="7" t="s">
        <v>97</v>
      </c>
      <c r="D1369" s="7" t="s">
        <v>51</v>
      </c>
      <c r="E1369" s="7">
        <v>0</v>
      </c>
      <c r="F1369" s="7">
        <v>0</v>
      </c>
      <c r="G1369" s="7">
        <v>22.9682879259781</v>
      </c>
      <c r="H1369" s="7">
        <v>0</v>
      </c>
      <c r="I1369" s="7">
        <v>0</v>
      </c>
      <c r="J1369" s="7">
        <v>0</v>
      </c>
      <c r="K1369" s="7">
        <v>0</v>
      </c>
      <c r="L1369" s="7">
        <v>0</v>
      </c>
      <c r="M1369" s="7">
        <v>0</v>
      </c>
      <c r="N1369" s="7">
        <v>0</v>
      </c>
      <c r="O1369" s="7">
        <v>0</v>
      </c>
      <c r="P1369" s="7">
        <v>0</v>
      </c>
      <c r="Q1369" s="7">
        <v>0</v>
      </c>
      <c r="R1369" s="7">
        <v>8.5332840000000001</v>
      </c>
      <c r="S1369" s="7">
        <v>0</v>
      </c>
      <c r="T1369" s="7">
        <v>0</v>
      </c>
      <c r="U1369" s="7">
        <v>0</v>
      </c>
      <c r="V1369" s="7">
        <v>0</v>
      </c>
      <c r="W1369" s="7">
        <v>0</v>
      </c>
      <c r="X1369" s="7">
        <v>0</v>
      </c>
      <c r="Y1369" s="7">
        <v>0</v>
      </c>
      <c r="Z1369" s="7">
        <v>0</v>
      </c>
      <c r="AA1369" s="1" t="s">
        <v>52</v>
      </c>
      <c r="AB1369" s="1" t="str">
        <f t="shared" si="63"/>
        <v>Cataluña</v>
      </c>
      <c r="AC1369" s="1" t="str">
        <f t="shared" si="64"/>
        <v>Cáceres-Cataluña-Lleida-R13</v>
      </c>
      <c r="AD1369" s="1" t="str">
        <f t="shared" si="65"/>
        <v xml:space="preserve">DL - Material y equipo eléctrico, electrónico y óptico </v>
      </c>
    </row>
    <row r="1370" spans="1:30" ht="14.4">
      <c r="A1370" s="7" t="s">
        <v>104</v>
      </c>
      <c r="B1370" s="7" t="s">
        <v>94</v>
      </c>
      <c r="C1370" s="7" t="s">
        <v>97</v>
      </c>
      <c r="D1370" s="7" t="s">
        <v>53</v>
      </c>
      <c r="E1370" s="7">
        <v>0</v>
      </c>
      <c r="F1370" s="7">
        <v>0</v>
      </c>
      <c r="G1370" s="7">
        <v>0</v>
      </c>
      <c r="H1370" s="7">
        <v>0</v>
      </c>
      <c r="I1370" s="7">
        <v>0</v>
      </c>
      <c r="J1370" s="7">
        <v>0</v>
      </c>
      <c r="K1370" s="7">
        <v>0</v>
      </c>
      <c r="L1370" s="7">
        <v>0</v>
      </c>
      <c r="M1370" s="7">
        <v>0</v>
      </c>
      <c r="N1370" s="7">
        <v>0</v>
      </c>
      <c r="O1370" s="7">
        <v>0</v>
      </c>
      <c r="P1370" s="7">
        <v>0</v>
      </c>
      <c r="Q1370" s="7">
        <v>0</v>
      </c>
      <c r="R1370" s="7">
        <v>0</v>
      </c>
      <c r="S1370" s="7">
        <v>0</v>
      </c>
      <c r="T1370" s="7">
        <v>0</v>
      </c>
      <c r="U1370" s="7">
        <v>0</v>
      </c>
      <c r="V1370" s="7">
        <v>0</v>
      </c>
      <c r="W1370" s="7">
        <v>0</v>
      </c>
      <c r="X1370" s="7">
        <v>0</v>
      </c>
      <c r="Y1370" s="7">
        <v>0</v>
      </c>
      <c r="Z1370" s="7">
        <v>0</v>
      </c>
      <c r="AA1370" s="1" t="s">
        <v>54</v>
      </c>
      <c r="AB1370" s="1" t="str">
        <f t="shared" si="63"/>
        <v>Cataluña</v>
      </c>
      <c r="AC1370" s="1" t="str">
        <f t="shared" si="64"/>
        <v>Cáceres-Cataluña-Lleida-R14</v>
      </c>
      <c r="AD1370" s="1" t="str">
        <f t="shared" si="65"/>
        <v xml:space="preserve">DM - Fabricación de material de transporte </v>
      </c>
    </row>
    <row r="1371" spans="1:30" ht="14.4">
      <c r="A1371" s="7" t="s">
        <v>104</v>
      </c>
      <c r="B1371" s="7" t="s">
        <v>94</v>
      </c>
      <c r="C1371" s="7" t="s">
        <v>97</v>
      </c>
      <c r="D1371" s="7" t="s">
        <v>55</v>
      </c>
      <c r="E1371" s="7">
        <v>0</v>
      </c>
      <c r="F1371" s="7">
        <v>0</v>
      </c>
      <c r="G1371" s="7">
        <v>25.739243429471099</v>
      </c>
      <c r="H1371" s="7">
        <v>0</v>
      </c>
      <c r="I1371" s="7">
        <v>0</v>
      </c>
      <c r="J1371" s="7">
        <v>0</v>
      </c>
      <c r="K1371" s="7">
        <v>0</v>
      </c>
      <c r="L1371" s="7">
        <v>0</v>
      </c>
      <c r="M1371" s="7">
        <v>0</v>
      </c>
      <c r="N1371" s="7">
        <v>0</v>
      </c>
      <c r="O1371" s="7">
        <v>0</v>
      </c>
      <c r="P1371" s="7">
        <v>0</v>
      </c>
      <c r="Q1371" s="7">
        <v>0</v>
      </c>
      <c r="R1371" s="7">
        <v>11.816513</v>
      </c>
      <c r="S1371" s="7">
        <v>0</v>
      </c>
      <c r="T1371" s="7">
        <v>0</v>
      </c>
      <c r="U1371" s="7">
        <v>0</v>
      </c>
      <c r="V1371" s="7">
        <v>0</v>
      </c>
      <c r="W1371" s="7">
        <v>0</v>
      </c>
      <c r="X1371" s="7">
        <v>0</v>
      </c>
      <c r="Y1371" s="7">
        <v>0</v>
      </c>
      <c r="Z1371" s="7">
        <v>0</v>
      </c>
      <c r="AA1371" s="1" t="s">
        <v>56</v>
      </c>
      <c r="AB1371" s="1" t="str">
        <f t="shared" si="63"/>
        <v>Cataluña</v>
      </c>
      <c r="AC1371" s="1" t="str">
        <f t="shared" si="64"/>
        <v>Cáceres-Cataluña-Lleida-R15</v>
      </c>
      <c r="AD1371" s="1" t="str">
        <f t="shared" si="65"/>
        <v xml:space="preserve">DN - Industrias diversas </v>
      </c>
    </row>
    <row r="1372" spans="1:30" ht="14.4">
      <c r="A1372" s="7" t="s">
        <v>104</v>
      </c>
      <c r="B1372" s="7" t="s">
        <v>94</v>
      </c>
      <c r="C1372" s="7" t="s">
        <v>97</v>
      </c>
      <c r="D1372" s="7" t="s">
        <v>57</v>
      </c>
      <c r="E1372" s="7">
        <v>0</v>
      </c>
      <c r="F1372" s="7">
        <v>0</v>
      </c>
      <c r="G1372" s="7">
        <v>0</v>
      </c>
      <c r="H1372" s="7">
        <v>0</v>
      </c>
      <c r="I1372" s="7">
        <v>0</v>
      </c>
      <c r="J1372" s="7">
        <v>0</v>
      </c>
      <c r="K1372" s="7">
        <v>0</v>
      </c>
      <c r="L1372" s="7">
        <v>0</v>
      </c>
      <c r="M1372" s="7">
        <v>0</v>
      </c>
      <c r="N1372" s="7">
        <v>0</v>
      </c>
      <c r="O1372" s="7">
        <v>0</v>
      </c>
      <c r="P1372" s="7">
        <v>0</v>
      </c>
      <c r="Q1372" s="7">
        <v>0</v>
      </c>
      <c r="R1372" s="7">
        <v>0</v>
      </c>
      <c r="S1372" s="7">
        <v>0</v>
      </c>
      <c r="T1372" s="7">
        <v>0</v>
      </c>
      <c r="U1372" s="7">
        <v>0</v>
      </c>
      <c r="V1372" s="7">
        <v>0</v>
      </c>
      <c r="W1372" s="7">
        <v>0</v>
      </c>
      <c r="X1372" s="7">
        <v>0</v>
      </c>
      <c r="Y1372" s="7">
        <v>0</v>
      </c>
      <c r="Z1372" s="7">
        <v>0</v>
      </c>
      <c r="AA1372" s="1" t="s">
        <v>58</v>
      </c>
      <c r="AB1372" s="1" t="str">
        <f t="shared" si="63"/>
        <v>Cataluña</v>
      </c>
      <c r="AC1372" s="1" t="str">
        <f t="shared" si="64"/>
        <v>Cáceres-Cataluña-Lleida-R16</v>
      </c>
      <c r="AD1372" s="1" t="str">
        <f t="shared" si="65"/>
        <v xml:space="preserve">EE - Industria energética, distribución de energía, gas y agua </v>
      </c>
    </row>
    <row r="1373" spans="1:30" ht="14.4">
      <c r="A1373" s="7" t="s">
        <v>104</v>
      </c>
      <c r="B1373" s="7" t="s">
        <v>94</v>
      </c>
      <c r="C1373" s="7" t="s">
        <v>98</v>
      </c>
      <c r="D1373" s="7" t="s">
        <v>23</v>
      </c>
      <c r="E1373" s="7">
        <v>0</v>
      </c>
      <c r="F1373" s="7">
        <v>0</v>
      </c>
      <c r="G1373" s="7">
        <v>0</v>
      </c>
      <c r="H1373" s="7">
        <v>0</v>
      </c>
      <c r="I1373" s="7">
        <v>0</v>
      </c>
      <c r="J1373" s="7">
        <v>0</v>
      </c>
      <c r="K1373" s="7">
        <v>0</v>
      </c>
      <c r="L1373" s="7">
        <v>0</v>
      </c>
      <c r="M1373" s="7">
        <v>0</v>
      </c>
      <c r="N1373" s="7">
        <v>0</v>
      </c>
      <c r="O1373" s="7">
        <v>0</v>
      </c>
      <c r="P1373" s="7">
        <v>0</v>
      </c>
      <c r="Q1373" s="7">
        <v>0</v>
      </c>
      <c r="R1373" s="7">
        <v>0</v>
      </c>
      <c r="S1373" s="7">
        <v>0</v>
      </c>
      <c r="T1373" s="7">
        <v>0</v>
      </c>
      <c r="U1373" s="7">
        <v>0</v>
      </c>
      <c r="V1373" s="7">
        <v>0</v>
      </c>
      <c r="W1373" s="7">
        <v>0</v>
      </c>
      <c r="X1373" s="7">
        <v>0</v>
      </c>
      <c r="Y1373" s="7">
        <v>0</v>
      </c>
      <c r="Z1373" s="7">
        <v>0</v>
      </c>
      <c r="AA1373" s="1" t="s">
        <v>24</v>
      </c>
      <c r="AB1373" s="1" t="str">
        <f t="shared" si="63"/>
        <v>Cataluña</v>
      </c>
      <c r="AC1373" s="1" t="str">
        <f t="shared" si="64"/>
        <v>Cáceres-Cataluña-Tarragona-R1</v>
      </c>
      <c r="AD1373" s="1" t="str">
        <f t="shared" si="65"/>
        <v xml:space="preserve">AA,BB - Agricultura, silvicultura y pesca </v>
      </c>
    </row>
    <row r="1374" spans="1:30" ht="14.4">
      <c r="A1374" s="7" t="s">
        <v>104</v>
      </c>
      <c r="B1374" s="7" t="s">
        <v>94</v>
      </c>
      <c r="C1374" s="7" t="s">
        <v>98</v>
      </c>
      <c r="D1374" s="7" t="s">
        <v>26</v>
      </c>
      <c r="E1374" s="7">
        <v>0</v>
      </c>
      <c r="F1374" s="7">
        <v>0</v>
      </c>
      <c r="G1374" s="7">
        <v>0</v>
      </c>
      <c r="H1374" s="7">
        <v>0</v>
      </c>
      <c r="I1374" s="7">
        <v>0</v>
      </c>
      <c r="J1374" s="7">
        <v>0</v>
      </c>
      <c r="K1374" s="7">
        <v>0</v>
      </c>
      <c r="L1374" s="7">
        <v>0</v>
      </c>
      <c r="M1374" s="7">
        <v>0</v>
      </c>
      <c r="N1374" s="7">
        <v>0</v>
      </c>
      <c r="O1374" s="7">
        <v>0</v>
      </c>
      <c r="P1374" s="7">
        <v>0</v>
      </c>
      <c r="Q1374" s="7">
        <v>0</v>
      </c>
      <c r="R1374" s="7">
        <v>0</v>
      </c>
      <c r="S1374" s="7">
        <v>0</v>
      </c>
      <c r="T1374" s="7">
        <v>0</v>
      </c>
      <c r="U1374" s="7">
        <v>0</v>
      </c>
      <c r="V1374" s="7">
        <v>0</v>
      </c>
      <c r="W1374" s="7">
        <v>0</v>
      </c>
      <c r="X1374" s="7">
        <v>0</v>
      </c>
      <c r="Y1374" s="7">
        <v>0</v>
      </c>
      <c r="Z1374" s="7">
        <v>0</v>
      </c>
      <c r="AA1374" s="1" t="s">
        <v>27</v>
      </c>
      <c r="AB1374" s="1" t="str">
        <f t="shared" ref="AB1374:AB1437" si="66">IF(B1374="Castilla-La Mancha","Castilla La Mancha",B1374)</f>
        <v>Cataluña</v>
      </c>
      <c r="AC1374" s="1" t="str">
        <f t="shared" si="64"/>
        <v>Cáceres-Cataluña-Tarragona-R2</v>
      </c>
      <c r="AD1374" s="1" t="str">
        <f t="shared" si="65"/>
        <v xml:space="preserve">CA,CB, DF - I. extractivas, coquerías, refino y combustibles nucleares </v>
      </c>
    </row>
    <row r="1375" spans="1:30" ht="14.4">
      <c r="A1375" s="7" t="s">
        <v>104</v>
      </c>
      <c r="B1375" s="7" t="s">
        <v>94</v>
      </c>
      <c r="C1375" s="7" t="s">
        <v>98</v>
      </c>
      <c r="D1375" s="7" t="s">
        <v>29</v>
      </c>
      <c r="E1375" s="7">
        <v>0</v>
      </c>
      <c r="F1375" s="7">
        <v>1.4152371971619899</v>
      </c>
      <c r="G1375" s="7">
        <v>0</v>
      </c>
      <c r="H1375" s="7">
        <v>0</v>
      </c>
      <c r="I1375" s="7">
        <v>17.269189734884399</v>
      </c>
      <c r="J1375" s="7">
        <v>0</v>
      </c>
      <c r="K1375" s="7">
        <v>0</v>
      </c>
      <c r="L1375" s="7">
        <v>0</v>
      </c>
      <c r="M1375" s="7">
        <v>0</v>
      </c>
      <c r="N1375" s="7">
        <v>0</v>
      </c>
      <c r="O1375" s="7">
        <v>0</v>
      </c>
      <c r="P1375" s="7">
        <v>0</v>
      </c>
      <c r="Q1375" s="7">
        <v>7.7302900000000001</v>
      </c>
      <c r="R1375" s="7">
        <v>0</v>
      </c>
      <c r="S1375" s="7">
        <v>0</v>
      </c>
      <c r="T1375" s="7">
        <v>16.837261999999999</v>
      </c>
      <c r="U1375" s="7">
        <v>0</v>
      </c>
      <c r="V1375" s="7">
        <v>0</v>
      </c>
      <c r="W1375" s="7">
        <v>0</v>
      </c>
      <c r="X1375" s="7">
        <v>0</v>
      </c>
      <c r="Y1375" s="7">
        <v>0</v>
      </c>
      <c r="Z1375" s="7">
        <v>0</v>
      </c>
      <c r="AA1375" s="1" t="s">
        <v>30</v>
      </c>
      <c r="AB1375" s="1" t="str">
        <f t="shared" si="66"/>
        <v>Cataluña</v>
      </c>
      <c r="AC1375" s="1" t="str">
        <f t="shared" si="64"/>
        <v>Cáceres-Cataluña-Tarragona-R3</v>
      </c>
      <c r="AD1375" s="1" t="str">
        <f t="shared" si="65"/>
        <v xml:space="preserve">DA - Industria Agroalimentaria </v>
      </c>
    </row>
    <row r="1376" spans="1:30" ht="14.4">
      <c r="A1376" s="7" t="s">
        <v>104</v>
      </c>
      <c r="B1376" s="7" t="s">
        <v>94</v>
      </c>
      <c r="C1376" s="7" t="s">
        <v>98</v>
      </c>
      <c r="D1376" s="7" t="s">
        <v>32</v>
      </c>
      <c r="E1376" s="7">
        <v>0</v>
      </c>
      <c r="F1376" s="7">
        <v>0</v>
      </c>
      <c r="G1376" s="7">
        <v>0</v>
      </c>
      <c r="H1376" s="7">
        <v>0</v>
      </c>
      <c r="I1376" s="7">
        <v>0</v>
      </c>
      <c r="J1376" s="7">
        <v>0</v>
      </c>
      <c r="K1376" s="7">
        <v>0</v>
      </c>
      <c r="L1376" s="7">
        <v>0</v>
      </c>
      <c r="M1376" s="7">
        <v>0</v>
      </c>
      <c r="N1376" s="7">
        <v>0</v>
      </c>
      <c r="O1376" s="7">
        <v>0</v>
      </c>
      <c r="P1376" s="7">
        <v>0</v>
      </c>
      <c r="Q1376" s="7">
        <v>0</v>
      </c>
      <c r="R1376" s="7">
        <v>0</v>
      </c>
      <c r="S1376" s="7">
        <v>0</v>
      </c>
      <c r="T1376" s="7">
        <v>0</v>
      </c>
      <c r="U1376" s="7">
        <v>0</v>
      </c>
      <c r="V1376" s="7">
        <v>0</v>
      </c>
      <c r="W1376" s="7">
        <v>0</v>
      </c>
      <c r="X1376" s="7">
        <v>0</v>
      </c>
      <c r="Y1376" s="7">
        <v>0</v>
      </c>
      <c r="Z1376" s="7">
        <v>0</v>
      </c>
      <c r="AA1376" s="1" t="s">
        <v>33</v>
      </c>
      <c r="AB1376" s="1" t="str">
        <f t="shared" si="66"/>
        <v>Cataluña</v>
      </c>
      <c r="AC1376" s="1" t="str">
        <f t="shared" si="64"/>
        <v>Cáceres-Cataluña-Tarragona-R4</v>
      </c>
      <c r="AD1376" s="1" t="str">
        <f t="shared" si="65"/>
        <v xml:space="preserve">DB - Industria textil y de la confección </v>
      </c>
    </row>
    <row r="1377" spans="1:30" ht="14.4">
      <c r="A1377" s="7" t="s">
        <v>104</v>
      </c>
      <c r="B1377" s="7" t="s">
        <v>94</v>
      </c>
      <c r="C1377" s="7" t="s">
        <v>98</v>
      </c>
      <c r="D1377" s="7" t="s">
        <v>35</v>
      </c>
      <c r="E1377" s="7">
        <v>0</v>
      </c>
      <c r="F1377" s="7">
        <v>0</v>
      </c>
      <c r="G1377" s="7">
        <v>0</v>
      </c>
      <c r="H1377" s="7">
        <v>0</v>
      </c>
      <c r="I1377" s="7">
        <v>0</v>
      </c>
      <c r="J1377" s="7">
        <v>0</v>
      </c>
      <c r="K1377" s="7">
        <v>0</v>
      </c>
      <c r="L1377" s="7">
        <v>0</v>
      </c>
      <c r="M1377" s="7">
        <v>0</v>
      </c>
      <c r="N1377" s="7">
        <v>0</v>
      </c>
      <c r="O1377" s="7">
        <v>0</v>
      </c>
      <c r="P1377" s="7">
        <v>0</v>
      </c>
      <c r="Q1377" s="7">
        <v>0</v>
      </c>
      <c r="R1377" s="7">
        <v>0</v>
      </c>
      <c r="S1377" s="7">
        <v>0</v>
      </c>
      <c r="T1377" s="7">
        <v>0</v>
      </c>
      <c r="U1377" s="7">
        <v>0</v>
      </c>
      <c r="V1377" s="7">
        <v>0</v>
      </c>
      <c r="W1377" s="7">
        <v>0</v>
      </c>
      <c r="X1377" s="7">
        <v>0</v>
      </c>
      <c r="Y1377" s="7">
        <v>0</v>
      </c>
      <c r="Z1377" s="7">
        <v>0</v>
      </c>
      <c r="AA1377" s="1" t="s">
        <v>36</v>
      </c>
      <c r="AB1377" s="1" t="str">
        <f t="shared" si="66"/>
        <v>Cataluña</v>
      </c>
      <c r="AC1377" s="1" t="str">
        <f t="shared" si="64"/>
        <v>Cáceres-Cataluña-Tarragona-R5</v>
      </c>
      <c r="AD1377" s="1" t="str">
        <f t="shared" si="65"/>
        <v xml:space="preserve">DC - Industria del cuero y calzado </v>
      </c>
    </row>
    <row r="1378" spans="1:30" ht="14.4">
      <c r="A1378" s="7" t="s">
        <v>104</v>
      </c>
      <c r="B1378" s="7" t="s">
        <v>94</v>
      </c>
      <c r="C1378" s="7" t="s">
        <v>98</v>
      </c>
      <c r="D1378" s="7" t="s">
        <v>37</v>
      </c>
      <c r="E1378" s="7">
        <v>0</v>
      </c>
      <c r="F1378" s="7">
        <v>0</v>
      </c>
      <c r="G1378" s="7">
        <v>0</v>
      </c>
      <c r="H1378" s="7">
        <v>0</v>
      </c>
      <c r="I1378" s="7">
        <v>0</v>
      </c>
      <c r="J1378" s="7">
        <v>0</v>
      </c>
      <c r="K1378" s="7">
        <v>0</v>
      </c>
      <c r="L1378" s="7">
        <v>0</v>
      </c>
      <c r="M1378" s="7">
        <v>0</v>
      </c>
      <c r="N1378" s="7">
        <v>0</v>
      </c>
      <c r="O1378" s="7">
        <v>0</v>
      </c>
      <c r="P1378" s="7">
        <v>0</v>
      </c>
      <c r="Q1378" s="7">
        <v>0</v>
      </c>
      <c r="R1378" s="7">
        <v>0</v>
      </c>
      <c r="S1378" s="7">
        <v>0</v>
      </c>
      <c r="T1378" s="7">
        <v>0</v>
      </c>
      <c r="U1378" s="7">
        <v>0</v>
      </c>
      <c r="V1378" s="7">
        <v>0</v>
      </c>
      <c r="W1378" s="7">
        <v>0</v>
      </c>
      <c r="X1378" s="7">
        <v>0</v>
      </c>
      <c r="Y1378" s="7">
        <v>0</v>
      </c>
      <c r="Z1378" s="7">
        <v>0</v>
      </c>
      <c r="AA1378" s="1" t="s">
        <v>38</v>
      </c>
      <c r="AB1378" s="1" t="str">
        <f t="shared" si="66"/>
        <v>Cataluña</v>
      </c>
      <c r="AC1378" s="1" t="str">
        <f t="shared" si="64"/>
        <v>Cáceres-Cataluña-Tarragona-R6</v>
      </c>
      <c r="AD1378" s="1" t="str">
        <f t="shared" si="65"/>
        <v xml:space="preserve">DD - Industria de la madera y el corcho </v>
      </c>
    </row>
    <row r="1379" spans="1:30" ht="14.4">
      <c r="A1379" s="7" t="s">
        <v>104</v>
      </c>
      <c r="B1379" s="7" t="s">
        <v>94</v>
      </c>
      <c r="C1379" s="7" t="s">
        <v>98</v>
      </c>
      <c r="D1379" s="7" t="s">
        <v>39</v>
      </c>
      <c r="E1379" s="7">
        <v>0</v>
      </c>
      <c r="F1379" s="7">
        <v>0</v>
      </c>
      <c r="G1379" s="7">
        <v>0</v>
      </c>
      <c r="H1379" s="7">
        <v>0</v>
      </c>
      <c r="I1379" s="7">
        <v>0</v>
      </c>
      <c r="J1379" s="7">
        <v>0</v>
      </c>
      <c r="K1379" s="7">
        <v>0</v>
      </c>
      <c r="L1379" s="7">
        <v>0</v>
      </c>
      <c r="M1379" s="7">
        <v>0</v>
      </c>
      <c r="N1379" s="7">
        <v>0</v>
      </c>
      <c r="O1379" s="7">
        <v>0</v>
      </c>
      <c r="P1379" s="7">
        <v>0</v>
      </c>
      <c r="Q1379" s="7">
        <v>0</v>
      </c>
      <c r="R1379" s="7">
        <v>0</v>
      </c>
      <c r="S1379" s="7">
        <v>0</v>
      </c>
      <c r="T1379" s="7">
        <v>0</v>
      </c>
      <c r="U1379" s="7">
        <v>0</v>
      </c>
      <c r="V1379" s="7">
        <v>0</v>
      </c>
      <c r="W1379" s="7">
        <v>0</v>
      </c>
      <c r="X1379" s="7">
        <v>0</v>
      </c>
      <c r="Y1379" s="7">
        <v>0</v>
      </c>
      <c r="Z1379" s="7">
        <v>0</v>
      </c>
      <c r="AA1379" s="1" t="s">
        <v>40</v>
      </c>
      <c r="AB1379" s="1" t="str">
        <f t="shared" si="66"/>
        <v>Cataluña</v>
      </c>
      <c r="AC1379" s="1" t="str">
        <f t="shared" si="64"/>
        <v>Cáceres-Cataluña-Tarragona-R7</v>
      </c>
      <c r="AD1379" s="1" t="str">
        <f t="shared" si="65"/>
        <v xml:space="preserve">DE - Industria del papel, edición y artes gráficas </v>
      </c>
    </row>
    <row r="1380" spans="1:30" ht="14.4">
      <c r="A1380" s="7" t="s">
        <v>104</v>
      </c>
      <c r="B1380" s="7" t="s">
        <v>94</v>
      </c>
      <c r="C1380" s="7" t="s">
        <v>98</v>
      </c>
      <c r="D1380" s="7" t="s">
        <v>41</v>
      </c>
      <c r="E1380" s="7">
        <v>0</v>
      </c>
      <c r="F1380" s="7">
        <v>0</v>
      </c>
      <c r="G1380" s="7">
        <v>0</v>
      </c>
      <c r="H1380" s="7">
        <v>31.748991974605701</v>
      </c>
      <c r="I1380" s="7">
        <v>0</v>
      </c>
      <c r="J1380" s="7">
        <v>30.7998107273385</v>
      </c>
      <c r="K1380" s="7">
        <v>0</v>
      </c>
      <c r="L1380" s="7">
        <v>0</v>
      </c>
      <c r="M1380" s="7">
        <v>0</v>
      </c>
      <c r="N1380" s="7">
        <v>0</v>
      </c>
      <c r="O1380" s="7">
        <v>0</v>
      </c>
      <c r="P1380" s="7">
        <v>0</v>
      </c>
      <c r="Q1380" s="7">
        <v>0</v>
      </c>
      <c r="R1380" s="7">
        <v>0</v>
      </c>
      <c r="S1380" s="7">
        <v>16.344922</v>
      </c>
      <c r="T1380" s="7">
        <v>0</v>
      </c>
      <c r="U1380" s="7">
        <v>15.033431999999999</v>
      </c>
      <c r="V1380" s="7">
        <v>0</v>
      </c>
      <c r="W1380" s="7">
        <v>0</v>
      </c>
      <c r="X1380" s="7">
        <v>0</v>
      </c>
      <c r="Y1380" s="7">
        <v>0</v>
      </c>
      <c r="Z1380" s="7">
        <v>0</v>
      </c>
      <c r="AA1380" s="1" t="s">
        <v>42</v>
      </c>
      <c r="AB1380" s="1" t="str">
        <f t="shared" si="66"/>
        <v>Cataluña</v>
      </c>
      <c r="AC1380" s="1" t="str">
        <f t="shared" si="64"/>
        <v>Cáceres-Cataluña-Tarragona-R8</v>
      </c>
      <c r="AD1380" s="1" t="str">
        <f t="shared" si="65"/>
        <v xml:space="preserve">DG - Industria Química </v>
      </c>
    </row>
    <row r="1381" spans="1:30" ht="14.4">
      <c r="A1381" s="7" t="s">
        <v>104</v>
      </c>
      <c r="B1381" s="7" t="s">
        <v>94</v>
      </c>
      <c r="C1381" s="7" t="s">
        <v>98</v>
      </c>
      <c r="D1381" s="7" t="s">
        <v>43</v>
      </c>
      <c r="E1381" s="7">
        <v>0</v>
      </c>
      <c r="F1381" s="7">
        <v>8.1534386073087806</v>
      </c>
      <c r="G1381" s="7">
        <v>0</v>
      </c>
      <c r="H1381" s="7">
        <v>7.2448564685693899</v>
      </c>
      <c r="I1381" s="7">
        <v>5.5925599704813402</v>
      </c>
      <c r="J1381" s="7">
        <v>0</v>
      </c>
      <c r="K1381" s="7">
        <v>0</v>
      </c>
      <c r="L1381" s="7">
        <v>0</v>
      </c>
      <c r="M1381" s="7">
        <v>0</v>
      </c>
      <c r="N1381" s="7">
        <v>0</v>
      </c>
      <c r="O1381" s="7">
        <v>0</v>
      </c>
      <c r="P1381" s="7">
        <v>0</v>
      </c>
      <c r="Q1381" s="7">
        <v>18.476520000000001</v>
      </c>
      <c r="R1381" s="7">
        <v>0</v>
      </c>
      <c r="S1381" s="7">
        <v>17.841642499999999</v>
      </c>
      <c r="T1381" s="7">
        <v>15.447474</v>
      </c>
      <c r="U1381" s="7">
        <v>0</v>
      </c>
      <c r="V1381" s="7">
        <v>0</v>
      </c>
      <c r="W1381" s="7">
        <v>0</v>
      </c>
      <c r="X1381" s="7">
        <v>0</v>
      </c>
      <c r="Y1381" s="7">
        <v>0</v>
      </c>
      <c r="Z1381" s="7">
        <v>0</v>
      </c>
      <c r="AA1381" s="1" t="s">
        <v>44</v>
      </c>
      <c r="AB1381" s="1" t="str">
        <f t="shared" si="66"/>
        <v>Cataluña</v>
      </c>
      <c r="AC1381" s="1" t="str">
        <f t="shared" si="64"/>
        <v>Cáceres-Cataluña-Tarragona-R9</v>
      </c>
      <c r="AD1381" s="1" t="str">
        <f t="shared" si="65"/>
        <v xml:space="preserve">DH - Industria del caucho y materias plásticas </v>
      </c>
    </row>
    <row r="1382" spans="1:30" ht="14.4">
      <c r="A1382" s="7" t="s">
        <v>104</v>
      </c>
      <c r="B1382" s="7" t="s">
        <v>94</v>
      </c>
      <c r="C1382" s="7" t="s">
        <v>98</v>
      </c>
      <c r="D1382" s="7" t="s">
        <v>45</v>
      </c>
      <c r="E1382" s="7">
        <v>0</v>
      </c>
      <c r="F1382" s="7">
        <v>0</v>
      </c>
      <c r="G1382" s="7">
        <v>0</v>
      </c>
      <c r="H1382" s="7">
        <v>0</v>
      </c>
      <c r="I1382" s="7">
        <v>0</v>
      </c>
      <c r="J1382" s="7">
        <v>0</v>
      </c>
      <c r="K1382" s="7">
        <v>0</v>
      </c>
      <c r="L1382" s="7">
        <v>0</v>
      </c>
      <c r="M1382" s="7">
        <v>0</v>
      </c>
      <c r="N1382" s="7">
        <v>0</v>
      </c>
      <c r="O1382" s="7">
        <v>0</v>
      </c>
      <c r="P1382" s="7">
        <v>0</v>
      </c>
      <c r="Q1382" s="7">
        <v>0</v>
      </c>
      <c r="R1382" s="7">
        <v>0</v>
      </c>
      <c r="S1382" s="7">
        <v>0</v>
      </c>
      <c r="T1382" s="7">
        <v>0</v>
      </c>
      <c r="U1382" s="7">
        <v>0</v>
      </c>
      <c r="V1382" s="7">
        <v>0</v>
      </c>
      <c r="W1382" s="7">
        <v>0</v>
      </c>
      <c r="X1382" s="7">
        <v>0</v>
      </c>
      <c r="Y1382" s="7">
        <v>0</v>
      </c>
      <c r="Z1382" s="7">
        <v>0</v>
      </c>
      <c r="AA1382" s="1" t="s">
        <v>46</v>
      </c>
      <c r="AB1382" s="1" t="str">
        <f t="shared" si="66"/>
        <v>Cataluña</v>
      </c>
      <c r="AC1382" s="1" t="str">
        <f t="shared" si="64"/>
        <v>Cáceres-Cataluña-Tarragona-R10</v>
      </c>
      <c r="AD1382" s="1" t="str">
        <f t="shared" si="65"/>
        <v xml:space="preserve">DI - Industria de productos minerales no metálicos </v>
      </c>
    </row>
    <row r="1383" spans="1:30" ht="14.4">
      <c r="A1383" s="7" t="s">
        <v>104</v>
      </c>
      <c r="B1383" s="7" t="s">
        <v>94</v>
      </c>
      <c r="C1383" s="7" t="s">
        <v>98</v>
      </c>
      <c r="D1383" s="7" t="s">
        <v>47</v>
      </c>
      <c r="E1383" s="7">
        <v>0</v>
      </c>
      <c r="F1383" s="7">
        <v>3.0701838861209598</v>
      </c>
      <c r="G1383" s="7">
        <v>0</v>
      </c>
      <c r="H1383" s="7">
        <v>0</v>
      </c>
      <c r="I1383" s="7">
        <v>0</v>
      </c>
      <c r="J1383" s="7">
        <v>0</v>
      </c>
      <c r="K1383" s="7">
        <v>0</v>
      </c>
      <c r="L1383" s="7">
        <v>0</v>
      </c>
      <c r="M1383" s="7">
        <v>0</v>
      </c>
      <c r="N1383" s="7">
        <v>0</v>
      </c>
      <c r="O1383" s="7">
        <v>0</v>
      </c>
      <c r="P1383" s="7">
        <v>0</v>
      </c>
      <c r="Q1383" s="7">
        <v>3.85805</v>
      </c>
      <c r="R1383" s="7">
        <v>0</v>
      </c>
      <c r="S1383" s="7">
        <v>0</v>
      </c>
      <c r="T1383" s="7">
        <v>0</v>
      </c>
      <c r="U1383" s="7">
        <v>0</v>
      </c>
      <c r="V1383" s="7">
        <v>0</v>
      </c>
      <c r="W1383" s="7">
        <v>0</v>
      </c>
      <c r="X1383" s="7">
        <v>0</v>
      </c>
      <c r="Y1383" s="7">
        <v>0</v>
      </c>
      <c r="Z1383" s="7">
        <v>0</v>
      </c>
      <c r="AA1383" s="1" t="s">
        <v>48</v>
      </c>
      <c r="AB1383" s="1" t="str">
        <f t="shared" si="66"/>
        <v>Cataluña</v>
      </c>
      <c r="AC1383" s="1" t="str">
        <f t="shared" si="64"/>
        <v>Cáceres-Cataluña-Tarragona-R11</v>
      </c>
      <c r="AD1383" s="1" t="str">
        <f t="shared" si="65"/>
        <v xml:space="preserve">DJ - Metalurgia y fabricación de productos metálicos </v>
      </c>
    </row>
    <row r="1384" spans="1:30" ht="14.4">
      <c r="A1384" s="7" t="s">
        <v>104</v>
      </c>
      <c r="B1384" s="7" t="s">
        <v>94</v>
      </c>
      <c r="C1384" s="7" t="s">
        <v>98</v>
      </c>
      <c r="D1384" s="7" t="s">
        <v>49</v>
      </c>
      <c r="E1384" s="7">
        <v>0</v>
      </c>
      <c r="F1384" s="7">
        <v>0</v>
      </c>
      <c r="G1384" s="7">
        <v>0</v>
      </c>
      <c r="H1384" s="7">
        <v>0</v>
      </c>
      <c r="I1384" s="7">
        <v>0</v>
      </c>
      <c r="J1384" s="7">
        <v>0</v>
      </c>
      <c r="K1384" s="7">
        <v>0</v>
      </c>
      <c r="L1384" s="7">
        <v>0</v>
      </c>
      <c r="M1384" s="7">
        <v>0</v>
      </c>
      <c r="N1384" s="7">
        <v>0</v>
      </c>
      <c r="O1384" s="7">
        <v>0</v>
      </c>
      <c r="P1384" s="7">
        <v>0</v>
      </c>
      <c r="Q1384" s="7">
        <v>0</v>
      </c>
      <c r="R1384" s="7">
        <v>0</v>
      </c>
      <c r="S1384" s="7">
        <v>0</v>
      </c>
      <c r="T1384" s="7">
        <v>0</v>
      </c>
      <c r="U1384" s="7">
        <v>0</v>
      </c>
      <c r="V1384" s="7">
        <v>0</v>
      </c>
      <c r="W1384" s="7">
        <v>0</v>
      </c>
      <c r="X1384" s="7">
        <v>0</v>
      </c>
      <c r="Y1384" s="7">
        <v>0</v>
      </c>
      <c r="Z1384" s="7">
        <v>0</v>
      </c>
      <c r="AA1384" s="1" t="s">
        <v>50</v>
      </c>
      <c r="AB1384" s="1" t="str">
        <f t="shared" si="66"/>
        <v>Cataluña</v>
      </c>
      <c r="AC1384" s="1" t="str">
        <f t="shared" si="64"/>
        <v>Cáceres-Cataluña-Tarragona-R12</v>
      </c>
      <c r="AD1384" s="1" t="str">
        <f t="shared" si="65"/>
        <v xml:space="preserve">DK - Fabricación de maquinaria y equipo mecánico </v>
      </c>
    </row>
    <row r="1385" spans="1:30" ht="14.4">
      <c r="A1385" s="7" t="s">
        <v>104</v>
      </c>
      <c r="B1385" s="7" t="s">
        <v>94</v>
      </c>
      <c r="C1385" s="7" t="s">
        <v>98</v>
      </c>
      <c r="D1385" s="7" t="s">
        <v>51</v>
      </c>
      <c r="E1385" s="7">
        <v>0</v>
      </c>
      <c r="F1385" s="7">
        <v>0</v>
      </c>
      <c r="G1385" s="7">
        <v>0</v>
      </c>
      <c r="H1385" s="7">
        <v>0</v>
      </c>
      <c r="I1385" s="7">
        <v>0</v>
      </c>
      <c r="J1385" s="7">
        <v>0</v>
      </c>
      <c r="K1385" s="7">
        <v>0</v>
      </c>
      <c r="L1385" s="7">
        <v>0</v>
      </c>
      <c r="M1385" s="7">
        <v>0</v>
      </c>
      <c r="N1385" s="7">
        <v>0</v>
      </c>
      <c r="O1385" s="7">
        <v>0</v>
      </c>
      <c r="P1385" s="7">
        <v>0</v>
      </c>
      <c r="Q1385" s="7">
        <v>0</v>
      </c>
      <c r="R1385" s="7">
        <v>0</v>
      </c>
      <c r="S1385" s="7">
        <v>0</v>
      </c>
      <c r="T1385" s="7">
        <v>0</v>
      </c>
      <c r="U1385" s="7">
        <v>0</v>
      </c>
      <c r="V1385" s="7">
        <v>0</v>
      </c>
      <c r="W1385" s="7">
        <v>0</v>
      </c>
      <c r="X1385" s="7">
        <v>0</v>
      </c>
      <c r="Y1385" s="7">
        <v>0</v>
      </c>
      <c r="Z1385" s="7">
        <v>0</v>
      </c>
      <c r="AA1385" s="1" t="s">
        <v>52</v>
      </c>
      <c r="AB1385" s="1" t="str">
        <f t="shared" si="66"/>
        <v>Cataluña</v>
      </c>
      <c r="AC1385" s="1" t="str">
        <f t="shared" si="64"/>
        <v>Cáceres-Cataluña-Tarragona-R13</v>
      </c>
      <c r="AD1385" s="1" t="str">
        <f t="shared" si="65"/>
        <v xml:space="preserve">DL - Material y equipo eléctrico, electrónico y óptico </v>
      </c>
    </row>
    <row r="1386" spans="1:30" ht="14.4">
      <c r="A1386" s="7" t="s">
        <v>104</v>
      </c>
      <c r="B1386" s="7" t="s">
        <v>94</v>
      </c>
      <c r="C1386" s="7" t="s">
        <v>98</v>
      </c>
      <c r="D1386" s="7" t="s">
        <v>53</v>
      </c>
      <c r="E1386" s="7">
        <v>0</v>
      </c>
      <c r="F1386" s="7">
        <v>0</v>
      </c>
      <c r="G1386" s="7">
        <v>0</v>
      </c>
      <c r="H1386" s="7">
        <v>0</v>
      </c>
      <c r="I1386" s="7">
        <v>0</v>
      </c>
      <c r="J1386" s="7">
        <v>0</v>
      </c>
      <c r="K1386" s="7">
        <v>0</v>
      </c>
      <c r="L1386" s="7">
        <v>0</v>
      </c>
      <c r="M1386" s="7">
        <v>0</v>
      </c>
      <c r="N1386" s="7">
        <v>0</v>
      </c>
      <c r="O1386" s="7">
        <v>0</v>
      </c>
      <c r="P1386" s="7">
        <v>0</v>
      </c>
      <c r="Q1386" s="7">
        <v>0</v>
      </c>
      <c r="R1386" s="7">
        <v>0</v>
      </c>
      <c r="S1386" s="7">
        <v>0</v>
      </c>
      <c r="T1386" s="7">
        <v>0</v>
      </c>
      <c r="U1386" s="7">
        <v>0</v>
      </c>
      <c r="V1386" s="7">
        <v>0</v>
      </c>
      <c r="W1386" s="7">
        <v>0</v>
      </c>
      <c r="X1386" s="7">
        <v>0</v>
      </c>
      <c r="Y1386" s="7">
        <v>0</v>
      </c>
      <c r="Z1386" s="7">
        <v>0</v>
      </c>
      <c r="AA1386" s="1" t="s">
        <v>54</v>
      </c>
      <c r="AB1386" s="1" t="str">
        <f t="shared" si="66"/>
        <v>Cataluña</v>
      </c>
      <c r="AC1386" s="1" t="str">
        <f t="shared" si="64"/>
        <v>Cáceres-Cataluña-Tarragona-R14</v>
      </c>
      <c r="AD1386" s="1" t="str">
        <f t="shared" si="65"/>
        <v xml:space="preserve">DM - Fabricación de material de transporte </v>
      </c>
    </row>
    <row r="1387" spans="1:30" ht="14.4">
      <c r="A1387" s="7" t="s">
        <v>104</v>
      </c>
      <c r="B1387" s="7" t="s">
        <v>94</v>
      </c>
      <c r="C1387" s="7" t="s">
        <v>98</v>
      </c>
      <c r="D1387" s="7" t="s">
        <v>55</v>
      </c>
      <c r="E1387" s="7">
        <v>0</v>
      </c>
      <c r="F1387" s="7">
        <v>0</v>
      </c>
      <c r="G1387" s="7">
        <v>0</v>
      </c>
      <c r="H1387" s="7">
        <v>0</v>
      </c>
      <c r="I1387" s="7">
        <v>0</v>
      </c>
      <c r="J1387" s="7">
        <v>0</v>
      </c>
      <c r="K1387" s="7">
        <v>1.57001196126932E-2</v>
      </c>
      <c r="L1387" s="7">
        <v>0</v>
      </c>
      <c r="M1387" s="7">
        <v>0</v>
      </c>
      <c r="N1387" s="7">
        <v>0</v>
      </c>
      <c r="O1387" s="7">
        <v>0</v>
      </c>
      <c r="P1387" s="7">
        <v>0</v>
      </c>
      <c r="Q1387" s="7">
        <v>0</v>
      </c>
      <c r="R1387" s="7">
        <v>0</v>
      </c>
      <c r="S1387" s="7">
        <v>0</v>
      </c>
      <c r="T1387" s="7">
        <v>0</v>
      </c>
      <c r="U1387" s="7">
        <v>0</v>
      </c>
      <c r="V1387" s="7">
        <v>3.2111000000000001E-2</v>
      </c>
      <c r="W1387" s="7">
        <v>0</v>
      </c>
      <c r="X1387" s="7">
        <v>0</v>
      </c>
      <c r="Y1387" s="7">
        <v>0</v>
      </c>
      <c r="Z1387" s="7">
        <v>0</v>
      </c>
      <c r="AA1387" s="1" t="s">
        <v>56</v>
      </c>
      <c r="AB1387" s="1" t="str">
        <f t="shared" si="66"/>
        <v>Cataluña</v>
      </c>
      <c r="AC1387" s="1" t="str">
        <f t="shared" si="64"/>
        <v>Cáceres-Cataluña-Tarragona-R15</v>
      </c>
      <c r="AD1387" s="1" t="str">
        <f t="shared" si="65"/>
        <v xml:space="preserve">DN - Industrias diversas </v>
      </c>
    </row>
    <row r="1388" spans="1:30" ht="14.4">
      <c r="A1388" s="7" t="s">
        <v>104</v>
      </c>
      <c r="B1388" s="7" t="s">
        <v>94</v>
      </c>
      <c r="C1388" s="7" t="s">
        <v>98</v>
      </c>
      <c r="D1388" s="7" t="s">
        <v>57</v>
      </c>
      <c r="E1388" s="7">
        <v>0</v>
      </c>
      <c r="F1388" s="7">
        <v>0</v>
      </c>
      <c r="G1388" s="7">
        <v>0</v>
      </c>
      <c r="H1388" s="7">
        <v>0</v>
      </c>
      <c r="I1388" s="7">
        <v>0</v>
      </c>
      <c r="J1388" s="7">
        <v>0</v>
      </c>
      <c r="K1388" s="7">
        <v>0</v>
      </c>
      <c r="L1388" s="7">
        <v>0</v>
      </c>
      <c r="M1388" s="7">
        <v>0</v>
      </c>
      <c r="N1388" s="7">
        <v>0</v>
      </c>
      <c r="O1388" s="7">
        <v>0</v>
      </c>
      <c r="P1388" s="7">
        <v>0</v>
      </c>
      <c r="Q1388" s="7">
        <v>0</v>
      </c>
      <c r="R1388" s="7">
        <v>0</v>
      </c>
      <c r="S1388" s="7">
        <v>0</v>
      </c>
      <c r="T1388" s="7">
        <v>0</v>
      </c>
      <c r="U1388" s="7">
        <v>0</v>
      </c>
      <c r="V1388" s="7">
        <v>0</v>
      </c>
      <c r="W1388" s="7">
        <v>0</v>
      </c>
      <c r="X1388" s="7">
        <v>0</v>
      </c>
      <c r="Y1388" s="7">
        <v>0</v>
      </c>
      <c r="Z1388" s="7">
        <v>0</v>
      </c>
      <c r="AA1388" s="1" t="s">
        <v>58</v>
      </c>
      <c r="AB1388" s="1" t="str">
        <f t="shared" si="66"/>
        <v>Cataluña</v>
      </c>
      <c r="AC1388" s="1" t="str">
        <f t="shared" si="64"/>
        <v>Cáceres-Cataluña-Tarragona-R16</v>
      </c>
      <c r="AD1388" s="1" t="str">
        <f t="shared" si="65"/>
        <v xml:space="preserve">EE - Industria energética, distribución de energía, gas y agua </v>
      </c>
    </row>
    <row r="1389" spans="1:30" ht="14.4">
      <c r="A1389" s="7" t="s">
        <v>104</v>
      </c>
      <c r="B1389" s="7" t="s">
        <v>99</v>
      </c>
      <c r="C1389" s="7" t="s">
        <v>100</v>
      </c>
      <c r="D1389" s="7" t="s">
        <v>23</v>
      </c>
      <c r="E1389" s="7">
        <v>0</v>
      </c>
      <c r="F1389" s="7">
        <v>0</v>
      </c>
      <c r="G1389" s="7">
        <v>0</v>
      </c>
      <c r="H1389" s="7">
        <v>0</v>
      </c>
      <c r="I1389" s="7">
        <v>0</v>
      </c>
      <c r="J1389" s="7">
        <v>0.40625534702466298</v>
      </c>
      <c r="K1389" s="7">
        <v>0</v>
      </c>
      <c r="L1389" s="7">
        <v>2.6515955746178799</v>
      </c>
      <c r="M1389" s="7">
        <v>0</v>
      </c>
      <c r="N1389" s="7">
        <v>0</v>
      </c>
      <c r="O1389" s="7">
        <v>0</v>
      </c>
      <c r="P1389" s="7">
        <v>0</v>
      </c>
      <c r="Q1389" s="7">
        <v>0</v>
      </c>
      <c r="R1389" s="7">
        <v>0</v>
      </c>
      <c r="S1389" s="7">
        <v>0</v>
      </c>
      <c r="T1389" s="7">
        <v>0</v>
      </c>
      <c r="U1389" s="7">
        <v>10.125856000000001</v>
      </c>
      <c r="V1389" s="7">
        <v>0</v>
      </c>
      <c r="W1389" s="7">
        <v>5.6101200000000002</v>
      </c>
      <c r="X1389" s="7">
        <v>0</v>
      </c>
      <c r="Y1389" s="7">
        <v>0</v>
      </c>
      <c r="Z1389" s="7">
        <v>0</v>
      </c>
      <c r="AA1389" s="1" t="s">
        <v>24</v>
      </c>
      <c r="AB1389" s="1" t="str">
        <f t="shared" si="66"/>
        <v>Comunidad Valenciana</v>
      </c>
      <c r="AC1389" s="1" t="str">
        <f t="shared" si="64"/>
        <v>Cáceres-Comunidad Valenciana-Alicante-R1</v>
      </c>
      <c r="AD1389" s="1" t="str">
        <f t="shared" si="65"/>
        <v xml:space="preserve">AA,BB - Agricultura, silvicultura y pesca </v>
      </c>
    </row>
    <row r="1390" spans="1:30" ht="14.4">
      <c r="A1390" s="7" t="s">
        <v>104</v>
      </c>
      <c r="B1390" s="7" t="s">
        <v>99</v>
      </c>
      <c r="C1390" s="7" t="s">
        <v>100</v>
      </c>
      <c r="D1390" s="7" t="s">
        <v>26</v>
      </c>
      <c r="E1390" s="7">
        <v>0</v>
      </c>
      <c r="F1390" s="7">
        <v>0</v>
      </c>
      <c r="G1390" s="7">
        <v>0</v>
      </c>
      <c r="H1390" s="7">
        <v>0</v>
      </c>
      <c r="I1390" s="7">
        <v>0</v>
      </c>
      <c r="J1390" s="7">
        <v>0</v>
      </c>
      <c r="K1390" s="7">
        <v>0</v>
      </c>
      <c r="L1390" s="7">
        <v>0</v>
      </c>
      <c r="M1390" s="7">
        <v>0</v>
      </c>
      <c r="N1390" s="7">
        <v>0</v>
      </c>
      <c r="O1390" s="7">
        <v>0</v>
      </c>
      <c r="P1390" s="7">
        <v>0</v>
      </c>
      <c r="Q1390" s="7">
        <v>0</v>
      </c>
      <c r="R1390" s="7">
        <v>0</v>
      </c>
      <c r="S1390" s="7">
        <v>0</v>
      </c>
      <c r="T1390" s="7">
        <v>0</v>
      </c>
      <c r="U1390" s="7">
        <v>0</v>
      </c>
      <c r="V1390" s="7">
        <v>0</v>
      </c>
      <c r="W1390" s="7">
        <v>0</v>
      </c>
      <c r="X1390" s="7">
        <v>0</v>
      </c>
      <c r="Y1390" s="7">
        <v>0</v>
      </c>
      <c r="Z1390" s="7">
        <v>0</v>
      </c>
      <c r="AA1390" s="1" t="s">
        <v>27</v>
      </c>
      <c r="AB1390" s="1" t="str">
        <f t="shared" si="66"/>
        <v>Comunidad Valenciana</v>
      </c>
      <c r="AC1390" s="1" t="str">
        <f t="shared" si="64"/>
        <v>Cáceres-Comunidad Valenciana-Alicante-R2</v>
      </c>
      <c r="AD1390" s="1" t="str">
        <f t="shared" si="65"/>
        <v xml:space="preserve">CA,CB, DF - I. extractivas, coquerías, refino y combustibles nucleares </v>
      </c>
    </row>
    <row r="1391" spans="1:30" ht="14.4">
      <c r="A1391" s="7" t="s">
        <v>104</v>
      </c>
      <c r="B1391" s="7" t="s">
        <v>99</v>
      </c>
      <c r="C1391" s="7" t="s">
        <v>100</v>
      </c>
      <c r="D1391" s="7" t="s">
        <v>29</v>
      </c>
      <c r="E1391" s="7">
        <v>0</v>
      </c>
      <c r="F1391" s="7">
        <v>0</v>
      </c>
      <c r="G1391" s="7">
        <v>0</v>
      </c>
      <c r="H1391" s="7">
        <v>0</v>
      </c>
      <c r="I1391" s="7">
        <v>0</v>
      </c>
      <c r="J1391" s="7">
        <v>0</v>
      </c>
      <c r="K1391" s="7">
        <v>0</v>
      </c>
      <c r="L1391" s="7">
        <v>0</v>
      </c>
      <c r="M1391" s="7">
        <v>0</v>
      </c>
      <c r="N1391" s="7">
        <v>0</v>
      </c>
      <c r="O1391" s="7">
        <v>0</v>
      </c>
      <c r="P1391" s="7">
        <v>0</v>
      </c>
      <c r="Q1391" s="7">
        <v>0</v>
      </c>
      <c r="R1391" s="7">
        <v>0</v>
      </c>
      <c r="S1391" s="7">
        <v>0</v>
      </c>
      <c r="T1391" s="7">
        <v>0</v>
      </c>
      <c r="U1391" s="7">
        <v>0</v>
      </c>
      <c r="V1391" s="7">
        <v>0</v>
      </c>
      <c r="W1391" s="7">
        <v>0</v>
      </c>
      <c r="X1391" s="7">
        <v>0</v>
      </c>
      <c r="Y1391" s="7">
        <v>0</v>
      </c>
      <c r="Z1391" s="7">
        <v>0</v>
      </c>
      <c r="AA1391" s="1" t="s">
        <v>30</v>
      </c>
      <c r="AB1391" s="1" t="str">
        <f t="shared" si="66"/>
        <v>Comunidad Valenciana</v>
      </c>
      <c r="AC1391" s="1" t="str">
        <f t="shared" si="64"/>
        <v>Cáceres-Comunidad Valenciana-Alicante-R3</v>
      </c>
      <c r="AD1391" s="1" t="str">
        <f t="shared" si="65"/>
        <v xml:space="preserve">DA - Industria Agroalimentaria </v>
      </c>
    </row>
    <row r="1392" spans="1:30" ht="14.4">
      <c r="A1392" s="7" t="s">
        <v>104</v>
      </c>
      <c r="B1392" s="7" t="s">
        <v>99</v>
      </c>
      <c r="C1392" s="7" t="s">
        <v>100</v>
      </c>
      <c r="D1392" s="7" t="s">
        <v>32</v>
      </c>
      <c r="E1392" s="7">
        <v>0</v>
      </c>
      <c r="F1392" s="7">
        <v>0</v>
      </c>
      <c r="G1392" s="7">
        <v>0</v>
      </c>
      <c r="H1392" s="7">
        <v>0</v>
      </c>
      <c r="I1392" s="7">
        <v>0</v>
      </c>
      <c r="J1392" s="7">
        <v>0</v>
      </c>
      <c r="K1392" s="7">
        <v>0</v>
      </c>
      <c r="L1392" s="7">
        <v>0</v>
      </c>
      <c r="M1392" s="7">
        <v>0</v>
      </c>
      <c r="N1392" s="7">
        <v>0</v>
      </c>
      <c r="O1392" s="7">
        <v>0</v>
      </c>
      <c r="P1392" s="7">
        <v>0</v>
      </c>
      <c r="Q1392" s="7">
        <v>0</v>
      </c>
      <c r="R1392" s="7">
        <v>0</v>
      </c>
      <c r="S1392" s="7">
        <v>0</v>
      </c>
      <c r="T1392" s="7">
        <v>0</v>
      </c>
      <c r="U1392" s="7">
        <v>0</v>
      </c>
      <c r="V1392" s="7">
        <v>0</v>
      </c>
      <c r="W1392" s="7">
        <v>0</v>
      </c>
      <c r="X1392" s="7">
        <v>0</v>
      </c>
      <c r="Y1392" s="7">
        <v>0</v>
      </c>
      <c r="Z1392" s="7">
        <v>0</v>
      </c>
      <c r="AA1392" s="1" t="s">
        <v>33</v>
      </c>
      <c r="AB1392" s="1" t="str">
        <f t="shared" si="66"/>
        <v>Comunidad Valenciana</v>
      </c>
      <c r="AC1392" s="1" t="str">
        <f t="shared" si="64"/>
        <v>Cáceres-Comunidad Valenciana-Alicante-R4</v>
      </c>
      <c r="AD1392" s="1" t="str">
        <f t="shared" si="65"/>
        <v xml:space="preserve">DB - Industria textil y de la confección </v>
      </c>
    </row>
    <row r="1393" spans="1:30" ht="14.4">
      <c r="A1393" s="7" t="s">
        <v>104</v>
      </c>
      <c r="B1393" s="7" t="s">
        <v>99</v>
      </c>
      <c r="C1393" s="7" t="s">
        <v>100</v>
      </c>
      <c r="D1393" s="7" t="s">
        <v>35</v>
      </c>
      <c r="E1393" s="7">
        <v>15.8552306102851</v>
      </c>
      <c r="F1393" s="7">
        <v>0</v>
      </c>
      <c r="G1393" s="7">
        <v>0</v>
      </c>
      <c r="H1393" s="7">
        <v>0</v>
      </c>
      <c r="I1393" s="7">
        <v>1.8564987035874601</v>
      </c>
      <c r="J1393" s="7">
        <v>0</v>
      </c>
      <c r="K1393" s="7">
        <v>2.3184651799336402</v>
      </c>
      <c r="L1393" s="7">
        <v>1.7826807153547199</v>
      </c>
      <c r="M1393" s="7">
        <v>0</v>
      </c>
      <c r="N1393" s="7">
        <v>5.7300191583276101</v>
      </c>
      <c r="O1393" s="7">
        <v>0</v>
      </c>
      <c r="P1393" s="7">
        <v>5.7841779999999998</v>
      </c>
      <c r="Q1393" s="7">
        <v>0</v>
      </c>
      <c r="R1393" s="7">
        <v>0</v>
      </c>
      <c r="S1393" s="7">
        <v>0</v>
      </c>
      <c r="T1393" s="7">
        <v>0.82747400000000004</v>
      </c>
      <c r="U1393" s="7">
        <v>0</v>
      </c>
      <c r="V1393" s="7">
        <v>1.0904400000000001</v>
      </c>
      <c r="W1393" s="7">
        <v>0.57973200000000003</v>
      </c>
      <c r="X1393" s="7">
        <v>0</v>
      </c>
      <c r="Y1393" s="7">
        <v>1.2420439999999999</v>
      </c>
      <c r="Z1393" s="7">
        <v>0</v>
      </c>
      <c r="AA1393" s="1" t="s">
        <v>36</v>
      </c>
      <c r="AB1393" s="1" t="str">
        <f t="shared" si="66"/>
        <v>Comunidad Valenciana</v>
      </c>
      <c r="AC1393" s="1" t="str">
        <f t="shared" si="64"/>
        <v>Cáceres-Comunidad Valenciana-Alicante-R5</v>
      </c>
      <c r="AD1393" s="1" t="str">
        <f t="shared" si="65"/>
        <v xml:space="preserve">DC - Industria del cuero y calzado </v>
      </c>
    </row>
    <row r="1394" spans="1:30" ht="14.4">
      <c r="A1394" s="7" t="s">
        <v>104</v>
      </c>
      <c r="B1394" s="7" t="s">
        <v>99</v>
      </c>
      <c r="C1394" s="7" t="s">
        <v>100</v>
      </c>
      <c r="D1394" s="7" t="s">
        <v>37</v>
      </c>
      <c r="E1394" s="7">
        <v>0</v>
      </c>
      <c r="F1394" s="7">
        <v>0.24806442131879899</v>
      </c>
      <c r="G1394" s="7">
        <v>0</v>
      </c>
      <c r="H1394" s="7">
        <v>0</v>
      </c>
      <c r="I1394" s="7">
        <v>0</v>
      </c>
      <c r="J1394" s="7">
        <v>0</v>
      </c>
      <c r="K1394" s="7">
        <v>0</v>
      </c>
      <c r="L1394" s="7">
        <v>0</v>
      </c>
      <c r="M1394" s="7">
        <v>0</v>
      </c>
      <c r="N1394" s="7">
        <v>0</v>
      </c>
      <c r="O1394" s="7">
        <v>0</v>
      </c>
      <c r="P1394" s="7">
        <v>0</v>
      </c>
      <c r="Q1394" s="7">
        <v>0.50828700000000004</v>
      </c>
      <c r="R1394" s="7">
        <v>0</v>
      </c>
      <c r="S1394" s="7">
        <v>0</v>
      </c>
      <c r="T1394" s="7">
        <v>0</v>
      </c>
      <c r="U1394" s="7">
        <v>0</v>
      </c>
      <c r="V1394" s="7">
        <v>0</v>
      </c>
      <c r="W1394" s="7">
        <v>0</v>
      </c>
      <c r="X1394" s="7">
        <v>0</v>
      </c>
      <c r="Y1394" s="7">
        <v>0</v>
      </c>
      <c r="Z1394" s="7">
        <v>0</v>
      </c>
      <c r="AA1394" s="1" t="s">
        <v>38</v>
      </c>
      <c r="AB1394" s="1" t="str">
        <f t="shared" si="66"/>
        <v>Comunidad Valenciana</v>
      </c>
      <c r="AC1394" s="1" t="str">
        <f t="shared" si="64"/>
        <v>Cáceres-Comunidad Valenciana-Alicante-R6</v>
      </c>
      <c r="AD1394" s="1" t="str">
        <f t="shared" si="65"/>
        <v xml:space="preserve">DD - Industria de la madera y el corcho </v>
      </c>
    </row>
    <row r="1395" spans="1:30" ht="14.4">
      <c r="A1395" s="7" t="s">
        <v>104</v>
      </c>
      <c r="B1395" s="7" t="s">
        <v>99</v>
      </c>
      <c r="C1395" s="7" t="s">
        <v>100</v>
      </c>
      <c r="D1395" s="7" t="s">
        <v>39</v>
      </c>
      <c r="E1395" s="7">
        <v>0</v>
      </c>
      <c r="F1395" s="7">
        <v>0</v>
      </c>
      <c r="G1395" s="7">
        <v>0</v>
      </c>
      <c r="H1395" s="7">
        <v>0</v>
      </c>
      <c r="I1395" s="7">
        <v>0</v>
      </c>
      <c r="J1395" s="7">
        <v>0</v>
      </c>
      <c r="K1395" s="7">
        <v>0</v>
      </c>
      <c r="L1395" s="7">
        <v>0</v>
      </c>
      <c r="M1395" s="7">
        <v>0</v>
      </c>
      <c r="N1395" s="7">
        <v>0</v>
      </c>
      <c r="O1395" s="7">
        <v>0</v>
      </c>
      <c r="P1395" s="7">
        <v>0</v>
      </c>
      <c r="Q1395" s="7">
        <v>0</v>
      </c>
      <c r="R1395" s="7">
        <v>0</v>
      </c>
      <c r="S1395" s="7">
        <v>0</v>
      </c>
      <c r="T1395" s="7">
        <v>0</v>
      </c>
      <c r="U1395" s="7">
        <v>0</v>
      </c>
      <c r="V1395" s="7">
        <v>0</v>
      </c>
      <c r="W1395" s="7">
        <v>0</v>
      </c>
      <c r="X1395" s="7">
        <v>0</v>
      </c>
      <c r="Y1395" s="7">
        <v>0</v>
      </c>
      <c r="Z1395" s="7">
        <v>0</v>
      </c>
      <c r="AA1395" s="1" t="s">
        <v>40</v>
      </c>
      <c r="AB1395" s="1" t="str">
        <f t="shared" si="66"/>
        <v>Comunidad Valenciana</v>
      </c>
      <c r="AC1395" s="1" t="str">
        <f t="shared" si="64"/>
        <v>Cáceres-Comunidad Valenciana-Alicante-R7</v>
      </c>
      <c r="AD1395" s="1" t="str">
        <f t="shared" si="65"/>
        <v xml:space="preserve">DE - Industria del papel, edición y artes gráficas </v>
      </c>
    </row>
    <row r="1396" spans="1:30" ht="14.4">
      <c r="A1396" s="7" t="s">
        <v>104</v>
      </c>
      <c r="B1396" s="7" t="s">
        <v>99</v>
      </c>
      <c r="C1396" s="7" t="s">
        <v>100</v>
      </c>
      <c r="D1396" s="7" t="s">
        <v>41</v>
      </c>
      <c r="E1396" s="7">
        <v>0</v>
      </c>
      <c r="F1396" s="7">
        <v>0</v>
      </c>
      <c r="G1396" s="7">
        <v>0</v>
      </c>
      <c r="H1396" s="7">
        <v>0</v>
      </c>
      <c r="I1396" s="7">
        <v>0</v>
      </c>
      <c r="J1396" s="7">
        <v>2.3792059622226698</v>
      </c>
      <c r="K1396" s="7">
        <v>0.59137794415507705</v>
      </c>
      <c r="L1396" s="7">
        <v>0</v>
      </c>
      <c r="M1396" s="7">
        <v>0</v>
      </c>
      <c r="N1396" s="7">
        <v>0</v>
      </c>
      <c r="O1396" s="7">
        <v>0</v>
      </c>
      <c r="P1396" s="7">
        <v>0</v>
      </c>
      <c r="Q1396" s="7">
        <v>0</v>
      </c>
      <c r="R1396" s="7">
        <v>0</v>
      </c>
      <c r="S1396" s="7">
        <v>0</v>
      </c>
      <c r="T1396" s="7">
        <v>0</v>
      </c>
      <c r="U1396" s="7">
        <v>15.861568999999999</v>
      </c>
      <c r="V1396" s="7">
        <v>0.67343299999999995</v>
      </c>
      <c r="W1396" s="7">
        <v>0</v>
      </c>
      <c r="X1396" s="7">
        <v>0</v>
      </c>
      <c r="Y1396" s="7">
        <v>0</v>
      </c>
      <c r="Z1396" s="7">
        <v>0</v>
      </c>
      <c r="AA1396" s="1" t="s">
        <v>42</v>
      </c>
      <c r="AB1396" s="1" t="str">
        <f t="shared" si="66"/>
        <v>Comunidad Valenciana</v>
      </c>
      <c r="AC1396" s="1" t="str">
        <f t="shared" si="64"/>
        <v>Cáceres-Comunidad Valenciana-Alicante-R8</v>
      </c>
      <c r="AD1396" s="1" t="str">
        <f t="shared" si="65"/>
        <v xml:space="preserve">DG - Industria Química </v>
      </c>
    </row>
    <row r="1397" spans="1:30" ht="14.4">
      <c r="A1397" s="7" t="s">
        <v>104</v>
      </c>
      <c r="B1397" s="7" t="s">
        <v>99</v>
      </c>
      <c r="C1397" s="7" t="s">
        <v>100</v>
      </c>
      <c r="D1397" s="7" t="s">
        <v>43</v>
      </c>
      <c r="E1397" s="7">
        <v>1.5105840298791899</v>
      </c>
      <c r="F1397" s="7">
        <v>0</v>
      </c>
      <c r="G1397" s="7">
        <v>0</v>
      </c>
      <c r="H1397" s="7">
        <v>0</v>
      </c>
      <c r="I1397" s="7">
        <v>1.34743481960961</v>
      </c>
      <c r="J1397" s="7">
        <v>0</v>
      </c>
      <c r="K1397" s="7">
        <v>1.39877070353596</v>
      </c>
      <c r="L1397" s="7">
        <v>0</v>
      </c>
      <c r="M1397" s="7">
        <v>0</v>
      </c>
      <c r="N1397" s="7">
        <v>0</v>
      </c>
      <c r="O1397" s="7">
        <v>0</v>
      </c>
      <c r="P1397" s="7">
        <v>0.87034999999999996</v>
      </c>
      <c r="Q1397" s="7">
        <v>0</v>
      </c>
      <c r="R1397" s="7">
        <v>0</v>
      </c>
      <c r="S1397" s="7">
        <v>0</v>
      </c>
      <c r="T1397" s="7">
        <v>0.45791999999999999</v>
      </c>
      <c r="U1397" s="7">
        <v>0</v>
      </c>
      <c r="V1397" s="7">
        <v>0.96998600000000001</v>
      </c>
      <c r="W1397" s="7">
        <v>0</v>
      </c>
      <c r="X1397" s="7">
        <v>0</v>
      </c>
      <c r="Y1397" s="7">
        <v>0</v>
      </c>
      <c r="Z1397" s="7">
        <v>0</v>
      </c>
      <c r="AA1397" s="1" t="s">
        <v>44</v>
      </c>
      <c r="AB1397" s="1" t="str">
        <f t="shared" si="66"/>
        <v>Comunidad Valenciana</v>
      </c>
      <c r="AC1397" s="1" t="str">
        <f t="shared" si="64"/>
        <v>Cáceres-Comunidad Valenciana-Alicante-R9</v>
      </c>
      <c r="AD1397" s="1" t="str">
        <f t="shared" si="65"/>
        <v xml:space="preserve">DH - Industria del caucho y materias plásticas </v>
      </c>
    </row>
    <row r="1398" spans="1:30" ht="14.4">
      <c r="A1398" s="7" t="s">
        <v>104</v>
      </c>
      <c r="B1398" s="7" t="s">
        <v>99</v>
      </c>
      <c r="C1398" s="7" t="s">
        <v>100</v>
      </c>
      <c r="D1398" s="7" t="s">
        <v>45</v>
      </c>
      <c r="E1398" s="7">
        <v>0</v>
      </c>
      <c r="F1398" s="7">
        <v>0.61807021211845903</v>
      </c>
      <c r="G1398" s="7">
        <v>0</v>
      </c>
      <c r="H1398" s="7">
        <v>0</v>
      </c>
      <c r="I1398" s="7">
        <v>0</v>
      </c>
      <c r="J1398" s="7">
        <v>0.87422657061304598</v>
      </c>
      <c r="K1398" s="7">
        <v>0</v>
      </c>
      <c r="L1398" s="7">
        <v>0</v>
      </c>
      <c r="M1398" s="7">
        <v>0</v>
      </c>
      <c r="N1398" s="7">
        <v>0</v>
      </c>
      <c r="O1398" s="7">
        <v>0</v>
      </c>
      <c r="P1398" s="7">
        <v>0</v>
      </c>
      <c r="Q1398" s="7">
        <v>17.906088</v>
      </c>
      <c r="R1398" s="7">
        <v>0</v>
      </c>
      <c r="S1398" s="7">
        <v>0</v>
      </c>
      <c r="T1398" s="7">
        <v>0</v>
      </c>
      <c r="U1398" s="7">
        <v>14.639808</v>
      </c>
      <c r="V1398" s="7">
        <v>0</v>
      </c>
      <c r="W1398" s="7">
        <v>0</v>
      </c>
      <c r="X1398" s="7">
        <v>0</v>
      </c>
      <c r="Y1398" s="7">
        <v>0</v>
      </c>
      <c r="Z1398" s="7">
        <v>0</v>
      </c>
      <c r="AA1398" s="1" t="s">
        <v>46</v>
      </c>
      <c r="AB1398" s="1" t="str">
        <f t="shared" si="66"/>
        <v>Comunidad Valenciana</v>
      </c>
      <c r="AC1398" s="1" t="str">
        <f t="shared" si="64"/>
        <v>Cáceres-Comunidad Valenciana-Alicante-R10</v>
      </c>
      <c r="AD1398" s="1" t="str">
        <f t="shared" si="65"/>
        <v xml:space="preserve">DI - Industria de productos minerales no metálicos </v>
      </c>
    </row>
    <row r="1399" spans="1:30" ht="14.4">
      <c r="A1399" s="7" t="s">
        <v>104</v>
      </c>
      <c r="B1399" s="7" t="s">
        <v>99</v>
      </c>
      <c r="C1399" s="7" t="s">
        <v>100</v>
      </c>
      <c r="D1399" s="7" t="s">
        <v>47</v>
      </c>
      <c r="E1399" s="7">
        <v>1.4741335886936799</v>
      </c>
      <c r="F1399" s="7">
        <v>0</v>
      </c>
      <c r="G1399" s="7">
        <v>0</v>
      </c>
      <c r="H1399" s="7">
        <v>0</v>
      </c>
      <c r="I1399" s="7">
        <v>0</v>
      </c>
      <c r="J1399" s="7">
        <v>1.89648615047539</v>
      </c>
      <c r="K1399" s="7">
        <v>0</v>
      </c>
      <c r="L1399" s="7">
        <v>0</v>
      </c>
      <c r="M1399" s="7">
        <v>0</v>
      </c>
      <c r="N1399" s="7">
        <v>0.82854048409566095</v>
      </c>
      <c r="O1399" s="7">
        <v>0</v>
      </c>
      <c r="P1399" s="7">
        <v>2.03241</v>
      </c>
      <c r="Q1399" s="7">
        <v>0</v>
      </c>
      <c r="R1399" s="7">
        <v>0</v>
      </c>
      <c r="S1399" s="7">
        <v>0</v>
      </c>
      <c r="T1399" s="7">
        <v>0</v>
      </c>
      <c r="U1399" s="7">
        <v>1.9239200000000001</v>
      </c>
      <c r="V1399" s="7">
        <v>0</v>
      </c>
      <c r="W1399" s="7">
        <v>0</v>
      </c>
      <c r="X1399" s="7">
        <v>0</v>
      </c>
      <c r="Y1399" s="7">
        <v>0.27410400000000001</v>
      </c>
      <c r="Z1399" s="7">
        <v>0</v>
      </c>
      <c r="AA1399" s="1" t="s">
        <v>48</v>
      </c>
      <c r="AB1399" s="1" t="str">
        <f t="shared" si="66"/>
        <v>Comunidad Valenciana</v>
      </c>
      <c r="AC1399" s="1" t="str">
        <f t="shared" si="64"/>
        <v>Cáceres-Comunidad Valenciana-Alicante-R11</v>
      </c>
      <c r="AD1399" s="1" t="str">
        <f t="shared" si="65"/>
        <v xml:space="preserve">DJ - Metalurgia y fabricación de productos metálicos </v>
      </c>
    </row>
    <row r="1400" spans="1:30" ht="14.4">
      <c r="A1400" s="7" t="s">
        <v>104</v>
      </c>
      <c r="B1400" s="7" t="s">
        <v>99</v>
      </c>
      <c r="C1400" s="7" t="s">
        <v>100</v>
      </c>
      <c r="D1400" s="7" t="s">
        <v>49</v>
      </c>
      <c r="E1400" s="7">
        <v>0</v>
      </c>
      <c r="F1400" s="7">
        <v>0</v>
      </c>
      <c r="G1400" s="7">
        <v>0</v>
      </c>
      <c r="H1400" s="7">
        <v>0</v>
      </c>
      <c r="I1400" s="7">
        <v>0</v>
      </c>
      <c r="J1400" s="7">
        <v>0</v>
      </c>
      <c r="K1400" s="7">
        <v>0</v>
      </c>
      <c r="L1400" s="7">
        <v>0</v>
      </c>
      <c r="M1400" s="7">
        <v>0</v>
      </c>
      <c r="N1400" s="7">
        <v>0</v>
      </c>
      <c r="O1400" s="7">
        <v>0</v>
      </c>
      <c r="P1400" s="7">
        <v>0</v>
      </c>
      <c r="Q1400" s="7">
        <v>0</v>
      </c>
      <c r="R1400" s="7">
        <v>0</v>
      </c>
      <c r="S1400" s="7">
        <v>0</v>
      </c>
      <c r="T1400" s="7">
        <v>0</v>
      </c>
      <c r="U1400" s="7">
        <v>0</v>
      </c>
      <c r="V1400" s="7">
        <v>0</v>
      </c>
      <c r="W1400" s="7">
        <v>0</v>
      </c>
      <c r="X1400" s="7">
        <v>0</v>
      </c>
      <c r="Y1400" s="7">
        <v>0</v>
      </c>
      <c r="Z1400" s="7">
        <v>0</v>
      </c>
      <c r="AA1400" s="1" t="s">
        <v>50</v>
      </c>
      <c r="AB1400" s="1" t="str">
        <f t="shared" si="66"/>
        <v>Comunidad Valenciana</v>
      </c>
      <c r="AC1400" s="1" t="str">
        <f t="shared" si="64"/>
        <v>Cáceres-Comunidad Valenciana-Alicante-R12</v>
      </c>
      <c r="AD1400" s="1" t="str">
        <f t="shared" si="65"/>
        <v xml:space="preserve">DK - Fabricación de maquinaria y equipo mecánico </v>
      </c>
    </row>
    <row r="1401" spans="1:30" ht="14.4">
      <c r="A1401" s="7" t="s">
        <v>104</v>
      </c>
      <c r="B1401" s="7" t="s">
        <v>99</v>
      </c>
      <c r="C1401" s="7" t="s">
        <v>100</v>
      </c>
      <c r="D1401" s="7" t="s">
        <v>51</v>
      </c>
      <c r="E1401" s="7">
        <v>0</v>
      </c>
      <c r="F1401" s="7">
        <v>0</v>
      </c>
      <c r="G1401" s="7">
        <v>0</v>
      </c>
      <c r="H1401" s="7">
        <v>0</v>
      </c>
      <c r="I1401" s="7">
        <v>0</v>
      </c>
      <c r="J1401" s="7">
        <v>0</v>
      </c>
      <c r="K1401" s="7">
        <v>0</v>
      </c>
      <c r="L1401" s="7">
        <v>0</v>
      </c>
      <c r="M1401" s="7">
        <v>0</v>
      </c>
      <c r="N1401" s="7">
        <v>0</v>
      </c>
      <c r="O1401" s="7">
        <v>0</v>
      </c>
      <c r="P1401" s="7">
        <v>0</v>
      </c>
      <c r="Q1401" s="7">
        <v>0</v>
      </c>
      <c r="R1401" s="7">
        <v>0</v>
      </c>
      <c r="S1401" s="7">
        <v>0</v>
      </c>
      <c r="T1401" s="7">
        <v>0</v>
      </c>
      <c r="U1401" s="7">
        <v>0</v>
      </c>
      <c r="V1401" s="7">
        <v>0</v>
      </c>
      <c r="W1401" s="7">
        <v>0</v>
      </c>
      <c r="X1401" s="7">
        <v>0</v>
      </c>
      <c r="Y1401" s="7">
        <v>0</v>
      </c>
      <c r="Z1401" s="7">
        <v>0</v>
      </c>
      <c r="AA1401" s="1" t="s">
        <v>52</v>
      </c>
      <c r="AB1401" s="1" t="str">
        <f t="shared" si="66"/>
        <v>Comunidad Valenciana</v>
      </c>
      <c r="AC1401" s="1" t="str">
        <f t="shared" si="64"/>
        <v>Cáceres-Comunidad Valenciana-Alicante-R13</v>
      </c>
      <c r="AD1401" s="1" t="str">
        <f t="shared" si="65"/>
        <v xml:space="preserve">DL - Material y equipo eléctrico, electrónico y óptico </v>
      </c>
    </row>
    <row r="1402" spans="1:30" ht="14.4">
      <c r="A1402" s="7" t="s">
        <v>104</v>
      </c>
      <c r="B1402" s="7" t="s">
        <v>99</v>
      </c>
      <c r="C1402" s="7" t="s">
        <v>100</v>
      </c>
      <c r="D1402" s="7" t="s">
        <v>53</v>
      </c>
      <c r="E1402" s="7">
        <v>0</v>
      </c>
      <c r="F1402" s="7">
        <v>0</v>
      </c>
      <c r="G1402" s="7">
        <v>0</v>
      </c>
      <c r="H1402" s="7">
        <v>0</v>
      </c>
      <c r="I1402" s="7">
        <v>0</v>
      </c>
      <c r="J1402" s="7">
        <v>0</v>
      </c>
      <c r="K1402" s="7">
        <v>0</v>
      </c>
      <c r="L1402" s="7">
        <v>0</v>
      </c>
      <c r="M1402" s="7">
        <v>0</v>
      </c>
      <c r="N1402" s="7">
        <v>0</v>
      </c>
      <c r="O1402" s="7">
        <v>0</v>
      </c>
      <c r="P1402" s="7">
        <v>0</v>
      </c>
      <c r="Q1402" s="7">
        <v>0</v>
      </c>
      <c r="R1402" s="7">
        <v>0</v>
      </c>
      <c r="S1402" s="7">
        <v>0</v>
      </c>
      <c r="T1402" s="7">
        <v>0</v>
      </c>
      <c r="U1402" s="7">
        <v>0</v>
      </c>
      <c r="V1402" s="7">
        <v>0</v>
      </c>
      <c r="W1402" s="7">
        <v>0</v>
      </c>
      <c r="X1402" s="7">
        <v>0</v>
      </c>
      <c r="Y1402" s="7">
        <v>0</v>
      </c>
      <c r="Z1402" s="7">
        <v>0</v>
      </c>
      <c r="AA1402" s="1" t="s">
        <v>54</v>
      </c>
      <c r="AB1402" s="1" t="str">
        <f t="shared" si="66"/>
        <v>Comunidad Valenciana</v>
      </c>
      <c r="AC1402" s="1" t="str">
        <f t="shared" si="64"/>
        <v>Cáceres-Comunidad Valenciana-Alicante-R14</v>
      </c>
      <c r="AD1402" s="1" t="str">
        <f t="shared" si="65"/>
        <v xml:space="preserve">DM - Fabricación de material de transporte </v>
      </c>
    </row>
    <row r="1403" spans="1:30" ht="14.4">
      <c r="A1403" s="7" t="s">
        <v>104</v>
      </c>
      <c r="B1403" s="7" t="s">
        <v>99</v>
      </c>
      <c r="C1403" s="7" t="s">
        <v>100</v>
      </c>
      <c r="D1403" s="7" t="s">
        <v>55</v>
      </c>
      <c r="E1403" s="7">
        <v>0</v>
      </c>
      <c r="F1403" s="7">
        <v>8.0527422201225107</v>
      </c>
      <c r="G1403" s="7">
        <v>0</v>
      </c>
      <c r="H1403" s="7">
        <v>0</v>
      </c>
      <c r="I1403" s="7">
        <v>0</v>
      </c>
      <c r="J1403" s="7">
        <v>0</v>
      </c>
      <c r="K1403" s="7">
        <v>0</v>
      </c>
      <c r="L1403" s="7">
        <v>0</v>
      </c>
      <c r="M1403" s="7">
        <v>8.4218461389478296</v>
      </c>
      <c r="N1403" s="7">
        <v>0</v>
      </c>
      <c r="O1403" s="7">
        <v>0</v>
      </c>
      <c r="P1403" s="7">
        <v>0</v>
      </c>
      <c r="Q1403" s="7">
        <v>4.5181079999999998</v>
      </c>
      <c r="R1403" s="7">
        <v>0</v>
      </c>
      <c r="S1403" s="7">
        <v>0</v>
      </c>
      <c r="T1403" s="7">
        <v>0</v>
      </c>
      <c r="U1403" s="7">
        <v>0</v>
      </c>
      <c r="V1403" s="7">
        <v>0</v>
      </c>
      <c r="W1403" s="7">
        <v>0</v>
      </c>
      <c r="X1403" s="7">
        <v>6.0828959999999999</v>
      </c>
      <c r="Y1403" s="7">
        <v>0</v>
      </c>
      <c r="Z1403" s="7">
        <v>0</v>
      </c>
      <c r="AA1403" s="1" t="s">
        <v>56</v>
      </c>
      <c r="AB1403" s="1" t="str">
        <f t="shared" si="66"/>
        <v>Comunidad Valenciana</v>
      </c>
      <c r="AC1403" s="1" t="str">
        <f t="shared" si="64"/>
        <v>Cáceres-Comunidad Valenciana-Alicante-R15</v>
      </c>
      <c r="AD1403" s="1" t="str">
        <f t="shared" si="65"/>
        <v xml:space="preserve">DN - Industrias diversas </v>
      </c>
    </row>
    <row r="1404" spans="1:30" ht="14.4">
      <c r="A1404" s="7" t="s">
        <v>104</v>
      </c>
      <c r="B1404" s="7" t="s">
        <v>99</v>
      </c>
      <c r="C1404" s="7" t="s">
        <v>100</v>
      </c>
      <c r="D1404" s="7" t="s">
        <v>57</v>
      </c>
      <c r="E1404" s="7">
        <v>0</v>
      </c>
      <c r="F1404" s="7">
        <v>0</v>
      </c>
      <c r="G1404" s="7">
        <v>0</v>
      </c>
      <c r="H1404" s="7">
        <v>0</v>
      </c>
      <c r="I1404" s="7">
        <v>0</v>
      </c>
      <c r="J1404" s="7">
        <v>0</v>
      </c>
      <c r="K1404" s="7">
        <v>0</v>
      </c>
      <c r="L1404" s="7">
        <v>0</v>
      </c>
      <c r="M1404" s="7">
        <v>0</v>
      </c>
      <c r="N1404" s="7">
        <v>0</v>
      </c>
      <c r="O1404" s="7">
        <v>0</v>
      </c>
      <c r="P1404" s="7">
        <v>0</v>
      </c>
      <c r="Q1404" s="7">
        <v>0</v>
      </c>
      <c r="R1404" s="7">
        <v>0</v>
      </c>
      <c r="S1404" s="7">
        <v>0</v>
      </c>
      <c r="T1404" s="7">
        <v>0</v>
      </c>
      <c r="U1404" s="7">
        <v>0</v>
      </c>
      <c r="V1404" s="7">
        <v>0</v>
      </c>
      <c r="W1404" s="7">
        <v>0</v>
      </c>
      <c r="X1404" s="7">
        <v>0</v>
      </c>
      <c r="Y1404" s="7">
        <v>0</v>
      </c>
      <c r="Z1404" s="7">
        <v>0</v>
      </c>
      <c r="AA1404" s="1" t="s">
        <v>58</v>
      </c>
      <c r="AB1404" s="1" t="str">
        <f t="shared" si="66"/>
        <v>Comunidad Valenciana</v>
      </c>
      <c r="AC1404" s="1" t="str">
        <f t="shared" si="64"/>
        <v>Cáceres-Comunidad Valenciana-Alicante-R16</v>
      </c>
      <c r="AD1404" s="1" t="str">
        <f t="shared" si="65"/>
        <v xml:space="preserve">EE - Industria energética, distribución de energía, gas y agua </v>
      </c>
    </row>
    <row r="1405" spans="1:30" ht="14.4">
      <c r="A1405" s="7" t="s">
        <v>104</v>
      </c>
      <c r="B1405" s="7" t="s">
        <v>99</v>
      </c>
      <c r="C1405" s="7" t="s">
        <v>101</v>
      </c>
      <c r="D1405" s="7" t="s">
        <v>23</v>
      </c>
      <c r="E1405" s="7">
        <v>0</v>
      </c>
      <c r="F1405" s="7">
        <v>0.49516130045925699</v>
      </c>
      <c r="G1405" s="7">
        <v>0</v>
      </c>
      <c r="H1405" s="7">
        <v>0</v>
      </c>
      <c r="I1405" s="7">
        <v>0</v>
      </c>
      <c r="J1405" s="7">
        <v>0</v>
      </c>
      <c r="K1405" s="7">
        <v>0</v>
      </c>
      <c r="L1405" s="7">
        <v>0</v>
      </c>
      <c r="M1405" s="7">
        <v>0</v>
      </c>
      <c r="N1405" s="7">
        <v>0</v>
      </c>
      <c r="O1405" s="7">
        <v>0</v>
      </c>
      <c r="P1405" s="7">
        <v>0</v>
      </c>
      <c r="Q1405" s="7">
        <v>0.44008000000000003</v>
      </c>
      <c r="R1405" s="7">
        <v>0</v>
      </c>
      <c r="S1405" s="7">
        <v>0</v>
      </c>
      <c r="T1405" s="7">
        <v>0</v>
      </c>
      <c r="U1405" s="7">
        <v>0</v>
      </c>
      <c r="V1405" s="7">
        <v>0</v>
      </c>
      <c r="W1405" s="7">
        <v>0</v>
      </c>
      <c r="X1405" s="7">
        <v>0</v>
      </c>
      <c r="Y1405" s="7">
        <v>0</v>
      </c>
      <c r="Z1405" s="7">
        <v>0</v>
      </c>
      <c r="AA1405" s="1" t="s">
        <v>24</v>
      </c>
      <c r="AB1405" s="1" t="str">
        <f t="shared" si="66"/>
        <v>Comunidad Valenciana</v>
      </c>
      <c r="AC1405" s="1" t="str">
        <f t="shared" si="64"/>
        <v>Cáceres-Comunidad Valenciana-Castellón-R1</v>
      </c>
      <c r="AD1405" s="1" t="str">
        <f t="shared" si="65"/>
        <v xml:space="preserve">AA,BB - Agricultura, silvicultura y pesca </v>
      </c>
    </row>
    <row r="1406" spans="1:30" ht="14.4">
      <c r="A1406" s="7" t="s">
        <v>104</v>
      </c>
      <c r="B1406" s="7" t="s">
        <v>99</v>
      </c>
      <c r="C1406" s="7" t="s">
        <v>101</v>
      </c>
      <c r="D1406" s="7" t="s">
        <v>26</v>
      </c>
      <c r="E1406" s="7">
        <v>0</v>
      </c>
      <c r="F1406" s="7">
        <v>0</v>
      </c>
      <c r="G1406" s="7">
        <v>0</v>
      </c>
      <c r="H1406" s="7">
        <v>0</v>
      </c>
      <c r="I1406" s="7">
        <v>0</v>
      </c>
      <c r="J1406" s="7">
        <v>0</v>
      </c>
      <c r="K1406" s="7">
        <v>0</v>
      </c>
      <c r="L1406" s="7">
        <v>0</v>
      </c>
      <c r="M1406" s="7">
        <v>0</v>
      </c>
      <c r="N1406" s="7">
        <v>0</v>
      </c>
      <c r="O1406" s="7">
        <v>0</v>
      </c>
      <c r="P1406" s="7">
        <v>0</v>
      </c>
      <c r="Q1406" s="7">
        <v>0</v>
      </c>
      <c r="R1406" s="7">
        <v>0</v>
      </c>
      <c r="S1406" s="7">
        <v>0</v>
      </c>
      <c r="T1406" s="7">
        <v>0</v>
      </c>
      <c r="U1406" s="7">
        <v>0</v>
      </c>
      <c r="V1406" s="7">
        <v>0</v>
      </c>
      <c r="W1406" s="7">
        <v>0</v>
      </c>
      <c r="X1406" s="7">
        <v>0</v>
      </c>
      <c r="Y1406" s="7">
        <v>0</v>
      </c>
      <c r="Z1406" s="7">
        <v>0</v>
      </c>
      <c r="AA1406" s="1" t="s">
        <v>27</v>
      </c>
      <c r="AB1406" s="1" t="str">
        <f t="shared" si="66"/>
        <v>Comunidad Valenciana</v>
      </c>
      <c r="AC1406" s="1" t="str">
        <f t="shared" si="64"/>
        <v>Cáceres-Comunidad Valenciana-Castellón-R2</v>
      </c>
      <c r="AD1406" s="1" t="str">
        <f t="shared" si="65"/>
        <v xml:space="preserve">CA,CB, DF - I. extractivas, coquerías, refino y combustibles nucleares </v>
      </c>
    </row>
    <row r="1407" spans="1:30" ht="14.4">
      <c r="A1407" s="7" t="s">
        <v>104</v>
      </c>
      <c r="B1407" s="7" t="s">
        <v>99</v>
      </c>
      <c r="C1407" s="7" t="s">
        <v>101</v>
      </c>
      <c r="D1407" s="7" t="s">
        <v>29</v>
      </c>
      <c r="E1407" s="7">
        <v>0</v>
      </c>
      <c r="F1407" s="7">
        <v>0</v>
      </c>
      <c r="G1407" s="7">
        <v>0</v>
      </c>
      <c r="H1407" s="7">
        <v>0</v>
      </c>
      <c r="I1407" s="7">
        <v>0</v>
      </c>
      <c r="J1407" s="7">
        <v>0</v>
      </c>
      <c r="K1407" s="7">
        <v>0</v>
      </c>
      <c r="L1407" s="7">
        <v>0</v>
      </c>
      <c r="M1407" s="7">
        <v>0</v>
      </c>
      <c r="N1407" s="7">
        <v>0</v>
      </c>
      <c r="O1407" s="7">
        <v>0</v>
      </c>
      <c r="P1407" s="7">
        <v>0</v>
      </c>
      <c r="Q1407" s="7">
        <v>0</v>
      </c>
      <c r="R1407" s="7">
        <v>0</v>
      </c>
      <c r="S1407" s="7">
        <v>0</v>
      </c>
      <c r="T1407" s="7">
        <v>0</v>
      </c>
      <c r="U1407" s="7">
        <v>0</v>
      </c>
      <c r="V1407" s="7">
        <v>0</v>
      </c>
      <c r="W1407" s="7">
        <v>0</v>
      </c>
      <c r="X1407" s="7">
        <v>0</v>
      </c>
      <c r="Y1407" s="7">
        <v>0</v>
      </c>
      <c r="Z1407" s="7">
        <v>0</v>
      </c>
      <c r="AA1407" s="1" t="s">
        <v>30</v>
      </c>
      <c r="AB1407" s="1" t="str">
        <f t="shared" si="66"/>
        <v>Comunidad Valenciana</v>
      </c>
      <c r="AC1407" s="1" t="str">
        <f t="shared" si="64"/>
        <v>Cáceres-Comunidad Valenciana-Castellón-R3</v>
      </c>
      <c r="AD1407" s="1" t="str">
        <f t="shared" si="65"/>
        <v xml:space="preserve">DA - Industria Agroalimentaria </v>
      </c>
    </row>
    <row r="1408" spans="1:30" ht="14.4">
      <c r="A1408" s="7" t="s">
        <v>104</v>
      </c>
      <c r="B1408" s="7" t="s">
        <v>99</v>
      </c>
      <c r="C1408" s="7" t="s">
        <v>101</v>
      </c>
      <c r="D1408" s="7" t="s">
        <v>32</v>
      </c>
      <c r="E1408" s="7">
        <v>0</v>
      </c>
      <c r="F1408" s="7">
        <v>0</v>
      </c>
      <c r="G1408" s="7">
        <v>0</v>
      </c>
      <c r="H1408" s="7">
        <v>0</v>
      </c>
      <c r="I1408" s="7">
        <v>0</v>
      </c>
      <c r="J1408" s="7">
        <v>0</v>
      </c>
      <c r="K1408" s="7">
        <v>0</v>
      </c>
      <c r="L1408" s="7">
        <v>0</v>
      </c>
      <c r="M1408" s="7">
        <v>0</v>
      </c>
      <c r="N1408" s="7">
        <v>0</v>
      </c>
      <c r="O1408" s="7">
        <v>0</v>
      </c>
      <c r="P1408" s="7">
        <v>0</v>
      </c>
      <c r="Q1408" s="7">
        <v>0</v>
      </c>
      <c r="R1408" s="7">
        <v>0</v>
      </c>
      <c r="S1408" s="7">
        <v>0</v>
      </c>
      <c r="T1408" s="7">
        <v>0</v>
      </c>
      <c r="U1408" s="7">
        <v>0</v>
      </c>
      <c r="V1408" s="7">
        <v>0</v>
      </c>
      <c r="W1408" s="7">
        <v>0</v>
      </c>
      <c r="X1408" s="7">
        <v>0</v>
      </c>
      <c r="Y1408" s="7">
        <v>0</v>
      </c>
      <c r="Z1408" s="7">
        <v>0</v>
      </c>
      <c r="AA1408" s="1" t="s">
        <v>33</v>
      </c>
      <c r="AB1408" s="1" t="str">
        <f t="shared" si="66"/>
        <v>Comunidad Valenciana</v>
      </c>
      <c r="AC1408" s="1" t="str">
        <f t="shared" si="64"/>
        <v>Cáceres-Comunidad Valenciana-Castellón-R4</v>
      </c>
      <c r="AD1408" s="1" t="str">
        <f t="shared" si="65"/>
        <v xml:space="preserve">DB - Industria textil y de la confección </v>
      </c>
    </row>
    <row r="1409" spans="1:30" ht="14.4">
      <c r="A1409" s="7" t="s">
        <v>104</v>
      </c>
      <c r="B1409" s="7" t="s">
        <v>99</v>
      </c>
      <c r="C1409" s="7" t="s">
        <v>101</v>
      </c>
      <c r="D1409" s="7" t="s">
        <v>35</v>
      </c>
      <c r="E1409" s="7">
        <v>0</v>
      </c>
      <c r="F1409" s="7">
        <v>0</v>
      </c>
      <c r="G1409" s="7">
        <v>0</v>
      </c>
      <c r="H1409" s="7">
        <v>0</v>
      </c>
      <c r="I1409" s="7">
        <v>0</v>
      </c>
      <c r="J1409" s="7">
        <v>0</v>
      </c>
      <c r="K1409" s="7">
        <v>0</v>
      </c>
      <c r="L1409" s="7">
        <v>0</v>
      </c>
      <c r="M1409" s="7">
        <v>0</v>
      </c>
      <c r="N1409" s="7">
        <v>0</v>
      </c>
      <c r="O1409" s="7">
        <v>0</v>
      </c>
      <c r="P1409" s="7">
        <v>0</v>
      </c>
      <c r="Q1409" s="7">
        <v>0</v>
      </c>
      <c r="R1409" s="7">
        <v>0</v>
      </c>
      <c r="S1409" s="7">
        <v>0</v>
      </c>
      <c r="T1409" s="7">
        <v>0</v>
      </c>
      <c r="U1409" s="7">
        <v>0</v>
      </c>
      <c r="V1409" s="7">
        <v>0</v>
      </c>
      <c r="W1409" s="7">
        <v>0</v>
      </c>
      <c r="X1409" s="7">
        <v>0</v>
      </c>
      <c r="Y1409" s="7">
        <v>0</v>
      </c>
      <c r="Z1409" s="7">
        <v>0</v>
      </c>
      <c r="AA1409" s="1" t="s">
        <v>36</v>
      </c>
      <c r="AB1409" s="1" t="str">
        <f t="shared" si="66"/>
        <v>Comunidad Valenciana</v>
      </c>
      <c r="AC1409" s="1" t="str">
        <f t="shared" si="64"/>
        <v>Cáceres-Comunidad Valenciana-Castellón-R5</v>
      </c>
      <c r="AD1409" s="1" t="str">
        <f t="shared" si="65"/>
        <v xml:space="preserve">DC - Industria del cuero y calzado </v>
      </c>
    </row>
    <row r="1410" spans="1:30" ht="14.4">
      <c r="A1410" s="7" t="s">
        <v>104</v>
      </c>
      <c r="B1410" s="7" t="s">
        <v>99</v>
      </c>
      <c r="C1410" s="7" t="s">
        <v>101</v>
      </c>
      <c r="D1410" s="7" t="s">
        <v>37</v>
      </c>
      <c r="E1410" s="7">
        <v>0</v>
      </c>
      <c r="F1410" s="7">
        <v>0</v>
      </c>
      <c r="G1410" s="7">
        <v>0</v>
      </c>
      <c r="H1410" s="7">
        <v>0</v>
      </c>
      <c r="I1410" s="7">
        <v>0</v>
      </c>
      <c r="J1410" s="7">
        <v>0</v>
      </c>
      <c r="K1410" s="7">
        <v>0</v>
      </c>
      <c r="L1410" s="7">
        <v>0</v>
      </c>
      <c r="M1410" s="7">
        <v>0</v>
      </c>
      <c r="N1410" s="7">
        <v>0</v>
      </c>
      <c r="O1410" s="7">
        <v>0</v>
      </c>
      <c r="P1410" s="7">
        <v>0</v>
      </c>
      <c r="Q1410" s="7">
        <v>0</v>
      </c>
      <c r="R1410" s="7">
        <v>0</v>
      </c>
      <c r="S1410" s="7">
        <v>0</v>
      </c>
      <c r="T1410" s="7">
        <v>0</v>
      </c>
      <c r="U1410" s="7">
        <v>0</v>
      </c>
      <c r="V1410" s="7">
        <v>0</v>
      </c>
      <c r="W1410" s="7">
        <v>0</v>
      </c>
      <c r="X1410" s="7">
        <v>0</v>
      </c>
      <c r="Y1410" s="7">
        <v>0</v>
      </c>
      <c r="Z1410" s="7">
        <v>0</v>
      </c>
      <c r="AA1410" s="1" t="s">
        <v>38</v>
      </c>
      <c r="AB1410" s="1" t="str">
        <f t="shared" si="66"/>
        <v>Comunidad Valenciana</v>
      </c>
      <c r="AC1410" s="1" t="str">
        <f t="shared" si="64"/>
        <v>Cáceres-Comunidad Valenciana-Castellón-R6</v>
      </c>
      <c r="AD1410" s="1" t="str">
        <f t="shared" si="65"/>
        <v xml:space="preserve">DD - Industria de la madera y el corcho </v>
      </c>
    </row>
    <row r="1411" spans="1:30" ht="14.4">
      <c r="A1411" s="7" t="s">
        <v>104</v>
      </c>
      <c r="B1411" s="7" t="s">
        <v>99</v>
      </c>
      <c r="C1411" s="7" t="s">
        <v>101</v>
      </c>
      <c r="D1411" s="7" t="s">
        <v>39</v>
      </c>
      <c r="E1411" s="7">
        <v>0</v>
      </c>
      <c r="F1411" s="7">
        <v>0</v>
      </c>
      <c r="G1411" s="7">
        <v>0</v>
      </c>
      <c r="H1411" s="7">
        <v>0</v>
      </c>
      <c r="I1411" s="7">
        <v>0</v>
      </c>
      <c r="J1411" s="7">
        <v>0</v>
      </c>
      <c r="K1411" s="7">
        <v>0</v>
      </c>
      <c r="L1411" s="7">
        <v>0</v>
      </c>
      <c r="M1411" s="7">
        <v>0</v>
      </c>
      <c r="N1411" s="7">
        <v>0</v>
      </c>
      <c r="O1411" s="7">
        <v>0</v>
      </c>
      <c r="P1411" s="7">
        <v>0</v>
      </c>
      <c r="Q1411" s="7">
        <v>0</v>
      </c>
      <c r="R1411" s="7">
        <v>0</v>
      </c>
      <c r="S1411" s="7">
        <v>0</v>
      </c>
      <c r="T1411" s="7">
        <v>0</v>
      </c>
      <c r="U1411" s="7">
        <v>0</v>
      </c>
      <c r="V1411" s="7">
        <v>0</v>
      </c>
      <c r="W1411" s="7">
        <v>0</v>
      </c>
      <c r="X1411" s="7">
        <v>0</v>
      </c>
      <c r="Y1411" s="7">
        <v>0</v>
      </c>
      <c r="Z1411" s="7">
        <v>0</v>
      </c>
      <c r="AA1411" s="1" t="s">
        <v>40</v>
      </c>
      <c r="AB1411" s="1" t="str">
        <f t="shared" si="66"/>
        <v>Comunidad Valenciana</v>
      </c>
      <c r="AC1411" s="1" t="str">
        <f t="shared" si="64"/>
        <v>Cáceres-Comunidad Valenciana-Castellón-R7</v>
      </c>
      <c r="AD1411" s="1" t="str">
        <f t="shared" si="65"/>
        <v xml:space="preserve">DE - Industria del papel, edición y artes gráficas </v>
      </c>
    </row>
    <row r="1412" spans="1:30" ht="14.4">
      <c r="A1412" s="7" t="s">
        <v>104</v>
      </c>
      <c r="B1412" s="7" t="s">
        <v>99</v>
      </c>
      <c r="C1412" s="7" t="s">
        <v>101</v>
      </c>
      <c r="D1412" s="7" t="s">
        <v>41</v>
      </c>
      <c r="E1412" s="7">
        <v>5.1927010198995598</v>
      </c>
      <c r="F1412" s="7">
        <v>0</v>
      </c>
      <c r="G1412" s="7">
        <v>0</v>
      </c>
      <c r="H1412" s="7">
        <v>0</v>
      </c>
      <c r="I1412" s="7">
        <v>0</v>
      </c>
      <c r="J1412" s="7">
        <v>0</v>
      </c>
      <c r="K1412" s="7">
        <v>0</v>
      </c>
      <c r="L1412" s="7">
        <v>0</v>
      </c>
      <c r="M1412" s="7">
        <v>0</v>
      </c>
      <c r="N1412" s="7">
        <v>0</v>
      </c>
      <c r="O1412" s="7">
        <v>0</v>
      </c>
      <c r="P1412" s="7">
        <v>19.228632000000001</v>
      </c>
      <c r="Q1412" s="7">
        <v>0</v>
      </c>
      <c r="R1412" s="7">
        <v>0</v>
      </c>
      <c r="S1412" s="7">
        <v>0</v>
      </c>
      <c r="T1412" s="7">
        <v>0</v>
      </c>
      <c r="U1412" s="7">
        <v>0</v>
      </c>
      <c r="V1412" s="7">
        <v>0</v>
      </c>
      <c r="W1412" s="7">
        <v>0</v>
      </c>
      <c r="X1412" s="7">
        <v>0</v>
      </c>
      <c r="Y1412" s="7">
        <v>0</v>
      </c>
      <c r="Z1412" s="7">
        <v>0</v>
      </c>
      <c r="AA1412" s="1" t="s">
        <v>42</v>
      </c>
      <c r="AB1412" s="1" t="str">
        <f t="shared" si="66"/>
        <v>Comunidad Valenciana</v>
      </c>
      <c r="AC1412" s="1" t="str">
        <f t="shared" si="64"/>
        <v>Cáceres-Comunidad Valenciana-Castellón-R8</v>
      </c>
      <c r="AD1412" s="1" t="str">
        <f t="shared" si="65"/>
        <v xml:space="preserve">DG - Industria Química </v>
      </c>
    </row>
    <row r="1413" spans="1:30" ht="14.4">
      <c r="A1413" s="7" t="s">
        <v>104</v>
      </c>
      <c r="B1413" s="7" t="s">
        <v>99</v>
      </c>
      <c r="C1413" s="7" t="s">
        <v>101</v>
      </c>
      <c r="D1413" s="7" t="s">
        <v>43</v>
      </c>
      <c r="E1413" s="7">
        <v>0</v>
      </c>
      <c r="F1413" s="7">
        <v>0</v>
      </c>
      <c r="G1413" s="7">
        <v>0</v>
      </c>
      <c r="H1413" s="7">
        <v>0</v>
      </c>
      <c r="I1413" s="7">
        <v>0</v>
      </c>
      <c r="J1413" s="7">
        <v>0</v>
      </c>
      <c r="K1413" s="7">
        <v>0</v>
      </c>
      <c r="L1413" s="7">
        <v>0</v>
      </c>
      <c r="M1413" s="7">
        <v>0</v>
      </c>
      <c r="N1413" s="7">
        <v>0</v>
      </c>
      <c r="O1413" s="7">
        <v>0</v>
      </c>
      <c r="P1413" s="7">
        <v>0</v>
      </c>
      <c r="Q1413" s="7">
        <v>0</v>
      </c>
      <c r="R1413" s="7">
        <v>0</v>
      </c>
      <c r="S1413" s="7">
        <v>0</v>
      </c>
      <c r="T1413" s="7">
        <v>0</v>
      </c>
      <c r="U1413" s="7">
        <v>0</v>
      </c>
      <c r="V1413" s="7">
        <v>0</v>
      </c>
      <c r="W1413" s="7">
        <v>0</v>
      </c>
      <c r="X1413" s="7">
        <v>0</v>
      </c>
      <c r="Y1413" s="7">
        <v>0</v>
      </c>
      <c r="Z1413" s="7">
        <v>0</v>
      </c>
      <c r="AA1413" s="1" t="s">
        <v>44</v>
      </c>
      <c r="AB1413" s="1" t="str">
        <f t="shared" si="66"/>
        <v>Comunidad Valenciana</v>
      </c>
      <c r="AC1413" s="1" t="str">
        <f t="shared" si="64"/>
        <v>Cáceres-Comunidad Valenciana-Castellón-R9</v>
      </c>
      <c r="AD1413" s="1" t="str">
        <f t="shared" si="65"/>
        <v xml:space="preserve">DH - Industria del caucho y materias plásticas </v>
      </c>
    </row>
    <row r="1414" spans="1:30" ht="14.4">
      <c r="A1414" s="7" t="s">
        <v>104</v>
      </c>
      <c r="B1414" s="7" t="s">
        <v>99</v>
      </c>
      <c r="C1414" s="7" t="s">
        <v>101</v>
      </c>
      <c r="D1414" s="7" t="s">
        <v>45</v>
      </c>
      <c r="E1414" s="7">
        <v>0</v>
      </c>
      <c r="F1414" s="7">
        <v>0</v>
      </c>
      <c r="G1414" s="7">
        <v>0</v>
      </c>
      <c r="H1414" s="7">
        <v>4.4453188626245401</v>
      </c>
      <c r="I1414" s="7">
        <v>4.4651963136242001</v>
      </c>
      <c r="J1414" s="7">
        <v>17.602401370237398</v>
      </c>
      <c r="K1414" s="7">
        <v>11.774957792218601</v>
      </c>
      <c r="L1414" s="7">
        <v>45.111673646822901</v>
      </c>
      <c r="M1414" s="7">
        <v>0</v>
      </c>
      <c r="N1414" s="7">
        <v>0</v>
      </c>
      <c r="O1414" s="7">
        <v>2.8123655121361901</v>
      </c>
      <c r="P1414" s="7">
        <v>0</v>
      </c>
      <c r="Q1414" s="7">
        <v>0</v>
      </c>
      <c r="R1414" s="7">
        <v>0</v>
      </c>
      <c r="S1414" s="7">
        <v>23.943625000000001</v>
      </c>
      <c r="T1414" s="7">
        <v>28.657487</v>
      </c>
      <c r="U1414" s="7">
        <v>76.562512999999996</v>
      </c>
      <c r="V1414" s="7">
        <v>35.265155999999998</v>
      </c>
      <c r="W1414" s="7">
        <v>26.966856</v>
      </c>
      <c r="X1414" s="7">
        <v>0</v>
      </c>
      <c r="Y1414" s="7">
        <v>0</v>
      </c>
      <c r="Z1414" s="7">
        <v>12.887447999999999</v>
      </c>
      <c r="AA1414" s="1" t="s">
        <v>46</v>
      </c>
      <c r="AB1414" s="1" t="str">
        <f t="shared" si="66"/>
        <v>Comunidad Valenciana</v>
      </c>
      <c r="AC1414" s="1" t="str">
        <f t="shared" si="64"/>
        <v>Cáceres-Comunidad Valenciana-Castellón-R10</v>
      </c>
      <c r="AD1414" s="1" t="str">
        <f t="shared" si="65"/>
        <v xml:space="preserve">DI - Industria de productos minerales no metálicos </v>
      </c>
    </row>
    <row r="1415" spans="1:30" ht="14.4">
      <c r="A1415" s="7" t="s">
        <v>104</v>
      </c>
      <c r="B1415" s="7" t="s">
        <v>99</v>
      </c>
      <c r="C1415" s="7" t="s">
        <v>101</v>
      </c>
      <c r="D1415" s="7" t="s">
        <v>47</v>
      </c>
      <c r="E1415" s="7">
        <v>0</v>
      </c>
      <c r="F1415" s="7">
        <v>0</v>
      </c>
      <c r="G1415" s="7">
        <v>0</v>
      </c>
      <c r="H1415" s="7">
        <v>0</v>
      </c>
      <c r="I1415" s="7">
        <v>3.4781947035682301</v>
      </c>
      <c r="J1415" s="7">
        <v>0</v>
      </c>
      <c r="K1415" s="7">
        <v>0</v>
      </c>
      <c r="L1415" s="7">
        <v>0</v>
      </c>
      <c r="M1415" s="7">
        <v>0</v>
      </c>
      <c r="N1415" s="7">
        <v>0</v>
      </c>
      <c r="O1415" s="7">
        <v>0</v>
      </c>
      <c r="P1415" s="7">
        <v>0</v>
      </c>
      <c r="Q1415" s="7">
        <v>0</v>
      </c>
      <c r="R1415" s="7">
        <v>0</v>
      </c>
      <c r="S1415" s="7">
        <v>0</v>
      </c>
      <c r="T1415" s="7">
        <v>6.8032909999999998</v>
      </c>
      <c r="U1415" s="7">
        <v>0</v>
      </c>
      <c r="V1415" s="7">
        <v>0</v>
      </c>
      <c r="W1415" s="7">
        <v>0</v>
      </c>
      <c r="X1415" s="7">
        <v>0</v>
      </c>
      <c r="Y1415" s="7">
        <v>0</v>
      </c>
      <c r="Z1415" s="7">
        <v>0</v>
      </c>
      <c r="AA1415" s="1" t="s">
        <v>48</v>
      </c>
      <c r="AB1415" s="1" t="str">
        <f t="shared" si="66"/>
        <v>Comunidad Valenciana</v>
      </c>
      <c r="AC1415" s="1" t="str">
        <f t="shared" si="64"/>
        <v>Cáceres-Comunidad Valenciana-Castellón-R11</v>
      </c>
      <c r="AD1415" s="1" t="str">
        <f t="shared" si="65"/>
        <v xml:space="preserve">DJ - Metalurgia y fabricación de productos metálicos </v>
      </c>
    </row>
    <row r="1416" spans="1:30" ht="14.4">
      <c r="A1416" s="7" t="s">
        <v>104</v>
      </c>
      <c r="B1416" s="7" t="s">
        <v>99</v>
      </c>
      <c r="C1416" s="7" t="s">
        <v>101</v>
      </c>
      <c r="D1416" s="7" t="s">
        <v>49</v>
      </c>
      <c r="E1416" s="7">
        <v>0</v>
      </c>
      <c r="F1416" s="7">
        <v>0</v>
      </c>
      <c r="G1416" s="7">
        <v>0</v>
      </c>
      <c r="H1416" s="7">
        <v>0</v>
      </c>
      <c r="I1416" s="7">
        <v>0</v>
      </c>
      <c r="J1416" s="7">
        <v>0</v>
      </c>
      <c r="K1416" s="7">
        <v>0</v>
      </c>
      <c r="L1416" s="7">
        <v>0</v>
      </c>
      <c r="M1416" s="7">
        <v>0</v>
      </c>
      <c r="N1416" s="7">
        <v>0</v>
      </c>
      <c r="O1416" s="7">
        <v>0</v>
      </c>
      <c r="P1416" s="7">
        <v>0</v>
      </c>
      <c r="Q1416" s="7">
        <v>0</v>
      </c>
      <c r="R1416" s="7">
        <v>0</v>
      </c>
      <c r="S1416" s="7">
        <v>0</v>
      </c>
      <c r="T1416" s="7">
        <v>0</v>
      </c>
      <c r="U1416" s="7">
        <v>0</v>
      </c>
      <c r="V1416" s="7">
        <v>0</v>
      </c>
      <c r="W1416" s="7">
        <v>0</v>
      </c>
      <c r="X1416" s="7">
        <v>0</v>
      </c>
      <c r="Y1416" s="7">
        <v>0</v>
      </c>
      <c r="Z1416" s="7">
        <v>0</v>
      </c>
      <c r="AA1416" s="1" t="s">
        <v>50</v>
      </c>
      <c r="AB1416" s="1" t="str">
        <f t="shared" si="66"/>
        <v>Comunidad Valenciana</v>
      </c>
      <c r="AC1416" s="1" t="str">
        <f t="shared" si="64"/>
        <v>Cáceres-Comunidad Valenciana-Castellón-R12</v>
      </c>
      <c r="AD1416" s="1" t="str">
        <f t="shared" si="65"/>
        <v xml:space="preserve">DK - Fabricación de maquinaria y equipo mecánico </v>
      </c>
    </row>
    <row r="1417" spans="1:30" ht="14.4">
      <c r="A1417" s="7" t="s">
        <v>104</v>
      </c>
      <c r="B1417" s="7" t="s">
        <v>99</v>
      </c>
      <c r="C1417" s="7" t="s">
        <v>101</v>
      </c>
      <c r="D1417" s="7" t="s">
        <v>51</v>
      </c>
      <c r="E1417" s="7">
        <v>0</v>
      </c>
      <c r="F1417" s="7">
        <v>0</v>
      </c>
      <c r="G1417" s="7">
        <v>0</v>
      </c>
      <c r="H1417" s="7">
        <v>0</v>
      </c>
      <c r="I1417" s="7">
        <v>0</v>
      </c>
      <c r="J1417" s="7">
        <v>0</v>
      </c>
      <c r="K1417" s="7">
        <v>6.7035259737535204</v>
      </c>
      <c r="L1417" s="7">
        <v>0</v>
      </c>
      <c r="M1417" s="7">
        <v>0</v>
      </c>
      <c r="N1417" s="7">
        <v>0</v>
      </c>
      <c r="O1417" s="7">
        <v>0</v>
      </c>
      <c r="P1417" s="7">
        <v>0</v>
      </c>
      <c r="Q1417" s="7">
        <v>0</v>
      </c>
      <c r="R1417" s="7">
        <v>0</v>
      </c>
      <c r="S1417" s="7">
        <v>0</v>
      </c>
      <c r="T1417" s="7">
        <v>0</v>
      </c>
      <c r="U1417" s="7">
        <v>0</v>
      </c>
      <c r="V1417" s="7">
        <v>2.5298799999999999</v>
      </c>
      <c r="W1417" s="7">
        <v>0</v>
      </c>
      <c r="X1417" s="7">
        <v>0</v>
      </c>
      <c r="Y1417" s="7">
        <v>0</v>
      </c>
      <c r="Z1417" s="7">
        <v>0</v>
      </c>
      <c r="AA1417" s="1" t="s">
        <v>52</v>
      </c>
      <c r="AB1417" s="1" t="str">
        <f t="shared" si="66"/>
        <v>Comunidad Valenciana</v>
      </c>
      <c r="AC1417" s="1" t="str">
        <f t="shared" si="64"/>
        <v>Cáceres-Comunidad Valenciana-Castellón-R13</v>
      </c>
      <c r="AD1417" s="1" t="str">
        <f t="shared" si="65"/>
        <v xml:space="preserve">DL - Material y equipo eléctrico, electrónico y óptico </v>
      </c>
    </row>
    <row r="1418" spans="1:30" ht="14.4">
      <c r="A1418" s="7" t="s">
        <v>104</v>
      </c>
      <c r="B1418" s="7" t="s">
        <v>99</v>
      </c>
      <c r="C1418" s="7" t="s">
        <v>101</v>
      </c>
      <c r="D1418" s="7" t="s">
        <v>53</v>
      </c>
      <c r="E1418" s="7">
        <v>0</v>
      </c>
      <c r="F1418" s="7">
        <v>0</v>
      </c>
      <c r="G1418" s="7">
        <v>0</v>
      </c>
      <c r="H1418" s="7">
        <v>0</v>
      </c>
      <c r="I1418" s="7">
        <v>0</v>
      </c>
      <c r="J1418" s="7">
        <v>0</v>
      </c>
      <c r="K1418" s="7">
        <v>0</v>
      </c>
      <c r="L1418" s="7">
        <v>0</v>
      </c>
      <c r="M1418" s="7">
        <v>0</v>
      </c>
      <c r="N1418" s="7">
        <v>0</v>
      </c>
      <c r="O1418" s="7">
        <v>0</v>
      </c>
      <c r="P1418" s="7">
        <v>0</v>
      </c>
      <c r="Q1418" s="7">
        <v>0</v>
      </c>
      <c r="R1418" s="7">
        <v>0</v>
      </c>
      <c r="S1418" s="7">
        <v>0</v>
      </c>
      <c r="T1418" s="7">
        <v>0</v>
      </c>
      <c r="U1418" s="7">
        <v>0</v>
      </c>
      <c r="V1418" s="7">
        <v>0</v>
      </c>
      <c r="W1418" s="7">
        <v>0</v>
      </c>
      <c r="X1418" s="7">
        <v>0</v>
      </c>
      <c r="Y1418" s="7">
        <v>0</v>
      </c>
      <c r="Z1418" s="7">
        <v>0</v>
      </c>
      <c r="AA1418" s="1" t="s">
        <v>54</v>
      </c>
      <c r="AB1418" s="1" t="str">
        <f t="shared" si="66"/>
        <v>Comunidad Valenciana</v>
      </c>
      <c r="AC1418" s="1" t="str">
        <f t="shared" si="64"/>
        <v>Cáceres-Comunidad Valenciana-Castellón-R14</v>
      </c>
      <c r="AD1418" s="1" t="str">
        <f t="shared" si="65"/>
        <v xml:space="preserve">DM - Fabricación de material de transporte </v>
      </c>
    </row>
    <row r="1419" spans="1:30" ht="14.4">
      <c r="A1419" s="7" t="s">
        <v>104</v>
      </c>
      <c r="B1419" s="7" t="s">
        <v>99</v>
      </c>
      <c r="C1419" s="7" t="s">
        <v>101</v>
      </c>
      <c r="D1419" s="7" t="s">
        <v>55</v>
      </c>
      <c r="E1419" s="7">
        <v>0</v>
      </c>
      <c r="F1419" s="7">
        <v>0</v>
      </c>
      <c r="G1419" s="7">
        <v>0</v>
      </c>
      <c r="H1419" s="7">
        <v>0</v>
      </c>
      <c r="I1419" s="7">
        <v>0</v>
      </c>
      <c r="J1419" s="7">
        <v>0</v>
      </c>
      <c r="K1419" s="7">
        <v>0</v>
      </c>
      <c r="L1419" s="7">
        <v>0</v>
      </c>
      <c r="M1419" s="7">
        <v>0</v>
      </c>
      <c r="N1419" s="7">
        <v>0</v>
      </c>
      <c r="O1419" s="7">
        <v>0</v>
      </c>
      <c r="P1419" s="7">
        <v>0</v>
      </c>
      <c r="Q1419" s="7">
        <v>0</v>
      </c>
      <c r="R1419" s="7">
        <v>0</v>
      </c>
      <c r="S1419" s="7">
        <v>0</v>
      </c>
      <c r="T1419" s="7">
        <v>0</v>
      </c>
      <c r="U1419" s="7">
        <v>0</v>
      </c>
      <c r="V1419" s="7">
        <v>0</v>
      </c>
      <c r="W1419" s="7">
        <v>0</v>
      </c>
      <c r="X1419" s="7">
        <v>0</v>
      </c>
      <c r="Y1419" s="7">
        <v>0</v>
      </c>
      <c r="Z1419" s="7">
        <v>0</v>
      </c>
      <c r="AA1419" s="1" t="s">
        <v>56</v>
      </c>
      <c r="AB1419" s="1" t="str">
        <f t="shared" si="66"/>
        <v>Comunidad Valenciana</v>
      </c>
      <c r="AC1419" s="1" t="str">
        <f t="shared" si="64"/>
        <v>Cáceres-Comunidad Valenciana-Castellón-R15</v>
      </c>
      <c r="AD1419" s="1" t="str">
        <f t="shared" si="65"/>
        <v xml:space="preserve">DN - Industrias diversas </v>
      </c>
    </row>
    <row r="1420" spans="1:30" ht="14.4">
      <c r="A1420" s="7" t="s">
        <v>104</v>
      </c>
      <c r="B1420" s="7" t="s">
        <v>99</v>
      </c>
      <c r="C1420" s="7" t="s">
        <v>101</v>
      </c>
      <c r="D1420" s="7" t="s">
        <v>57</v>
      </c>
      <c r="E1420" s="7">
        <v>0</v>
      </c>
      <c r="F1420" s="7">
        <v>0</v>
      </c>
      <c r="G1420" s="7">
        <v>0</v>
      </c>
      <c r="H1420" s="7">
        <v>0</v>
      </c>
      <c r="I1420" s="7">
        <v>0</v>
      </c>
      <c r="J1420" s="7">
        <v>0</v>
      </c>
      <c r="K1420" s="7">
        <v>0</v>
      </c>
      <c r="L1420" s="7">
        <v>0</v>
      </c>
      <c r="M1420" s="7">
        <v>0</v>
      </c>
      <c r="N1420" s="7">
        <v>0</v>
      </c>
      <c r="O1420" s="7">
        <v>0</v>
      </c>
      <c r="P1420" s="7">
        <v>0</v>
      </c>
      <c r="Q1420" s="7">
        <v>0</v>
      </c>
      <c r="R1420" s="7">
        <v>0</v>
      </c>
      <c r="S1420" s="7">
        <v>0</v>
      </c>
      <c r="T1420" s="7">
        <v>0</v>
      </c>
      <c r="U1420" s="7">
        <v>0</v>
      </c>
      <c r="V1420" s="7">
        <v>0</v>
      </c>
      <c r="W1420" s="7">
        <v>0</v>
      </c>
      <c r="X1420" s="7">
        <v>0</v>
      </c>
      <c r="Y1420" s="7">
        <v>0</v>
      </c>
      <c r="Z1420" s="7">
        <v>0</v>
      </c>
      <c r="AA1420" s="1" t="s">
        <v>58</v>
      </c>
      <c r="AB1420" s="1" t="str">
        <f t="shared" si="66"/>
        <v>Comunidad Valenciana</v>
      </c>
      <c r="AC1420" s="1" t="str">
        <f t="shared" si="64"/>
        <v>Cáceres-Comunidad Valenciana-Castellón-R16</v>
      </c>
      <c r="AD1420" s="1" t="str">
        <f t="shared" si="65"/>
        <v xml:space="preserve">EE - Industria energética, distribución de energía, gas y agua </v>
      </c>
    </row>
    <row r="1421" spans="1:30" ht="14.4">
      <c r="A1421" s="7" t="s">
        <v>104</v>
      </c>
      <c r="B1421" s="7" t="s">
        <v>99</v>
      </c>
      <c r="C1421" s="7" t="s">
        <v>102</v>
      </c>
      <c r="D1421" s="7" t="s">
        <v>23</v>
      </c>
      <c r="E1421" s="7">
        <v>0</v>
      </c>
      <c r="F1421" s="7">
        <v>0</v>
      </c>
      <c r="G1421" s="7">
        <v>0</v>
      </c>
      <c r="H1421" s="7">
        <v>0</v>
      </c>
      <c r="I1421" s="7">
        <v>6.1651874842016801</v>
      </c>
      <c r="J1421" s="7">
        <v>0</v>
      </c>
      <c r="K1421" s="7">
        <v>0</v>
      </c>
      <c r="L1421" s="7">
        <v>0</v>
      </c>
      <c r="M1421" s="7">
        <v>4.2836568857349704</v>
      </c>
      <c r="N1421" s="7">
        <v>3.9811765118379498</v>
      </c>
      <c r="O1421" s="7">
        <v>0</v>
      </c>
      <c r="P1421" s="7">
        <v>0</v>
      </c>
      <c r="Q1421" s="7">
        <v>0</v>
      </c>
      <c r="R1421" s="7">
        <v>0</v>
      </c>
      <c r="S1421" s="7">
        <v>0</v>
      </c>
      <c r="T1421" s="7">
        <v>23.118147</v>
      </c>
      <c r="U1421" s="7">
        <v>0</v>
      </c>
      <c r="V1421" s="7">
        <v>0</v>
      </c>
      <c r="W1421" s="7">
        <v>0</v>
      </c>
      <c r="X1421" s="7">
        <v>12.91356</v>
      </c>
      <c r="Y1421" s="7">
        <v>12.345744</v>
      </c>
      <c r="Z1421" s="7">
        <v>0</v>
      </c>
      <c r="AA1421" s="1" t="s">
        <v>24</v>
      </c>
      <c r="AB1421" s="1" t="str">
        <f t="shared" si="66"/>
        <v>Comunidad Valenciana</v>
      </c>
      <c r="AC1421" s="1" t="str">
        <f t="shared" si="64"/>
        <v>Cáceres-Comunidad Valenciana-Valencia-R1</v>
      </c>
      <c r="AD1421" s="1" t="str">
        <f t="shared" si="65"/>
        <v xml:space="preserve">AA,BB - Agricultura, silvicultura y pesca </v>
      </c>
    </row>
    <row r="1422" spans="1:30" ht="14.4">
      <c r="A1422" s="7" t="s">
        <v>104</v>
      </c>
      <c r="B1422" s="7" t="s">
        <v>99</v>
      </c>
      <c r="C1422" s="7" t="s">
        <v>102</v>
      </c>
      <c r="D1422" s="7" t="s">
        <v>26</v>
      </c>
      <c r="E1422" s="7">
        <v>0</v>
      </c>
      <c r="F1422" s="7">
        <v>0</v>
      </c>
      <c r="G1422" s="7">
        <v>0</v>
      </c>
      <c r="H1422" s="7">
        <v>0</v>
      </c>
      <c r="I1422" s="7">
        <v>0</v>
      </c>
      <c r="J1422" s="7">
        <v>0</v>
      </c>
      <c r="K1422" s="7">
        <v>0</v>
      </c>
      <c r="L1422" s="7">
        <v>0</v>
      </c>
      <c r="M1422" s="7">
        <v>0</v>
      </c>
      <c r="N1422" s="7">
        <v>0</v>
      </c>
      <c r="O1422" s="7">
        <v>8.3635570946192297E-3</v>
      </c>
      <c r="P1422" s="7">
        <v>0</v>
      </c>
      <c r="Q1422" s="7">
        <v>0</v>
      </c>
      <c r="R1422" s="7">
        <v>0</v>
      </c>
      <c r="S1422" s="7">
        <v>0</v>
      </c>
      <c r="T1422" s="7">
        <v>0</v>
      </c>
      <c r="U1422" s="7">
        <v>0</v>
      </c>
      <c r="V1422" s="7">
        <v>0</v>
      </c>
      <c r="W1422" s="7">
        <v>0</v>
      </c>
      <c r="X1422" s="7">
        <v>0</v>
      </c>
      <c r="Y1422" s="7">
        <v>0</v>
      </c>
      <c r="Z1422" s="7">
        <v>11.043889999999999</v>
      </c>
      <c r="AA1422" s="1" t="s">
        <v>27</v>
      </c>
      <c r="AB1422" s="1" t="str">
        <f t="shared" si="66"/>
        <v>Comunidad Valenciana</v>
      </c>
      <c r="AC1422" s="1" t="str">
        <f t="shared" ref="AC1422:AC1485" si="67">+A1422&amp;"-"&amp;AB1422&amp;"-"&amp;C1422&amp;"-"&amp;AA1422</f>
        <v>Cáceres-Comunidad Valenciana-Valencia-R2</v>
      </c>
      <c r="AD1422" s="1" t="str">
        <f t="shared" ref="AD1422:AD1485" si="68">+IF(D1422=$D$13,$AI$1,IF(D1422=$D$14,$AI$2,IF(D1422=$D$15,$AI$3,IF(D1422=$D$16,$AI$4,IF(D1422=$D$17,$AI$5,IF(D1422=$D$18,$AI$6,IF(D1422=$D$19,$AI$7,IF(D1422=$D$20,$AI$8,IF(D1422=$D$21,$AI$9,IF(D1422=$D$22,$AI$10,IF(D1422=$D$23,$AI$11,IF(D1422=$D$24,$AI$12,IF(D1422=$D$25,$AI$13,IF(D1422=$D$26,$AI$14,IF(D1422=$D$27,$AI$15,$AI$16)))))))))))))))</f>
        <v xml:space="preserve">CA,CB, DF - I. extractivas, coquerías, refino y combustibles nucleares </v>
      </c>
    </row>
    <row r="1423" spans="1:30" ht="14.4">
      <c r="A1423" s="7" t="s">
        <v>104</v>
      </c>
      <c r="B1423" s="7" t="s">
        <v>99</v>
      </c>
      <c r="C1423" s="7" t="s">
        <v>102</v>
      </c>
      <c r="D1423" s="7" t="s">
        <v>29</v>
      </c>
      <c r="E1423" s="7">
        <v>0</v>
      </c>
      <c r="F1423" s="7">
        <v>1.5635942585056399</v>
      </c>
      <c r="G1423" s="7">
        <v>6.0619725513482203</v>
      </c>
      <c r="H1423" s="7">
        <v>0</v>
      </c>
      <c r="I1423" s="7">
        <v>0</v>
      </c>
      <c r="J1423" s="7">
        <v>2.2824531482056098</v>
      </c>
      <c r="K1423" s="7">
        <v>2.50081262762586</v>
      </c>
      <c r="L1423" s="7">
        <v>5.6944028464445404</v>
      </c>
      <c r="M1423" s="7">
        <v>0</v>
      </c>
      <c r="N1423" s="7">
        <v>37.248721954273201</v>
      </c>
      <c r="O1423" s="7">
        <v>0</v>
      </c>
      <c r="P1423" s="7">
        <v>0</v>
      </c>
      <c r="Q1423" s="7">
        <v>2.9276719999999998</v>
      </c>
      <c r="R1423" s="7">
        <v>22.341704</v>
      </c>
      <c r="S1423" s="7">
        <v>0</v>
      </c>
      <c r="T1423" s="7">
        <v>0</v>
      </c>
      <c r="U1423" s="7">
        <v>14.326286</v>
      </c>
      <c r="V1423" s="7">
        <v>6.1966409999999996</v>
      </c>
      <c r="W1423" s="7">
        <v>19.769411999999999</v>
      </c>
      <c r="X1423" s="7">
        <v>0</v>
      </c>
      <c r="Y1423" s="7">
        <v>37.021607600000003</v>
      </c>
      <c r="Z1423" s="7">
        <v>0</v>
      </c>
      <c r="AA1423" s="1" t="s">
        <v>30</v>
      </c>
      <c r="AB1423" s="1" t="str">
        <f t="shared" si="66"/>
        <v>Comunidad Valenciana</v>
      </c>
      <c r="AC1423" s="1" t="str">
        <f t="shared" si="67"/>
        <v>Cáceres-Comunidad Valenciana-Valencia-R3</v>
      </c>
      <c r="AD1423" s="1" t="str">
        <f t="shared" si="68"/>
        <v xml:space="preserve">DA - Industria Agroalimentaria </v>
      </c>
    </row>
    <row r="1424" spans="1:30" ht="14.4">
      <c r="A1424" s="7" t="s">
        <v>104</v>
      </c>
      <c r="B1424" s="7" t="s">
        <v>99</v>
      </c>
      <c r="C1424" s="7" t="s">
        <v>102</v>
      </c>
      <c r="D1424" s="7" t="s">
        <v>32</v>
      </c>
      <c r="E1424" s="7">
        <v>0</v>
      </c>
      <c r="F1424" s="7">
        <v>0</v>
      </c>
      <c r="G1424" s="7">
        <v>0</v>
      </c>
      <c r="H1424" s="7">
        <v>0</v>
      </c>
      <c r="I1424" s="7">
        <v>0</v>
      </c>
      <c r="J1424" s="7">
        <v>0</v>
      </c>
      <c r="K1424" s="7">
        <v>0</v>
      </c>
      <c r="L1424" s="7">
        <v>0</v>
      </c>
      <c r="M1424" s="7">
        <v>0</v>
      </c>
      <c r="N1424" s="7">
        <v>0</v>
      </c>
      <c r="O1424" s="7">
        <v>0</v>
      </c>
      <c r="P1424" s="7">
        <v>0</v>
      </c>
      <c r="Q1424" s="7">
        <v>0</v>
      </c>
      <c r="R1424" s="7">
        <v>0</v>
      </c>
      <c r="S1424" s="7">
        <v>0</v>
      </c>
      <c r="T1424" s="7">
        <v>0</v>
      </c>
      <c r="U1424" s="7">
        <v>0</v>
      </c>
      <c r="V1424" s="7">
        <v>0</v>
      </c>
      <c r="W1424" s="7">
        <v>0</v>
      </c>
      <c r="X1424" s="7">
        <v>0</v>
      </c>
      <c r="Y1424" s="7">
        <v>0</v>
      </c>
      <c r="Z1424" s="7">
        <v>0</v>
      </c>
      <c r="AA1424" s="1" t="s">
        <v>33</v>
      </c>
      <c r="AB1424" s="1" t="str">
        <f t="shared" si="66"/>
        <v>Comunidad Valenciana</v>
      </c>
      <c r="AC1424" s="1" t="str">
        <f t="shared" si="67"/>
        <v>Cáceres-Comunidad Valenciana-Valencia-R4</v>
      </c>
      <c r="AD1424" s="1" t="str">
        <f t="shared" si="68"/>
        <v xml:space="preserve">DB - Industria textil y de la confección </v>
      </c>
    </row>
    <row r="1425" spans="1:30" ht="14.4">
      <c r="A1425" s="7" t="s">
        <v>104</v>
      </c>
      <c r="B1425" s="7" t="s">
        <v>99</v>
      </c>
      <c r="C1425" s="7" t="s">
        <v>102</v>
      </c>
      <c r="D1425" s="7" t="s">
        <v>35</v>
      </c>
      <c r="E1425" s="7">
        <v>0</v>
      </c>
      <c r="F1425" s="7">
        <v>0</v>
      </c>
      <c r="G1425" s="7">
        <v>0</v>
      </c>
      <c r="H1425" s="7">
        <v>0</v>
      </c>
      <c r="I1425" s="7">
        <v>0</v>
      </c>
      <c r="J1425" s="7">
        <v>0</v>
      </c>
      <c r="K1425" s="7">
        <v>0</v>
      </c>
      <c r="L1425" s="7">
        <v>0</v>
      </c>
      <c r="M1425" s="7">
        <v>0</v>
      </c>
      <c r="N1425" s="7">
        <v>0</v>
      </c>
      <c r="O1425" s="7">
        <v>0</v>
      </c>
      <c r="P1425" s="7">
        <v>0</v>
      </c>
      <c r="Q1425" s="7">
        <v>0</v>
      </c>
      <c r="R1425" s="7">
        <v>0</v>
      </c>
      <c r="S1425" s="7">
        <v>0</v>
      </c>
      <c r="T1425" s="7">
        <v>0</v>
      </c>
      <c r="U1425" s="7">
        <v>0</v>
      </c>
      <c r="V1425" s="7">
        <v>0</v>
      </c>
      <c r="W1425" s="7">
        <v>0</v>
      </c>
      <c r="X1425" s="7">
        <v>0</v>
      </c>
      <c r="Y1425" s="7">
        <v>0</v>
      </c>
      <c r="Z1425" s="7">
        <v>0</v>
      </c>
      <c r="AA1425" s="1" t="s">
        <v>36</v>
      </c>
      <c r="AB1425" s="1" t="str">
        <f t="shared" si="66"/>
        <v>Comunidad Valenciana</v>
      </c>
      <c r="AC1425" s="1" t="str">
        <f t="shared" si="67"/>
        <v>Cáceres-Comunidad Valenciana-Valencia-R5</v>
      </c>
      <c r="AD1425" s="1" t="str">
        <f t="shared" si="68"/>
        <v xml:space="preserve">DC - Industria del cuero y calzado </v>
      </c>
    </row>
    <row r="1426" spans="1:30" ht="14.4">
      <c r="A1426" s="7" t="s">
        <v>104</v>
      </c>
      <c r="B1426" s="7" t="s">
        <v>99</v>
      </c>
      <c r="C1426" s="7" t="s">
        <v>102</v>
      </c>
      <c r="D1426" s="7" t="s">
        <v>37</v>
      </c>
      <c r="E1426" s="7">
        <v>0</v>
      </c>
      <c r="F1426" s="7">
        <v>0</v>
      </c>
      <c r="G1426" s="7">
        <v>0</v>
      </c>
      <c r="H1426" s="7">
        <v>0</v>
      </c>
      <c r="I1426" s="7">
        <v>0</v>
      </c>
      <c r="J1426" s="7">
        <v>0</v>
      </c>
      <c r="K1426" s="7">
        <v>0</v>
      </c>
      <c r="L1426" s="7">
        <v>0</v>
      </c>
      <c r="M1426" s="7">
        <v>0</v>
      </c>
      <c r="N1426" s="7">
        <v>0</v>
      </c>
      <c r="O1426" s="7">
        <v>0</v>
      </c>
      <c r="P1426" s="7">
        <v>0</v>
      </c>
      <c r="Q1426" s="7">
        <v>0</v>
      </c>
      <c r="R1426" s="7">
        <v>0</v>
      </c>
      <c r="S1426" s="7">
        <v>0</v>
      </c>
      <c r="T1426" s="7">
        <v>0</v>
      </c>
      <c r="U1426" s="7">
        <v>0</v>
      </c>
      <c r="V1426" s="7">
        <v>0</v>
      </c>
      <c r="W1426" s="7">
        <v>0</v>
      </c>
      <c r="X1426" s="7">
        <v>0</v>
      </c>
      <c r="Y1426" s="7">
        <v>0</v>
      </c>
      <c r="Z1426" s="7">
        <v>0</v>
      </c>
      <c r="AA1426" s="1" t="s">
        <v>38</v>
      </c>
      <c r="AB1426" s="1" t="str">
        <f t="shared" si="66"/>
        <v>Comunidad Valenciana</v>
      </c>
      <c r="AC1426" s="1" t="str">
        <f t="shared" si="67"/>
        <v>Cáceres-Comunidad Valenciana-Valencia-R6</v>
      </c>
      <c r="AD1426" s="1" t="str">
        <f t="shared" si="68"/>
        <v xml:space="preserve">DD - Industria de la madera y el corcho </v>
      </c>
    </row>
    <row r="1427" spans="1:30" ht="14.4">
      <c r="A1427" s="7" t="s">
        <v>104</v>
      </c>
      <c r="B1427" s="7" t="s">
        <v>99</v>
      </c>
      <c r="C1427" s="7" t="s">
        <v>102</v>
      </c>
      <c r="D1427" s="7" t="s">
        <v>39</v>
      </c>
      <c r="E1427" s="7">
        <v>0</v>
      </c>
      <c r="F1427" s="7">
        <v>4.3143082224132003</v>
      </c>
      <c r="G1427" s="7">
        <v>0</v>
      </c>
      <c r="H1427" s="7">
        <v>0</v>
      </c>
      <c r="I1427" s="7">
        <v>9.5894798743918503</v>
      </c>
      <c r="J1427" s="7">
        <v>0</v>
      </c>
      <c r="K1427" s="7">
        <v>0</v>
      </c>
      <c r="L1427" s="7">
        <v>3.9918409120155198</v>
      </c>
      <c r="M1427" s="7">
        <v>0</v>
      </c>
      <c r="N1427" s="7">
        <v>0</v>
      </c>
      <c r="O1427" s="7">
        <v>0</v>
      </c>
      <c r="P1427" s="7">
        <v>0</v>
      </c>
      <c r="Q1427" s="7">
        <v>2.4849589999999999</v>
      </c>
      <c r="R1427" s="7">
        <v>0</v>
      </c>
      <c r="S1427" s="7">
        <v>0</v>
      </c>
      <c r="T1427" s="7">
        <v>7.6562039999999998</v>
      </c>
      <c r="U1427" s="7">
        <v>0</v>
      </c>
      <c r="V1427" s="7">
        <v>0</v>
      </c>
      <c r="W1427" s="7">
        <v>4.0125330000000003</v>
      </c>
      <c r="X1427" s="7">
        <v>0</v>
      </c>
      <c r="Y1427" s="7">
        <v>0</v>
      </c>
      <c r="Z1427" s="7">
        <v>0</v>
      </c>
      <c r="AA1427" s="1" t="s">
        <v>40</v>
      </c>
      <c r="AB1427" s="1" t="str">
        <f t="shared" si="66"/>
        <v>Comunidad Valenciana</v>
      </c>
      <c r="AC1427" s="1" t="str">
        <f t="shared" si="67"/>
        <v>Cáceres-Comunidad Valenciana-Valencia-R7</v>
      </c>
      <c r="AD1427" s="1" t="str">
        <f t="shared" si="68"/>
        <v xml:space="preserve">DE - Industria del papel, edición y artes gráficas </v>
      </c>
    </row>
    <row r="1428" spans="1:30" ht="14.4">
      <c r="A1428" s="7" t="s">
        <v>104</v>
      </c>
      <c r="B1428" s="7" t="s">
        <v>99</v>
      </c>
      <c r="C1428" s="7" t="s">
        <v>102</v>
      </c>
      <c r="D1428" s="7" t="s">
        <v>41</v>
      </c>
      <c r="E1428" s="7">
        <v>0</v>
      </c>
      <c r="F1428" s="7">
        <v>0</v>
      </c>
      <c r="G1428" s="7">
        <v>0.611828093922959</v>
      </c>
      <c r="H1428" s="7">
        <v>0</v>
      </c>
      <c r="I1428" s="7">
        <v>1.6739984901535301</v>
      </c>
      <c r="J1428" s="7">
        <v>0</v>
      </c>
      <c r="K1428" s="7">
        <v>0</v>
      </c>
      <c r="L1428" s="7">
        <v>0</v>
      </c>
      <c r="M1428" s="7">
        <v>0</v>
      </c>
      <c r="N1428" s="7">
        <v>0</v>
      </c>
      <c r="O1428" s="7">
        <v>7.6910887716666201</v>
      </c>
      <c r="P1428" s="7">
        <v>0</v>
      </c>
      <c r="Q1428" s="7">
        <v>0</v>
      </c>
      <c r="R1428" s="7">
        <v>0.655281</v>
      </c>
      <c r="S1428" s="7">
        <v>0</v>
      </c>
      <c r="T1428" s="7">
        <v>8.225797</v>
      </c>
      <c r="U1428" s="7">
        <v>0</v>
      </c>
      <c r="V1428" s="7">
        <v>0</v>
      </c>
      <c r="W1428" s="7">
        <v>0</v>
      </c>
      <c r="X1428" s="7">
        <v>0</v>
      </c>
      <c r="Y1428" s="7">
        <v>0</v>
      </c>
      <c r="Z1428" s="7">
        <v>11.542488000000001</v>
      </c>
      <c r="AA1428" s="1" t="s">
        <v>42</v>
      </c>
      <c r="AB1428" s="1" t="str">
        <f t="shared" si="66"/>
        <v>Comunidad Valenciana</v>
      </c>
      <c r="AC1428" s="1" t="str">
        <f t="shared" si="67"/>
        <v>Cáceres-Comunidad Valenciana-Valencia-R8</v>
      </c>
      <c r="AD1428" s="1" t="str">
        <f t="shared" si="68"/>
        <v xml:space="preserve">DG - Industria Química </v>
      </c>
    </row>
    <row r="1429" spans="1:30" ht="14.4">
      <c r="A1429" s="7" t="s">
        <v>104</v>
      </c>
      <c r="B1429" s="7" t="s">
        <v>99</v>
      </c>
      <c r="C1429" s="7" t="s">
        <v>102</v>
      </c>
      <c r="D1429" s="7" t="s">
        <v>43</v>
      </c>
      <c r="E1429" s="7">
        <v>0</v>
      </c>
      <c r="F1429" s="7">
        <v>0</v>
      </c>
      <c r="G1429" s="7">
        <v>17.0541712255114</v>
      </c>
      <c r="H1429" s="7">
        <v>0</v>
      </c>
      <c r="I1429" s="7">
        <v>0</v>
      </c>
      <c r="J1429" s="7">
        <v>0</v>
      </c>
      <c r="K1429" s="7">
        <v>0</v>
      </c>
      <c r="L1429" s="7">
        <v>0</v>
      </c>
      <c r="M1429" s="7">
        <v>0</v>
      </c>
      <c r="N1429" s="7">
        <v>0</v>
      </c>
      <c r="O1429" s="7">
        <v>0</v>
      </c>
      <c r="P1429" s="7">
        <v>0</v>
      </c>
      <c r="Q1429" s="7">
        <v>0</v>
      </c>
      <c r="R1429" s="7">
        <v>20.48096</v>
      </c>
      <c r="S1429" s="7">
        <v>0</v>
      </c>
      <c r="T1429" s="7">
        <v>0</v>
      </c>
      <c r="U1429" s="7">
        <v>0</v>
      </c>
      <c r="V1429" s="7">
        <v>0</v>
      </c>
      <c r="W1429" s="7">
        <v>0</v>
      </c>
      <c r="X1429" s="7">
        <v>0</v>
      </c>
      <c r="Y1429" s="7">
        <v>0</v>
      </c>
      <c r="Z1429" s="7">
        <v>0</v>
      </c>
      <c r="AA1429" s="1" t="s">
        <v>44</v>
      </c>
      <c r="AB1429" s="1" t="str">
        <f t="shared" si="66"/>
        <v>Comunidad Valenciana</v>
      </c>
      <c r="AC1429" s="1" t="str">
        <f t="shared" si="67"/>
        <v>Cáceres-Comunidad Valenciana-Valencia-R9</v>
      </c>
      <c r="AD1429" s="1" t="str">
        <f t="shared" si="68"/>
        <v xml:space="preserve">DH - Industria del caucho y materias plásticas </v>
      </c>
    </row>
    <row r="1430" spans="1:30" ht="14.4">
      <c r="A1430" s="7" t="s">
        <v>104</v>
      </c>
      <c r="B1430" s="7" t="s">
        <v>99</v>
      </c>
      <c r="C1430" s="7" t="s">
        <v>102</v>
      </c>
      <c r="D1430" s="7" t="s">
        <v>45</v>
      </c>
      <c r="E1430" s="7">
        <v>0</v>
      </c>
      <c r="F1430" s="7">
        <v>0</v>
      </c>
      <c r="G1430" s="7">
        <v>0.84813808772280896</v>
      </c>
      <c r="H1430" s="7">
        <v>0</v>
      </c>
      <c r="I1430" s="7">
        <v>0.60423848450129702</v>
      </c>
      <c r="J1430" s="7">
        <v>1.81792590994192</v>
      </c>
      <c r="K1430" s="7">
        <v>0</v>
      </c>
      <c r="L1430" s="7">
        <v>0.59738588850934404</v>
      </c>
      <c r="M1430" s="7">
        <v>0</v>
      </c>
      <c r="N1430" s="7">
        <v>0</v>
      </c>
      <c r="O1430" s="7">
        <v>0.70688189981443705</v>
      </c>
      <c r="P1430" s="7">
        <v>0</v>
      </c>
      <c r="Q1430" s="7">
        <v>0</v>
      </c>
      <c r="R1430" s="7">
        <v>34.670304000000002</v>
      </c>
      <c r="S1430" s="7">
        <v>0</v>
      </c>
      <c r="T1430" s="7">
        <v>15.209208</v>
      </c>
      <c r="U1430" s="7">
        <v>27.293368000000001</v>
      </c>
      <c r="V1430" s="7">
        <v>0</v>
      </c>
      <c r="W1430" s="7">
        <v>13.555391999999999</v>
      </c>
      <c r="X1430" s="7">
        <v>0</v>
      </c>
      <c r="Y1430" s="7">
        <v>0</v>
      </c>
      <c r="Z1430" s="7">
        <v>15.76854</v>
      </c>
      <c r="AA1430" s="1" t="s">
        <v>46</v>
      </c>
      <c r="AB1430" s="1" t="str">
        <f t="shared" si="66"/>
        <v>Comunidad Valenciana</v>
      </c>
      <c r="AC1430" s="1" t="str">
        <f t="shared" si="67"/>
        <v>Cáceres-Comunidad Valenciana-Valencia-R10</v>
      </c>
      <c r="AD1430" s="1" t="str">
        <f t="shared" si="68"/>
        <v xml:space="preserve">DI - Industria de productos minerales no metálicos </v>
      </c>
    </row>
    <row r="1431" spans="1:30" ht="14.4">
      <c r="A1431" s="7" t="s">
        <v>104</v>
      </c>
      <c r="B1431" s="7" t="s">
        <v>99</v>
      </c>
      <c r="C1431" s="7" t="s">
        <v>102</v>
      </c>
      <c r="D1431" s="7" t="s">
        <v>47</v>
      </c>
      <c r="E1431" s="7">
        <v>10.726574810112799</v>
      </c>
      <c r="F1431" s="7">
        <v>0</v>
      </c>
      <c r="G1431" s="7">
        <v>0</v>
      </c>
      <c r="H1431" s="7">
        <v>9.1913911648438908</v>
      </c>
      <c r="I1431" s="7">
        <v>26.624892861869601</v>
      </c>
      <c r="J1431" s="7">
        <v>19.5041164966289</v>
      </c>
      <c r="K1431" s="7">
        <v>0.151085657278521</v>
      </c>
      <c r="L1431" s="7">
        <v>3.3032559879680399</v>
      </c>
      <c r="M1431" s="7">
        <v>9.0775702848139392</v>
      </c>
      <c r="N1431" s="7">
        <v>2.6040533138303301</v>
      </c>
      <c r="O1431" s="7">
        <v>0</v>
      </c>
      <c r="P1431" s="7">
        <v>6.5923280000000002</v>
      </c>
      <c r="Q1431" s="7">
        <v>0</v>
      </c>
      <c r="R1431" s="7">
        <v>0</v>
      </c>
      <c r="S1431" s="7">
        <v>16.459800000000001</v>
      </c>
      <c r="T1431" s="7">
        <v>17.146705999999998</v>
      </c>
      <c r="U1431" s="7">
        <v>14.639808</v>
      </c>
      <c r="V1431" s="7">
        <v>0.128444</v>
      </c>
      <c r="W1431" s="7">
        <v>14.0253</v>
      </c>
      <c r="X1431" s="7">
        <v>13.664540000000001</v>
      </c>
      <c r="Y1431" s="7">
        <v>1.5024319500000001</v>
      </c>
      <c r="Z1431" s="7">
        <v>0</v>
      </c>
      <c r="AA1431" s="1" t="s">
        <v>48</v>
      </c>
      <c r="AB1431" s="1" t="str">
        <f t="shared" si="66"/>
        <v>Comunidad Valenciana</v>
      </c>
      <c r="AC1431" s="1" t="str">
        <f t="shared" si="67"/>
        <v>Cáceres-Comunidad Valenciana-Valencia-R11</v>
      </c>
      <c r="AD1431" s="1" t="str">
        <f t="shared" si="68"/>
        <v xml:space="preserve">DJ - Metalurgia y fabricación de productos metálicos </v>
      </c>
    </row>
    <row r="1432" spans="1:30" ht="14.4">
      <c r="A1432" s="7" t="s">
        <v>104</v>
      </c>
      <c r="B1432" s="7" t="s">
        <v>99</v>
      </c>
      <c r="C1432" s="7" t="s">
        <v>102</v>
      </c>
      <c r="D1432" s="7" t="s">
        <v>49</v>
      </c>
      <c r="E1432" s="7">
        <v>0</v>
      </c>
      <c r="F1432" s="7">
        <v>0</v>
      </c>
      <c r="G1432" s="7">
        <v>18.920636504171799</v>
      </c>
      <c r="H1432" s="7">
        <v>0</v>
      </c>
      <c r="I1432" s="7">
        <v>0</v>
      </c>
      <c r="J1432" s="7">
        <v>0</v>
      </c>
      <c r="K1432" s="7">
        <v>0</v>
      </c>
      <c r="L1432" s="7">
        <v>0</v>
      </c>
      <c r="M1432" s="7">
        <v>0</v>
      </c>
      <c r="N1432" s="7">
        <v>0</v>
      </c>
      <c r="O1432" s="7">
        <v>0</v>
      </c>
      <c r="P1432" s="7">
        <v>0</v>
      </c>
      <c r="Q1432" s="7">
        <v>0</v>
      </c>
      <c r="R1432" s="7">
        <v>15.99169</v>
      </c>
      <c r="S1432" s="7">
        <v>0</v>
      </c>
      <c r="T1432" s="7">
        <v>0</v>
      </c>
      <c r="U1432" s="7">
        <v>0</v>
      </c>
      <c r="V1432" s="7">
        <v>0</v>
      </c>
      <c r="W1432" s="7">
        <v>0</v>
      </c>
      <c r="X1432" s="7">
        <v>0</v>
      </c>
      <c r="Y1432" s="7">
        <v>0</v>
      </c>
      <c r="Z1432" s="7">
        <v>0</v>
      </c>
      <c r="AA1432" s="1" t="s">
        <v>50</v>
      </c>
      <c r="AB1432" s="1" t="str">
        <f t="shared" si="66"/>
        <v>Comunidad Valenciana</v>
      </c>
      <c r="AC1432" s="1" t="str">
        <f t="shared" si="67"/>
        <v>Cáceres-Comunidad Valenciana-Valencia-R12</v>
      </c>
      <c r="AD1432" s="1" t="str">
        <f t="shared" si="68"/>
        <v xml:space="preserve">DK - Fabricación de maquinaria y equipo mecánico </v>
      </c>
    </row>
    <row r="1433" spans="1:30" ht="14.4">
      <c r="A1433" s="7" t="s">
        <v>104</v>
      </c>
      <c r="B1433" s="7" t="s">
        <v>99</v>
      </c>
      <c r="C1433" s="7" t="s">
        <v>102</v>
      </c>
      <c r="D1433" s="7" t="s">
        <v>51</v>
      </c>
      <c r="E1433" s="7">
        <v>0</v>
      </c>
      <c r="F1433" s="7">
        <v>0</v>
      </c>
      <c r="G1433" s="7">
        <v>0</v>
      </c>
      <c r="H1433" s="7">
        <v>2.7816951485393502</v>
      </c>
      <c r="I1433" s="7">
        <v>7.1169835997558604</v>
      </c>
      <c r="J1433" s="7">
        <v>0</v>
      </c>
      <c r="K1433" s="7">
        <v>7.0536804403128004</v>
      </c>
      <c r="L1433" s="7">
        <v>0</v>
      </c>
      <c r="M1433" s="7">
        <v>0</v>
      </c>
      <c r="N1433" s="7">
        <v>0</v>
      </c>
      <c r="O1433" s="7">
        <v>3.2976987922255998</v>
      </c>
      <c r="P1433" s="7">
        <v>0</v>
      </c>
      <c r="Q1433" s="7">
        <v>0</v>
      </c>
      <c r="R1433" s="7">
        <v>0</v>
      </c>
      <c r="S1433" s="7">
        <v>4.2311100000000001</v>
      </c>
      <c r="T1433" s="7">
        <v>13.791219999999999</v>
      </c>
      <c r="U1433" s="7">
        <v>0</v>
      </c>
      <c r="V1433" s="7">
        <v>10.64484</v>
      </c>
      <c r="W1433" s="7">
        <v>0</v>
      </c>
      <c r="X1433" s="7">
        <v>0</v>
      </c>
      <c r="Y1433" s="7">
        <v>0</v>
      </c>
      <c r="Z1433" s="7">
        <v>4.0159599999999998</v>
      </c>
      <c r="AA1433" s="1" t="s">
        <v>52</v>
      </c>
      <c r="AB1433" s="1" t="str">
        <f t="shared" si="66"/>
        <v>Comunidad Valenciana</v>
      </c>
      <c r="AC1433" s="1" t="str">
        <f t="shared" si="67"/>
        <v>Cáceres-Comunidad Valenciana-Valencia-R13</v>
      </c>
      <c r="AD1433" s="1" t="str">
        <f t="shared" si="68"/>
        <v xml:space="preserve">DL - Material y equipo eléctrico, electrónico y óptico </v>
      </c>
    </row>
    <row r="1434" spans="1:30" ht="14.4">
      <c r="A1434" s="7" t="s">
        <v>104</v>
      </c>
      <c r="B1434" s="7" t="s">
        <v>99</v>
      </c>
      <c r="C1434" s="7" t="s">
        <v>102</v>
      </c>
      <c r="D1434" s="7" t="s">
        <v>53</v>
      </c>
      <c r="E1434" s="7">
        <v>21.516185545526699</v>
      </c>
      <c r="F1434" s="7">
        <v>0</v>
      </c>
      <c r="G1434" s="7">
        <v>0</v>
      </c>
      <c r="H1434" s="7">
        <v>10.800583904355999</v>
      </c>
      <c r="I1434" s="7">
        <v>0</v>
      </c>
      <c r="J1434" s="7">
        <v>0</v>
      </c>
      <c r="K1434" s="7">
        <v>0</v>
      </c>
      <c r="L1434" s="7">
        <v>20.694960576568899</v>
      </c>
      <c r="M1434" s="7">
        <v>0</v>
      </c>
      <c r="N1434" s="7">
        <v>0</v>
      </c>
      <c r="O1434" s="7">
        <v>19.184460728031901</v>
      </c>
      <c r="P1434" s="7">
        <v>5.0322125</v>
      </c>
      <c r="Q1434" s="7">
        <v>0</v>
      </c>
      <c r="R1434" s="7">
        <v>0</v>
      </c>
      <c r="S1434" s="7">
        <v>2.5558200000000002</v>
      </c>
      <c r="T1434" s="7">
        <v>0</v>
      </c>
      <c r="U1434" s="7">
        <v>0</v>
      </c>
      <c r="V1434" s="7">
        <v>0</v>
      </c>
      <c r="W1434" s="7">
        <v>5.9208449999999999</v>
      </c>
      <c r="X1434" s="7">
        <v>0</v>
      </c>
      <c r="Y1434" s="7">
        <v>0</v>
      </c>
      <c r="Z1434" s="7">
        <v>4.3406184999999997</v>
      </c>
      <c r="AA1434" s="1" t="s">
        <v>54</v>
      </c>
      <c r="AB1434" s="1" t="str">
        <f t="shared" si="66"/>
        <v>Comunidad Valenciana</v>
      </c>
      <c r="AC1434" s="1" t="str">
        <f t="shared" si="67"/>
        <v>Cáceres-Comunidad Valenciana-Valencia-R14</v>
      </c>
      <c r="AD1434" s="1" t="str">
        <f t="shared" si="68"/>
        <v xml:space="preserve">DM - Fabricación de material de transporte </v>
      </c>
    </row>
    <row r="1435" spans="1:30" ht="14.4">
      <c r="A1435" s="7" t="s">
        <v>104</v>
      </c>
      <c r="B1435" s="7" t="s">
        <v>99</v>
      </c>
      <c r="C1435" s="7" t="s">
        <v>102</v>
      </c>
      <c r="D1435" s="7" t="s">
        <v>55</v>
      </c>
      <c r="E1435" s="7">
        <v>0</v>
      </c>
      <c r="F1435" s="7">
        <v>0</v>
      </c>
      <c r="G1435" s="7">
        <v>0</v>
      </c>
      <c r="H1435" s="7">
        <v>0</v>
      </c>
      <c r="I1435" s="7">
        <v>0</v>
      </c>
      <c r="J1435" s="7">
        <v>0</v>
      </c>
      <c r="K1435" s="7">
        <v>0</v>
      </c>
      <c r="L1435" s="7">
        <v>0</v>
      </c>
      <c r="M1435" s="7">
        <v>0</v>
      </c>
      <c r="N1435" s="7">
        <v>0</v>
      </c>
      <c r="O1435" s="7">
        <v>0</v>
      </c>
      <c r="P1435" s="7">
        <v>0</v>
      </c>
      <c r="Q1435" s="7">
        <v>0</v>
      </c>
      <c r="R1435" s="7">
        <v>0</v>
      </c>
      <c r="S1435" s="7">
        <v>0</v>
      </c>
      <c r="T1435" s="7">
        <v>0</v>
      </c>
      <c r="U1435" s="7">
        <v>0</v>
      </c>
      <c r="V1435" s="7">
        <v>0</v>
      </c>
      <c r="W1435" s="7">
        <v>0</v>
      </c>
      <c r="X1435" s="7">
        <v>0</v>
      </c>
      <c r="Y1435" s="7">
        <v>0</v>
      </c>
      <c r="Z1435" s="7">
        <v>0</v>
      </c>
      <c r="AA1435" s="1" t="s">
        <v>56</v>
      </c>
      <c r="AB1435" s="1" t="str">
        <f t="shared" si="66"/>
        <v>Comunidad Valenciana</v>
      </c>
      <c r="AC1435" s="1" t="str">
        <f t="shared" si="67"/>
        <v>Cáceres-Comunidad Valenciana-Valencia-R15</v>
      </c>
      <c r="AD1435" s="1" t="str">
        <f t="shared" si="68"/>
        <v xml:space="preserve">DN - Industrias diversas </v>
      </c>
    </row>
    <row r="1436" spans="1:30" ht="14.4">
      <c r="A1436" s="7" t="s">
        <v>104</v>
      </c>
      <c r="B1436" s="7" t="s">
        <v>99</v>
      </c>
      <c r="C1436" s="7" t="s">
        <v>102</v>
      </c>
      <c r="D1436" s="7" t="s">
        <v>57</v>
      </c>
      <c r="E1436" s="7">
        <v>0</v>
      </c>
      <c r="F1436" s="7">
        <v>0</v>
      </c>
      <c r="G1436" s="7">
        <v>0</v>
      </c>
      <c r="H1436" s="7">
        <v>0</v>
      </c>
      <c r="I1436" s="7">
        <v>0</v>
      </c>
      <c r="J1436" s="7">
        <v>0</v>
      </c>
      <c r="K1436" s="7">
        <v>0</v>
      </c>
      <c r="L1436" s="7">
        <v>0</v>
      </c>
      <c r="M1436" s="7">
        <v>0</v>
      </c>
      <c r="N1436" s="7">
        <v>0</v>
      </c>
      <c r="O1436" s="7">
        <v>0</v>
      </c>
      <c r="P1436" s="7">
        <v>0</v>
      </c>
      <c r="Q1436" s="7">
        <v>0</v>
      </c>
      <c r="R1436" s="7">
        <v>0</v>
      </c>
      <c r="S1436" s="7">
        <v>0</v>
      </c>
      <c r="T1436" s="7">
        <v>0</v>
      </c>
      <c r="U1436" s="7">
        <v>0</v>
      </c>
      <c r="V1436" s="7">
        <v>0</v>
      </c>
      <c r="W1436" s="7">
        <v>0</v>
      </c>
      <c r="X1436" s="7">
        <v>0</v>
      </c>
      <c r="Y1436" s="7">
        <v>0</v>
      </c>
      <c r="Z1436" s="7">
        <v>0</v>
      </c>
      <c r="AA1436" s="1" t="s">
        <v>58</v>
      </c>
      <c r="AB1436" s="1" t="str">
        <f t="shared" si="66"/>
        <v>Comunidad Valenciana</v>
      </c>
      <c r="AC1436" s="1" t="str">
        <f t="shared" si="67"/>
        <v>Cáceres-Comunidad Valenciana-Valencia-R16</v>
      </c>
      <c r="AD1436" s="1" t="str">
        <f t="shared" si="68"/>
        <v xml:space="preserve">EE - Industria energética, distribución de energía, gas y agua </v>
      </c>
    </row>
    <row r="1437" spans="1:30" ht="14.4">
      <c r="A1437" s="7" t="s">
        <v>104</v>
      </c>
      <c r="B1437" s="7" t="s">
        <v>103</v>
      </c>
      <c r="C1437" s="7" t="s">
        <v>20</v>
      </c>
      <c r="D1437" s="7" t="s">
        <v>23</v>
      </c>
      <c r="E1437" s="7">
        <v>71.217302106526105</v>
      </c>
      <c r="F1437" s="7">
        <v>115.64180147320999</v>
      </c>
      <c r="G1437" s="7">
        <v>141.202613413395</v>
      </c>
      <c r="H1437" s="7">
        <v>99.328827042274597</v>
      </c>
      <c r="I1437" s="7">
        <v>40.483260793677999</v>
      </c>
      <c r="J1437" s="7">
        <v>36.095165427980398</v>
      </c>
      <c r="K1437" s="7">
        <v>148.50606366135199</v>
      </c>
      <c r="L1437" s="7">
        <v>168.86528942108799</v>
      </c>
      <c r="M1437" s="7">
        <v>211.78472163846601</v>
      </c>
      <c r="N1437" s="7">
        <v>43.881654083432402</v>
      </c>
      <c r="O1437" s="7">
        <v>128.632186192386</v>
      </c>
      <c r="P1437" s="7">
        <v>113.19826999999999</v>
      </c>
      <c r="Q1437" s="7">
        <v>348.666427</v>
      </c>
      <c r="R1437" s="7">
        <v>337.30757599999998</v>
      </c>
      <c r="S1437" s="7">
        <v>156.140694</v>
      </c>
      <c r="T1437" s="7">
        <v>361.01900799999999</v>
      </c>
      <c r="U1437" s="7">
        <v>168.11668700000001</v>
      </c>
      <c r="V1437" s="7">
        <v>204.10174599999999</v>
      </c>
      <c r="W1437" s="7">
        <v>210.003027</v>
      </c>
      <c r="X1437" s="7">
        <v>553.90008899999998</v>
      </c>
      <c r="Y1437" s="7">
        <v>133.087692</v>
      </c>
      <c r="Z1437" s="7">
        <v>319.52652999999998</v>
      </c>
      <c r="AA1437" s="1" t="s">
        <v>24</v>
      </c>
      <c r="AB1437" s="1" t="str">
        <f t="shared" si="66"/>
        <v>Extremadura</v>
      </c>
      <c r="AC1437" s="1" t="str">
        <f t="shared" si="67"/>
        <v>Cáceres-Extremadura-Badajoz-R1</v>
      </c>
      <c r="AD1437" s="1" t="str">
        <f t="shared" si="68"/>
        <v xml:space="preserve">AA,BB - Agricultura, silvicultura y pesca </v>
      </c>
    </row>
    <row r="1438" spans="1:30" ht="14.4">
      <c r="A1438" s="7" t="s">
        <v>104</v>
      </c>
      <c r="B1438" s="7" t="s">
        <v>103</v>
      </c>
      <c r="C1438" s="7" t="s">
        <v>20</v>
      </c>
      <c r="D1438" s="7" t="s">
        <v>26</v>
      </c>
      <c r="E1438" s="7">
        <v>16.792699109901601</v>
      </c>
      <c r="F1438" s="7">
        <v>80.890109607424904</v>
      </c>
      <c r="G1438" s="7">
        <v>102.36902467839499</v>
      </c>
      <c r="H1438" s="7">
        <v>43.789940550360498</v>
      </c>
      <c r="I1438" s="7">
        <v>19.863302825932902</v>
      </c>
      <c r="J1438" s="7">
        <v>1.53559645882188</v>
      </c>
      <c r="K1438" s="7">
        <v>1.10905377297786</v>
      </c>
      <c r="L1438" s="7">
        <v>8.9795015294022509</v>
      </c>
      <c r="M1438" s="7">
        <v>59.2941192474876</v>
      </c>
      <c r="N1438" s="7">
        <v>43.180470257107302</v>
      </c>
      <c r="O1438" s="7">
        <v>61.8363311005916</v>
      </c>
      <c r="P1438" s="7">
        <v>481.85646500000001</v>
      </c>
      <c r="Q1438" s="7">
        <v>167.32006799999999</v>
      </c>
      <c r="R1438" s="7">
        <v>603.35631699999999</v>
      </c>
      <c r="S1438" s="7">
        <v>541.61579400000005</v>
      </c>
      <c r="T1438" s="7">
        <v>194.796435</v>
      </c>
      <c r="U1438" s="7">
        <v>46.43177</v>
      </c>
      <c r="V1438" s="7">
        <v>38.253135999999998</v>
      </c>
      <c r="W1438" s="7">
        <v>120.27103099999999</v>
      </c>
      <c r="X1438" s="7">
        <v>157.47748999999999</v>
      </c>
      <c r="Y1438" s="7">
        <v>648.88521000000003</v>
      </c>
      <c r="Z1438" s="7">
        <v>316.09777800000001</v>
      </c>
      <c r="AA1438" s="1" t="s">
        <v>27</v>
      </c>
      <c r="AB1438" s="1" t="str">
        <f t="shared" ref="AB1438:AB1501" si="69">IF(B1438="Castilla-La Mancha","Castilla La Mancha",B1438)</f>
        <v>Extremadura</v>
      </c>
      <c r="AC1438" s="1" t="str">
        <f t="shared" si="67"/>
        <v>Cáceres-Extremadura-Badajoz-R2</v>
      </c>
      <c r="AD1438" s="1" t="str">
        <f t="shared" si="68"/>
        <v xml:space="preserve">CA,CB, DF - I. extractivas, coquerías, refino y combustibles nucleares </v>
      </c>
    </row>
    <row r="1439" spans="1:30" ht="14.4">
      <c r="A1439" s="7" t="s">
        <v>104</v>
      </c>
      <c r="B1439" s="7" t="s">
        <v>103</v>
      </c>
      <c r="C1439" s="7" t="s">
        <v>20</v>
      </c>
      <c r="D1439" s="7" t="s">
        <v>29</v>
      </c>
      <c r="E1439" s="7">
        <v>238.65075420021401</v>
      </c>
      <c r="F1439" s="7">
        <v>81.505086619832895</v>
      </c>
      <c r="G1439" s="7">
        <v>245.86518572558899</v>
      </c>
      <c r="H1439" s="7">
        <v>51.962306730908203</v>
      </c>
      <c r="I1439" s="7">
        <v>105.70591615681199</v>
      </c>
      <c r="J1439" s="7">
        <v>229.10265511689701</v>
      </c>
      <c r="K1439" s="7">
        <v>178.56390759265301</v>
      </c>
      <c r="L1439" s="7">
        <v>93.407723815066902</v>
      </c>
      <c r="M1439" s="7">
        <v>94.398045497327104</v>
      </c>
      <c r="N1439" s="7">
        <v>116.09640771648</v>
      </c>
      <c r="O1439" s="7">
        <v>86.790627973295699</v>
      </c>
      <c r="P1439" s="7">
        <v>354.09723400000001</v>
      </c>
      <c r="Q1439" s="7">
        <v>321.38230499999997</v>
      </c>
      <c r="R1439" s="7">
        <v>304.18854599999997</v>
      </c>
      <c r="S1439" s="7">
        <v>175.916616</v>
      </c>
      <c r="T1439" s="7">
        <v>165.18171000000001</v>
      </c>
      <c r="U1439" s="7">
        <v>251.885606</v>
      </c>
      <c r="V1439" s="7">
        <v>149.15030100000001</v>
      </c>
      <c r="W1439" s="7">
        <v>177.473747</v>
      </c>
      <c r="X1439" s="7">
        <v>261.568333</v>
      </c>
      <c r="Y1439" s="7">
        <v>119.978195</v>
      </c>
      <c r="Z1439" s="7">
        <v>187.124233</v>
      </c>
      <c r="AA1439" s="1" t="s">
        <v>30</v>
      </c>
      <c r="AB1439" s="1" t="str">
        <f t="shared" si="69"/>
        <v>Extremadura</v>
      </c>
      <c r="AC1439" s="1" t="str">
        <f t="shared" si="67"/>
        <v>Cáceres-Extremadura-Badajoz-R3</v>
      </c>
      <c r="AD1439" s="1" t="str">
        <f t="shared" si="68"/>
        <v xml:space="preserve">DA - Industria Agroalimentaria </v>
      </c>
    </row>
    <row r="1440" spans="1:30" ht="14.4">
      <c r="A1440" s="7" t="s">
        <v>104</v>
      </c>
      <c r="B1440" s="7" t="s">
        <v>103</v>
      </c>
      <c r="C1440" s="7" t="s">
        <v>20</v>
      </c>
      <c r="D1440" s="7" t="s">
        <v>32</v>
      </c>
      <c r="E1440" s="7">
        <v>0</v>
      </c>
      <c r="F1440" s="7">
        <v>1.4735057071000299E-8</v>
      </c>
      <c r="G1440" s="7">
        <v>1.7613844816783301E-8</v>
      </c>
      <c r="H1440" s="7">
        <v>0</v>
      </c>
      <c r="I1440" s="7">
        <v>0</v>
      </c>
      <c r="J1440" s="7">
        <v>0</v>
      </c>
      <c r="K1440" s="7">
        <v>0</v>
      </c>
      <c r="L1440" s="7">
        <v>0</v>
      </c>
      <c r="M1440" s="7">
        <v>0</v>
      </c>
      <c r="N1440" s="7">
        <v>0</v>
      </c>
      <c r="O1440" s="7">
        <v>0</v>
      </c>
      <c r="P1440" s="7">
        <v>0</v>
      </c>
      <c r="Q1440" s="7">
        <v>0</v>
      </c>
      <c r="R1440" s="7">
        <v>0</v>
      </c>
      <c r="S1440" s="7">
        <v>0</v>
      </c>
      <c r="T1440" s="7">
        <v>0</v>
      </c>
      <c r="U1440" s="7">
        <v>0</v>
      </c>
      <c r="V1440" s="7">
        <v>0</v>
      </c>
      <c r="W1440" s="7">
        <v>0</v>
      </c>
      <c r="X1440" s="7">
        <v>0</v>
      </c>
      <c r="Y1440" s="7">
        <v>0</v>
      </c>
      <c r="Z1440" s="7">
        <v>0</v>
      </c>
      <c r="AA1440" s="1" t="s">
        <v>33</v>
      </c>
      <c r="AB1440" s="1" t="str">
        <f t="shared" si="69"/>
        <v>Extremadura</v>
      </c>
      <c r="AC1440" s="1" t="str">
        <f t="shared" si="67"/>
        <v>Cáceres-Extremadura-Badajoz-R4</v>
      </c>
      <c r="AD1440" s="1" t="str">
        <f t="shared" si="68"/>
        <v xml:space="preserve">DB - Industria textil y de la confección </v>
      </c>
    </row>
    <row r="1441" spans="1:30" ht="14.4">
      <c r="A1441" s="7" t="s">
        <v>104</v>
      </c>
      <c r="B1441" s="7" t="s">
        <v>103</v>
      </c>
      <c r="C1441" s="7" t="s">
        <v>20</v>
      </c>
      <c r="D1441" s="7" t="s">
        <v>35</v>
      </c>
      <c r="E1441" s="7">
        <v>0</v>
      </c>
      <c r="F1441" s="7">
        <v>0</v>
      </c>
      <c r="G1441" s="7">
        <v>0</v>
      </c>
      <c r="H1441" s="7">
        <v>0</v>
      </c>
      <c r="I1441" s="7">
        <v>0</v>
      </c>
      <c r="J1441" s="7">
        <v>0</v>
      </c>
      <c r="K1441" s="7">
        <v>0</v>
      </c>
      <c r="L1441" s="7">
        <v>0</v>
      </c>
      <c r="M1441" s="7">
        <v>0</v>
      </c>
      <c r="N1441" s="7">
        <v>5.3804550070591199E-2</v>
      </c>
      <c r="O1441" s="7">
        <v>0</v>
      </c>
      <c r="P1441" s="7">
        <v>0</v>
      </c>
      <c r="Q1441" s="7">
        <v>0</v>
      </c>
      <c r="R1441" s="7">
        <v>0</v>
      </c>
      <c r="S1441" s="7">
        <v>0</v>
      </c>
      <c r="T1441" s="7">
        <v>0</v>
      </c>
      <c r="U1441" s="7">
        <v>0</v>
      </c>
      <c r="V1441" s="7">
        <v>0</v>
      </c>
      <c r="W1441" s="7">
        <v>0</v>
      </c>
      <c r="X1441" s="7">
        <v>0</v>
      </c>
      <c r="Y1441" s="7">
        <v>8.5273000000000002E-2</v>
      </c>
      <c r="Z1441" s="7">
        <v>0</v>
      </c>
      <c r="AA1441" s="1" t="s">
        <v>36</v>
      </c>
      <c r="AB1441" s="1" t="str">
        <f t="shared" si="69"/>
        <v>Extremadura</v>
      </c>
      <c r="AC1441" s="1" t="str">
        <f t="shared" si="67"/>
        <v>Cáceres-Extremadura-Badajoz-R5</v>
      </c>
      <c r="AD1441" s="1" t="str">
        <f t="shared" si="68"/>
        <v xml:space="preserve">DC - Industria del cuero y calzado </v>
      </c>
    </row>
    <row r="1442" spans="1:30" ht="14.4">
      <c r="A1442" s="7" t="s">
        <v>104</v>
      </c>
      <c r="B1442" s="7" t="s">
        <v>103</v>
      </c>
      <c r="C1442" s="7" t="s">
        <v>20</v>
      </c>
      <c r="D1442" s="7" t="s">
        <v>37</v>
      </c>
      <c r="E1442" s="7">
        <v>27.045918007469201</v>
      </c>
      <c r="F1442" s="7">
        <v>1.8371287530190199</v>
      </c>
      <c r="G1442" s="7">
        <v>3.1546156166668999</v>
      </c>
      <c r="H1442" s="7">
        <v>56.800006586331499</v>
      </c>
      <c r="I1442" s="7">
        <v>43.517560665631898</v>
      </c>
      <c r="J1442" s="7">
        <v>2.4425666231292298</v>
      </c>
      <c r="K1442" s="7">
        <v>14.3119802496772</v>
      </c>
      <c r="L1442" s="7">
        <v>1.04547418160856</v>
      </c>
      <c r="M1442" s="7">
        <v>9.3945679069404999</v>
      </c>
      <c r="N1442" s="7">
        <v>1.2208562467008</v>
      </c>
      <c r="O1442" s="7">
        <v>3.3608050414705399</v>
      </c>
      <c r="P1442" s="7">
        <v>16.211074</v>
      </c>
      <c r="Q1442" s="7">
        <v>2.533649</v>
      </c>
      <c r="R1442" s="7">
        <v>3.1554310000000001</v>
      </c>
      <c r="S1442" s="7">
        <v>17.702183999999999</v>
      </c>
      <c r="T1442" s="7">
        <v>75.138459999999995</v>
      </c>
      <c r="U1442" s="7">
        <v>1.5189950000000001</v>
      </c>
      <c r="V1442" s="7">
        <v>4.0455129999999997</v>
      </c>
      <c r="W1442" s="7">
        <v>1.757452</v>
      </c>
      <c r="X1442" s="7">
        <v>3.093845</v>
      </c>
      <c r="Y1442" s="7">
        <v>5.3578279999999996</v>
      </c>
      <c r="Z1442" s="7">
        <v>1.2438579999999999</v>
      </c>
      <c r="AA1442" s="1" t="s">
        <v>38</v>
      </c>
      <c r="AB1442" s="1" t="str">
        <f t="shared" si="69"/>
        <v>Extremadura</v>
      </c>
      <c r="AC1442" s="1" t="str">
        <f t="shared" si="67"/>
        <v>Cáceres-Extremadura-Badajoz-R6</v>
      </c>
      <c r="AD1442" s="1" t="str">
        <f t="shared" si="68"/>
        <v xml:space="preserve">DD - Industria de la madera y el corcho </v>
      </c>
    </row>
    <row r="1443" spans="1:30" ht="14.4">
      <c r="A1443" s="7" t="s">
        <v>104</v>
      </c>
      <c r="B1443" s="7" t="s">
        <v>103</v>
      </c>
      <c r="C1443" s="7" t="s">
        <v>20</v>
      </c>
      <c r="D1443" s="7" t="s">
        <v>39</v>
      </c>
      <c r="E1443" s="7">
        <v>0</v>
      </c>
      <c r="F1443" s="7">
        <v>0</v>
      </c>
      <c r="G1443" s="7">
        <v>0</v>
      </c>
      <c r="H1443" s="7">
        <v>0</v>
      </c>
      <c r="I1443" s="7">
        <v>0</v>
      </c>
      <c r="J1443" s="7">
        <v>10.8773134870295</v>
      </c>
      <c r="K1443" s="7">
        <v>0</v>
      </c>
      <c r="L1443" s="7">
        <v>9.6612329475063206</v>
      </c>
      <c r="M1443" s="7">
        <v>0</v>
      </c>
      <c r="N1443" s="7">
        <v>0</v>
      </c>
      <c r="O1443" s="7">
        <v>0</v>
      </c>
      <c r="P1443" s="7">
        <v>0</v>
      </c>
      <c r="Q1443" s="7">
        <v>0</v>
      </c>
      <c r="R1443" s="7">
        <v>0</v>
      </c>
      <c r="S1443" s="7">
        <v>0</v>
      </c>
      <c r="T1443" s="7">
        <v>0</v>
      </c>
      <c r="U1443" s="7">
        <v>15.897489</v>
      </c>
      <c r="V1443" s="7">
        <v>0</v>
      </c>
      <c r="W1443" s="7">
        <v>17.498449000000001</v>
      </c>
      <c r="X1443" s="7">
        <v>0</v>
      </c>
      <c r="Y1443" s="7">
        <v>0</v>
      </c>
      <c r="Z1443" s="7">
        <v>0</v>
      </c>
      <c r="AA1443" s="1" t="s">
        <v>40</v>
      </c>
      <c r="AB1443" s="1" t="str">
        <f t="shared" si="69"/>
        <v>Extremadura</v>
      </c>
      <c r="AC1443" s="1" t="str">
        <f t="shared" si="67"/>
        <v>Cáceres-Extremadura-Badajoz-R7</v>
      </c>
      <c r="AD1443" s="1" t="str">
        <f t="shared" si="68"/>
        <v xml:space="preserve">DE - Industria del papel, edición y artes gráficas </v>
      </c>
    </row>
    <row r="1444" spans="1:30" ht="14.4">
      <c r="A1444" s="7" t="s">
        <v>104</v>
      </c>
      <c r="B1444" s="7" t="s">
        <v>103</v>
      </c>
      <c r="C1444" s="7" t="s">
        <v>20</v>
      </c>
      <c r="D1444" s="7" t="s">
        <v>41</v>
      </c>
      <c r="E1444" s="7">
        <v>10.797739410009701</v>
      </c>
      <c r="F1444" s="7">
        <v>18.838897886902799</v>
      </c>
      <c r="G1444" s="7">
        <v>38.953979050684197</v>
      </c>
      <c r="H1444" s="7">
        <v>19.553424928257499</v>
      </c>
      <c r="I1444" s="7">
        <v>8.9221329025268705</v>
      </c>
      <c r="J1444" s="7">
        <v>16.3199412541158</v>
      </c>
      <c r="K1444" s="7">
        <v>5.6758880134440899</v>
      </c>
      <c r="L1444" s="7">
        <v>27.283643619677299</v>
      </c>
      <c r="M1444" s="7">
        <v>13.8032213189956</v>
      </c>
      <c r="N1444" s="7">
        <v>5.6555788189604197</v>
      </c>
      <c r="O1444" s="7">
        <v>2.9762011792168899</v>
      </c>
      <c r="P1444" s="7">
        <v>14.666271</v>
      </c>
      <c r="Q1444" s="7">
        <v>22.458683000000001</v>
      </c>
      <c r="R1444" s="7">
        <v>94.470350999999994</v>
      </c>
      <c r="S1444" s="7">
        <v>41.381709999999998</v>
      </c>
      <c r="T1444" s="7">
        <v>25.451025000000001</v>
      </c>
      <c r="U1444" s="7">
        <v>60.424503000000001</v>
      </c>
      <c r="V1444" s="7">
        <v>27.893526999999999</v>
      </c>
      <c r="W1444" s="7">
        <v>168.762989</v>
      </c>
      <c r="X1444" s="7">
        <v>43.640109000000002</v>
      </c>
      <c r="Y1444" s="7">
        <v>13.939235999999999</v>
      </c>
      <c r="Z1444" s="7">
        <v>21.401073</v>
      </c>
      <c r="AA1444" s="1" t="s">
        <v>42</v>
      </c>
      <c r="AB1444" s="1" t="str">
        <f t="shared" si="69"/>
        <v>Extremadura</v>
      </c>
      <c r="AC1444" s="1" t="str">
        <f t="shared" si="67"/>
        <v>Cáceres-Extremadura-Badajoz-R8</v>
      </c>
      <c r="AD1444" s="1" t="str">
        <f t="shared" si="68"/>
        <v xml:space="preserve">DG - Industria Química </v>
      </c>
    </row>
    <row r="1445" spans="1:30" ht="14.4">
      <c r="A1445" s="7" t="s">
        <v>104</v>
      </c>
      <c r="B1445" s="7" t="s">
        <v>103</v>
      </c>
      <c r="C1445" s="7" t="s">
        <v>20</v>
      </c>
      <c r="D1445" s="7" t="s">
        <v>43</v>
      </c>
      <c r="E1445" s="7">
        <v>2.4845284019329501</v>
      </c>
      <c r="F1445" s="7">
        <v>0</v>
      </c>
      <c r="G1445" s="7">
        <v>1.4206072335598801</v>
      </c>
      <c r="H1445" s="7">
        <v>0</v>
      </c>
      <c r="I1445" s="7">
        <v>0</v>
      </c>
      <c r="J1445" s="7">
        <v>0</v>
      </c>
      <c r="K1445" s="7">
        <v>0.89798211625760305</v>
      </c>
      <c r="L1445" s="7">
        <v>5.28990347696634</v>
      </c>
      <c r="M1445" s="7">
        <v>4.6766471774576601</v>
      </c>
      <c r="N1445" s="7">
        <v>0.73703042733572999</v>
      </c>
      <c r="O1445" s="7">
        <v>0.17237990544569501</v>
      </c>
      <c r="P1445" s="7">
        <v>9.9651549999999993</v>
      </c>
      <c r="Q1445" s="7">
        <v>0</v>
      </c>
      <c r="R1445" s="7">
        <v>2.7174299999999998</v>
      </c>
      <c r="S1445" s="7">
        <v>0</v>
      </c>
      <c r="T1445" s="7">
        <v>0</v>
      </c>
      <c r="U1445" s="7">
        <v>0</v>
      </c>
      <c r="V1445" s="7">
        <v>4.957319</v>
      </c>
      <c r="W1445" s="7">
        <v>5.6855180000000001</v>
      </c>
      <c r="X1445" s="7">
        <v>18.81643</v>
      </c>
      <c r="Y1445" s="7">
        <v>0.83931599999999995</v>
      </c>
      <c r="Z1445" s="7">
        <v>2.1213549999999999</v>
      </c>
      <c r="AA1445" s="1" t="s">
        <v>44</v>
      </c>
      <c r="AB1445" s="1" t="str">
        <f t="shared" si="69"/>
        <v>Extremadura</v>
      </c>
      <c r="AC1445" s="1" t="str">
        <f t="shared" si="67"/>
        <v>Cáceres-Extremadura-Badajoz-R9</v>
      </c>
      <c r="AD1445" s="1" t="str">
        <f t="shared" si="68"/>
        <v xml:space="preserve">DH - Industria del caucho y materias plásticas </v>
      </c>
    </row>
    <row r="1446" spans="1:30" ht="14.4">
      <c r="A1446" s="7" t="s">
        <v>104</v>
      </c>
      <c r="B1446" s="7" t="s">
        <v>103</v>
      </c>
      <c r="C1446" s="7" t="s">
        <v>20</v>
      </c>
      <c r="D1446" s="7" t="s">
        <v>45</v>
      </c>
      <c r="E1446" s="7">
        <v>9.9304009425510493</v>
      </c>
      <c r="F1446" s="7">
        <v>7.60755885734069</v>
      </c>
      <c r="G1446" s="7">
        <v>19.911683020271798</v>
      </c>
      <c r="H1446" s="7">
        <v>5.6708431778191599</v>
      </c>
      <c r="I1446" s="7">
        <v>13.167881895427699</v>
      </c>
      <c r="J1446" s="7">
        <v>1.7477605421353299</v>
      </c>
      <c r="K1446" s="7">
        <v>9.8769011076341098</v>
      </c>
      <c r="L1446" s="7">
        <v>22.639199702842902</v>
      </c>
      <c r="M1446" s="7">
        <v>3.3511691379687201</v>
      </c>
      <c r="N1446" s="7">
        <v>4.1671411049753102</v>
      </c>
      <c r="O1446" s="7">
        <v>5.91575420159778</v>
      </c>
      <c r="P1446" s="7">
        <v>185.306656</v>
      </c>
      <c r="Q1446" s="7">
        <v>130.05425199999999</v>
      </c>
      <c r="R1446" s="7">
        <v>504.41872699999999</v>
      </c>
      <c r="S1446" s="7">
        <v>160.92449999999999</v>
      </c>
      <c r="T1446" s="7">
        <v>166.10260199999999</v>
      </c>
      <c r="U1446" s="7">
        <v>18.814615</v>
      </c>
      <c r="V1446" s="7">
        <v>143.38683399999999</v>
      </c>
      <c r="W1446" s="7">
        <v>229.700885</v>
      </c>
      <c r="X1446" s="7">
        <v>27.531880000000001</v>
      </c>
      <c r="Y1446" s="7">
        <v>75.963949</v>
      </c>
      <c r="Z1446" s="7">
        <v>134.042822</v>
      </c>
      <c r="AA1446" s="1" t="s">
        <v>46</v>
      </c>
      <c r="AB1446" s="1" t="str">
        <f t="shared" si="69"/>
        <v>Extremadura</v>
      </c>
      <c r="AC1446" s="1" t="str">
        <f t="shared" si="67"/>
        <v>Cáceres-Extremadura-Badajoz-R10</v>
      </c>
      <c r="AD1446" s="1" t="str">
        <f t="shared" si="68"/>
        <v xml:space="preserve">DI - Industria de productos minerales no metálicos </v>
      </c>
    </row>
    <row r="1447" spans="1:30" ht="14.4">
      <c r="A1447" s="7" t="s">
        <v>104</v>
      </c>
      <c r="B1447" s="7" t="s">
        <v>103</v>
      </c>
      <c r="C1447" s="7" t="s">
        <v>20</v>
      </c>
      <c r="D1447" s="7" t="s">
        <v>47</v>
      </c>
      <c r="E1447" s="7">
        <v>90.984219155702803</v>
      </c>
      <c r="F1447" s="7">
        <v>9.2227234432156209</v>
      </c>
      <c r="G1447" s="7">
        <v>85.553034437437901</v>
      </c>
      <c r="H1447" s="7">
        <v>0.68115774679937502</v>
      </c>
      <c r="I1447" s="7">
        <v>45.144907838645899</v>
      </c>
      <c r="J1447" s="7">
        <v>82.2544905458995</v>
      </c>
      <c r="K1447" s="7">
        <v>74.113275587683702</v>
      </c>
      <c r="L1447" s="7">
        <v>79.6812463260664</v>
      </c>
      <c r="M1447" s="7">
        <v>16.125470828058202</v>
      </c>
      <c r="N1447" s="7">
        <v>33.049089973389599</v>
      </c>
      <c r="O1447" s="7">
        <v>38.018842484775497</v>
      </c>
      <c r="P1447" s="7">
        <v>45.558869999999999</v>
      </c>
      <c r="Q1447" s="7">
        <v>3.1141329999999998</v>
      </c>
      <c r="R1447" s="7">
        <v>20.657062</v>
      </c>
      <c r="S1447" s="7">
        <v>0.95197799999999999</v>
      </c>
      <c r="T1447" s="7">
        <v>18.967801999999999</v>
      </c>
      <c r="U1447" s="7">
        <v>45.113182999999999</v>
      </c>
      <c r="V1447" s="7">
        <v>101.851223</v>
      </c>
      <c r="W1447" s="7">
        <v>52.888224999999998</v>
      </c>
      <c r="X1447" s="7">
        <v>36.276873999999999</v>
      </c>
      <c r="Y1447" s="7">
        <v>18.362359999999999</v>
      </c>
      <c r="Z1447" s="7">
        <v>25.770216000000001</v>
      </c>
      <c r="AA1447" s="1" t="s">
        <v>48</v>
      </c>
      <c r="AB1447" s="1" t="str">
        <f t="shared" si="69"/>
        <v>Extremadura</v>
      </c>
      <c r="AC1447" s="1" t="str">
        <f t="shared" si="67"/>
        <v>Cáceres-Extremadura-Badajoz-R11</v>
      </c>
      <c r="AD1447" s="1" t="str">
        <f t="shared" si="68"/>
        <v xml:space="preserve">DJ - Metalurgia y fabricación de productos metálicos </v>
      </c>
    </row>
    <row r="1448" spans="1:30" ht="14.4">
      <c r="A1448" s="7" t="s">
        <v>104</v>
      </c>
      <c r="B1448" s="7" t="s">
        <v>103</v>
      </c>
      <c r="C1448" s="7" t="s">
        <v>20</v>
      </c>
      <c r="D1448" s="7" t="s">
        <v>49</v>
      </c>
      <c r="E1448" s="7">
        <v>12.071444518243499</v>
      </c>
      <c r="F1448" s="7">
        <v>2.1930927154363902</v>
      </c>
      <c r="G1448" s="7">
        <v>0</v>
      </c>
      <c r="H1448" s="7">
        <v>0</v>
      </c>
      <c r="I1448" s="7">
        <v>0.14981345274670199</v>
      </c>
      <c r="J1448" s="7">
        <v>5.7293824631760604</v>
      </c>
      <c r="K1448" s="7">
        <v>1.5546373929463999</v>
      </c>
      <c r="L1448" s="7">
        <v>0</v>
      </c>
      <c r="M1448" s="7">
        <v>0</v>
      </c>
      <c r="N1448" s="7">
        <v>0.97540766565621595</v>
      </c>
      <c r="O1448" s="7">
        <v>3.1390627481956401</v>
      </c>
      <c r="P1448" s="7">
        <v>23.387249000000001</v>
      </c>
      <c r="Q1448" s="7">
        <v>2.7238039999999999</v>
      </c>
      <c r="R1448" s="7">
        <v>0</v>
      </c>
      <c r="S1448" s="7">
        <v>0</v>
      </c>
      <c r="T1448" s="7">
        <v>0.37075000000000002</v>
      </c>
      <c r="U1448" s="7">
        <v>17.910696999999999</v>
      </c>
      <c r="V1448" s="7">
        <v>1.746256</v>
      </c>
      <c r="W1448" s="7">
        <v>0</v>
      </c>
      <c r="X1448" s="7">
        <v>0</v>
      </c>
      <c r="Y1448" s="7">
        <v>3.5369389999999998</v>
      </c>
      <c r="Z1448" s="7">
        <v>3.7459600000000002</v>
      </c>
      <c r="AA1448" s="1" t="s">
        <v>50</v>
      </c>
      <c r="AB1448" s="1" t="str">
        <f t="shared" si="69"/>
        <v>Extremadura</v>
      </c>
      <c r="AC1448" s="1" t="str">
        <f t="shared" si="67"/>
        <v>Cáceres-Extremadura-Badajoz-R12</v>
      </c>
      <c r="AD1448" s="1" t="str">
        <f t="shared" si="68"/>
        <v xml:space="preserve">DK - Fabricación de maquinaria y equipo mecánico </v>
      </c>
    </row>
    <row r="1449" spans="1:30" ht="14.4">
      <c r="A1449" s="7" t="s">
        <v>104</v>
      </c>
      <c r="B1449" s="7" t="s">
        <v>103</v>
      </c>
      <c r="C1449" s="7" t="s">
        <v>20</v>
      </c>
      <c r="D1449" s="7" t="s">
        <v>51</v>
      </c>
      <c r="E1449" s="7">
        <v>0</v>
      </c>
      <c r="F1449" s="7">
        <v>6.2255710694764401</v>
      </c>
      <c r="G1449" s="7">
        <v>0</v>
      </c>
      <c r="H1449" s="7">
        <v>0.59743203084025998</v>
      </c>
      <c r="I1449" s="7">
        <v>0</v>
      </c>
      <c r="J1449" s="7">
        <v>1.29332101913391</v>
      </c>
      <c r="K1449" s="7">
        <v>0</v>
      </c>
      <c r="L1449" s="7">
        <v>0</v>
      </c>
      <c r="M1449" s="7">
        <v>0.56767025279064098</v>
      </c>
      <c r="N1449" s="7">
        <v>0.71919448198948799</v>
      </c>
      <c r="O1449" s="7">
        <v>0</v>
      </c>
      <c r="P1449" s="7">
        <v>0</v>
      </c>
      <c r="Q1449" s="7">
        <v>3.238998</v>
      </c>
      <c r="R1449" s="7">
        <v>0</v>
      </c>
      <c r="S1449" s="7">
        <v>1.68146</v>
      </c>
      <c r="T1449" s="7">
        <v>0</v>
      </c>
      <c r="U1449" s="7">
        <v>3.2321620000000002</v>
      </c>
      <c r="V1449" s="7">
        <v>0</v>
      </c>
      <c r="W1449" s="7">
        <v>0</v>
      </c>
      <c r="X1449" s="7">
        <v>3.3026420000000001</v>
      </c>
      <c r="Y1449" s="7">
        <v>2.1535799999999998</v>
      </c>
      <c r="Z1449" s="7">
        <v>0</v>
      </c>
      <c r="AA1449" s="1" t="s">
        <v>52</v>
      </c>
      <c r="AB1449" s="1" t="str">
        <f t="shared" si="69"/>
        <v>Extremadura</v>
      </c>
      <c r="AC1449" s="1" t="str">
        <f t="shared" si="67"/>
        <v>Cáceres-Extremadura-Badajoz-R13</v>
      </c>
      <c r="AD1449" s="1" t="str">
        <f t="shared" si="68"/>
        <v xml:space="preserve">DL - Material y equipo eléctrico, electrónico y óptico </v>
      </c>
    </row>
    <row r="1450" spans="1:30" ht="14.4">
      <c r="A1450" s="7" t="s">
        <v>104</v>
      </c>
      <c r="B1450" s="7" t="s">
        <v>103</v>
      </c>
      <c r="C1450" s="7" t="s">
        <v>20</v>
      </c>
      <c r="D1450" s="7" t="s">
        <v>53</v>
      </c>
      <c r="E1450" s="7">
        <v>7.1481287292994605E-2</v>
      </c>
      <c r="F1450" s="7">
        <v>0</v>
      </c>
      <c r="G1450" s="7">
        <v>0.787901015787002</v>
      </c>
      <c r="H1450" s="7">
        <v>0.64654272601106599</v>
      </c>
      <c r="I1450" s="7">
        <v>0.54549474714151402</v>
      </c>
      <c r="J1450" s="7">
        <v>0.83515610404013896</v>
      </c>
      <c r="K1450" s="7">
        <v>8.1060618127776804E-2</v>
      </c>
      <c r="L1450" s="7">
        <v>0.64425981645379904</v>
      </c>
      <c r="M1450" s="7">
        <v>0</v>
      </c>
      <c r="N1450" s="7">
        <v>0</v>
      </c>
      <c r="O1450" s="7">
        <v>0</v>
      </c>
      <c r="P1450" s="7">
        <v>3.0732379999999999</v>
      </c>
      <c r="Q1450" s="7">
        <v>0</v>
      </c>
      <c r="R1450" s="7">
        <v>8.0190049999999999</v>
      </c>
      <c r="S1450" s="7">
        <v>18.770444000000001</v>
      </c>
      <c r="T1450" s="7">
        <v>1.736723</v>
      </c>
      <c r="U1450" s="7">
        <v>10.722378000000001</v>
      </c>
      <c r="V1450" s="7">
        <v>0.55800000000000005</v>
      </c>
      <c r="W1450" s="7">
        <v>2.4266260000000002</v>
      </c>
      <c r="X1450" s="7">
        <v>0</v>
      </c>
      <c r="Y1450" s="7">
        <v>0</v>
      </c>
      <c r="Z1450" s="7">
        <v>0</v>
      </c>
      <c r="AA1450" s="1" t="s">
        <v>54</v>
      </c>
      <c r="AB1450" s="1" t="str">
        <f t="shared" si="69"/>
        <v>Extremadura</v>
      </c>
      <c r="AC1450" s="1" t="str">
        <f t="shared" si="67"/>
        <v>Cáceres-Extremadura-Badajoz-R14</v>
      </c>
      <c r="AD1450" s="1" t="str">
        <f t="shared" si="68"/>
        <v xml:space="preserve">DM - Fabricación de material de transporte </v>
      </c>
    </row>
    <row r="1451" spans="1:30" ht="14.4">
      <c r="A1451" s="7" t="s">
        <v>104</v>
      </c>
      <c r="B1451" s="7" t="s">
        <v>103</v>
      </c>
      <c r="C1451" s="7" t="s">
        <v>20</v>
      </c>
      <c r="D1451" s="7" t="s">
        <v>55</v>
      </c>
      <c r="E1451" s="7">
        <v>1.4164642206058899</v>
      </c>
      <c r="F1451" s="7">
        <v>0</v>
      </c>
      <c r="G1451" s="7">
        <v>0.19634179211675701</v>
      </c>
      <c r="H1451" s="7">
        <v>5.2928715453608204</v>
      </c>
      <c r="I1451" s="7">
        <v>0</v>
      </c>
      <c r="J1451" s="7">
        <v>7.2162109717165501</v>
      </c>
      <c r="K1451" s="7">
        <v>3.70158218915528</v>
      </c>
      <c r="L1451" s="7">
        <v>0</v>
      </c>
      <c r="M1451" s="7">
        <v>0.94345259728970998</v>
      </c>
      <c r="N1451" s="7">
        <v>7.5636910574505603</v>
      </c>
      <c r="O1451" s="7">
        <v>1.757783309803</v>
      </c>
      <c r="P1451" s="7">
        <v>2.6964429999999999</v>
      </c>
      <c r="Q1451" s="7">
        <v>0</v>
      </c>
      <c r="R1451" s="7">
        <v>0.88698999999999995</v>
      </c>
      <c r="S1451" s="7">
        <v>1.9468319999999999</v>
      </c>
      <c r="T1451" s="7">
        <v>0</v>
      </c>
      <c r="U1451" s="7">
        <v>17.341746000000001</v>
      </c>
      <c r="V1451" s="7">
        <v>3.2867310000000001</v>
      </c>
      <c r="W1451" s="7">
        <v>0</v>
      </c>
      <c r="X1451" s="7">
        <v>1.2291030000000001</v>
      </c>
      <c r="Y1451" s="7">
        <v>0.88417199999999996</v>
      </c>
      <c r="Z1451" s="7">
        <v>3.245565</v>
      </c>
      <c r="AA1451" s="1" t="s">
        <v>56</v>
      </c>
      <c r="AB1451" s="1" t="str">
        <f t="shared" si="69"/>
        <v>Extremadura</v>
      </c>
      <c r="AC1451" s="1" t="str">
        <f t="shared" si="67"/>
        <v>Cáceres-Extremadura-Badajoz-R15</v>
      </c>
      <c r="AD1451" s="1" t="str">
        <f t="shared" si="68"/>
        <v xml:space="preserve">DN - Industrias diversas </v>
      </c>
    </row>
    <row r="1452" spans="1:30" ht="14.4">
      <c r="A1452" s="7" t="s">
        <v>104</v>
      </c>
      <c r="B1452" s="7" t="s">
        <v>103</v>
      </c>
      <c r="C1452" s="7" t="s">
        <v>20</v>
      </c>
      <c r="D1452" s="7" t="s">
        <v>57</v>
      </c>
      <c r="E1452" s="7">
        <v>0</v>
      </c>
      <c r="F1452" s="7">
        <v>0</v>
      </c>
      <c r="G1452" s="7">
        <v>0</v>
      </c>
      <c r="H1452" s="7">
        <v>0</v>
      </c>
      <c r="I1452" s="7">
        <v>0</v>
      </c>
      <c r="J1452" s="7">
        <v>0</v>
      </c>
      <c r="K1452" s="7">
        <v>0</v>
      </c>
      <c r="L1452" s="7">
        <v>0</v>
      </c>
      <c r="M1452" s="7">
        <v>0</v>
      </c>
      <c r="N1452" s="7">
        <v>0</v>
      </c>
      <c r="O1452" s="7">
        <v>0</v>
      </c>
      <c r="P1452" s="7">
        <v>0</v>
      </c>
      <c r="Q1452" s="7">
        <v>0</v>
      </c>
      <c r="R1452" s="7">
        <v>0</v>
      </c>
      <c r="S1452" s="7">
        <v>0</v>
      </c>
      <c r="T1452" s="7">
        <v>0</v>
      </c>
      <c r="U1452" s="7">
        <v>0</v>
      </c>
      <c r="V1452" s="7">
        <v>0</v>
      </c>
      <c r="W1452" s="7">
        <v>0</v>
      </c>
      <c r="X1452" s="7">
        <v>0</v>
      </c>
      <c r="Y1452" s="7">
        <v>0</v>
      </c>
      <c r="Z1452" s="7">
        <v>0</v>
      </c>
      <c r="AA1452" s="1" t="s">
        <v>58</v>
      </c>
      <c r="AB1452" s="1" t="str">
        <f t="shared" si="69"/>
        <v>Extremadura</v>
      </c>
      <c r="AC1452" s="1" t="str">
        <f t="shared" si="67"/>
        <v>Cáceres-Extremadura-Badajoz-R16</v>
      </c>
      <c r="AD1452" s="1" t="str">
        <f t="shared" si="68"/>
        <v xml:space="preserve">EE - Industria energética, distribución de energía, gas y agua </v>
      </c>
    </row>
    <row r="1453" spans="1:30" ht="14.4">
      <c r="A1453" s="7" t="s">
        <v>104</v>
      </c>
      <c r="B1453" s="7" t="s">
        <v>103</v>
      </c>
      <c r="C1453" s="7" t="s">
        <v>104</v>
      </c>
      <c r="D1453" s="7" t="s">
        <v>23</v>
      </c>
      <c r="E1453" s="7">
        <v>324.516383578015</v>
      </c>
      <c r="F1453" s="7">
        <v>239.337159796115</v>
      </c>
      <c r="G1453" s="7">
        <v>307.66465123968698</v>
      </c>
      <c r="H1453" s="7">
        <v>469.993341205006</v>
      </c>
      <c r="I1453" s="7">
        <v>170.30857585416601</v>
      </c>
      <c r="J1453" s="7">
        <v>225.73585833227699</v>
      </c>
      <c r="K1453" s="7">
        <v>161.23676284181499</v>
      </c>
      <c r="L1453" s="7">
        <v>181.15482748968901</v>
      </c>
      <c r="M1453" s="7">
        <v>220.03353945399101</v>
      </c>
      <c r="N1453" s="7">
        <v>269.18369600656803</v>
      </c>
      <c r="O1453" s="7">
        <v>214.67327957751601</v>
      </c>
      <c r="P1453" s="7">
        <v>648.65826700000002</v>
      </c>
      <c r="Q1453" s="7">
        <v>352.723615</v>
      </c>
      <c r="R1453" s="7">
        <v>350.15397899999999</v>
      </c>
      <c r="S1453" s="7">
        <v>1099.225105</v>
      </c>
      <c r="T1453" s="7">
        <v>282.13898799999998</v>
      </c>
      <c r="U1453" s="7">
        <v>372.71945799999997</v>
      </c>
      <c r="V1453" s="7">
        <v>247.694142</v>
      </c>
      <c r="W1453" s="7">
        <v>326.08969200000001</v>
      </c>
      <c r="X1453" s="7">
        <v>479.727082</v>
      </c>
      <c r="Y1453" s="7">
        <v>601.56468099999995</v>
      </c>
      <c r="Z1453" s="7">
        <v>383.30519299999997</v>
      </c>
      <c r="AA1453" s="1" t="s">
        <v>24</v>
      </c>
      <c r="AB1453" s="1" t="str">
        <f t="shared" si="69"/>
        <v>Extremadura</v>
      </c>
      <c r="AC1453" s="1" t="str">
        <f t="shared" si="67"/>
        <v>Cáceres-Extremadura-Cáceres-R1</v>
      </c>
      <c r="AD1453" s="1" t="str">
        <f t="shared" si="68"/>
        <v xml:space="preserve">AA,BB - Agricultura, silvicultura y pesca </v>
      </c>
    </row>
    <row r="1454" spans="1:30" ht="14.4">
      <c r="A1454" s="7" t="s">
        <v>104</v>
      </c>
      <c r="B1454" s="7" t="s">
        <v>103</v>
      </c>
      <c r="C1454" s="7" t="s">
        <v>104</v>
      </c>
      <c r="D1454" s="7" t="s">
        <v>26</v>
      </c>
      <c r="E1454" s="7">
        <v>182.85021666595699</v>
      </c>
      <c r="F1454" s="7">
        <v>181.550614303749</v>
      </c>
      <c r="G1454" s="7">
        <v>203.768509281463</v>
      </c>
      <c r="H1454" s="7">
        <v>77.589991300679699</v>
      </c>
      <c r="I1454" s="7">
        <v>254.955910176901</v>
      </c>
      <c r="J1454" s="7">
        <v>246.322165309415</v>
      </c>
      <c r="K1454" s="7">
        <v>169.54869488103299</v>
      </c>
      <c r="L1454" s="7">
        <v>148.438522708525</v>
      </c>
      <c r="M1454" s="7">
        <v>95.346227899898594</v>
      </c>
      <c r="N1454" s="7">
        <v>104.034119604895</v>
      </c>
      <c r="O1454" s="7">
        <v>103.45313179613601</v>
      </c>
      <c r="P1454" s="7">
        <v>5510.7263400000002</v>
      </c>
      <c r="Q1454" s="7">
        <v>1784.8900619999999</v>
      </c>
      <c r="R1454" s="7">
        <v>1926.970456</v>
      </c>
      <c r="S1454" s="7">
        <v>1799.715786</v>
      </c>
      <c r="T1454" s="7">
        <v>1663.3146200000001</v>
      </c>
      <c r="U1454" s="7">
        <v>834.15690099999995</v>
      </c>
      <c r="V1454" s="7">
        <v>1409.155708</v>
      </c>
      <c r="W1454" s="7">
        <v>1263.9498880000001</v>
      </c>
      <c r="X1454" s="7">
        <v>2849.8002240000001</v>
      </c>
      <c r="Y1454" s="7">
        <v>2807.7231489999999</v>
      </c>
      <c r="Z1454" s="7">
        <v>2528.875681</v>
      </c>
      <c r="AA1454" s="1" t="s">
        <v>27</v>
      </c>
      <c r="AB1454" s="1" t="str">
        <f t="shared" si="69"/>
        <v>Extremadura</v>
      </c>
      <c r="AC1454" s="1" t="str">
        <f t="shared" si="67"/>
        <v>Cáceres-Extremadura-Cáceres-R2</v>
      </c>
      <c r="AD1454" s="1" t="str">
        <f t="shared" si="68"/>
        <v xml:space="preserve">CA,CB, DF - I. extractivas, coquerías, refino y combustibles nucleares </v>
      </c>
    </row>
    <row r="1455" spans="1:30" ht="14.4">
      <c r="A1455" s="7" t="s">
        <v>104</v>
      </c>
      <c r="B1455" s="7" t="s">
        <v>103</v>
      </c>
      <c r="C1455" s="7" t="s">
        <v>104</v>
      </c>
      <c r="D1455" s="7" t="s">
        <v>29</v>
      </c>
      <c r="E1455" s="7">
        <v>365.02142783215498</v>
      </c>
      <c r="F1455" s="7">
        <v>371.32035116420201</v>
      </c>
      <c r="G1455" s="7">
        <v>323.52472190352802</v>
      </c>
      <c r="H1455" s="7">
        <v>295.37593746387699</v>
      </c>
      <c r="I1455" s="7">
        <v>294.91177474216602</v>
      </c>
      <c r="J1455" s="7">
        <v>308.08192844822997</v>
      </c>
      <c r="K1455" s="7">
        <v>270.87308014430897</v>
      </c>
      <c r="L1455" s="7">
        <v>373.59371591652899</v>
      </c>
      <c r="M1455" s="7">
        <v>336.96941245749099</v>
      </c>
      <c r="N1455" s="7">
        <v>219.43980771995501</v>
      </c>
      <c r="O1455" s="7">
        <v>106.625637484763</v>
      </c>
      <c r="P1455" s="7">
        <v>517.07067700000005</v>
      </c>
      <c r="Q1455" s="7">
        <v>654.54162699999995</v>
      </c>
      <c r="R1455" s="7">
        <v>410.379549</v>
      </c>
      <c r="S1455" s="7">
        <v>535.33600000000001</v>
      </c>
      <c r="T1455" s="7">
        <v>446.21910800000001</v>
      </c>
      <c r="U1455" s="7">
        <v>731.90709700000002</v>
      </c>
      <c r="V1455" s="7">
        <v>376.57863900000001</v>
      </c>
      <c r="W1455" s="7">
        <v>463.099266</v>
      </c>
      <c r="X1455" s="7">
        <v>239.89969500000001</v>
      </c>
      <c r="Y1455" s="7">
        <v>603.68747299999995</v>
      </c>
      <c r="Z1455" s="7">
        <v>137.92363</v>
      </c>
      <c r="AA1455" s="1" t="s">
        <v>30</v>
      </c>
      <c r="AB1455" s="1" t="str">
        <f t="shared" si="69"/>
        <v>Extremadura</v>
      </c>
      <c r="AC1455" s="1" t="str">
        <f t="shared" si="67"/>
        <v>Cáceres-Extremadura-Cáceres-R3</v>
      </c>
      <c r="AD1455" s="1" t="str">
        <f t="shared" si="68"/>
        <v xml:space="preserve">DA - Industria Agroalimentaria </v>
      </c>
    </row>
    <row r="1456" spans="1:30" ht="14.4">
      <c r="A1456" s="7" t="s">
        <v>104</v>
      </c>
      <c r="B1456" s="7" t="s">
        <v>103</v>
      </c>
      <c r="C1456" s="7" t="s">
        <v>104</v>
      </c>
      <c r="D1456" s="7" t="s">
        <v>32</v>
      </c>
      <c r="E1456" s="7">
        <v>3.46474386060888E-8</v>
      </c>
      <c r="F1456" s="7">
        <v>5.4346533802161496E-3</v>
      </c>
      <c r="G1456" s="7">
        <v>0.16392341446356501</v>
      </c>
      <c r="H1456" s="7">
        <v>2.58788929278236E-2</v>
      </c>
      <c r="I1456" s="7">
        <v>0.66292221682175001</v>
      </c>
      <c r="J1456" s="7">
        <v>9.1288059775814306E-2</v>
      </c>
      <c r="K1456" s="7">
        <v>2.1832297721348E-8</v>
      </c>
      <c r="L1456" s="7">
        <v>0.101211008864158</v>
      </c>
      <c r="M1456" s="7">
        <v>0.23935321853483199</v>
      </c>
      <c r="N1456" s="7">
        <v>7.8746091019076397E-3</v>
      </c>
      <c r="O1456" s="7">
        <v>0.203297068029824</v>
      </c>
      <c r="P1456" s="7">
        <v>0</v>
      </c>
      <c r="Q1456" s="7">
        <v>0</v>
      </c>
      <c r="R1456" s="7">
        <v>0</v>
      </c>
      <c r="S1456" s="7">
        <v>0</v>
      </c>
      <c r="T1456" s="7">
        <v>0</v>
      </c>
      <c r="U1456" s="7">
        <v>0</v>
      </c>
      <c r="V1456" s="7">
        <v>0</v>
      </c>
      <c r="W1456" s="7">
        <v>0</v>
      </c>
      <c r="X1456" s="7">
        <v>0</v>
      </c>
      <c r="Y1456" s="7">
        <v>0</v>
      </c>
      <c r="Z1456" s="7">
        <v>0</v>
      </c>
      <c r="AA1456" s="1" t="s">
        <v>33</v>
      </c>
      <c r="AB1456" s="1" t="str">
        <f t="shared" si="69"/>
        <v>Extremadura</v>
      </c>
      <c r="AC1456" s="1" t="str">
        <f t="shared" si="67"/>
        <v>Cáceres-Extremadura-Cáceres-R4</v>
      </c>
      <c r="AD1456" s="1" t="str">
        <f t="shared" si="68"/>
        <v xml:space="preserve">DB - Industria textil y de la confección </v>
      </c>
    </row>
    <row r="1457" spans="1:30" ht="14.4">
      <c r="A1457" s="7" t="s">
        <v>104</v>
      </c>
      <c r="B1457" s="7" t="s">
        <v>103</v>
      </c>
      <c r="C1457" s="7" t="s">
        <v>104</v>
      </c>
      <c r="D1457" s="7" t="s">
        <v>35</v>
      </c>
      <c r="E1457" s="7">
        <v>2.1549678668439801E-3</v>
      </c>
      <c r="F1457" s="7">
        <v>4.5443527955624903E-2</v>
      </c>
      <c r="G1457" s="7">
        <v>9.6632614794806904E-4</v>
      </c>
      <c r="H1457" s="7">
        <v>0.23877392346913401</v>
      </c>
      <c r="I1457" s="7">
        <v>1.00389514073575E-3</v>
      </c>
      <c r="J1457" s="7">
        <v>0.75951271699252199</v>
      </c>
      <c r="K1457" s="7">
        <v>0.60039203470292901</v>
      </c>
      <c r="L1457" s="7">
        <v>0.55277885564153695</v>
      </c>
      <c r="M1457" s="7">
        <v>1.6784170969853001</v>
      </c>
      <c r="N1457" s="7">
        <v>1.4518447359630999E-6</v>
      </c>
      <c r="O1457" s="7">
        <v>1.65331037821614</v>
      </c>
      <c r="P1457" s="7">
        <v>0</v>
      </c>
      <c r="Q1457" s="7">
        <v>0</v>
      </c>
      <c r="R1457" s="7">
        <v>0</v>
      </c>
      <c r="S1457" s="7">
        <v>0</v>
      </c>
      <c r="T1457" s="7">
        <v>0</v>
      </c>
      <c r="U1457" s="7">
        <v>0</v>
      </c>
      <c r="V1457" s="7">
        <v>0</v>
      </c>
      <c r="W1457" s="7">
        <v>0</v>
      </c>
      <c r="X1457" s="7">
        <v>0</v>
      </c>
      <c r="Y1457" s="7">
        <v>0</v>
      </c>
      <c r="Z1457" s="7">
        <v>0</v>
      </c>
      <c r="AA1457" s="1" t="s">
        <v>36</v>
      </c>
      <c r="AB1457" s="1" t="str">
        <f t="shared" si="69"/>
        <v>Extremadura</v>
      </c>
      <c r="AC1457" s="1" t="str">
        <f t="shared" si="67"/>
        <v>Cáceres-Extremadura-Cáceres-R5</v>
      </c>
      <c r="AD1457" s="1" t="str">
        <f t="shared" si="68"/>
        <v xml:space="preserve">DC - Industria del cuero y calzado </v>
      </c>
    </row>
    <row r="1458" spans="1:30" ht="14.4">
      <c r="A1458" s="7" t="s">
        <v>104</v>
      </c>
      <c r="B1458" s="7" t="s">
        <v>103</v>
      </c>
      <c r="C1458" s="7" t="s">
        <v>104</v>
      </c>
      <c r="D1458" s="7" t="s">
        <v>37</v>
      </c>
      <c r="E1458" s="7">
        <v>1.724784897043</v>
      </c>
      <c r="F1458" s="7">
        <v>13.9930708184902</v>
      </c>
      <c r="G1458" s="7">
        <v>9.1312393976491109</v>
      </c>
      <c r="H1458" s="7">
        <v>12.331981272168001</v>
      </c>
      <c r="I1458" s="7">
        <v>0.34517912926536298</v>
      </c>
      <c r="J1458" s="7">
        <v>10.7739844530736</v>
      </c>
      <c r="K1458" s="7">
        <v>6.4583957514728896</v>
      </c>
      <c r="L1458" s="7">
        <v>6.2928327801065898</v>
      </c>
      <c r="M1458" s="7">
        <v>6.39980251469379</v>
      </c>
      <c r="N1458" s="7">
        <v>2.5073986016132301</v>
      </c>
      <c r="O1458" s="7">
        <v>5.6171279513855596</v>
      </c>
      <c r="P1458" s="7">
        <v>1.078908</v>
      </c>
      <c r="Q1458" s="7">
        <v>0.49523699999999998</v>
      </c>
      <c r="R1458" s="7">
        <v>35.074812000000001</v>
      </c>
      <c r="S1458" s="7">
        <v>2.4121790000000001</v>
      </c>
      <c r="T1458" s="7">
        <v>2.2419850000000001</v>
      </c>
      <c r="U1458" s="7">
        <v>27.738001000000001</v>
      </c>
      <c r="V1458" s="7">
        <v>31.662057000000001</v>
      </c>
      <c r="W1458" s="7">
        <v>62.077143999999997</v>
      </c>
      <c r="X1458" s="7">
        <v>12.670798</v>
      </c>
      <c r="Y1458" s="7">
        <v>6.3643549999999998</v>
      </c>
      <c r="Z1458" s="7">
        <v>40.336610999999998</v>
      </c>
      <c r="AA1458" s="1" t="s">
        <v>38</v>
      </c>
      <c r="AB1458" s="1" t="str">
        <f t="shared" si="69"/>
        <v>Extremadura</v>
      </c>
      <c r="AC1458" s="1" t="str">
        <f t="shared" si="67"/>
        <v>Cáceres-Extremadura-Cáceres-R6</v>
      </c>
      <c r="AD1458" s="1" t="str">
        <f t="shared" si="68"/>
        <v xml:space="preserve">DD - Industria de la madera y el corcho </v>
      </c>
    </row>
    <row r="1459" spans="1:30" ht="14.4">
      <c r="A1459" s="7" t="s">
        <v>104</v>
      </c>
      <c r="B1459" s="7" t="s">
        <v>103</v>
      </c>
      <c r="C1459" s="7" t="s">
        <v>104</v>
      </c>
      <c r="D1459" s="7" t="s">
        <v>39</v>
      </c>
      <c r="E1459" s="7">
        <v>9.2950196501101205E-7</v>
      </c>
      <c r="F1459" s="7">
        <v>14.559656358678801</v>
      </c>
      <c r="G1459" s="7">
        <v>6.3920603943888601</v>
      </c>
      <c r="H1459" s="7">
        <v>9.4269110347577492</v>
      </c>
      <c r="I1459" s="7">
        <v>9.5425441825455799</v>
      </c>
      <c r="J1459" s="7">
        <v>2.3574697430503501E-6</v>
      </c>
      <c r="K1459" s="7">
        <v>12.598541967026801</v>
      </c>
      <c r="L1459" s="7">
        <v>11.330802508115401</v>
      </c>
      <c r="M1459" s="7">
        <v>2.10766882944223E-6</v>
      </c>
      <c r="N1459" s="7">
        <v>12.321720960383001</v>
      </c>
      <c r="O1459" s="7">
        <v>7.0323079240737298</v>
      </c>
      <c r="P1459" s="7">
        <v>0</v>
      </c>
      <c r="Q1459" s="7">
        <v>10.77797</v>
      </c>
      <c r="R1459" s="7">
        <v>19.022349999999999</v>
      </c>
      <c r="S1459" s="7">
        <v>18.715968</v>
      </c>
      <c r="T1459" s="7">
        <v>7.9868589999999999</v>
      </c>
      <c r="U1459" s="7">
        <v>0</v>
      </c>
      <c r="V1459" s="7">
        <v>5.4157739999999999</v>
      </c>
      <c r="W1459" s="7">
        <v>15.476913</v>
      </c>
      <c r="X1459" s="7">
        <v>0</v>
      </c>
      <c r="Y1459" s="7">
        <v>18.597683</v>
      </c>
      <c r="Z1459" s="7">
        <v>0</v>
      </c>
      <c r="AA1459" s="1" t="s">
        <v>40</v>
      </c>
      <c r="AB1459" s="1" t="str">
        <f t="shared" si="69"/>
        <v>Extremadura</v>
      </c>
      <c r="AC1459" s="1" t="str">
        <f t="shared" si="67"/>
        <v>Cáceres-Extremadura-Cáceres-R7</v>
      </c>
      <c r="AD1459" s="1" t="str">
        <f t="shared" si="68"/>
        <v xml:space="preserve">DE - Industria del papel, edición y artes gráficas </v>
      </c>
    </row>
    <row r="1460" spans="1:30" ht="14.4">
      <c r="A1460" s="7" t="s">
        <v>104</v>
      </c>
      <c r="B1460" s="7" t="s">
        <v>103</v>
      </c>
      <c r="C1460" s="7" t="s">
        <v>104</v>
      </c>
      <c r="D1460" s="7" t="s">
        <v>41</v>
      </c>
      <c r="E1460" s="7">
        <v>4.0144634156977403</v>
      </c>
      <c r="F1460" s="7">
        <v>3.5428977497365501</v>
      </c>
      <c r="G1460" s="7">
        <v>0.31761078977084201</v>
      </c>
      <c r="H1460" s="7">
        <v>5.1598112188762304</v>
      </c>
      <c r="I1460" s="7">
        <v>3.3341600499633599</v>
      </c>
      <c r="J1460" s="7">
        <v>2.95217309461975</v>
      </c>
      <c r="K1460" s="7">
        <v>1.3637697710310599</v>
      </c>
      <c r="L1460" s="7">
        <v>2.6976879875096702</v>
      </c>
      <c r="M1460" s="7">
        <v>3.16857778166144</v>
      </c>
      <c r="N1460" s="7">
        <v>2.6201826625588298</v>
      </c>
      <c r="O1460" s="7">
        <v>1.78500995915155</v>
      </c>
      <c r="P1460" s="7">
        <v>9.4250450000000008</v>
      </c>
      <c r="Q1460" s="7">
        <v>55.572437999999998</v>
      </c>
      <c r="R1460" s="7">
        <v>7.7580359999999997</v>
      </c>
      <c r="S1460" s="7">
        <v>71.052999999999997</v>
      </c>
      <c r="T1460" s="7">
        <v>25.781556999999999</v>
      </c>
      <c r="U1460" s="7">
        <v>54.703834000000001</v>
      </c>
      <c r="V1460" s="7">
        <v>49.511029999999998</v>
      </c>
      <c r="W1460" s="7">
        <v>172.29917900000001</v>
      </c>
      <c r="X1460" s="7">
        <v>19.306118000000001</v>
      </c>
      <c r="Y1460" s="7">
        <v>8.1955139999999993</v>
      </c>
      <c r="Z1460" s="7">
        <v>42.467412000000003</v>
      </c>
      <c r="AA1460" s="1" t="s">
        <v>42</v>
      </c>
      <c r="AB1460" s="1" t="str">
        <f t="shared" si="69"/>
        <v>Extremadura</v>
      </c>
      <c r="AC1460" s="1" t="str">
        <f t="shared" si="67"/>
        <v>Cáceres-Extremadura-Cáceres-R8</v>
      </c>
      <c r="AD1460" s="1" t="str">
        <f t="shared" si="68"/>
        <v xml:space="preserve">DG - Industria Química </v>
      </c>
    </row>
    <row r="1461" spans="1:30" ht="14.4">
      <c r="A1461" s="7" t="s">
        <v>104</v>
      </c>
      <c r="B1461" s="7" t="s">
        <v>103</v>
      </c>
      <c r="C1461" s="7" t="s">
        <v>104</v>
      </c>
      <c r="D1461" s="7" t="s">
        <v>43</v>
      </c>
      <c r="E1461" s="7">
        <v>2.6940804024451399</v>
      </c>
      <c r="F1461" s="7">
        <v>3.9499267541964098</v>
      </c>
      <c r="G1461" s="7">
        <v>2.5303942223468998</v>
      </c>
      <c r="H1461" s="7">
        <v>0.82417919537248796</v>
      </c>
      <c r="I1461" s="7">
        <v>0.53364275506384296</v>
      </c>
      <c r="J1461" s="7">
        <v>7.7021804052598605E-8</v>
      </c>
      <c r="K1461" s="7">
        <v>1.33972714799903</v>
      </c>
      <c r="L1461" s="7">
        <v>2.7181703239848602E-8</v>
      </c>
      <c r="M1461" s="7">
        <v>2.85490969750151</v>
      </c>
      <c r="N1461" s="7">
        <v>2.07066581404565</v>
      </c>
      <c r="O1461" s="7">
        <v>5.12491343860119E-8</v>
      </c>
      <c r="P1461" s="7">
        <v>0</v>
      </c>
      <c r="Q1461" s="7">
        <v>2.8054000000000001</v>
      </c>
      <c r="R1461" s="7">
        <v>10.320285</v>
      </c>
      <c r="S1461" s="7">
        <v>2.43424</v>
      </c>
      <c r="T1461" s="7">
        <v>2.4965039999999998</v>
      </c>
      <c r="U1461" s="7">
        <v>0</v>
      </c>
      <c r="V1461" s="7">
        <v>10.308979000000001</v>
      </c>
      <c r="W1461" s="7">
        <v>0</v>
      </c>
      <c r="X1461" s="7">
        <v>1.762475</v>
      </c>
      <c r="Y1461" s="7">
        <v>13.311764999999999</v>
      </c>
      <c r="Z1461" s="7">
        <v>0</v>
      </c>
      <c r="AA1461" s="1" t="s">
        <v>44</v>
      </c>
      <c r="AB1461" s="1" t="str">
        <f t="shared" si="69"/>
        <v>Extremadura</v>
      </c>
      <c r="AC1461" s="1" t="str">
        <f t="shared" si="67"/>
        <v>Cáceres-Extremadura-Cáceres-R9</v>
      </c>
      <c r="AD1461" s="1" t="str">
        <f t="shared" si="68"/>
        <v xml:space="preserve">DH - Industria del caucho y materias plásticas </v>
      </c>
    </row>
    <row r="1462" spans="1:30" ht="14.4">
      <c r="A1462" s="7" t="s">
        <v>104</v>
      </c>
      <c r="B1462" s="7" t="s">
        <v>103</v>
      </c>
      <c r="C1462" s="7" t="s">
        <v>104</v>
      </c>
      <c r="D1462" s="7" t="s">
        <v>45</v>
      </c>
      <c r="E1462" s="7">
        <v>43.898453225972702</v>
      </c>
      <c r="F1462" s="7">
        <v>56.938802202644702</v>
      </c>
      <c r="G1462" s="7">
        <v>29.092088701295399</v>
      </c>
      <c r="H1462" s="7">
        <v>26.226852206421</v>
      </c>
      <c r="I1462" s="7">
        <v>40.035062126412498</v>
      </c>
      <c r="J1462" s="7">
        <v>33.169054913034799</v>
      </c>
      <c r="K1462" s="7">
        <v>41.934220721059397</v>
      </c>
      <c r="L1462" s="7">
        <v>21.525605367077201</v>
      </c>
      <c r="M1462" s="7">
        <v>28.905188793697501</v>
      </c>
      <c r="N1462" s="7">
        <v>20.094357028726801</v>
      </c>
      <c r="O1462" s="7">
        <v>23.460774278876201</v>
      </c>
      <c r="P1462" s="7">
        <v>892.35524299999997</v>
      </c>
      <c r="Q1462" s="7">
        <v>624.16712500000006</v>
      </c>
      <c r="R1462" s="7">
        <v>609.71491400000002</v>
      </c>
      <c r="S1462" s="7">
        <v>597.30178899999999</v>
      </c>
      <c r="T1462" s="7">
        <v>937.41968099999997</v>
      </c>
      <c r="U1462" s="7">
        <v>544.25863800000002</v>
      </c>
      <c r="V1462" s="7">
        <v>573.83127899999999</v>
      </c>
      <c r="W1462" s="7">
        <v>598.44910400000003</v>
      </c>
      <c r="X1462" s="7">
        <v>495.50217500000002</v>
      </c>
      <c r="Y1462" s="7">
        <v>384.97328700000003</v>
      </c>
      <c r="Z1462" s="7">
        <v>864.64905799999997</v>
      </c>
      <c r="AA1462" s="1" t="s">
        <v>46</v>
      </c>
      <c r="AB1462" s="1" t="str">
        <f t="shared" si="69"/>
        <v>Extremadura</v>
      </c>
      <c r="AC1462" s="1" t="str">
        <f t="shared" si="67"/>
        <v>Cáceres-Extremadura-Cáceres-R10</v>
      </c>
      <c r="AD1462" s="1" t="str">
        <f t="shared" si="68"/>
        <v xml:space="preserve">DI - Industria de productos minerales no metálicos </v>
      </c>
    </row>
    <row r="1463" spans="1:30" ht="14.4">
      <c r="A1463" s="7" t="s">
        <v>104</v>
      </c>
      <c r="B1463" s="7" t="s">
        <v>103</v>
      </c>
      <c r="C1463" s="7" t="s">
        <v>104</v>
      </c>
      <c r="D1463" s="7" t="s">
        <v>47</v>
      </c>
      <c r="E1463" s="7">
        <v>61.952519957381398</v>
      </c>
      <c r="F1463" s="7">
        <v>49.528180639472303</v>
      </c>
      <c r="G1463" s="7">
        <v>48.481636491127396</v>
      </c>
      <c r="H1463" s="7">
        <v>46.872280822208303</v>
      </c>
      <c r="I1463" s="7">
        <v>37.887943502576803</v>
      </c>
      <c r="J1463" s="7">
        <v>38.228115317443098</v>
      </c>
      <c r="K1463" s="7">
        <v>51.398687299351501</v>
      </c>
      <c r="L1463" s="7">
        <v>26.495235219459801</v>
      </c>
      <c r="M1463" s="7">
        <v>9.5528759569557504</v>
      </c>
      <c r="N1463" s="7">
        <v>34.867005701103601</v>
      </c>
      <c r="O1463" s="7">
        <v>60.289057463756201</v>
      </c>
      <c r="P1463" s="7">
        <v>54.584617999999999</v>
      </c>
      <c r="Q1463" s="7">
        <v>36.907356</v>
      </c>
      <c r="R1463" s="7">
        <v>192.17540099999999</v>
      </c>
      <c r="S1463" s="7">
        <v>74.471745999999996</v>
      </c>
      <c r="T1463" s="7">
        <v>40.566180000000003</v>
      </c>
      <c r="U1463" s="7">
        <v>26.614269</v>
      </c>
      <c r="V1463" s="7">
        <v>214.27575899999999</v>
      </c>
      <c r="W1463" s="7">
        <v>61.955919999999999</v>
      </c>
      <c r="X1463" s="7">
        <v>26.859293999999998</v>
      </c>
      <c r="Y1463" s="7">
        <v>68.753491999999994</v>
      </c>
      <c r="Z1463" s="7">
        <v>43.119774999999997</v>
      </c>
      <c r="AA1463" s="1" t="s">
        <v>48</v>
      </c>
      <c r="AB1463" s="1" t="str">
        <f t="shared" si="69"/>
        <v>Extremadura</v>
      </c>
      <c r="AC1463" s="1" t="str">
        <f t="shared" si="67"/>
        <v>Cáceres-Extremadura-Cáceres-R11</v>
      </c>
      <c r="AD1463" s="1" t="str">
        <f t="shared" si="68"/>
        <v xml:space="preserve">DJ - Metalurgia y fabricación de productos metálicos </v>
      </c>
    </row>
    <row r="1464" spans="1:30" ht="14.4">
      <c r="A1464" s="7" t="s">
        <v>104</v>
      </c>
      <c r="B1464" s="7" t="s">
        <v>103</v>
      </c>
      <c r="C1464" s="7" t="s">
        <v>104</v>
      </c>
      <c r="D1464" s="7" t="s">
        <v>49</v>
      </c>
      <c r="E1464" s="7">
        <v>48.561724853521099</v>
      </c>
      <c r="F1464" s="7">
        <v>48.164038255292098</v>
      </c>
      <c r="G1464" s="7">
        <v>31.970704854999902</v>
      </c>
      <c r="H1464" s="7">
        <v>10.5597522205969</v>
      </c>
      <c r="I1464" s="7">
        <v>10.688607897352099</v>
      </c>
      <c r="J1464" s="7">
        <v>47.757439642901801</v>
      </c>
      <c r="K1464" s="7">
        <v>16.1155180973421</v>
      </c>
      <c r="L1464" s="7">
        <v>11.4052823766669</v>
      </c>
      <c r="M1464" s="7">
        <v>3.5820661198430401</v>
      </c>
      <c r="N1464" s="7">
        <v>11.000063280930799</v>
      </c>
      <c r="O1464" s="7">
        <v>8.0626996937036992</v>
      </c>
      <c r="P1464" s="7">
        <v>21.680482999999999</v>
      </c>
      <c r="Q1464" s="7">
        <v>7.6699390000000003</v>
      </c>
      <c r="R1464" s="7">
        <v>0.294908</v>
      </c>
      <c r="S1464" s="7">
        <v>6.3286870000000004</v>
      </c>
      <c r="T1464" s="7">
        <v>10.132080999999999</v>
      </c>
      <c r="U1464" s="7">
        <v>5.6405700000000003</v>
      </c>
      <c r="V1464" s="7">
        <v>26.035612</v>
      </c>
      <c r="W1464" s="7">
        <v>18.508182999999999</v>
      </c>
      <c r="X1464" s="7">
        <v>4.8443250000000004</v>
      </c>
      <c r="Y1464" s="7">
        <v>25.221838999999999</v>
      </c>
      <c r="Z1464" s="7">
        <v>0.74734999999999996</v>
      </c>
      <c r="AA1464" s="1" t="s">
        <v>50</v>
      </c>
      <c r="AB1464" s="1" t="str">
        <f t="shared" si="69"/>
        <v>Extremadura</v>
      </c>
      <c r="AC1464" s="1" t="str">
        <f t="shared" si="67"/>
        <v>Cáceres-Extremadura-Cáceres-R12</v>
      </c>
      <c r="AD1464" s="1" t="str">
        <f t="shared" si="68"/>
        <v xml:space="preserve">DK - Fabricación de maquinaria y equipo mecánico </v>
      </c>
    </row>
    <row r="1465" spans="1:30" ht="14.4">
      <c r="A1465" s="7" t="s">
        <v>104</v>
      </c>
      <c r="B1465" s="7" t="s">
        <v>103</v>
      </c>
      <c r="C1465" s="7" t="s">
        <v>104</v>
      </c>
      <c r="D1465" s="7" t="s">
        <v>51</v>
      </c>
      <c r="E1465" s="7">
        <v>25.602905530765501</v>
      </c>
      <c r="F1465" s="7">
        <v>16.539081196858898</v>
      </c>
      <c r="G1465" s="7">
        <v>12.468388438812999</v>
      </c>
      <c r="H1465" s="7">
        <v>12.554077504032101</v>
      </c>
      <c r="I1465" s="7">
        <v>5.6443168199203297</v>
      </c>
      <c r="J1465" s="7">
        <v>2.5982682274028099</v>
      </c>
      <c r="K1465" s="7">
        <v>3.9677894411948502</v>
      </c>
      <c r="L1465" s="7">
        <v>3.5748822758697898</v>
      </c>
      <c r="M1465" s="7">
        <v>1.57823332368627</v>
      </c>
      <c r="N1465" s="7">
        <v>15.8224415901771</v>
      </c>
      <c r="O1465" s="7">
        <v>1.17595413033553E-7</v>
      </c>
      <c r="P1465" s="7">
        <v>45.003314000000003</v>
      </c>
      <c r="Q1465" s="7">
        <v>7.6180099999999999</v>
      </c>
      <c r="R1465" s="7">
        <v>13.469892</v>
      </c>
      <c r="S1465" s="7">
        <v>1.8257159999999999</v>
      </c>
      <c r="T1465" s="7">
        <v>1.2051700000000001</v>
      </c>
      <c r="U1465" s="7">
        <v>1.954466</v>
      </c>
      <c r="V1465" s="7">
        <v>3.6041979999999998</v>
      </c>
      <c r="W1465" s="7">
        <v>1.8811199999999999</v>
      </c>
      <c r="X1465" s="7">
        <v>0.81940199999999996</v>
      </c>
      <c r="Y1465" s="7">
        <v>0</v>
      </c>
      <c r="Z1465" s="7">
        <v>0</v>
      </c>
      <c r="AA1465" s="1" t="s">
        <v>52</v>
      </c>
      <c r="AB1465" s="1" t="str">
        <f t="shared" si="69"/>
        <v>Extremadura</v>
      </c>
      <c r="AC1465" s="1" t="str">
        <f t="shared" si="67"/>
        <v>Cáceres-Extremadura-Cáceres-R13</v>
      </c>
      <c r="AD1465" s="1" t="str">
        <f t="shared" si="68"/>
        <v xml:space="preserve">DL - Material y equipo eléctrico, electrónico y óptico </v>
      </c>
    </row>
    <row r="1466" spans="1:30" ht="14.4">
      <c r="A1466" s="7" t="s">
        <v>104</v>
      </c>
      <c r="B1466" s="7" t="s">
        <v>103</v>
      </c>
      <c r="C1466" s="7" t="s">
        <v>104</v>
      </c>
      <c r="D1466" s="7" t="s">
        <v>53</v>
      </c>
      <c r="E1466" s="7">
        <v>4.7238168530494997</v>
      </c>
      <c r="F1466" s="7">
        <v>0.57537695093594698</v>
      </c>
      <c r="G1466" s="7">
        <v>2.3571269615286599</v>
      </c>
      <c r="H1466" s="7">
        <v>2.1778317941550802</v>
      </c>
      <c r="I1466" s="7">
        <v>2.42952604973443</v>
      </c>
      <c r="J1466" s="7">
        <v>0.28848905354334797</v>
      </c>
      <c r="K1466" s="7">
        <v>1.18155750100462</v>
      </c>
      <c r="L1466" s="7">
        <v>1.2818364740855299</v>
      </c>
      <c r="M1466" s="7">
        <v>0</v>
      </c>
      <c r="N1466" s="7">
        <v>0.94186419779213104</v>
      </c>
      <c r="O1466" s="7">
        <v>0</v>
      </c>
      <c r="P1466" s="7">
        <v>13.624292000000001</v>
      </c>
      <c r="Q1466" s="7">
        <v>25.22186</v>
      </c>
      <c r="R1466" s="7">
        <v>23.172601</v>
      </c>
      <c r="S1466" s="7">
        <v>32.213130999999997</v>
      </c>
      <c r="T1466" s="7">
        <v>14.571809</v>
      </c>
      <c r="U1466" s="7">
        <v>7.7745369999999996</v>
      </c>
      <c r="V1466" s="7">
        <v>9.4993649999999992</v>
      </c>
      <c r="W1466" s="7">
        <v>15.171666</v>
      </c>
      <c r="X1466" s="7">
        <v>0</v>
      </c>
      <c r="Y1466" s="7">
        <v>2.0862949999999998</v>
      </c>
      <c r="Z1466" s="7">
        <v>0</v>
      </c>
      <c r="AA1466" s="1" t="s">
        <v>54</v>
      </c>
      <c r="AB1466" s="1" t="str">
        <f t="shared" si="69"/>
        <v>Extremadura</v>
      </c>
      <c r="AC1466" s="1" t="str">
        <f t="shared" si="67"/>
        <v>Cáceres-Extremadura-Cáceres-R14</v>
      </c>
      <c r="AD1466" s="1" t="str">
        <f t="shared" si="68"/>
        <v xml:space="preserve">DM - Fabricación de material de transporte </v>
      </c>
    </row>
    <row r="1467" spans="1:30" ht="14.4">
      <c r="A1467" s="7" t="s">
        <v>104</v>
      </c>
      <c r="B1467" s="7" t="s">
        <v>103</v>
      </c>
      <c r="C1467" s="7" t="s">
        <v>104</v>
      </c>
      <c r="D1467" s="7" t="s">
        <v>55</v>
      </c>
      <c r="E1467" s="7">
        <v>5.4422634746671599E-8</v>
      </c>
      <c r="F1467" s="7">
        <v>6.0191700504538597</v>
      </c>
      <c r="G1467" s="7">
        <v>1.1661785189263201</v>
      </c>
      <c r="H1467" s="7">
        <v>6.0489846551962101</v>
      </c>
      <c r="I1467" s="7">
        <v>1.88384781172486</v>
      </c>
      <c r="J1467" s="7">
        <v>0</v>
      </c>
      <c r="K1467" s="7">
        <v>5.3453611986934702</v>
      </c>
      <c r="L1467" s="7">
        <v>6.9613649299031897</v>
      </c>
      <c r="M1467" s="7">
        <v>4.0595738892892301E-8</v>
      </c>
      <c r="N1467" s="7">
        <v>3.3058709997079001</v>
      </c>
      <c r="O1467" s="7">
        <v>4.3268980759126201</v>
      </c>
      <c r="P1467" s="7">
        <v>0</v>
      </c>
      <c r="Q1467" s="7">
        <v>1.4085570000000001</v>
      </c>
      <c r="R1467" s="7">
        <v>2.2444999999999999</v>
      </c>
      <c r="S1467" s="7">
        <v>0</v>
      </c>
      <c r="T1467" s="7">
        <v>0</v>
      </c>
      <c r="U1467" s="7">
        <v>0</v>
      </c>
      <c r="V1467" s="7">
        <v>1.5479909999999999</v>
      </c>
      <c r="W1467" s="7">
        <v>0</v>
      </c>
      <c r="X1467" s="7">
        <v>0</v>
      </c>
      <c r="Y1467" s="7">
        <v>0</v>
      </c>
      <c r="Z1467" s="7">
        <v>0</v>
      </c>
      <c r="AA1467" s="1" t="s">
        <v>56</v>
      </c>
      <c r="AB1467" s="1" t="str">
        <f t="shared" si="69"/>
        <v>Extremadura</v>
      </c>
      <c r="AC1467" s="1" t="str">
        <f t="shared" si="67"/>
        <v>Cáceres-Extremadura-Cáceres-R15</v>
      </c>
      <c r="AD1467" s="1" t="str">
        <f t="shared" si="68"/>
        <v xml:space="preserve">DN - Industrias diversas </v>
      </c>
    </row>
    <row r="1468" spans="1:30" ht="14.4">
      <c r="A1468" s="7" t="s">
        <v>104</v>
      </c>
      <c r="B1468" s="7" t="s">
        <v>103</v>
      </c>
      <c r="C1468" s="7" t="s">
        <v>104</v>
      </c>
      <c r="D1468" s="7" t="s">
        <v>57</v>
      </c>
      <c r="E1468" s="7">
        <v>476.489286941898</v>
      </c>
      <c r="F1468" s="7">
        <v>569.889991891416</v>
      </c>
      <c r="G1468" s="7">
        <v>328.22309808304499</v>
      </c>
      <c r="H1468" s="7">
        <v>229.42675800377299</v>
      </c>
      <c r="I1468" s="7">
        <v>234.19429646283999</v>
      </c>
      <c r="J1468" s="7">
        <v>241.10595555845799</v>
      </c>
      <c r="K1468" s="7">
        <v>218.45577584982701</v>
      </c>
      <c r="L1468" s="7">
        <v>196.452702838612</v>
      </c>
      <c r="M1468" s="7">
        <v>127.497207534184</v>
      </c>
      <c r="N1468" s="7">
        <v>149.24521436004099</v>
      </c>
      <c r="O1468" s="7">
        <v>155.559502644465</v>
      </c>
      <c r="P1468" s="7">
        <v>0</v>
      </c>
      <c r="Q1468" s="7">
        <v>0</v>
      </c>
      <c r="R1468" s="7">
        <v>0</v>
      </c>
      <c r="S1468" s="7">
        <v>0</v>
      </c>
      <c r="T1468" s="7">
        <v>0</v>
      </c>
      <c r="U1468" s="7">
        <v>0</v>
      </c>
      <c r="V1468" s="7">
        <v>0</v>
      </c>
      <c r="W1468" s="7">
        <v>0</v>
      </c>
      <c r="X1468" s="7">
        <v>0</v>
      </c>
      <c r="Y1468" s="7">
        <v>0</v>
      </c>
      <c r="Z1468" s="7">
        <v>0</v>
      </c>
      <c r="AA1468" s="1" t="s">
        <v>58</v>
      </c>
      <c r="AB1468" s="1" t="str">
        <f t="shared" si="69"/>
        <v>Extremadura</v>
      </c>
      <c r="AC1468" s="1" t="str">
        <f t="shared" si="67"/>
        <v>Cáceres-Extremadura-Cáceres-R16</v>
      </c>
      <c r="AD1468" s="1" t="str">
        <f t="shared" si="68"/>
        <v xml:space="preserve">EE - Industria energética, distribución de energía, gas y agua </v>
      </c>
    </row>
    <row r="1469" spans="1:30" ht="14.4">
      <c r="A1469" s="7" t="s">
        <v>104</v>
      </c>
      <c r="B1469" s="7" t="s">
        <v>105</v>
      </c>
      <c r="C1469" s="7" t="s">
        <v>106</v>
      </c>
      <c r="D1469" s="7" t="s">
        <v>23</v>
      </c>
      <c r="E1469" s="7">
        <v>0</v>
      </c>
      <c r="F1469" s="7">
        <v>0</v>
      </c>
      <c r="G1469" s="7">
        <v>0</v>
      </c>
      <c r="H1469" s="7">
        <v>5.1191708603506001</v>
      </c>
      <c r="I1469" s="7">
        <v>0</v>
      </c>
      <c r="J1469" s="7">
        <v>0</v>
      </c>
      <c r="K1469" s="7">
        <v>0</v>
      </c>
      <c r="L1469" s="7">
        <v>0</v>
      </c>
      <c r="M1469" s="7">
        <v>0</v>
      </c>
      <c r="N1469" s="7">
        <v>0</v>
      </c>
      <c r="O1469" s="7">
        <v>0</v>
      </c>
      <c r="P1469" s="7">
        <v>0</v>
      </c>
      <c r="Q1469" s="7">
        <v>0</v>
      </c>
      <c r="R1469" s="7">
        <v>0</v>
      </c>
      <c r="S1469" s="7">
        <v>17.659219</v>
      </c>
      <c r="T1469" s="7">
        <v>0</v>
      </c>
      <c r="U1469" s="7">
        <v>0</v>
      </c>
      <c r="V1469" s="7">
        <v>0</v>
      </c>
      <c r="W1469" s="7">
        <v>0</v>
      </c>
      <c r="X1469" s="7">
        <v>0</v>
      </c>
      <c r="Y1469" s="7">
        <v>0</v>
      </c>
      <c r="Z1469" s="7">
        <v>0</v>
      </c>
      <c r="AA1469" s="1" t="s">
        <v>24</v>
      </c>
      <c r="AB1469" s="1" t="str">
        <f t="shared" si="69"/>
        <v>Galicia</v>
      </c>
      <c r="AC1469" s="1" t="str">
        <f t="shared" si="67"/>
        <v>Cáceres-Galicia-A Coruña-R1</v>
      </c>
      <c r="AD1469" s="1" t="str">
        <f t="shared" si="68"/>
        <v xml:space="preserve">AA,BB - Agricultura, silvicultura y pesca </v>
      </c>
    </row>
    <row r="1470" spans="1:30" ht="14.4">
      <c r="A1470" s="7" t="s">
        <v>104</v>
      </c>
      <c r="B1470" s="7" t="s">
        <v>105</v>
      </c>
      <c r="C1470" s="7" t="s">
        <v>106</v>
      </c>
      <c r="D1470" s="7" t="s">
        <v>26</v>
      </c>
      <c r="E1470" s="7">
        <v>0</v>
      </c>
      <c r="F1470" s="7">
        <v>0</v>
      </c>
      <c r="G1470" s="7">
        <v>0</v>
      </c>
      <c r="H1470" s="7">
        <v>0</v>
      </c>
      <c r="I1470" s="7">
        <v>0</v>
      </c>
      <c r="J1470" s="7">
        <v>0</v>
      </c>
      <c r="K1470" s="7">
        <v>0</v>
      </c>
      <c r="L1470" s="7">
        <v>0</v>
      </c>
      <c r="M1470" s="7">
        <v>0</v>
      </c>
      <c r="N1470" s="7">
        <v>0</v>
      </c>
      <c r="O1470" s="7">
        <v>0</v>
      </c>
      <c r="P1470" s="7">
        <v>0</v>
      </c>
      <c r="Q1470" s="7">
        <v>0</v>
      </c>
      <c r="R1470" s="7">
        <v>0</v>
      </c>
      <c r="S1470" s="7">
        <v>0</v>
      </c>
      <c r="T1470" s="7">
        <v>0</v>
      </c>
      <c r="U1470" s="7">
        <v>0</v>
      </c>
      <c r="V1470" s="7">
        <v>0</v>
      </c>
      <c r="W1470" s="7">
        <v>0</v>
      </c>
      <c r="X1470" s="7">
        <v>0</v>
      </c>
      <c r="Y1470" s="7">
        <v>0</v>
      </c>
      <c r="Z1470" s="7">
        <v>0</v>
      </c>
      <c r="AA1470" s="1" t="s">
        <v>27</v>
      </c>
      <c r="AB1470" s="1" t="str">
        <f t="shared" si="69"/>
        <v>Galicia</v>
      </c>
      <c r="AC1470" s="1" t="str">
        <f t="shared" si="67"/>
        <v>Cáceres-Galicia-A Coruña-R2</v>
      </c>
      <c r="AD1470" s="1" t="str">
        <f t="shared" si="68"/>
        <v xml:space="preserve">CA,CB, DF - I. extractivas, coquerías, refino y combustibles nucleares </v>
      </c>
    </row>
    <row r="1471" spans="1:30" ht="14.4">
      <c r="A1471" s="7" t="s">
        <v>104</v>
      </c>
      <c r="B1471" s="7" t="s">
        <v>105</v>
      </c>
      <c r="C1471" s="7" t="s">
        <v>106</v>
      </c>
      <c r="D1471" s="7" t="s">
        <v>29</v>
      </c>
      <c r="E1471" s="7">
        <v>0</v>
      </c>
      <c r="F1471" s="7">
        <v>0</v>
      </c>
      <c r="G1471" s="7">
        <v>0</v>
      </c>
      <c r="H1471" s="7">
        <v>13.7491543345623</v>
      </c>
      <c r="I1471" s="7">
        <v>0</v>
      </c>
      <c r="J1471" s="7">
        <v>0</v>
      </c>
      <c r="K1471" s="7">
        <v>6.0039811252662796</v>
      </c>
      <c r="L1471" s="7">
        <v>0</v>
      </c>
      <c r="M1471" s="7">
        <v>0</v>
      </c>
      <c r="N1471" s="7">
        <v>0</v>
      </c>
      <c r="O1471" s="7">
        <v>0</v>
      </c>
      <c r="P1471" s="7">
        <v>0</v>
      </c>
      <c r="Q1471" s="7">
        <v>0</v>
      </c>
      <c r="R1471" s="7">
        <v>0</v>
      </c>
      <c r="S1471" s="7">
        <v>5.5025519999999997</v>
      </c>
      <c r="T1471" s="7">
        <v>0</v>
      </c>
      <c r="U1471" s="7">
        <v>0</v>
      </c>
      <c r="V1471" s="7">
        <v>15.990926</v>
      </c>
      <c r="W1471" s="7">
        <v>0</v>
      </c>
      <c r="X1471" s="7">
        <v>0</v>
      </c>
      <c r="Y1471" s="7">
        <v>0</v>
      </c>
      <c r="Z1471" s="7">
        <v>0</v>
      </c>
      <c r="AA1471" s="1" t="s">
        <v>30</v>
      </c>
      <c r="AB1471" s="1" t="str">
        <f t="shared" si="69"/>
        <v>Galicia</v>
      </c>
      <c r="AC1471" s="1" t="str">
        <f t="shared" si="67"/>
        <v>Cáceres-Galicia-A Coruña-R3</v>
      </c>
      <c r="AD1471" s="1" t="str">
        <f t="shared" si="68"/>
        <v xml:space="preserve">DA - Industria Agroalimentaria </v>
      </c>
    </row>
    <row r="1472" spans="1:30" ht="14.4">
      <c r="A1472" s="7" t="s">
        <v>104</v>
      </c>
      <c r="B1472" s="7" t="s">
        <v>105</v>
      </c>
      <c r="C1472" s="7" t="s">
        <v>106</v>
      </c>
      <c r="D1472" s="7" t="s">
        <v>32</v>
      </c>
      <c r="E1472" s="7">
        <v>0</v>
      </c>
      <c r="F1472" s="7">
        <v>0</v>
      </c>
      <c r="G1472" s="7">
        <v>0</v>
      </c>
      <c r="H1472" s="7">
        <v>0</v>
      </c>
      <c r="I1472" s="7">
        <v>0</v>
      </c>
      <c r="J1472" s="7">
        <v>0</v>
      </c>
      <c r="K1472" s="7">
        <v>0</v>
      </c>
      <c r="L1472" s="7">
        <v>0</v>
      </c>
      <c r="M1472" s="7">
        <v>0</v>
      </c>
      <c r="N1472" s="7">
        <v>0</v>
      </c>
      <c r="O1472" s="7">
        <v>0</v>
      </c>
      <c r="P1472" s="7">
        <v>0</v>
      </c>
      <c r="Q1472" s="7">
        <v>0</v>
      </c>
      <c r="R1472" s="7">
        <v>0</v>
      </c>
      <c r="S1472" s="7">
        <v>0</v>
      </c>
      <c r="T1472" s="7">
        <v>0</v>
      </c>
      <c r="U1472" s="7">
        <v>0</v>
      </c>
      <c r="V1472" s="7">
        <v>0</v>
      </c>
      <c r="W1472" s="7">
        <v>0</v>
      </c>
      <c r="X1472" s="7">
        <v>0</v>
      </c>
      <c r="Y1472" s="7">
        <v>0</v>
      </c>
      <c r="Z1472" s="7">
        <v>0</v>
      </c>
      <c r="AA1472" s="1" t="s">
        <v>33</v>
      </c>
      <c r="AB1472" s="1" t="str">
        <f t="shared" si="69"/>
        <v>Galicia</v>
      </c>
      <c r="AC1472" s="1" t="str">
        <f t="shared" si="67"/>
        <v>Cáceres-Galicia-A Coruña-R4</v>
      </c>
      <c r="AD1472" s="1" t="str">
        <f t="shared" si="68"/>
        <v xml:space="preserve">DB - Industria textil y de la confección </v>
      </c>
    </row>
    <row r="1473" spans="1:30" ht="14.4">
      <c r="A1473" s="7" t="s">
        <v>104</v>
      </c>
      <c r="B1473" s="7" t="s">
        <v>105</v>
      </c>
      <c r="C1473" s="7" t="s">
        <v>106</v>
      </c>
      <c r="D1473" s="7" t="s">
        <v>35</v>
      </c>
      <c r="E1473" s="7">
        <v>0</v>
      </c>
      <c r="F1473" s="7">
        <v>0</v>
      </c>
      <c r="G1473" s="7">
        <v>0</v>
      </c>
      <c r="H1473" s="7">
        <v>0</v>
      </c>
      <c r="I1473" s="7">
        <v>0</v>
      </c>
      <c r="J1473" s="7">
        <v>0</v>
      </c>
      <c r="K1473" s="7">
        <v>0</v>
      </c>
      <c r="L1473" s="7">
        <v>0</v>
      </c>
      <c r="M1473" s="7">
        <v>0</v>
      </c>
      <c r="N1473" s="7">
        <v>0</v>
      </c>
      <c r="O1473" s="7">
        <v>0</v>
      </c>
      <c r="P1473" s="7">
        <v>0</v>
      </c>
      <c r="Q1473" s="7">
        <v>0</v>
      </c>
      <c r="R1473" s="7">
        <v>0</v>
      </c>
      <c r="S1473" s="7">
        <v>0</v>
      </c>
      <c r="T1473" s="7">
        <v>0</v>
      </c>
      <c r="U1473" s="7">
        <v>0</v>
      </c>
      <c r="V1473" s="7">
        <v>0</v>
      </c>
      <c r="W1473" s="7">
        <v>0</v>
      </c>
      <c r="X1473" s="7">
        <v>0</v>
      </c>
      <c r="Y1473" s="7">
        <v>0</v>
      </c>
      <c r="Z1473" s="7">
        <v>0</v>
      </c>
      <c r="AA1473" s="1" t="s">
        <v>36</v>
      </c>
      <c r="AB1473" s="1" t="str">
        <f t="shared" si="69"/>
        <v>Galicia</v>
      </c>
      <c r="AC1473" s="1" t="str">
        <f t="shared" si="67"/>
        <v>Cáceres-Galicia-A Coruña-R5</v>
      </c>
      <c r="AD1473" s="1" t="str">
        <f t="shared" si="68"/>
        <v xml:space="preserve">DC - Industria del cuero y calzado </v>
      </c>
    </row>
    <row r="1474" spans="1:30" ht="14.4">
      <c r="A1474" s="7" t="s">
        <v>104</v>
      </c>
      <c r="B1474" s="7" t="s">
        <v>105</v>
      </c>
      <c r="C1474" s="7" t="s">
        <v>106</v>
      </c>
      <c r="D1474" s="7" t="s">
        <v>37</v>
      </c>
      <c r="E1474" s="7">
        <v>0</v>
      </c>
      <c r="F1474" s="7">
        <v>0</v>
      </c>
      <c r="G1474" s="7">
        <v>1.92241875309234</v>
      </c>
      <c r="H1474" s="7">
        <v>1.7582940508632601</v>
      </c>
      <c r="I1474" s="7">
        <v>0</v>
      </c>
      <c r="J1474" s="7">
        <v>6.0875525350514401</v>
      </c>
      <c r="K1474" s="7">
        <v>4.0221873590842998</v>
      </c>
      <c r="L1474" s="7">
        <v>6.4539708386421397</v>
      </c>
      <c r="M1474" s="7">
        <v>0</v>
      </c>
      <c r="N1474" s="7">
        <v>0</v>
      </c>
      <c r="O1474" s="7">
        <v>6.43962808317319</v>
      </c>
      <c r="P1474" s="7">
        <v>0</v>
      </c>
      <c r="Q1474" s="7">
        <v>0</v>
      </c>
      <c r="R1474" s="7">
        <v>3.558656</v>
      </c>
      <c r="S1474" s="7">
        <v>5.4866000000000001</v>
      </c>
      <c r="T1474" s="7">
        <v>0</v>
      </c>
      <c r="U1474" s="7">
        <v>16.372409000000001</v>
      </c>
      <c r="V1474" s="7">
        <v>10.216314000000001</v>
      </c>
      <c r="W1474" s="7">
        <v>14.120200000000001</v>
      </c>
      <c r="X1474" s="7">
        <v>0</v>
      </c>
      <c r="Y1474" s="7">
        <v>0</v>
      </c>
      <c r="Z1474" s="7">
        <v>12.549875</v>
      </c>
      <c r="AA1474" s="1" t="s">
        <v>38</v>
      </c>
      <c r="AB1474" s="1" t="str">
        <f t="shared" si="69"/>
        <v>Galicia</v>
      </c>
      <c r="AC1474" s="1" t="str">
        <f t="shared" si="67"/>
        <v>Cáceres-Galicia-A Coruña-R6</v>
      </c>
      <c r="AD1474" s="1" t="str">
        <f t="shared" si="68"/>
        <v xml:space="preserve">DD - Industria de la madera y el corcho </v>
      </c>
    </row>
    <row r="1475" spans="1:30" ht="14.4">
      <c r="A1475" s="7" t="s">
        <v>104</v>
      </c>
      <c r="B1475" s="7" t="s">
        <v>105</v>
      </c>
      <c r="C1475" s="7" t="s">
        <v>106</v>
      </c>
      <c r="D1475" s="7" t="s">
        <v>39</v>
      </c>
      <c r="E1475" s="7">
        <v>0</v>
      </c>
      <c r="F1475" s="7">
        <v>0</v>
      </c>
      <c r="G1475" s="7">
        <v>0</v>
      </c>
      <c r="H1475" s="7">
        <v>0</v>
      </c>
      <c r="I1475" s="7">
        <v>0</v>
      </c>
      <c r="J1475" s="7">
        <v>0</v>
      </c>
      <c r="K1475" s="7">
        <v>0</v>
      </c>
      <c r="L1475" s="7">
        <v>0</v>
      </c>
      <c r="M1475" s="7">
        <v>0</v>
      </c>
      <c r="N1475" s="7">
        <v>0</v>
      </c>
      <c r="O1475" s="7">
        <v>0</v>
      </c>
      <c r="P1475" s="7">
        <v>0</v>
      </c>
      <c r="Q1475" s="7">
        <v>0</v>
      </c>
      <c r="R1475" s="7">
        <v>0</v>
      </c>
      <c r="S1475" s="7">
        <v>0</v>
      </c>
      <c r="T1475" s="7">
        <v>0</v>
      </c>
      <c r="U1475" s="7">
        <v>0</v>
      </c>
      <c r="V1475" s="7">
        <v>0</v>
      </c>
      <c r="W1475" s="7">
        <v>0</v>
      </c>
      <c r="X1475" s="7">
        <v>0</v>
      </c>
      <c r="Y1475" s="7">
        <v>0</v>
      </c>
      <c r="Z1475" s="7">
        <v>0</v>
      </c>
      <c r="AA1475" s="1" t="s">
        <v>40</v>
      </c>
      <c r="AB1475" s="1" t="str">
        <f t="shared" si="69"/>
        <v>Galicia</v>
      </c>
      <c r="AC1475" s="1" t="str">
        <f t="shared" si="67"/>
        <v>Cáceres-Galicia-A Coruña-R7</v>
      </c>
      <c r="AD1475" s="1" t="str">
        <f t="shared" si="68"/>
        <v xml:space="preserve">DE - Industria del papel, edición y artes gráficas </v>
      </c>
    </row>
    <row r="1476" spans="1:30" ht="14.4">
      <c r="A1476" s="7" t="s">
        <v>104</v>
      </c>
      <c r="B1476" s="7" t="s">
        <v>105</v>
      </c>
      <c r="C1476" s="7" t="s">
        <v>106</v>
      </c>
      <c r="D1476" s="7" t="s">
        <v>41</v>
      </c>
      <c r="E1476" s="7">
        <v>0</v>
      </c>
      <c r="F1476" s="7">
        <v>0</v>
      </c>
      <c r="G1476" s="7">
        <v>0</v>
      </c>
      <c r="H1476" s="7">
        <v>0</v>
      </c>
      <c r="I1476" s="7">
        <v>0</v>
      </c>
      <c r="J1476" s="7">
        <v>2.8539374637721102</v>
      </c>
      <c r="K1476" s="7">
        <v>0</v>
      </c>
      <c r="L1476" s="7">
        <v>0</v>
      </c>
      <c r="M1476" s="7">
        <v>0</v>
      </c>
      <c r="N1476" s="7">
        <v>0</v>
      </c>
      <c r="O1476" s="7">
        <v>0</v>
      </c>
      <c r="P1476" s="7">
        <v>0</v>
      </c>
      <c r="Q1476" s="7">
        <v>0</v>
      </c>
      <c r="R1476" s="7">
        <v>0</v>
      </c>
      <c r="S1476" s="7">
        <v>0</v>
      </c>
      <c r="T1476" s="7">
        <v>0</v>
      </c>
      <c r="U1476" s="7">
        <v>3.6206960000000001</v>
      </c>
      <c r="V1476" s="7">
        <v>0</v>
      </c>
      <c r="W1476" s="7">
        <v>0</v>
      </c>
      <c r="X1476" s="7">
        <v>0</v>
      </c>
      <c r="Y1476" s="7">
        <v>0</v>
      </c>
      <c r="Z1476" s="7">
        <v>0</v>
      </c>
      <c r="AA1476" s="1" t="s">
        <v>42</v>
      </c>
      <c r="AB1476" s="1" t="str">
        <f t="shared" si="69"/>
        <v>Galicia</v>
      </c>
      <c r="AC1476" s="1" t="str">
        <f t="shared" si="67"/>
        <v>Cáceres-Galicia-A Coruña-R8</v>
      </c>
      <c r="AD1476" s="1" t="str">
        <f t="shared" si="68"/>
        <v xml:space="preserve">DG - Industria Química </v>
      </c>
    </row>
    <row r="1477" spans="1:30" ht="14.4">
      <c r="A1477" s="7" t="s">
        <v>104</v>
      </c>
      <c r="B1477" s="7" t="s">
        <v>105</v>
      </c>
      <c r="C1477" s="7" t="s">
        <v>106</v>
      </c>
      <c r="D1477" s="7" t="s">
        <v>43</v>
      </c>
      <c r="E1477" s="7">
        <v>0</v>
      </c>
      <c r="F1477" s="7">
        <v>0</v>
      </c>
      <c r="G1477" s="7">
        <v>0</v>
      </c>
      <c r="H1477" s="7">
        <v>0</v>
      </c>
      <c r="I1477" s="7">
        <v>0</v>
      </c>
      <c r="J1477" s="7">
        <v>0.59215495096059301</v>
      </c>
      <c r="K1477" s="7">
        <v>2.5319290526731599</v>
      </c>
      <c r="L1477" s="7">
        <v>0</v>
      </c>
      <c r="M1477" s="7">
        <v>0</v>
      </c>
      <c r="N1477" s="7">
        <v>0</v>
      </c>
      <c r="O1477" s="7">
        <v>0</v>
      </c>
      <c r="P1477" s="7">
        <v>0</v>
      </c>
      <c r="Q1477" s="7">
        <v>0</v>
      </c>
      <c r="R1477" s="7">
        <v>0</v>
      </c>
      <c r="S1477" s="7">
        <v>0</v>
      </c>
      <c r="T1477" s="7">
        <v>0</v>
      </c>
      <c r="U1477" s="7">
        <v>0.56092699999999995</v>
      </c>
      <c r="V1477" s="7">
        <v>2.103081</v>
      </c>
      <c r="W1477" s="7">
        <v>0</v>
      </c>
      <c r="X1477" s="7">
        <v>0</v>
      </c>
      <c r="Y1477" s="7">
        <v>0</v>
      </c>
      <c r="Z1477" s="7">
        <v>0</v>
      </c>
      <c r="AA1477" s="1" t="s">
        <v>44</v>
      </c>
      <c r="AB1477" s="1" t="str">
        <f t="shared" si="69"/>
        <v>Galicia</v>
      </c>
      <c r="AC1477" s="1" t="str">
        <f t="shared" si="67"/>
        <v>Cáceres-Galicia-A Coruña-R9</v>
      </c>
      <c r="AD1477" s="1" t="str">
        <f t="shared" si="68"/>
        <v xml:space="preserve">DH - Industria del caucho y materias plásticas </v>
      </c>
    </row>
    <row r="1478" spans="1:30" ht="14.4">
      <c r="A1478" s="7" t="s">
        <v>104</v>
      </c>
      <c r="B1478" s="7" t="s">
        <v>105</v>
      </c>
      <c r="C1478" s="7" t="s">
        <v>106</v>
      </c>
      <c r="D1478" s="7" t="s">
        <v>45</v>
      </c>
      <c r="E1478" s="7">
        <v>0</v>
      </c>
      <c r="F1478" s="7">
        <v>0</v>
      </c>
      <c r="G1478" s="7">
        <v>0</v>
      </c>
      <c r="H1478" s="7">
        <v>0</v>
      </c>
      <c r="I1478" s="7">
        <v>0</v>
      </c>
      <c r="J1478" s="7">
        <v>0</v>
      </c>
      <c r="K1478" s="7">
        <v>0</v>
      </c>
      <c r="L1478" s="7">
        <v>0</v>
      </c>
      <c r="M1478" s="7">
        <v>0</v>
      </c>
      <c r="N1478" s="7">
        <v>0</v>
      </c>
      <c r="O1478" s="7">
        <v>1.35613086002934</v>
      </c>
      <c r="P1478" s="7">
        <v>0</v>
      </c>
      <c r="Q1478" s="7">
        <v>0</v>
      </c>
      <c r="R1478" s="7">
        <v>0</v>
      </c>
      <c r="S1478" s="7">
        <v>0</v>
      </c>
      <c r="T1478" s="7">
        <v>0</v>
      </c>
      <c r="U1478" s="7">
        <v>0</v>
      </c>
      <c r="V1478" s="7">
        <v>0</v>
      </c>
      <c r="W1478" s="7">
        <v>0</v>
      </c>
      <c r="X1478" s="7">
        <v>0</v>
      </c>
      <c r="Y1478" s="7">
        <v>0</v>
      </c>
      <c r="Z1478" s="7">
        <v>11.524368000000001</v>
      </c>
      <c r="AA1478" s="1" t="s">
        <v>46</v>
      </c>
      <c r="AB1478" s="1" t="str">
        <f t="shared" si="69"/>
        <v>Galicia</v>
      </c>
      <c r="AC1478" s="1" t="str">
        <f t="shared" si="67"/>
        <v>Cáceres-Galicia-A Coruña-R10</v>
      </c>
      <c r="AD1478" s="1" t="str">
        <f t="shared" si="68"/>
        <v xml:space="preserve">DI - Industria de productos minerales no metálicos </v>
      </c>
    </row>
    <row r="1479" spans="1:30" ht="14.4">
      <c r="A1479" s="7" t="s">
        <v>104</v>
      </c>
      <c r="B1479" s="7" t="s">
        <v>105</v>
      </c>
      <c r="C1479" s="7" t="s">
        <v>106</v>
      </c>
      <c r="D1479" s="7" t="s">
        <v>47</v>
      </c>
      <c r="E1479" s="7">
        <v>0</v>
      </c>
      <c r="F1479" s="7">
        <v>0</v>
      </c>
      <c r="G1479" s="7">
        <v>0</v>
      </c>
      <c r="H1479" s="7">
        <v>0</v>
      </c>
      <c r="I1479" s="7">
        <v>0</v>
      </c>
      <c r="J1479" s="7">
        <v>0</v>
      </c>
      <c r="K1479" s="7">
        <v>0</v>
      </c>
      <c r="L1479" s="7">
        <v>0</v>
      </c>
      <c r="M1479" s="7">
        <v>8.7366375064604203</v>
      </c>
      <c r="N1479" s="7">
        <v>0</v>
      </c>
      <c r="O1479" s="7">
        <v>0</v>
      </c>
      <c r="P1479" s="7">
        <v>0</v>
      </c>
      <c r="Q1479" s="7">
        <v>0</v>
      </c>
      <c r="R1479" s="7">
        <v>0</v>
      </c>
      <c r="S1479" s="7">
        <v>0</v>
      </c>
      <c r="T1479" s="7">
        <v>0</v>
      </c>
      <c r="U1479" s="7">
        <v>0</v>
      </c>
      <c r="V1479" s="7">
        <v>0</v>
      </c>
      <c r="W1479" s="7">
        <v>0</v>
      </c>
      <c r="X1479" s="7">
        <v>25.656047999999998</v>
      </c>
      <c r="Y1479" s="7">
        <v>0</v>
      </c>
      <c r="Z1479" s="7">
        <v>0</v>
      </c>
      <c r="AA1479" s="1" t="s">
        <v>48</v>
      </c>
      <c r="AB1479" s="1" t="str">
        <f t="shared" si="69"/>
        <v>Galicia</v>
      </c>
      <c r="AC1479" s="1" t="str">
        <f t="shared" si="67"/>
        <v>Cáceres-Galicia-A Coruña-R11</v>
      </c>
      <c r="AD1479" s="1" t="str">
        <f t="shared" si="68"/>
        <v xml:space="preserve">DJ - Metalurgia y fabricación de productos metálicos </v>
      </c>
    </row>
    <row r="1480" spans="1:30" ht="14.4">
      <c r="A1480" s="7" t="s">
        <v>104</v>
      </c>
      <c r="B1480" s="7" t="s">
        <v>105</v>
      </c>
      <c r="C1480" s="7" t="s">
        <v>106</v>
      </c>
      <c r="D1480" s="7" t="s">
        <v>49</v>
      </c>
      <c r="E1480" s="7">
        <v>0</v>
      </c>
      <c r="F1480" s="7">
        <v>0</v>
      </c>
      <c r="G1480" s="7">
        <v>0</v>
      </c>
      <c r="H1480" s="7">
        <v>0</v>
      </c>
      <c r="I1480" s="7">
        <v>0</v>
      </c>
      <c r="J1480" s="7">
        <v>0</v>
      </c>
      <c r="K1480" s="7">
        <v>0</v>
      </c>
      <c r="L1480" s="7">
        <v>0</v>
      </c>
      <c r="M1480" s="7">
        <v>0</v>
      </c>
      <c r="N1480" s="7">
        <v>0</v>
      </c>
      <c r="O1480" s="7">
        <v>0</v>
      </c>
      <c r="P1480" s="7">
        <v>0</v>
      </c>
      <c r="Q1480" s="7">
        <v>0</v>
      </c>
      <c r="R1480" s="7">
        <v>0</v>
      </c>
      <c r="S1480" s="7">
        <v>0</v>
      </c>
      <c r="T1480" s="7">
        <v>0</v>
      </c>
      <c r="U1480" s="7">
        <v>0</v>
      </c>
      <c r="V1480" s="7">
        <v>0</v>
      </c>
      <c r="W1480" s="7">
        <v>0</v>
      </c>
      <c r="X1480" s="7">
        <v>0</v>
      </c>
      <c r="Y1480" s="7">
        <v>0</v>
      </c>
      <c r="Z1480" s="7">
        <v>0</v>
      </c>
      <c r="AA1480" s="1" t="s">
        <v>50</v>
      </c>
      <c r="AB1480" s="1" t="str">
        <f t="shared" si="69"/>
        <v>Galicia</v>
      </c>
      <c r="AC1480" s="1" t="str">
        <f t="shared" si="67"/>
        <v>Cáceres-Galicia-A Coruña-R12</v>
      </c>
      <c r="AD1480" s="1" t="str">
        <f t="shared" si="68"/>
        <v xml:space="preserve">DK - Fabricación de maquinaria y equipo mecánico </v>
      </c>
    </row>
    <row r="1481" spans="1:30" ht="14.4">
      <c r="A1481" s="7" t="s">
        <v>104</v>
      </c>
      <c r="B1481" s="7" t="s">
        <v>105</v>
      </c>
      <c r="C1481" s="7" t="s">
        <v>106</v>
      </c>
      <c r="D1481" s="7" t="s">
        <v>51</v>
      </c>
      <c r="E1481" s="7">
        <v>0</v>
      </c>
      <c r="F1481" s="7">
        <v>0</v>
      </c>
      <c r="G1481" s="7">
        <v>0</v>
      </c>
      <c r="H1481" s="7">
        <v>0</v>
      </c>
      <c r="I1481" s="7">
        <v>0</v>
      </c>
      <c r="J1481" s="7">
        <v>0</v>
      </c>
      <c r="K1481" s="7">
        <v>0</v>
      </c>
      <c r="L1481" s="7">
        <v>0</v>
      </c>
      <c r="M1481" s="7">
        <v>0</v>
      </c>
      <c r="N1481" s="7">
        <v>0</v>
      </c>
      <c r="O1481" s="7">
        <v>0</v>
      </c>
      <c r="P1481" s="7">
        <v>0</v>
      </c>
      <c r="Q1481" s="7">
        <v>0</v>
      </c>
      <c r="R1481" s="7">
        <v>0</v>
      </c>
      <c r="S1481" s="7">
        <v>0</v>
      </c>
      <c r="T1481" s="7">
        <v>0</v>
      </c>
      <c r="U1481" s="7">
        <v>0</v>
      </c>
      <c r="V1481" s="7">
        <v>0</v>
      </c>
      <c r="W1481" s="7">
        <v>0</v>
      </c>
      <c r="X1481" s="7">
        <v>0</v>
      </c>
      <c r="Y1481" s="7">
        <v>0</v>
      </c>
      <c r="Z1481" s="7">
        <v>0</v>
      </c>
      <c r="AA1481" s="1" t="s">
        <v>52</v>
      </c>
      <c r="AB1481" s="1" t="str">
        <f t="shared" si="69"/>
        <v>Galicia</v>
      </c>
      <c r="AC1481" s="1" t="str">
        <f t="shared" si="67"/>
        <v>Cáceres-Galicia-A Coruña-R13</v>
      </c>
      <c r="AD1481" s="1" t="str">
        <f t="shared" si="68"/>
        <v xml:space="preserve">DL - Material y equipo eléctrico, electrónico y óptico </v>
      </c>
    </row>
    <row r="1482" spans="1:30" ht="14.4">
      <c r="A1482" s="7" t="s">
        <v>104</v>
      </c>
      <c r="B1482" s="7" t="s">
        <v>105</v>
      </c>
      <c r="C1482" s="7" t="s">
        <v>106</v>
      </c>
      <c r="D1482" s="7" t="s">
        <v>53</v>
      </c>
      <c r="E1482" s="7">
        <v>0</v>
      </c>
      <c r="F1482" s="7">
        <v>0</v>
      </c>
      <c r="G1482" s="7">
        <v>0</v>
      </c>
      <c r="H1482" s="7">
        <v>0</v>
      </c>
      <c r="I1482" s="7">
        <v>0</v>
      </c>
      <c r="J1482" s="7">
        <v>0</v>
      </c>
      <c r="K1482" s="7">
        <v>0</v>
      </c>
      <c r="L1482" s="7">
        <v>0</v>
      </c>
      <c r="M1482" s="7">
        <v>0</v>
      </c>
      <c r="N1482" s="7">
        <v>0</v>
      </c>
      <c r="O1482" s="7">
        <v>0</v>
      </c>
      <c r="P1482" s="7">
        <v>0</v>
      </c>
      <c r="Q1482" s="7">
        <v>0</v>
      </c>
      <c r="R1482" s="7">
        <v>0</v>
      </c>
      <c r="S1482" s="7">
        <v>0</v>
      </c>
      <c r="T1482" s="7">
        <v>0</v>
      </c>
      <c r="U1482" s="7">
        <v>0</v>
      </c>
      <c r="V1482" s="7">
        <v>0</v>
      </c>
      <c r="W1482" s="7">
        <v>0</v>
      </c>
      <c r="X1482" s="7">
        <v>0</v>
      </c>
      <c r="Y1482" s="7">
        <v>0</v>
      </c>
      <c r="Z1482" s="7">
        <v>0</v>
      </c>
      <c r="AA1482" s="1" t="s">
        <v>54</v>
      </c>
      <c r="AB1482" s="1" t="str">
        <f t="shared" si="69"/>
        <v>Galicia</v>
      </c>
      <c r="AC1482" s="1" t="str">
        <f t="shared" si="67"/>
        <v>Cáceres-Galicia-A Coruña-R14</v>
      </c>
      <c r="AD1482" s="1" t="str">
        <f t="shared" si="68"/>
        <v xml:space="preserve">DM - Fabricación de material de transporte </v>
      </c>
    </row>
    <row r="1483" spans="1:30" ht="14.4">
      <c r="A1483" s="7" t="s">
        <v>104</v>
      </c>
      <c r="B1483" s="7" t="s">
        <v>105</v>
      </c>
      <c r="C1483" s="7" t="s">
        <v>106</v>
      </c>
      <c r="D1483" s="7" t="s">
        <v>55</v>
      </c>
      <c r="E1483" s="7">
        <v>0</v>
      </c>
      <c r="F1483" s="7">
        <v>0</v>
      </c>
      <c r="G1483" s="7">
        <v>0</v>
      </c>
      <c r="H1483" s="7">
        <v>1.09834017510242</v>
      </c>
      <c r="I1483" s="7">
        <v>0</v>
      </c>
      <c r="J1483" s="7">
        <v>0</v>
      </c>
      <c r="K1483" s="7">
        <v>0</v>
      </c>
      <c r="L1483" s="7">
        <v>0</v>
      </c>
      <c r="M1483" s="7">
        <v>1.2112217228299</v>
      </c>
      <c r="N1483" s="7">
        <v>0</v>
      </c>
      <c r="O1483" s="7">
        <v>0</v>
      </c>
      <c r="P1483" s="7">
        <v>0</v>
      </c>
      <c r="Q1483" s="7">
        <v>0</v>
      </c>
      <c r="R1483" s="7">
        <v>0</v>
      </c>
      <c r="S1483" s="7">
        <v>0.96059600000000001</v>
      </c>
      <c r="T1483" s="7">
        <v>0</v>
      </c>
      <c r="U1483" s="7">
        <v>0</v>
      </c>
      <c r="V1483" s="7">
        <v>0</v>
      </c>
      <c r="W1483" s="7">
        <v>0</v>
      </c>
      <c r="X1483" s="7">
        <v>0.14940000000000001</v>
      </c>
      <c r="Y1483" s="7">
        <v>0</v>
      </c>
      <c r="Z1483" s="7">
        <v>0</v>
      </c>
      <c r="AA1483" s="1" t="s">
        <v>56</v>
      </c>
      <c r="AB1483" s="1" t="str">
        <f t="shared" si="69"/>
        <v>Galicia</v>
      </c>
      <c r="AC1483" s="1" t="str">
        <f t="shared" si="67"/>
        <v>Cáceres-Galicia-A Coruña-R15</v>
      </c>
      <c r="AD1483" s="1" t="str">
        <f t="shared" si="68"/>
        <v xml:space="preserve">DN - Industrias diversas </v>
      </c>
    </row>
    <row r="1484" spans="1:30" ht="14.4">
      <c r="A1484" s="7" t="s">
        <v>104</v>
      </c>
      <c r="B1484" s="7" t="s">
        <v>105</v>
      </c>
      <c r="C1484" s="7" t="s">
        <v>106</v>
      </c>
      <c r="D1484" s="7" t="s">
        <v>57</v>
      </c>
      <c r="E1484" s="7">
        <v>0</v>
      </c>
      <c r="F1484" s="7">
        <v>0</v>
      </c>
      <c r="G1484" s="7">
        <v>0</v>
      </c>
      <c r="H1484" s="7">
        <v>0</v>
      </c>
      <c r="I1484" s="7">
        <v>0</v>
      </c>
      <c r="J1484" s="7">
        <v>0</v>
      </c>
      <c r="K1484" s="7">
        <v>0</v>
      </c>
      <c r="L1484" s="7">
        <v>0</v>
      </c>
      <c r="M1484" s="7">
        <v>0</v>
      </c>
      <c r="N1484" s="7">
        <v>0</v>
      </c>
      <c r="O1484" s="7">
        <v>0</v>
      </c>
      <c r="P1484" s="7">
        <v>0</v>
      </c>
      <c r="Q1484" s="7">
        <v>0</v>
      </c>
      <c r="R1484" s="7">
        <v>0</v>
      </c>
      <c r="S1484" s="7">
        <v>0</v>
      </c>
      <c r="T1484" s="7">
        <v>0</v>
      </c>
      <c r="U1484" s="7">
        <v>0</v>
      </c>
      <c r="V1484" s="7">
        <v>0</v>
      </c>
      <c r="W1484" s="7">
        <v>0</v>
      </c>
      <c r="X1484" s="7">
        <v>0</v>
      </c>
      <c r="Y1484" s="7">
        <v>0</v>
      </c>
      <c r="Z1484" s="7">
        <v>0</v>
      </c>
      <c r="AA1484" s="1" t="s">
        <v>58</v>
      </c>
      <c r="AB1484" s="1" t="str">
        <f t="shared" si="69"/>
        <v>Galicia</v>
      </c>
      <c r="AC1484" s="1" t="str">
        <f t="shared" si="67"/>
        <v>Cáceres-Galicia-A Coruña-R16</v>
      </c>
      <c r="AD1484" s="1" t="str">
        <f t="shared" si="68"/>
        <v xml:space="preserve">EE - Industria energética, distribución de energía, gas y agua </v>
      </c>
    </row>
    <row r="1485" spans="1:30" ht="14.4">
      <c r="A1485" s="7" t="s">
        <v>104</v>
      </c>
      <c r="B1485" s="7" t="s">
        <v>105</v>
      </c>
      <c r="C1485" s="7" t="s">
        <v>107</v>
      </c>
      <c r="D1485" s="7" t="s">
        <v>23</v>
      </c>
      <c r="E1485" s="7">
        <v>0</v>
      </c>
      <c r="F1485" s="7">
        <v>14.286652947683001</v>
      </c>
      <c r="G1485" s="7">
        <v>0</v>
      </c>
      <c r="H1485" s="7">
        <v>0</v>
      </c>
      <c r="I1485" s="7">
        <v>0</v>
      </c>
      <c r="J1485" s="7">
        <v>0</v>
      </c>
      <c r="K1485" s="7">
        <v>0</v>
      </c>
      <c r="L1485" s="7">
        <v>0</v>
      </c>
      <c r="M1485" s="7">
        <v>0</v>
      </c>
      <c r="N1485" s="7">
        <v>0</v>
      </c>
      <c r="O1485" s="7">
        <v>0</v>
      </c>
      <c r="P1485" s="7">
        <v>0</v>
      </c>
      <c r="Q1485" s="7">
        <v>12.887826</v>
      </c>
      <c r="R1485" s="7">
        <v>0</v>
      </c>
      <c r="S1485" s="7">
        <v>0</v>
      </c>
      <c r="T1485" s="7">
        <v>0</v>
      </c>
      <c r="U1485" s="7">
        <v>0</v>
      </c>
      <c r="V1485" s="7">
        <v>0</v>
      </c>
      <c r="W1485" s="7">
        <v>0</v>
      </c>
      <c r="X1485" s="7">
        <v>0</v>
      </c>
      <c r="Y1485" s="7">
        <v>0</v>
      </c>
      <c r="Z1485" s="7">
        <v>0</v>
      </c>
      <c r="AA1485" s="1" t="s">
        <v>24</v>
      </c>
      <c r="AB1485" s="1" t="str">
        <f t="shared" si="69"/>
        <v>Galicia</v>
      </c>
      <c r="AC1485" s="1" t="str">
        <f t="shared" si="67"/>
        <v>Cáceres-Galicia-Lugo-R1</v>
      </c>
      <c r="AD1485" s="1" t="str">
        <f t="shared" si="68"/>
        <v xml:space="preserve">AA,BB - Agricultura, silvicultura y pesca </v>
      </c>
    </row>
    <row r="1486" spans="1:30" ht="14.4">
      <c r="A1486" s="7" t="s">
        <v>104</v>
      </c>
      <c r="B1486" s="7" t="s">
        <v>105</v>
      </c>
      <c r="C1486" s="7" t="s">
        <v>107</v>
      </c>
      <c r="D1486" s="7" t="s">
        <v>26</v>
      </c>
      <c r="E1486" s="7">
        <v>0</v>
      </c>
      <c r="F1486" s="7">
        <v>0</v>
      </c>
      <c r="G1486" s="7">
        <v>0</v>
      </c>
      <c r="H1486" s="7">
        <v>0</v>
      </c>
      <c r="I1486" s="7">
        <v>0</v>
      </c>
      <c r="J1486" s="7">
        <v>0</v>
      </c>
      <c r="K1486" s="7">
        <v>0</v>
      </c>
      <c r="L1486" s="7">
        <v>0</v>
      </c>
      <c r="M1486" s="7">
        <v>0</v>
      </c>
      <c r="N1486" s="7">
        <v>0</v>
      </c>
      <c r="O1486" s="7">
        <v>0</v>
      </c>
      <c r="P1486" s="7">
        <v>0</v>
      </c>
      <c r="Q1486" s="7">
        <v>0</v>
      </c>
      <c r="R1486" s="7">
        <v>0</v>
      </c>
      <c r="S1486" s="7">
        <v>0</v>
      </c>
      <c r="T1486" s="7">
        <v>0</v>
      </c>
      <c r="U1486" s="7">
        <v>0</v>
      </c>
      <c r="V1486" s="7">
        <v>0</v>
      </c>
      <c r="W1486" s="7">
        <v>0</v>
      </c>
      <c r="X1486" s="7">
        <v>0</v>
      </c>
      <c r="Y1486" s="7">
        <v>0</v>
      </c>
      <c r="Z1486" s="7">
        <v>0</v>
      </c>
      <c r="AA1486" s="1" t="s">
        <v>27</v>
      </c>
      <c r="AB1486" s="1" t="str">
        <f t="shared" si="69"/>
        <v>Galicia</v>
      </c>
      <c r="AC1486" s="1" t="str">
        <f t="shared" ref="AC1486:AC1549" si="70">+A1486&amp;"-"&amp;AB1486&amp;"-"&amp;C1486&amp;"-"&amp;AA1486</f>
        <v>Cáceres-Galicia-Lugo-R2</v>
      </c>
      <c r="AD1486" s="1" t="str">
        <f t="shared" ref="AD1486:AD1549" si="71">+IF(D1486=$D$13,$AI$1,IF(D1486=$D$14,$AI$2,IF(D1486=$D$15,$AI$3,IF(D1486=$D$16,$AI$4,IF(D1486=$D$17,$AI$5,IF(D1486=$D$18,$AI$6,IF(D1486=$D$19,$AI$7,IF(D1486=$D$20,$AI$8,IF(D1486=$D$21,$AI$9,IF(D1486=$D$22,$AI$10,IF(D1486=$D$23,$AI$11,IF(D1486=$D$24,$AI$12,IF(D1486=$D$25,$AI$13,IF(D1486=$D$26,$AI$14,IF(D1486=$D$27,$AI$15,$AI$16)))))))))))))))</f>
        <v xml:space="preserve">CA,CB, DF - I. extractivas, coquerías, refino y combustibles nucleares </v>
      </c>
    </row>
    <row r="1487" spans="1:30" ht="14.4">
      <c r="A1487" s="7" t="s">
        <v>104</v>
      </c>
      <c r="B1487" s="7" t="s">
        <v>105</v>
      </c>
      <c r="C1487" s="7" t="s">
        <v>107</v>
      </c>
      <c r="D1487" s="7" t="s">
        <v>29</v>
      </c>
      <c r="E1487" s="7">
        <v>0</v>
      </c>
      <c r="F1487" s="7">
        <v>7.5066495803304596</v>
      </c>
      <c r="G1487" s="7">
        <v>0</v>
      </c>
      <c r="H1487" s="7">
        <v>7.6620041517611197</v>
      </c>
      <c r="I1487" s="7">
        <v>0</v>
      </c>
      <c r="J1487" s="7">
        <v>0</v>
      </c>
      <c r="K1487" s="7">
        <v>9.35123149265001</v>
      </c>
      <c r="L1487" s="7">
        <v>0</v>
      </c>
      <c r="M1487" s="7">
        <v>6.7834827655921703</v>
      </c>
      <c r="N1487" s="7">
        <v>0</v>
      </c>
      <c r="O1487" s="7">
        <v>0</v>
      </c>
      <c r="P1487" s="7">
        <v>0</v>
      </c>
      <c r="Q1487" s="7">
        <v>18.072431999999999</v>
      </c>
      <c r="R1487" s="7">
        <v>0</v>
      </c>
      <c r="S1487" s="7">
        <v>25.379304999999999</v>
      </c>
      <c r="T1487" s="7">
        <v>0</v>
      </c>
      <c r="U1487" s="7">
        <v>0</v>
      </c>
      <c r="V1487" s="7">
        <v>10.84578</v>
      </c>
      <c r="W1487" s="7">
        <v>0</v>
      </c>
      <c r="X1487" s="7">
        <v>24.725923999999999</v>
      </c>
      <c r="Y1487" s="7">
        <v>0</v>
      </c>
      <c r="Z1487" s="7">
        <v>0</v>
      </c>
      <c r="AA1487" s="1" t="s">
        <v>30</v>
      </c>
      <c r="AB1487" s="1" t="str">
        <f t="shared" si="69"/>
        <v>Galicia</v>
      </c>
      <c r="AC1487" s="1" t="str">
        <f t="shared" si="70"/>
        <v>Cáceres-Galicia-Lugo-R3</v>
      </c>
      <c r="AD1487" s="1" t="str">
        <f t="shared" si="71"/>
        <v xml:space="preserve">DA - Industria Agroalimentaria </v>
      </c>
    </row>
    <row r="1488" spans="1:30" ht="14.4">
      <c r="A1488" s="7" t="s">
        <v>104</v>
      </c>
      <c r="B1488" s="7" t="s">
        <v>105</v>
      </c>
      <c r="C1488" s="7" t="s">
        <v>107</v>
      </c>
      <c r="D1488" s="7" t="s">
        <v>32</v>
      </c>
      <c r="E1488" s="7">
        <v>0</v>
      </c>
      <c r="F1488" s="7">
        <v>0</v>
      </c>
      <c r="G1488" s="7">
        <v>0</v>
      </c>
      <c r="H1488" s="7">
        <v>0</v>
      </c>
      <c r="I1488" s="7">
        <v>0</v>
      </c>
      <c r="J1488" s="7">
        <v>0</v>
      </c>
      <c r="K1488" s="7">
        <v>0</v>
      </c>
      <c r="L1488" s="7">
        <v>0</v>
      </c>
      <c r="M1488" s="7">
        <v>0</v>
      </c>
      <c r="N1488" s="7">
        <v>0</v>
      </c>
      <c r="O1488" s="7">
        <v>0</v>
      </c>
      <c r="P1488" s="7">
        <v>0</v>
      </c>
      <c r="Q1488" s="7">
        <v>0</v>
      </c>
      <c r="R1488" s="7">
        <v>0</v>
      </c>
      <c r="S1488" s="7">
        <v>0</v>
      </c>
      <c r="T1488" s="7">
        <v>0</v>
      </c>
      <c r="U1488" s="7">
        <v>0</v>
      </c>
      <c r="V1488" s="7">
        <v>0</v>
      </c>
      <c r="W1488" s="7">
        <v>0</v>
      </c>
      <c r="X1488" s="7">
        <v>0</v>
      </c>
      <c r="Y1488" s="7">
        <v>0</v>
      </c>
      <c r="Z1488" s="7">
        <v>0</v>
      </c>
      <c r="AA1488" s="1" t="s">
        <v>33</v>
      </c>
      <c r="AB1488" s="1" t="str">
        <f t="shared" si="69"/>
        <v>Galicia</v>
      </c>
      <c r="AC1488" s="1" t="str">
        <f t="shared" si="70"/>
        <v>Cáceres-Galicia-Lugo-R4</v>
      </c>
      <c r="AD1488" s="1" t="str">
        <f t="shared" si="71"/>
        <v xml:space="preserve">DB - Industria textil y de la confección </v>
      </c>
    </row>
    <row r="1489" spans="1:30" ht="14.4">
      <c r="A1489" s="7" t="s">
        <v>104</v>
      </c>
      <c r="B1489" s="7" t="s">
        <v>105</v>
      </c>
      <c r="C1489" s="7" t="s">
        <v>107</v>
      </c>
      <c r="D1489" s="7" t="s">
        <v>35</v>
      </c>
      <c r="E1489" s="7">
        <v>0</v>
      </c>
      <c r="F1489" s="7">
        <v>0</v>
      </c>
      <c r="G1489" s="7">
        <v>0</v>
      </c>
      <c r="H1489" s="7">
        <v>0</v>
      </c>
      <c r="I1489" s="7">
        <v>0</v>
      </c>
      <c r="J1489" s="7">
        <v>0</v>
      </c>
      <c r="K1489" s="7">
        <v>0</v>
      </c>
      <c r="L1489" s="7">
        <v>0</v>
      </c>
      <c r="M1489" s="7">
        <v>0</v>
      </c>
      <c r="N1489" s="7">
        <v>0</v>
      </c>
      <c r="O1489" s="7">
        <v>0</v>
      </c>
      <c r="P1489" s="7">
        <v>0</v>
      </c>
      <c r="Q1489" s="7">
        <v>0</v>
      </c>
      <c r="R1489" s="7">
        <v>0</v>
      </c>
      <c r="S1489" s="7">
        <v>0</v>
      </c>
      <c r="T1489" s="7">
        <v>0</v>
      </c>
      <c r="U1489" s="7">
        <v>0</v>
      </c>
      <c r="V1489" s="7">
        <v>0</v>
      </c>
      <c r="W1489" s="7">
        <v>0</v>
      </c>
      <c r="X1489" s="7">
        <v>0</v>
      </c>
      <c r="Y1489" s="7">
        <v>0</v>
      </c>
      <c r="Z1489" s="7">
        <v>0</v>
      </c>
      <c r="AA1489" s="1" t="s">
        <v>36</v>
      </c>
      <c r="AB1489" s="1" t="str">
        <f t="shared" si="69"/>
        <v>Galicia</v>
      </c>
      <c r="AC1489" s="1" t="str">
        <f t="shared" si="70"/>
        <v>Cáceres-Galicia-Lugo-R5</v>
      </c>
      <c r="AD1489" s="1" t="str">
        <f t="shared" si="71"/>
        <v xml:space="preserve">DC - Industria del cuero y calzado </v>
      </c>
    </row>
    <row r="1490" spans="1:30" ht="14.4">
      <c r="A1490" s="7" t="s">
        <v>104</v>
      </c>
      <c r="B1490" s="7" t="s">
        <v>105</v>
      </c>
      <c r="C1490" s="7" t="s">
        <v>107</v>
      </c>
      <c r="D1490" s="7" t="s">
        <v>37</v>
      </c>
      <c r="E1490" s="7">
        <v>0</v>
      </c>
      <c r="F1490" s="7">
        <v>0</v>
      </c>
      <c r="G1490" s="7">
        <v>0</v>
      </c>
      <c r="H1490" s="7">
        <v>0</v>
      </c>
      <c r="I1490" s="7">
        <v>0</v>
      </c>
      <c r="J1490" s="7">
        <v>0</v>
      </c>
      <c r="K1490" s="7">
        <v>0</v>
      </c>
      <c r="L1490" s="7">
        <v>0</v>
      </c>
      <c r="M1490" s="7">
        <v>0</v>
      </c>
      <c r="N1490" s="7">
        <v>0</v>
      </c>
      <c r="O1490" s="7">
        <v>0</v>
      </c>
      <c r="P1490" s="7">
        <v>0</v>
      </c>
      <c r="Q1490" s="7">
        <v>0</v>
      </c>
      <c r="R1490" s="7">
        <v>0</v>
      </c>
      <c r="S1490" s="7">
        <v>0</v>
      </c>
      <c r="T1490" s="7">
        <v>0</v>
      </c>
      <c r="U1490" s="7">
        <v>0</v>
      </c>
      <c r="V1490" s="7">
        <v>0</v>
      </c>
      <c r="W1490" s="7">
        <v>0</v>
      </c>
      <c r="X1490" s="7">
        <v>0</v>
      </c>
      <c r="Y1490" s="7">
        <v>0</v>
      </c>
      <c r="Z1490" s="7">
        <v>0</v>
      </c>
      <c r="AA1490" s="1" t="s">
        <v>38</v>
      </c>
      <c r="AB1490" s="1" t="str">
        <f t="shared" si="69"/>
        <v>Galicia</v>
      </c>
      <c r="AC1490" s="1" t="str">
        <f t="shared" si="70"/>
        <v>Cáceres-Galicia-Lugo-R6</v>
      </c>
      <c r="AD1490" s="1" t="str">
        <f t="shared" si="71"/>
        <v xml:space="preserve">DD - Industria de la madera y el corcho </v>
      </c>
    </row>
    <row r="1491" spans="1:30" ht="14.4">
      <c r="A1491" s="7" t="s">
        <v>104</v>
      </c>
      <c r="B1491" s="7" t="s">
        <v>105</v>
      </c>
      <c r="C1491" s="7" t="s">
        <v>107</v>
      </c>
      <c r="D1491" s="7" t="s">
        <v>39</v>
      </c>
      <c r="E1491" s="7">
        <v>0</v>
      </c>
      <c r="F1491" s="7">
        <v>0</v>
      </c>
      <c r="G1491" s="7">
        <v>0</v>
      </c>
      <c r="H1491" s="7">
        <v>0</v>
      </c>
      <c r="I1491" s="7">
        <v>0</v>
      </c>
      <c r="J1491" s="7">
        <v>0</v>
      </c>
      <c r="K1491" s="7">
        <v>0</v>
      </c>
      <c r="L1491" s="7">
        <v>0</v>
      </c>
      <c r="M1491" s="7">
        <v>0</v>
      </c>
      <c r="N1491" s="7">
        <v>0</v>
      </c>
      <c r="O1491" s="7">
        <v>0</v>
      </c>
      <c r="P1491" s="7">
        <v>0</v>
      </c>
      <c r="Q1491" s="7">
        <v>0</v>
      </c>
      <c r="R1491" s="7">
        <v>0</v>
      </c>
      <c r="S1491" s="7">
        <v>0</v>
      </c>
      <c r="T1491" s="7">
        <v>0</v>
      </c>
      <c r="U1491" s="7">
        <v>0</v>
      </c>
      <c r="V1491" s="7">
        <v>0</v>
      </c>
      <c r="W1491" s="7">
        <v>0</v>
      </c>
      <c r="X1491" s="7">
        <v>0</v>
      </c>
      <c r="Y1491" s="7">
        <v>0</v>
      </c>
      <c r="Z1491" s="7">
        <v>0</v>
      </c>
      <c r="AA1491" s="1" t="s">
        <v>40</v>
      </c>
      <c r="AB1491" s="1" t="str">
        <f t="shared" si="69"/>
        <v>Galicia</v>
      </c>
      <c r="AC1491" s="1" t="str">
        <f t="shared" si="70"/>
        <v>Cáceres-Galicia-Lugo-R7</v>
      </c>
      <c r="AD1491" s="1" t="str">
        <f t="shared" si="71"/>
        <v xml:space="preserve">DE - Industria del papel, edición y artes gráficas </v>
      </c>
    </row>
    <row r="1492" spans="1:30" ht="14.4">
      <c r="A1492" s="7" t="s">
        <v>104</v>
      </c>
      <c r="B1492" s="7" t="s">
        <v>105</v>
      </c>
      <c r="C1492" s="7" t="s">
        <v>107</v>
      </c>
      <c r="D1492" s="7" t="s">
        <v>41</v>
      </c>
      <c r="E1492" s="7">
        <v>0</v>
      </c>
      <c r="F1492" s="7">
        <v>0</v>
      </c>
      <c r="G1492" s="7">
        <v>0</v>
      </c>
      <c r="H1492" s="7">
        <v>0</v>
      </c>
      <c r="I1492" s="7">
        <v>0</v>
      </c>
      <c r="J1492" s="7">
        <v>0</v>
      </c>
      <c r="K1492" s="7">
        <v>0</v>
      </c>
      <c r="L1492" s="7">
        <v>0</v>
      </c>
      <c r="M1492" s="7">
        <v>0</v>
      </c>
      <c r="N1492" s="7">
        <v>0</v>
      </c>
      <c r="O1492" s="7">
        <v>0</v>
      </c>
      <c r="P1492" s="7">
        <v>0</v>
      </c>
      <c r="Q1492" s="7">
        <v>0</v>
      </c>
      <c r="R1492" s="7">
        <v>0</v>
      </c>
      <c r="S1492" s="7">
        <v>0</v>
      </c>
      <c r="T1492" s="7">
        <v>0</v>
      </c>
      <c r="U1492" s="7">
        <v>0</v>
      </c>
      <c r="V1492" s="7">
        <v>0</v>
      </c>
      <c r="W1492" s="7">
        <v>0</v>
      </c>
      <c r="X1492" s="7">
        <v>0</v>
      </c>
      <c r="Y1492" s="7">
        <v>0</v>
      </c>
      <c r="Z1492" s="7">
        <v>0</v>
      </c>
      <c r="AA1492" s="1" t="s">
        <v>42</v>
      </c>
      <c r="AB1492" s="1" t="str">
        <f t="shared" si="69"/>
        <v>Galicia</v>
      </c>
      <c r="AC1492" s="1" t="str">
        <f t="shared" si="70"/>
        <v>Cáceres-Galicia-Lugo-R8</v>
      </c>
      <c r="AD1492" s="1" t="str">
        <f t="shared" si="71"/>
        <v xml:space="preserve">DG - Industria Química </v>
      </c>
    </row>
    <row r="1493" spans="1:30" ht="14.4">
      <c r="A1493" s="7" t="s">
        <v>104</v>
      </c>
      <c r="B1493" s="7" t="s">
        <v>105</v>
      </c>
      <c r="C1493" s="7" t="s">
        <v>107</v>
      </c>
      <c r="D1493" s="7" t="s">
        <v>43</v>
      </c>
      <c r="E1493" s="7">
        <v>0</v>
      </c>
      <c r="F1493" s="7">
        <v>0</v>
      </c>
      <c r="G1493" s="7">
        <v>0</v>
      </c>
      <c r="H1493" s="7">
        <v>0</v>
      </c>
      <c r="I1493" s="7">
        <v>0</v>
      </c>
      <c r="J1493" s="7">
        <v>0</v>
      </c>
      <c r="K1493" s="7">
        <v>0</v>
      </c>
      <c r="L1493" s="7">
        <v>0</v>
      </c>
      <c r="M1493" s="7">
        <v>0</v>
      </c>
      <c r="N1493" s="7">
        <v>0</v>
      </c>
      <c r="O1493" s="7">
        <v>0</v>
      </c>
      <c r="P1493" s="7">
        <v>0</v>
      </c>
      <c r="Q1493" s="7">
        <v>0</v>
      </c>
      <c r="R1493" s="7">
        <v>0</v>
      </c>
      <c r="S1493" s="7">
        <v>0</v>
      </c>
      <c r="T1493" s="7">
        <v>0</v>
      </c>
      <c r="U1493" s="7">
        <v>0</v>
      </c>
      <c r="V1493" s="7">
        <v>0</v>
      </c>
      <c r="W1493" s="7">
        <v>0</v>
      </c>
      <c r="X1493" s="7">
        <v>0</v>
      </c>
      <c r="Y1493" s="7">
        <v>0</v>
      </c>
      <c r="Z1493" s="7">
        <v>0</v>
      </c>
      <c r="AA1493" s="1" t="s">
        <v>44</v>
      </c>
      <c r="AB1493" s="1" t="str">
        <f t="shared" si="69"/>
        <v>Galicia</v>
      </c>
      <c r="AC1493" s="1" t="str">
        <f t="shared" si="70"/>
        <v>Cáceres-Galicia-Lugo-R9</v>
      </c>
      <c r="AD1493" s="1" t="str">
        <f t="shared" si="71"/>
        <v xml:space="preserve">DH - Industria del caucho y materias plásticas </v>
      </c>
    </row>
    <row r="1494" spans="1:30" ht="14.4">
      <c r="A1494" s="7" t="s">
        <v>104</v>
      </c>
      <c r="B1494" s="7" t="s">
        <v>105</v>
      </c>
      <c r="C1494" s="7" t="s">
        <v>107</v>
      </c>
      <c r="D1494" s="7" t="s">
        <v>45</v>
      </c>
      <c r="E1494" s="7">
        <v>0</v>
      </c>
      <c r="F1494" s="7">
        <v>0</v>
      </c>
      <c r="G1494" s="7">
        <v>0</v>
      </c>
      <c r="H1494" s="7">
        <v>0</v>
      </c>
      <c r="I1494" s="7">
        <v>0</v>
      </c>
      <c r="J1494" s="7">
        <v>0</v>
      </c>
      <c r="K1494" s="7">
        <v>0</v>
      </c>
      <c r="L1494" s="7">
        <v>0</v>
      </c>
      <c r="M1494" s="7">
        <v>0</v>
      </c>
      <c r="N1494" s="7">
        <v>0</v>
      </c>
      <c r="O1494" s="7">
        <v>0</v>
      </c>
      <c r="P1494" s="7">
        <v>0</v>
      </c>
      <c r="Q1494" s="7">
        <v>0</v>
      </c>
      <c r="R1494" s="7">
        <v>0</v>
      </c>
      <c r="S1494" s="7">
        <v>0</v>
      </c>
      <c r="T1494" s="7">
        <v>0</v>
      </c>
      <c r="U1494" s="7">
        <v>0</v>
      </c>
      <c r="V1494" s="7">
        <v>0</v>
      </c>
      <c r="W1494" s="7">
        <v>0</v>
      </c>
      <c r="X1494" s="7">
        <v>0</v>
      </c>
      <c r="Y1494" s="7">
        <v>0</v>
      </c>
      <c r="Z1494" s="7">
        <v>0</v>
      </c>
      <c r="AA1494" s="1" t="s">
        <v>46</v>
      </c>
      <c r="AB1494" s="1" t="str">
        <f t="shared" si="69"/>
        <v>Galicia</v>
      </c>
      <c r="AC1494" s="1" t="str">
        <f t="shared" si="70"/>
        <v>Cáceres-Galicia-Lugo-R10</v>
      </c>
      <c r="AD1494" s="1" t="str">
        <f t="shared" si="71"/>
        <v xml:space="preserve">DI - Industria de productos minerales no metálicos </v>
      </c>
    </row>
    <row r="1495" spans="1:30" ht="14.4">
      <c r="A1495" s="7" t="s">
        <v>104</v>
      </c>
      <c r="B1495" s="7" t="s">
        <v>105</v>
      </c>
      <c r="C1495" s="7" t="s">
        <v>107</v>
      </c>
      <c r="D1495" s="7" t="s">
        <v>47</v>
      </c>
      <c r="E1495" s="7">
        <v>0</v>
      </c>
      <c r="F1495" s="7">
        <v>0</v>
      </c>
      <c r="G1495" s="7">
        <v>0</v>
      </c>
      <c r="H1495" s="7">
        <v>0</v>
      </c>
      <c r="I1495" s="7">
        <v>0</v>
      </c>
      <c r="J1495" s="7">
        <v>0</v>
      </c>
      <c r="K1495" s="7">
        <v>0</v>
      </c>
      <c r="L1495" s="7">
        <v>0</v>
      </c>
      <c r="M1495" s="7">
        <v>0</v>
      </c>
      <c r="N1495" s="7">
        <v>0</v>
      </c>
      <c r="O1495" s="7">
        <v>0</v>
      </c>
      <c r="P1495" s="7">
        <v>0</v>
      </c>
      <c r="Q1495" s="7">
        <v>0</v>
      </c>
      <c r="R1495" s="7">
        <v>0</v>
      </c>
      <c r="S1495" s="7">
        <v>0</v>
      </c>
      <c r="T1495" s="7">
        <v>0</v>
      </c>
      <c r="U1495" s="7">
        <v>0</v>
      </c>
      <c r="V1495" s="7">
        <v>0</v>
      </c>
      <c r="W1495" s="7">
        <v>0</v>
      </c>
      <c r="X1495" s="7">
        <v>0</v>
      </c>
      <c r="Y1495" s="7">
        <v>0</v>
      </c>
      <c r="Z1495" s="7">
        <v>0</v>
      </c>
      <c r="AA1495" s="1" t="s">
        <v>48</v>
      </c>
      <c r="AB1495" s="1" t="str">
        <f t="shared" si="69"/>
        <v>Galicia</v>
      </c>
      <c r="AC1495" s="1" t="str">
        <f t="shared" si="70"/>
        <v>Cáceres-Galicia-Lugo-R11</v>
      </c>
      <c r="AD1495" s="1" t="str">
        <f t="shared" si="71"/>
        <v xml:space="preserve">DJ - Metalurgia y fabricación de productos metálicos </v>
      </c>
    </row>
    <row r="1496" spans="1:30" ht="14.4">
      <c r="A1496" s="7" t="s">
        <v>104</v>
      </c>
      <c r="B1496" s="7" t="s">
        <v>105</v>
      </c>
      <c r="C1496" s="7" t="s">
        <v>107</v>
      </c>
      <c r="D1496" s="7" t="s">
        <v>49</v>
      </c>
      <c r="E1496" s="7">
        <v>0</v>
      </c>
      <c r="F1496" s="7">
        <v>0</v>
      </c>
      <c r="G1496" s="7">
        <v>0</v>
      </c>
      <c r="H1496" s="7">
        <v>0</v>
      </c>
      <c r="I1496" s="7">
        <v>0</v>
      </c>
      <c r="J1496" s="7">
        <v>0</v>
      </c>
      <c r="K1496" s="7">
        <v>0</v>
      </c>
      <c r="L1496" s="7">
        <v>0</v>
      </c>
      <c r="M1496" s="7">
        <v>0</v>
      </c>
      <c r="N1496" s="7">
        <v>0</v>
      </c>
      <c r="O1496" s="7">
        <v>0</v>
      </c>
      <c r="P1496" s="7">
        <v>0</v>
      </c>
      <c r="Q1496" s="7">
        <v>0</v>
      </c>
      <c r="R1496" s="7">
        <v>0</v>
      </c>
      <c r="S1496" s="7">
        <v>0</v>
      </c>
      <c r="T1496" s="7">
        <v>0</v>
      </c>
      <c r="U1496" s="7">
        <v>0</v>
      </c>
      <c r="V1496" s="7">
        <v>0</v>
      </c>
      <c r="W1496" s="7">
        <v>0</v>
      </c>
      <c r="X1496" s="7">
        <v>0</v>
      </c>
      <c r="Y1496" s="7">
        <v>0</v>
      </c>
      <c r="Z1496" s="7">
        <v>0</v>
      </c>
      <c r="AA1496" s="1" t="s">
        <v>50</v>
      </c>
      <c r="AB1496" s="1" t="str">
        <f t="shared" si="69"/>
        <v>Galicia</v>
      </c>
      <c r="AC1496" s="1" t="str">
        <f t="shared" si="70"/>
        <v>Cáceres-Galicia-Lugo-R12</v>
      </c>
      <c r="AD1496" s="1" t="str">
        <f t="shared" si="71"/>
        <v xml:space="preserve">DK - Fabricación de maquinaria y equipo mecánico </v>
      </c>
    </row>
    <row r="1497" spans="1:30" ht="14.4">
      <c r="A1497" s="7" t="s">
        <v>104</v>
      </c>
      <c r="B1497" s="7" t="s">
        <v>105</v>
      </c>
      <c r="C1497" s="7" t="s">
        <v>107</v>
      </c>
      <c r="D1497" s="7" t="s">
        <v>51</v>
      </c>
      <c r="E1497" s="7">
        <v>0</v>
      </c>
      <c r="F1497" s="7">
        <v>0</v>
      </c>
      <c r="G1497" s="7">
        <v>0</v>
      </c>
      <c r="H1497" s="7">
        <v>0</v>
      </c>
      <c r="I1497" s="7">
        <v>0</v>
      </c>
      <c r="J1497" s="7">
        <v>0</v>
      </c>
      <c r="K1497" s="7">
        <v>0</v>
      </c>
      <c r="L1497" s="7">
        <v>0</v>
      </c>
      <c r="M1497" s="7">
        <v>0</v>
      </c>
      <c r="N1497" s="7">
        <v>0</v>
      </c>
      <c r="O1497" s="7">
        <v>0</v>
      </c>
      <c r="P1497" s="7">
        <v>0</v>
      </c>
      <c r="Q1497" s="7">
        <v>0</v>
      </c>
      <c r="R1497" s="7">
        <v>0</v>
      </c>
      <c r="S1497" s="7">
        <v>0</v>
      </c>
      <c r="T1497" s="7">
        <v>0</v>
      </c>
      <c r="U1497" s="7">
        <v>0</v>
      </c>
      <c r="V1497" s="7">
        <v>0</v>
      </c>
      <c r="W1497" s="7">
        <v>0</v>
      </c>
      <c r="X1497" s="7">
        <v>0</v>
      </c>
      <c r="Y1497" s="7">
        <v>0</v>
      </c>
      <c r="Z1497" s="7">
        <v>0</v>
      </c>
      <c r="AA1497" s="1" t="s">
        <v>52</v>
      </c>
      <c r="AB1497" s="1" t="str">
        <f t="shared" si="69"/>
        <v>Galicia</v>
      </c>
      <c r="AC1497" s="1" t="str">
        <f t="shared" si="70"/>
        <v>Cáceres-Galicia-Lugo-R13</v>
      </c>
      <c r="AD1497" s="1" t="str">
        <f t="shared" si="71"/>
        <v xml:space="preserve">DL - Material y equipo eléctrico, electrónico y óptico </v>
      </c>
    </row>
    <row r="1498" spans="1:30" ht="14.4">
      <c r="A1498" s="7" t="s">
        <v>104</v>
      </c>
      <c r="B1498" s="7" t="s">
        <v>105</v>
      </c>
      <c r="C1498" s="7" t="s">
        <v>107</v>
      </c>
      <c r="D1498" s="7" t="s">
        <v>53</v>
      </c>
      <c r="E1498" s="7">
        <v>0</v>
      </c>
      <c r="F1498" s="7">
        <v>0</v>
      </c>
      <c r="G1498" s="7">
        <v>0</v>
      </c>
      <c r="H1498" s="7">
        <v>0</v>
      </c>
      <c r="I1498" s="7">
        <v>0</v>
      </c>
      <c r="J1498" s="7">
        <v>0</v>
      </c>
      <c r="K1498" s="7">
        <v>0</v>
      </c>
      <c r="L1498" s="7">
        <v>0</v>
      </c>
      <c r="M1498" s="7">
        <v>0</v>
      </c>
      <c r="N1498" s="7">
        <v>0</v>
      </c>
      <c r="O1498" s="7">
        <v>0</v>
      </c>
      <c r="P1498" s="7">
        <v>0</v>
      </c>
      <c r="Q1498" s="7">
        <v>0</v>
      </c>
      <c r="R1498" s="7">
        <v>0</v>
      </c>
      <c r="S1498" s="7">
        <v>0</v>
      </c>
      <c r="T1498" s="7">
        <v>0</v>
      </c>
      <c r="U1498" s="7">
        <v>0</v>
      </c>
      <c r="V1498" s="7">
        <v>0</v>
      </c>
      <c r="W1498" s="7">
        <v>0</v>
      </c>
      <c r="X1498" s="7">
        <v>0</v>
      </c>
      <c r="Y1498" s="7">
        <v>0</v>
      </c>
      <c r="Z1498" s="7">
        <v>0</v>
      </c>
      <c r="AA1498" s="1" t="s">
        <v>54</v>
      </c>
      <c r="AB1498" s="1" t="str">
        <f t="shared" si="69"/>
        <v>Galicia</v>
      </c>
      <c r="AC1498" s="1" t="str">
        <f t="shared" si="70"/>
        <v>Cáceres-Galicia-Lugo-R14</v>
      </c>
      <c r="AD1498" s="1" t="str">
        <f t="shared" si="71"/>
        <v xml:space="preserve">DM - Fabricación de material de transporte </v>
      </c>
    </row>
    <row r="1499" spans="1:30" ht="14.4">
      <c r="A1499" s="7" t="s">
        <v>104</v>
      </c>
      <c r="B1499" s="7" t="s">
        <v>105</v>
      </c>
      <c r="C1499" s="7" t="s">
        <v>107</v>
      </c>
      <c r="D1499" s="7" t="s">
        <v>55</v>
      </c>
      <c r="E1499" s="7">
        <v>0</v>
      </c>
      <c r="F1499" s="7">
        <v>0</v>
      </c>
      <c r="G1499" s="7">
        <v>0</v>
      </c>
      <c r="H1499" s="7">
        <v>0</v>
      </c>
      <c r="I1499" s="7">
        <v>0</v>
      </c>
      <c r="J1499" s="7">
        <v>0</v>
      </c>
      <c r="K1499" s="7">
        <v>0</v>
      </c>
      <c r="L1499" s="7">
        <v>0</v>
      </c>
      <c r="M1499" s="7">
        <v>0</v>
      </c>
      <c r="N1499" s="7">
        <v>0</v>
      </c>
      <c r="O1499" s="7">
        <v>0</v>
      </c>
      <c r="P1499" s="7">
        <v>0</v>
      </c>
      <c r="Q1499" s="7">
        <v>0</v>
      </c>
      <c r="R1499" s="7">
        <v>0</v>
      </c>
      <c r="S1499" s="7">
        <v>0</v>
      </c>
      <c r="T1499" s="7">
        <v>0</v>
      </c>
      <c r="U1499" s="7">
        <v>0</v>
      </c>
      <c r="V1499" s="7">
        <v>0</v>
      </c>
      <c r="W1499" s="7">
        <v>0</v>
      </c>
      <c r="X1499" s="7">
        <v>0</v>
      </c>
      <c r="Y1499" s="7">
        <v>0</v>
      </c>
      <c r="Z1499" s="7">
        <v>0</v>
      </c>
      <c r="AA1499" s="1" t="s">
        <v>56</v>
      </c>
      <c r="AB1499" s="1" t="str">
        <f t="shared" si="69"/>
        <v>Galicia</v>
      </c>
      <c r="AC1499" s="1" t="str">
        <f t="shared" si="70"/>
        <v>Cáceres-Galicia-Lugo-R15</v>
      </c>
      <c r="AD1499" s="1" t="str">
        <f t="shared" si="71"/>
        <v xml:space="preserve">DN - Industrias diversas </v>
      </c>
    </row>
    <row r="1500" spans="1:30" ht="14.4">
      <c r="A1500" s="7" t="s">
        <v>104</v>
      </c>
      <c r="B1500" s="7" t="s">
        <v>105</v>
      </c>
      <c r="C1500" s="7" t="s">
        <v>107</v>
      </c>
      <c r="D1500" s="7" t="s">
        <v>57</v>
      </c>
      <c r="E1500" s="7">
        <v>0</v>
      </c>
      <c r="F1500" s="7">
        <v>0</v>
      </c>
      <c r="G1500" s="7">
        <v>0</v>
      </c>
      <c r="H1500" s="7">
        <v>0</v>
      </c>
      <c r="I1500" s="7">
        <v>0</v>
      </c>
      <c r="J1500" s="7">
        <v>0</v>
      </c>
      <c r="K1500" s="7">
        <v>0</v>
      </c>
      <c r="L1500" s="7">
        <v>0</v>
      </c>
      <c r="M1500" s="7">
        <v>0</v>
      </c>
      <c r="N1500" s="7">
        <v>0</v>
      </c>
      <c r="O1500" s="7">
        <v>0</v>
      </c>
      <c r="P1500" s="7">
        <v>0</v>
      </c>
      <c r="Q1500" s="7">
        <v>0</v>
      </c>
      <c r="R1500" s="7">
        <v>0</v>
      </c>
      <c r="S1500" s="7">
        <v>0</v>
      </c>
      <c r="T1500" s="7">
        <v>0</v>
      </c>
      <c r="U1500" s="7">
        <v>0</v>
      </c>
      <c r="V1500" s="7">
        <v>0</v>
      </c>
      <c r="W1500" s="7">
        <v>0</v>
      </c>
      <c r="X1500" s="7">
        <v>0</v>
      </c>
      <c r="Y1500" s="7">
        <v>0</v>
      </c>
      <c r="Z1500" s="7">
        <v>0</v>
      </c>
      <c r="AA1500" s="1" t="s">
        <v>58</v>
      </c>
      <c r="AB1500" s="1" t="str">
        <f t="shared" si="69"/>
        <v>Galicia</v>
      </c>
      <c r="AC1500" s="1" t="str">
        <f t="shared" si="70"/>
        <v>Cáceres-Galicia-Lugo-R16</v>
      </c>
      <c r="AD1500" s="1" t="str">
        <f t="shared" si="71"/>
        <v xml:space="preserve">EE - Industria energética, distribución de energía, gas y agua </v>
      </c>
    </row>
    <row r="1501" spans="1:30" ht="14.4">
      <c r="A1501" s="7" t="s">
        <v>104</v>
      </c>
      <c r="B1501" s="7" t="s">
        <v>105</v>
      </c>
      <c r="C1501" s="7" t="s">
        <v>108</v>
      </c>
      <c r="D1501" s="7" t="s">
        <v>23</v>
      </c>
      <c r="E1501" s="7">
        <v>0</v>
      </c>
      <c r="F1501" s="7">
        <v>0</v>
      </c>
      <c r="G1501" s="7">
        <v>0</v>
      </c>
      <c r="H1501" s="7">
        <v>0</v>
      </c>
      <c r="I1501" s="7">
        <v>0</v>
      </c>
      <c r="J1501" s="7">
        <v>0</v>
      </c>
      <c r="K1501" s="7">
        <v>1.09326486434507</v>
      </c>
      <c r="L1501" s="7">
        <v>0</v>
      </c>
      <c r="M1501" s="7">
        <v>0</v>
      </c>
      <c r="N1501" s="7">
        <v>1.03330228857785</v>
      </c>
      <c r="O1501" s="7">
        <v>0</v>
      </c>
      <c r="P1501" s="7">
        <v>0</v>
      </c>
      <c r="Q1501" s="7">
        <v>0</v>
      </c>
      <c r="R1501" s="7">
        <v>0</v>
      </c>
      <c r="S1501" s="7">
        <v>0</v>
      </c>
      <c r="T1501" s="7">
        <v>0</v>
      </c>
      <c r="U1501" s="7">
        <v>0</v>
      </c>
      <c r="V1501" s="7">
        <v>1.2333449999999999</v>
      </c>
      <c r="W1501" s="7">
        <v>0</v>
      </c>
      <c r="X1501" s="7">
        <v>0</v>
      </c>
      <c r="Y1501" s="7">
        <v>13.675219999999999</v>
      </c>
      <c r="Z1501" s="7">
        <v>0</v>
      </c>
      <c r="AA1501" s="1" t="s">
        <v>24</v>
      </c>
      <c r="AB1501" s="1" t="str">
        <f t="shared" si="69"/>
        <v>Galicia</v>
      </c>
      <c r="AC1501" s="1" t="str">
        <f t="shared" si="70"/>
        <v>Cáceres-Galicia-Ourense-R1</v>
      </c>
      <c r="AD1501" s="1" t="str">
        <f t="shared" si="71"/>
        <v xml:space="preserve">AA,BB - Agricultura, silvicultura y pesca </v>
      </c>
    </row>
    <row r="1502" spans="1:30" ht="14.4">
      <c r="A1502" s="7" t="s">
        <v>104</v>
      </c>
      <c r="B1502" s="7" t="s">
        <v>105</v>
      </c>
      <c r="C1502" s="7" t="s">
        <v>108</v>
      </c>
      <c r="D1502" s="7" t="s">
        <v>26</v>
      </c>
      <c r="E1502" s="7">
        <v>0</v>
      </c>
      <c r="F1502" s="7">
        <v>0</v>
      </c>
      <c r="G1502" s="7">
        <v>0</v>
      </c>
      <c r="H1502" s="7">
        <v>0</v>
      </c>
      <c r="I1502" s="7">
        <v>0</v>
      </c>
      <c r="J1502" s="7">
        <v>0</v>
      </c>
      <c r="K1502" s="7">
        <v>0</v>
      </c>
      <c r="L1502" s="7">
        <v>0</v>
      </c>
      <c r="M1502" s="7">
        <v>0</v>
      </c>
      <c r="N1502" s="7">
        <v>0</v>
      </c>
      <c r="O1502" s="7">
        <v>0</v>
      </c>
      <c r="P1502" s="7">
        <v>0</v>
      </c>
      <c r="Q1502" s="7">
        <v>0</v>
      </c>
      <c r="R1502" s="7">
        <v>0</v>
      </c>
      <c r="S1502" s="7">
        <v>0</v>
      </c>
      <c r="T1502" s="7">
        <v>0</v>
      </c>
      <c r="U1502" s="7">
        <v>0</v>
      </c>
      <c r="V1502" s="7">
        <v>0</v>
      </c>
      <c r="W1502" s="7">
        <v>0</v>
      </c>
      <c r="X1502" s="7">
        <v>0</v>
      </c>
      <c r="Y1502" s="7">
        <v>0</v>
      </c>
      <c r="Z1502" s="7">
        <v>0</v>
      </c>
      <c r="AA1502" s="1" t="s">
        <v>27</v>
      </c>
      <c r="AB1502" s="1" t="str">
        <f t="shared" ref="AB1502:AB1565" si="72">IF(B1502="Castilla-La Mancha","Castilla La Mancha",B1502)</f>
        <v>Galicia</v>
      </c>
      <c r="AC1502" s="1" t="str">
        <f t="shared" si="70"/>
        <v>Cáceres-Galicia-Ourense-R2</v>
      </c>
      <c r="AD1502" s="1" t="str">
        <f t="shared" si="71"/>
        <v xml:space="preserve">CA,CB, DF - I. extractivas, coquerías, refino y combustibles nucleares </v>
      </c>
    </row>
    <row r="1503" spans="1:30" ht="14.4">
      <c r="A1503" s="7" t="s">
        <v>104</v>
      </c>
      <c r="B1503" s="7" t="s">
        <v>105</v>
      </c>
      <c r="C1503" s="7" t="s">
        <v>108</v>
      </c>
      <c r="D1503" s="7" t="s">
        <v>29</v>
      </c>
      <c r="E1503" s="7">
        <v>0</v>
      </c>
      <c r="F1503" s="7">
        <v>0</v>
      </c>
      <c r="G1503" s="7">
        <v>0</v>
      </c>
      <c r="H1503" s="7">
        <v>0</v>
      </c>
      <c r="I1503" s="7">
        <v>4.5949057570668703</v>
      </c>
      <c r="J1503" s="7">
        <v>0</v>
      </c>
      <c r="K1503" s="7">
        <v>0</v>
      </c>
      <c r="L1503" s="7">
        <v>0</v>
      </c>
      <c r="M1503" s="7">
        <v>0</v>
      </c>
      <c r="N1503" s="7">
        <v>2.6555308901199899</v>
      </c>
      <c r="O1503" s="7">
        <v>0</v>
      </c>
      <c r="P1503" s="7">
        <v>0</v>
      </c>
      <c r="Q1503" s="7">
        <v>0</v>
      </c>
      <c r="R1503" s="7">
        <v>0</v>
      </c>
      <c r="S1503" s="7">
        <v>0</v>
      </c>
      <c r="T1503" s="7">
        <v>16.3782</v>
      </c>
      <c r="U1503" s="7">
        <v>0</v>
      </c>
      <c r="V1503" s="7">
        <v>0</v>
      </c>
      <c r="W1503" s="7">
        <v>0</v>
      </c>
      <c r="X1503" s="7">
        <v>0</v>
      </c>
      <c r="Y1503" s="7">
        <v>12.405900000000001</v>
      </c>
      <c r="Z1503" s="7">
        <v>0</v>
      </c>
      <c r="AA1503" s="1" t="s">
        <v>30</v>
      </c>
      <c r="AB1503" s="1" t="str">
        <f t="shared" si="72"/>
        <v>Galicia</v>
      </c>
      <c r="AC1503" s="1" t="str">
        <f t="shared" si="70"/>
        <v>Cáceres-Galicia-Ourense-R3</v>
      </c>
      <c r="AD1503" s="1" t="str">
        <f t="shared" si="71"/>
        <v xml:space="preserve">DA - Industria Agroalimentaria </v>
      </c>
    </row>
    <row r="1504" spans="1:30" ht="14.4">
      <c r="A1504" s="7" t="s">
        <v>104</v>
      </c>
      <c r="B1504" s="7" t="s">
        <v>105</v>
      </c>
      <c r="C1504" s="7" t="s">
        <v>108</v>
      </c>
      <c r="D1504" s="7" t="s">
        <v>32</v>
      </c>
      <c r="E1504" s="7">
        <v>0</v>
      </c>
      <c r="F1504" s="7">
        <v>0</v>
      </c>
      <c r="G1504" s="7">
        <v>1.83485221462725E-6</v>
      </c>
      <c r="H1504" s="7">
        <v>0</v>
      </c>
      <c r="I1504" s="7">
        <v>1.3438488038879599E-7</v>
      </c>
      <c r="J1504" s="7">
        <v>0</v>
      </c>
      <c r="K1504" s="7">
        <v>0</v>
      </c>
      <c r="L1504" s="7">
        <v>0</v>
      </c>
      <c r="M1504" s="7">
        <v>0</v>
      </c>
      <c r="N1504" s="7">
        <v>2.0279447132144101E-8</v>
      </c>
      <c r="O1504" s="7">
        <v>0</v>
      </c>
      <c r="P1504" s="7">
        <v>0</v>
      </c>
      <c r="Q1504" s="7">
        <v>0</v>
      </c>
      <c r="R1504" s="7">
        <v>0</v>
      </c>
      <c r="S1504" s="7">
        <v>0</v>
      </c>
      <c r="T1504" s="7">
        <v>0</v>
      </c>
      <c r="U1504" s="7">
        <v>0</v>
      </c>
      <c r="V1504" s="7">
        <v>0</v>
      </c>
      <c r="W1504" s="7">
        <v>0</v>
      </c>
      <c r="X1504" s="7">
        <v>0</v>
      </c>
      <c r="Y1504" s="7">
        <v>0</v>
      </c>
      <c r="Z1504" s="7">
        <v>0</v>
      </c>
      <c r="AA1504" s="1" t="s">
        <v>33</v>
      </c>
      <c r="AB1504" s="1" t="str">
        <f t="shared" si="72"/>
        <v>Galicia</v>
      </c>
      <c r="AC1504" s="1" t="str">
        <f t="shared" si="70"/>
        <v>Cáceres-Galicia-Ourense-R4</v>
      </c>
      <c r="AD1504" s="1" t="str">
        <f t="shared" si="71"/>
        <v xml:space="preserve">DB - Industria textil y de la confección </v>
      </c>
    </row>
    <row r="1505" spans="1:30" ht="14.4">
      <c r="A1505" s="7" t="s">
        <v>104</v>
      </c>
      <c r="B1505" s="7" t="s">
        <v>105</v>
      </c>
      <c r="C1505" s="7" t="s">
        <v>108</v>
      </c>
      <c r="D1505" s="7" t="s">
        <v>35</v>
      </c>
      <c r="E1505" s="7">
        <v>0</v>
      </c>
      <c r="F1505" s="7">
        <v>0</v>
      </c>
      <c r="G1505" s="7">
        <v>0</v>
      </c>
      <c r="H1505" s="7">
        <v>0</v>
      </c>
      <c r="I1505" s="7">
        <v>0</v>
      </c>
      <c r="J1505" s="7">
        <v>0</v>
      </c>
      <c r="K1505" s="7">
        <v>0</v>
      </c>
      <c r="L1505" s="7">
        <v>0</v>
      </c>
      <c r="M1505" s="7">
        <v>0</v>
      </c>
      <c r="N1505" s="7">
        <v>0</v>
      </c>
      <c r="O1505" s="7">
        <v>0</v>
      </c>
      <c r="P1505" s="7">
        <v>0</v>
      </c>
      <c r="Q1505" s="7">
        <v>0</v>
      </c>
      <c r="R1505" s="7">
        <v>0</v>
      </c>
      <c r="S1505" s="7">
        <v>0</v>
      </c>
      <c r="T1505" s="7">
        <v>0</v>
      </c>
      <c r="U1505" s="7">
        <v>0</v>
      </c>
      <c r="V1505" s="7">
        <v>0</v>
      </c>
      <c r="W1505" s="7">
        <v>0</v>
      </c>
      <c r="X1505" s="7">
        <v>0</v>
      </c>
      <c r="Y1505" s="7">
        <v>0</v>
      </c>
      <c r="Z1505" s="7">
        <v>0</v>
      </c>
      <c r="AA1505" s="1" t="s">
        <v>36</v>
      </c>
      <c r="AB1505" s="1" t="str">
        <f t="shared" si="72"/>
        <v>Galicia</v>
      </c>
      <c r="AC1505" s="1" t="str">
        <f t="shared" si="70"/>
        <v>Cáceres-Galicia-Ourense-R5</v>
      </c>
      <c r="AD1505" s="1" t="str">
        <f t="shared" si="71"/>
        <v xml:space="preserve">DC - Industria del cuero y calzado </v>
      </c>
    </row>
    <row r="1506" spans="1:30" ht="14.4">
      <c r="A1506" s="7" t="s">
        <v>104</v>
      </c>
      <c r="B1506" s="7" t="s">
        <v>105</v>
      </c>
      <c r="C1506" s="7" t="s">
        <v>108</v>
      </c>
      <c r="D1506" s="7" t="s">
        <v>37</v>
      </c>
      <c r="E1506" s="7">
        <v>0</v>
      </c>
      <c r="F1506" s="7">
        <v>0</v>
      </c>
      <c r="G1506" s="7">
        <v>0</v>
      </c>
      <c r="H1506" s="7">
        <v>0</v>
      </c>
      <c r="I1506" s="7">
        <v>0</v>
      </c>
      <c r="J1506" s="7">
        <v>0</v>
      </c>
      <c r="K1506" s="7">
        <v>0</v>
      </c>
      <c r="L1506" s="7">
        <v>0</v>
      </c>
      <c r="M1506" s="7">
        <v>0</v>
      </c>
      <c r="N1506" s="7">
        <v>0</v>
      </c>
      <c r="O1506" s="7">
        <v>0</v>
      </c>
      <c r="P1506" s="7">
        <v>0</v>
      </c>
      <c r="Q1506" s="7">
        <v>0</v>
      </c>
      <c r="R1506" s="7">
        <v>0</v>
      </c>
      <c r="S1506" s="7">
        <v>0</v>
      </c>
      <c r="T1506" s="7">
        <v>0</v>
      </c>
      <c r="U1506" s="7">
        <v>0</v>
      </c>
      <c r="V1506" s="7">
        <v>0</v>
      </c>
      <c r="W1506" s="7">
        <v>0</v>
      </c>
      <c r="X1506" s="7">
        <v>0</v>
      </c>
      <c r="Y1506" s="7">
        <v>0</v>
      </c>
      <c r="Z1506" s="7">
        <v>0</v>
      </c>
      <c r="AA1506" s="1" t="s">
        <v>38</v>
      </c>
      <c r="AB1506" s="1" t="str">
        <f t="shared" si="72"/>
        <v>Galicia</v>
      </c>
      <c r="AC1506" s="1" t="str">
        <f t="shared" si="70"/>
        <v>Cáceres-Galicia-Ourense-R6</v>
      </c>
      <c r="AD1506" s="1" t="str">
        <f t="shared" si="71"/>
        <v xml:space="preserve">DD - Industria de la madera y el corcho </v>
      </c>
    </row>
    <row r="1507" spans="1:30" ht="14.4">
      <c r="A1507" s="7" t="s">
        <v>104</v>
      </c>
      <c r="B1507" s="7" t="s">
        <v>105</v>
      </c>
      <c r="C1507" s="7" t="s">
        <v>108</v>
      </c>
      <c r="D1507" s="7" t="s">
        <v>39</v>
      </c>
      <c r="E1507" s="7">
        <v>0</v>
      </c>
      <c r="F1507" s="7">
        <v>0</v>
      </c>
      <c r="G1507" s="7">
        <v>0</v>
      </c>
      <c r="H1507" s="7">
        <v>0</v>
      </c>
      <c r="I1507" s="7">
        <v>0</v>
      </c>
      <c r="J1507" s="7">
        <v>0</v>
      </c>
      <c r="K1507" s="7">
        <v>0</v>
      </c>
      <c r="L1507" s="7">
        <v>0</v>
      </c>
      <c r="M1507" s="7">
        <v>0</v>
      </c>
      <c r="N1507" s="7">
        <v>0</v>
      </c>
      <c r="O1507" s="7">
        <v>0</v>
      </c>
      <c r="P1507" s="7">
        <v>0</v>
      </c>
      <c r="Q1507" s="7">
        <v>0</v>
      </c>
      <c r="R1507" s="7">
        <v>0</v>
      </c>
      <c r="S1507" s="7">
        <v>0</v>
      </c>
      <c r="T1507" s="7">
        <v>0</v>
      </c>
      <c r="U1507" s="7">
        <v>0</v>
      </c>
      <c r="V1507" s="7">
        <v>0</v>
      </c>
      <c r="W1507" s="7">
        <v>0</v>
      </c>
      <c r="X1507" s="7">
        <v>0</v>
      </c>
      <c r="Y1507" s="7">
        <v>0</v>
      </c>
      <c r="Z1507" s="7">
        <v>0</v>
      </c>
      <c r="AA1507" s="1" t="s">
        <v>40</v>
      </c>
      <c r="AB1507" s="1" t="str">
        <f t="shared" si="72"/>
        <v>Galicia</v>
      </c>
      <c r="AC1507" s="1" t="str">
        <f t="shared" si="70"/>
        <v>Cáceres-Galicia-Ourense-R7</v>
      </c>
      <c r="AD1507" s="1" t="str">
        <f t="shared" si="71"/>
        <v xml:space="preserve">DE - Industria del papel, edición y artes gráficas </v>
      </c>
    </row>
    <row r="1508" spans="1:30" ht="14.4">
      <c r="A1508" s="7" t="s">
        <v>104</v>
      </c>
      <c r="B1508" s="7" t="s">
        <v>105</v>
      </c>
      <c r="C1508" s="7" t="s">
        <v>108</v>
      </c>
      <c r="D1508" s="7" t="s">
        <v>41</v>
      </c>
      <c r="E1508" s="7">
        <v>0</v>
      </c>
      <c r="F1508" s="7">
        <v>0</v>
      </c>
      <c r="G1508" s="7">
        <v>0</v>
      </c>
      <c r="H1508" s="7">
        <v>0</v>
      </c>
      <c r="I1508" s="7">
        <v>0</v>
      </c>
      <c r="J1508" s="7">
        <v>0</v>
      </c>
      <c r="K1508" s="7">
        <v>0</v>
      </c>
      <c r="L1508" s="7">
        <v>0</v>
      </c>
      <c r="M1508" s="7">
        <v>0</v>
      </c>
      <c r="N1508" s="7">
        <v>0</v>
      </c>
      <c r="O1508" s="7">
        <v>0</v>
      </c>
      <c r="P1508" s="7">
        <v>0</v>
      </c>
      <c r="Q1508" s="7">
        <v>0</v>
      </c>
      <c r="R1508" s="7">
        <v>0</v>
      </c>
      <c r="S1508" s="7">
        <v>0</v>
      </c>
      <c r="T1508" s="7">
        <v>0</v>
      </c>
      <c r="U1508" s="7">
        <v>0</v>
      </c>
      <c r="V1508" s="7">
        <v>0</v>
      </c>
      <c r="W1508" s="7">
        <v>0</v>
      </c>
      <c r="X1508" s="7">
        <v>0</v>
      </c>
      <c r="Y1508" s="7">
        <v>0</v>
      </c>
      <c r="Z1508" s="7">
        <v>0</v>
      </c>
      <c r="AA1508" s="1" t="s">
        <v>42</v>
      </c>
      <c r="AB1508" s="1" t="str">
        <f t="shared" si="72"/>
        <v>Galicia</v>
      </c>
      <c r="AC1508" s="1" t="str">
        <f t="shared" si="70"/>
        <v>Cáceres-Galicia-Ourense-R8</v>
      </c>
      <c r="AD1508" s="1" t="str">
        <f t="shared" si="71"/>
        <v xml:space="preserve">DG - Industria Química </v>
      </c>
    </row>
    <row r="1509" spans="1:30" ht="14.4">
      <c r="A1509" s="7" t="s">
        <v>104</v>
      </c>
      <c r="B1509" s="7" t="s">
        <v>105</v>
      </c>
      <c r="C1509" s="7" t="s">
        <v>108</v>
      </c>
      <c r="D1509" s="7" t="s">
        <v>43</v>
      </c>
      <c r="E1509" s="7">
        <v>0</v>
      </c>
      <c r="F1509" s="7">
        <v>0</v>
      </c>
      <c r="G1509" s="7">
        <v>0</v>
      </c>
      <c r="H1509" s="7">
        <v>0</v>
      </c>
      <c r="I1509" s="7">
        <v>0</v>
      </c>
      <c r="J1509" s="7">
        <v>0</v>
      </c>
      <c r="K1509" s="7">
        <v>0</v>
      </c>
      <c r="L1509" s="7">
        <v>0</v>
      </c>
      <c r="M1509" s="7">
        <v>0</v>
      </c>
      <c r="N1509" s="7">
        <v>0</v>
      </c>
      <c r="O1509" s="7">
        <v>0</v>
      </c>
      <c r="P1509" s="7">
        <v>0</v>
      </c>
      <c r="Q1509" s="7">
        <v>0</v>
      </c>
      <c r="R1509" s="7">
        <v>0</v>
      </c>
      <c r="S1509" s="7">
        <v>0</v>
      </c>
      <c r="T1509" s="7">
        <v>0</v>
      </c>
      <c r="U1509" s="7">
        <v>0</v>
      </c>
      <c r="V1509" s="7">
        <v>0</v>
      </c>
      <c r="W1509" s="7">
        <v>0</v>
      </c>
      <c r="X1509" s="7">
        <v>0</v>
      </c>
      <c r="Y1509" s="7">
        <v>0</v>
      </c>
      <c r="Z1509" s="7">
        <v>0</v>
      </c>
      <c r="AA1509" s="1" t="s">
        <v>44</v>
      </c>
      <c r="AB1509" s="1" t="str">
        <f t="shared" si="72"/>
        <v>Galicia</v>
      </c>
      <c r="AC1509" s="1" t="str">
        <f t="shared" si="70"/>
        <v>Cáceres-Galicia-Ourense-R9</v>
      </c>
      <c r="AD1509" s="1" t="str">
        <f t="shared" si="71"/>
        <v xml:space="preserve">DH - Industria del caucho y materias plásticas </v>
      </c>
    </row>
    <row r="1510" spans="1:30" ht="14.4">
      <c r="A1510" s="7" t="s">
        <v>104</v>
      </c>
      <c r="B1510" s="7" t="s">
        <v>105</v>
      </c>
      <c r="C1510" s="7" t="s">
        <v>108</v>
      </c>
      <c r="D1510" s="7" t="s">
        <v>45</v>
      </c>
      <c r="E1510" s="7">
        <v>0</v>
      </c>
      <c r="F1510" s="7">
        <v>0</v>
      </c>
      <c r="G1510" s="7">
        <v>0.123131454377763</v>
      </c>
      <c r="H1510" s="7">
        <v>0</v>
      </c>
      <c r="I1510" s="7">
        <v>0</v>
      </c>
      <c r="J1510" s="7">
        <v>0</v>
      </c>
      <c r="K1510" s="7">
        <v>0</v>
      </c>
      <c r="L1510" s="7">
        <v>0</v>
      </c>
      <c r="M1510" s="7">
        <v>0</v>
      </c>
      <c r="N1510" s="7">
        <v>0</v>
      </c>
      <c r="O1510" s="7">
        <v>0</v>
      </c>
      <c r="P1510" s="7">
        <v>0</v>
      </c>
      <c r="Q1510" s="7">
        <v>0</v>
      </c>
      <c r="R1510" s="7">
        <v>2.2739310000000001</v>
      </c>
      <c r="S1510" s="7">
        <v>0</v>
      </c>
      <c r="T1510" s="7">
        <v>0</v>
      </c>
      <c r="U1510" s="7">
        <v>0</v>
      </c>
      <c r="V1510" s="7">
        <v>0</v>
      </c>
      <c r="W1510" s="7">
        <v>0</v>
      </c>
      <c r="X1510" s="7">
        <v>0</v>
      </c>
      <c r="Y1510" s="7">
        <v>0</v>
      </c>
      <c r="Z1510" s="7">
        <v>0</v>
      </c>
      <c r="AA1510" s="1" t="s">
        <v>46</v>
      </c>
      <c r="AB1510" s="1" t="str">
        <f t="shared" si="72"/>
        <v>Galicia</v>
      </c>
      <c r="AC1510" s="1" t="str">
        <f t="shared" si="70"/>
        <v>Cáceres-Galicia-Ourense-R10</v>
      </c>
      <c r="AD1510" s="1" t="str">
        <f t="shared" si="71"/>
        <v xml:space="preserve">DI - Industria de productos minerales no metálicos </v>
      </c>
    </row>
    <row r="1511" spans="1:30" ht="14.4">
      <c r="A1511" s="7" t="s">
        <v>104</v>
      </c>
      <c r="B1511" s="7" t="s">
        <v>105</v>
      </c>
      <c r="C1511" s="7" t="s">
        <v>108</v>
      </c>
      <c r="D1511" s="7" t="s">
        <v>47</v>
      </c>
      <c r="E1511" s="7">
        <v>0</v>
      </c>
      <c r="F1511" s="7">
        <v>0</v>
      </c>
      <c r="G1511" s="7">
        <v>0</v>
      </c>
      <c r="H1511" s="7">
        <v>0</v>
      </c>
      <c r="I1511" s="7">
        <v>0</v>
      </c>
      <c r="J1511" s="7">
        <v>0</v>
      </c>
      <c r="K1511" s="7">
        <v>0</v>
      </c>
      <c r="L1511" s="7">
        <v>0</v>
      </c>
      <c r="M1511" s="7">
        <v>0</v>
      </c>
      <c r="N1511" s="7">
        <v>0</v>
      </c>
      <c r="O1511" s="7">
        <v>0</v>
      </c>
      <c r="P1511" s="7">
        <v>0</v>
      </c>
      <c r="Q1511" s="7">
        <v>0</v>
      </c>
      <c r="R1511" s="7">
        <v>0</v>
      </c>
      <c r="S1511" s="7">
        <v>0</v>
      </c>
      <c r="T1511" s="7">
        <v>0</v>
      </c>
      <c r="U1511" s="7">
        <v>0</v>
      </c>
      <c r="V1511" s="7">
        <v>0</v>
      </c>
      <c r="W1511" s="7">
        <v>0</v>
      </c>
      <c r="X1511" s="7">
        <v>0</v>
      </c>
      <c r="Y1511" s="7">
        <v>0</v>
      </c>
      <c r="Z1511" s="7">
        <v>0</v>
      </c>
      <c r="AA1511" s="1" t="s">
        <v>48</v>
      </c>
      <c r="AB1511" s="1" t="str">
        <f t="shared" si="72"/>
        <v>Galicia</v>
      </c>
      <c r="AC1511" s="1" t="str">
        <f t="shared" si="70"/>
        <v>Cáceres-Galicia-Ourense-R11</v>
      </c>
      <c r="AD1511" s="1" t="str">
        <f t="shared" si="71"/>
        <v xml:space="preserve">DJ - Metalurgia y fabricación de productos metálicos </v>
      </c>
    </row>
    <row r="1512" spans="1:30" ht="14.4">
      <c r="A1512" s="7" t="s">
        <v>104</v>
      </c>
      <c r="B1512" s="7" t="s">
        <v>105</v>
      </c>
      <c r="C1512" s="7" t="s">
        <v>108</v>
      </c>
      <c r="D1512" s="7" t="s">
        <v>49</v>
      </c>
      <c r="E1512" s="7">
        <v>0</v>
      </c>
      <c r="F1512" s="7">
        <v>0</v>
      </c>
      <c r="G1512" s="7">
        <v>0</v>
      </c>
      <c r="H1512" s="7">
        <v>0</v>
      </c>
      <c r="I1512" s="7">
        <v>0</v>
      </c>
      <c r="J1512" s="7">
        <v>0</v>
      </c>
      <c r="K1512" s="7">
        <v>0</v>
      </c>
      <c r="L1512" s="7">
        <v>0</v>
      </c>
      <c r="M1512" s="7">
        <v>0</v>
      </c>
      <c r="N1512" s="7">
        <v>0</v>
      </c>
      <c r="O1512" s="7">
        <v>0</v>
      </c>
      <c r="P1512" s="7">
        <v>0</v>
      </c>
      <c r="Q1512" s="7">
        <v>0</v>
      </c>
      <c r="R1512" s="7">
        <v>0</v>
      </c>
      <c r="S1512" s="7">
        <v>0</v>
      </c>
      <c r="T1512" s="7">
        <v>0</v>
      </c>
      <c r="U1512" s="7">
        <v>0</v>
      </c>
      <c r="V1512" s="7">
        <v>0</v>
      </c>
      <c r="W1512" s="7">
        <v>0</v>
      </c>
      <c r="X1512" s="7">
        <v>0</v>
      </c>
      <c r="Y1512" s="7">
        <v>0</v>
      </c>
      <c r="Z1512" s="7">
        <v>0</v>
      </c>
      <c r="AA1512" s="1" t="s">
        <v>50</v>
      </c>
      <c r="AB1512" s="1" t="str">
        <f t="shared" si="72"/>
        <v>Galicia</v>
      </c>
      <c r="AC1512" s="1" t="str">
        <f t="shared" si="70"/>
        <v>Cáceres-Galicia-Ourense-R12</v>
      </c>
      <c r="AD1512" s="1" t="str">
        <f t="shared" si="71"/>
        <v xml:space="preserve">DK - Fabricación de maquinaria y equipo mecánico </v>
      </c>
    </row>
    <row r="1513" spans="1:30" ht="14.4">
      <c r="A1513" s="7" t="s">
        <v>104</v>
      </c>
      <c r="B1513" s="7" t="s">
        <v>105</v>
      </c>
      <c r="C1513" s="7" t="s">
        <v>108</v>
      </c>
      <c r="D1513" s="7" t="s">
        <v>51</v>
      </c>
      <c r="E1513" s="7">
        <v>0</v>
      </c>
      <c r="F1513" s="7">
        <v>0</v>
      </c>
      <c r="G1513" s="7">
        <v>0</v>
      </c>
      <c r="H1513" s="7">
        <v>0</v>
      </c>
      <c r="I1513" s="7">
        <v>0</v>
      </c>
      <c r="J1513" s="7">
        <v>0</v>
      </c>
      <c r="K1513" s="7">
        <v>0</v>
      </c>
      <c r="L1513" s="7">
        <v>0</v>
      </c>
      <c r="M1513" s="7">
        <v>0</v>
      </c>
      <c r="N1513" s="7">
        <v>0</v>
      </c>
      <c r="O1513" s="7">
        <v>0</v>
      </c>
      <c r="P1513" s="7">
        <v>0</v>
      </c>
      <c r="Q1513" s="7">
        <v>0</v>
      </c>
      <c r="R1513" s="7">
        <v>0</v>
      </c>
      <c r="S1513" s="7">
        <v>0</v>
      </c>
      <c r="T1513" s="7">
        <v>0</v>
      </c>
      <c r="U1513" s="7">
        <v>0</v>
      </c>
      <c r="V1513" s="7">
        <v>0</v>
      </c>
      <c r="W1513" s="7">
        <v>0</v>
      </c>
      <c r="X1513" s="7">
        <v>0</v>
      </c>
      <c r="Y1513" s="7">
        <v>0</v>
      </c>
      <c r="Z1513" s="7">
        <v>0</v>
      </c>
      <c r="AA1513" s="1" t="s">
        <v>52</v>
      </c>
      <c r="AB1513" s="1" t="str">
        <f t="shared" si="72"/>
        <v>Galicia</v>
      </c>
      <c r="AC1513" s="1" t="str">
        <f t="shared" si="70"/>
        <v>Cáceres-Galicia-Ourense-R13</v>
      </c>
      <c r="AD1513" s="1" t="str">
        <f t="shared" si="71"/>
        <v xml:space="preserve">DL - Material y equipo eléctrico, electrónico y óptico </v>
      </c>
    </row>
    <row r="1514" spans="1:30" ht="14.4">
      <c r="A1514" s="7" t="s">
        <v>104</v>
      </c>
      <c r="B1514" s="7" t="s">
        <v>105</v>
      </c>
      <c r="C1514" s="7" t="s">
        <v>108</v>
      </c>
      <c r="D1514" s="7" t="s">
        <v>53</v>
      </c>
      <c r="E1514" s="7">
        <v>0</v>
      </c>
      <c r="F1514" s="7">
        <v>0</v>
      </c>
      <c r="G1514" s="7">
        <v>0</v>
      </c>
      <c r="H1514" s="7">
        <v>0</v>
      </c>
      <c r="I1514" s="7">
        <v>0</v>
      </c>
      <c r="J1514" s="7">
        <v>0</v>
      </c>
      <c r="K1514" s="7">
        <v>0</v>
      </c>
      <c r="L1514" s="7">
        <v>0</v>
      </c>
      <c r="M1514" s="7">
        <v>0</v>
      </c>
      <c r="N1514" s="7">
        <v>0</v>
      </c>
      <c r="O1514" s="7">
        <v>0</v>
      </c>
      <c r="P1514" s="7">
        <v>0</v>
      </c>
      <c r="Q1514" s="7">
        <v>0</v>
      </c>
      <c r="R1514" s="7">
        <v>0</v>
      </c>
      <c r="S1514" s="7">
        <v>0</v>
      </c>
      <c r="T1514" s="7">
        <v>0</v>
      </c>
      <c r="U1514" s="7">
        <v>0</v>
      </c>
      <c r="V1514" s="7">
        <v>0</v>
      </c>
      <c r="W1514" s="7">
        <v>0</v>
      </c>
      <c r="X1514" s="7">
        <v>0</v>
      </c>
      <c r="Y1514" s="7">
        <v>0</v>
      </c>
      <c r="Z1514" s="7">
        <v>0</v>
      </c>
      <c r="AA1514" s="1" t="s">
        <v>54</v>
      </c>
      <c r="AB1514" s="1" t="str">
        <f t="shared" si="72"/>
        <v>Galicia</v>
      </c>
      <c r="AC1514" s="1" t="str">
        <f t="shared" si="70"/>
        <v>Cáceres-Galicia-Ourense-R14</v>
      </c>
      <c r="AD1514" s="1" t="str">
        <f t="shared" si="71"/>
        <v xml:space="preserve">DM - Fabricación de material de transporte </v>
      </c>
    </row>
    <row r="1515" spans="1:30" ht="14.4">
      <c r="A1515" s="7" t="s">
        <v>104</v>
      </c>
      <c r="B1515" s="7" t="s">
        <v>105</v>
      </c>
      <c r="C1515" s="7" t="s">
        <v>108</v>
      </c>
      <c r="D1515" s="7" t="s">
        <v>55</v>
      </c>
      <c r="E1515" s="7">
        <v>0</v>
      </c>
      <c r="F1515" s="7">
        <v>0</v>
      </c>
      <c r="G1515" s="7">
        <v>0</v>
      </c>
      <c r="H1515" s="7">
        <v>0</v>
      </c>
      <c r="I1515" s="7">
        <v>0</v>
      </c>
      <c r="J1515" s="7">
        <v>0</v>
      </c>
      <c r="K1515" s="7">
        <v>0</v>
      </c>
      <c r="L1515" s="7">
        <v>0</v>
      </c>
      <c r="M1515" s="7">
        <v>0</v>
      </c>
      <c r="N1515" s="7">
        <v>0</v>
      </c>
      <c r="O1515" s="7">
        <v>0</v>
      </c>
      <c r="P1515" s="7">
        <v>0</v>
      </c>
      <c r="Q1515" s="7">
        <v>0</v>
      </c>
      <c r="R1515" s="7">
        <v>0</v>
      </c>
      <c r="S1515" s="7">
        <v>0</v>
      </c>
      <c r="T1515" s="7">
        <v>0</v>
      </c>
      <c r="U1515" s="7">
        <v>0</v>
      </c>
      <c r="V1515" s="7">
        <v>0</v>
      </c>
      <c r="W1515" s="7">
        <v>0</v>
      </c>
      <c r="X1515" s="7">
        <v>0</v>
      </c>
      <c r="Y1515" s="7">
        <v>0</v>
      </c>
      <c r="Z1515" s="7">
        <v>0</v>
      </c>
      <c r="AA1515" s="1" t="s">
        <v>56</v>
      </c>
      <c r="AB1515" s="1" t="str">
        <f t="shared" si="72"/>
        <v>Galicia</v>
      </c>
      <c r="AC1515" s="1" t="str">
        <f t="shared" si="70"/>
        <v>Cáceres-Galicia-Ourense-R15</v>
      </c>
      <c r="AD1515" s="1" t="str">
        <f t="shared" si="71"/>
        <v xml:space="preserve">DN - Industrias diversas </v>
      </c>
    </row>
    <row r="1516" spans="1:30" ht="14.4">
      <c r="A1516" s="7" t="s">
        <v>104</v>
      </c>
      <c r="B1516" s="7" t="s">
        <v>105</v>
      </c>
      <c r="C1516" s="7" t="s">
        <v>108</v>
      </c>
      <c r="D1516" s="7" t="s">
        <v>57</v>
      </c>
      <c r="E1516" s="7">
        <v>0</v>
      </c>
      <c r="F1516" s="7">
        <v>0</v>
      </c>
      <c r="G1516" s="7">
        <v>0</v>
      </c>
      <c r="H1516" s="7">
        <v>0</v>
      </c>
      <c r="I1516" s="7">
        <v>0</v>
      </c>
      <c r="J1516" s="7">
        <v>0</v>
      </c>
      <c r="K1516" s="7">
        <v>0</v>
      </c>
      <c r="L1516" s="7">
        <v>0</v>
      </c>
      <c r="M1516" s="7">
        <v>0</v>
      </c>
      <c r="N1516" s="7">
        <v>0</v>
      </c>
      <c r="O1516" s="7">
        <v>0</v>
      </c>
      <c r="P1516" s="7">
        <v>0</v>
      </c>
      <c r="Q1516" s="7">
        <v>0</v>
      </c>
      <c r="R1516" s="7">
        <v>0</v>
      </c>
      <c r="S1516" s="7">
        <v>0</v>
      </c>
      <c r="T1516" s="7">
        <v>0</v>
      </c>
      <c r="U1516" s="7">
        <v>0</v>
      </c>
      <c r="V1516" s="7">
        <v>0</v>
      </c>
      <c r="W1516" s="7">
        <v>0</v>
      </c>
      <c r="X1516" s="7">
        <v>0</v>
      </c>
      <c r="Y1516" s="7">
        <v>0</v>
      </c>
      <c r="Z1516" s="7">
        <v>0</v>
      </c>
      <c r="AA1516" s="1" t="s">
        <v>58</v>
      </c>
      <c r="AB1516" s="1" t="str">
        <f t="shared" si="72"/>
        <v>Galicia</v>
      </c>
      <c r="AC1516" s="1" t="str">
        <f t="shared" si="70"/>
        <v>Cáceres-Galicia-Ourense-R16</v>
      </c>
      <c r="AD1516" s="1" t="str">
        <f t="shared" si="71"/>
        <v xml:space="preserve">EE - Industria energética, distribución de energía, gas y agua </v>
      </c>
    </row>
    <row r="1517" spans="1:30" ht="14.4">
      <c r="A1517" s="7" t="s">
        <v>104</v>
      </c>
      <c r="B1517" s="7" t="s">
        <v>105</v>
      </c>
      <c r="C1517" s="7" t="s">
        <v>109</v>
      </c>
      <c r="D1517" s="7" t="s">
        <v>23</v>
      </c>
      <c r="E1517" s="7">
        <v>0</v>
      </c>
      <c r="F1517" s="7">
        <v>0</v>
      </c>
      <c r="G1517" s="7">
        <v>0</v>
      </c>
      <c r="H1517" s="7">
        <v>0</v>
      </c>
      <c r="I1517" s="7">
        <v>0</v>
      </c>
      <c r="J1517" s="7">
        <v>0</v>
      </c>
      <c r="K1517" s="7">
        <v>0</v>
      </c>
      <c r="L1517" s="7">
        <v>0</v>
      </c>
      <c r="M1517" s="7">
        <v>0</v>
      </c>
      <c r="N1517" s="7">
        <v>0</v>
      </c>
      <c r="O1517" s="7">
        <v>0</v>
      </c>
      <c r="P1517" s="7">
        <v>0</v>
      </c>
      <c r="Q1517" s="7">
        <v>0</v>
      </c>
      <c r="R1517" s="7">
        <v>0</v>
      </c>
      <c r="S1517" s="7">
        <v>0</v>
      </c>
      <c r="T1517" s="7">
        <v>0</v>
      </c>
      <c r="U1517" s="7">
        <v>0</v>
      </c>
      <c r="V1517" s="7">
        <v>0</v>
      </c>
      <c r="W1517" s="7">
        <v>0</v>
      </c>
      <c r="X1517" s="7">
        <v>0</v>
      </c>
      <c r="Y1517" s="7">
        <v>0</v>
      </c>
      <c r="Z1517" s="7">
        <v>0</v>
      </c>
      <c r="AA1517" s="1" t="s">
        <v>24</v>
      </c>
      <c r="AB1517" s="1" t="str">
        <f t="shared" si="72"/>
        <v>Galicia</v>
      </c>
      <c r="AC1517" s="1" t="str">
        <f t="shared" si="70"/>
        <v>Cáceres-Galicia-Pontevedra-R1</v>
      </c>
      <c r="AD1517" s="1" t="str">
        <f t="shared" si="71"/>
        <v xml:space="preserve">AA,BB - Agricultura, silvicultura y pesca </v>
      </c>
    </row>
    <row r="1518" spans="1:30" ht="14.4">
      <c r="A1518" s="7" t="s">
        <v>104</v>
      </c>
      <c r="B1518" s="7" t="s">
        <v>105</v>
      </c>
      <c r="C1518" s="7" t="s">
        <v>109</v>
      </c>
      <c r="D1518" s="7" t="s">
        <v>26</v>
      </c>
      <c r="E1518" s="7">
        <v>0</v>
      </c>
      <c r="F1518" s="7">
        <v>0</v>
      </c>
      <c r="G1518" s="7">
        <v>0</v>
      </c>
      <c r="H1518" s="7">
        <v>0</v>
      </c>
      <c r="I1518" s="7">
        <v>0</v>
      </c>
      <c r="J1518" s="7">
        <v>0</v>
      </c>
      <c r="K1518" s="7">
        <v>0</v>
      </c>
      <c r="L1518" s="7">
        <v>0</v>
      </c>
      <c r="M1518" s="7">
        <v>0</v>
      </c>
      <c r="N1518" s="7">
        <v>0</v>
      </c>
      <c r="O1518" s="7">
        <v>0</v>
      </c>
      <c r="P1518" s="7">
        <v>0</v>
      </c>
      <c r="Q1518" s="7">
        <v>0</v>
      </c>
      <c r="R1518" s="7">
        <v>0</v>
      </c>
      <c r="S1518" s="7">
        <v>0</v>
      </c>
      <c r="T1518" s="7">
        <v>0</v>
      </c>
      <c r="U1518" s="7">
        <v>0</v>
      </c>
      <c r="V1518" s="7">
        <v>0</v>
      </c>
      <c r="W1518" s="7">
        <v>0</v>
      </c>
      <c r="X1518" s="7">
        <v>0</v>
      </c>
      <c r="Y1518" s="7">
        <v>0</v>
      </c>
      <c r="Z1518" s="7">
        <v>0</v>
      </c>
      <c r="AA1518" s="1" t="s">
        <v>27</v>
      </c>
      <c r="AB1518" s="1" t="str">
        <f t="shared" si="72"/>
        <v>Galicia</v>
      </c>
      <c r="AC1518" s="1" t="str">
        <f t="shared" si="70"/>
        <v>Cáceres-Galicia-Pontevedra-R2</v>
      </c>
      <c r="AD1518" s="1" t="str">
        <f t="shared" si="71"/>
        <v xml:space="preserve">CA,CB, DF - I. extractivas, coquerías, refino y combustibles nucleares </v>
      </c>
    </row>
    <row r="1519" spans="1:30" ht="14.4">
      <c r="A1519" s="7" t="s">
        <v>104</v>
      </c>
      <c r="B1519" s="7" t="s">
        <v>105</v>
      </c>
      <c r="C1519" s="7" t="s">
        <v>109</v>
      </c>
      <c r="D1519" s="7" t="s">
        <v>29</v>
      </c>
      <c r="E1519" s="7">
        <v>0</v>
      </c>
      <c r="F1519" s="7">
        <v>0</v>
      </c>
      <c r="G1519" s="7">
        <v>0</v>
      </c>
      <c r="H1519" s="7">
        <v>0</v>
      </c>
      <c r="I1519" s="7">
        <v>0</v>
      </c>
      <c r="J1519" s="7">
        <v>0</v>
      </c>
      <c r="K1519" s="7">
        <v>2.2383948578693702</v>
      </c>
      <c r="L1519" s="7">
        <v>0</v>
      </c>
      <c r="M1519" s="7">
        <v>0</v>
      </c>
      <c r="N1519" s="7">
        <v>0</v>
      </c>
      <c r="O1519" s="7">
        <v>1.51959053464418</v>
      </c>
      <c r="P1519" s="7">
        <v>0</v>
      </c>
      <c r="Q1519" s="7">
        <v>0</v>
      </c>
      <c r="R1519" s="7">
        <v>0</v>
      </c>
      <c r="S1519" s="7">
        <v>0</v>
      </c>
      <c r="T1519" s="7">
        <v>0</v>
      </c>
      <c r="U1519" s="7">
        <v>0</v>
      </c>
      <c r="V1519" s="7">
        <v>4.7945479999999998</v>
      </c>
      <c r="W1519" s="7">
        <v>0</v>
      </c>
      <c r="X1519" s="7">
        <v>0</v>
      </c>
      <c r="Y1519" s="7">
        <v>0</v>
      </c>
      <c r="Z1519" s="7">
        <v>5.394501</v>
      </c>
      <c r="AA1519" s="1" t="s">
        <v>30</v>
      </c>
      <c r="AB1519" s="1" t="str">
        <f t="shared" si="72"/>
        <v>Galicia</v>
      </c>
      <c r="AC1519" s="1" t="str">
        <f t="shared" si="70"/>
        <v>Cáceres-Galicia-Pontevedra-R3</v>
      </c>
      <c r="AD1519" s="1" t="str">
        <f t="shared" si="71"/>
        <v xml:space="preserve">DA - Industria Agroalimentaria </v>
      </c>
    </row>
    <row r="1520" spans="1:30" ht="14.4">
      <c r="A1520" s="7" t="s">
        <v>104</v>
      </c>
      <c r="B1520" s="7" t="s">
        <v>105</v>
      </c>
      <c r="C1520" s="7" t="s">
        <v>109</v>
      </c>
      <c r="D1520" s="7" t="s">
        <v>32</v>
      </c>
      <c r="E1520" s="7">
        <v>0</v>
      </c>
      <c r="F1520" s="7">
        <v>0</v>
      </c>
      <c r="G1520" s="7">
        <v>0</v>
      </c>
      <c r="H1520" s="7">
        <v>0</v>
      </c>
      <c r="I1520" s="7">
        <v>0</v>
      </c>
      <c r="J1520" s="7">
        <v>0</v>
      </c>
      <c r="K1520" s="7">
        <v>0</v>
      </c>
      <c r="L1520" s="7">
        <v>0</v>
      </c>
      <c r="M1520" s="7">
        <v>0</v>
      </c>
      <c r="N1520" s="7">
        <v>0</v>
      </c>
      <c r="O1520" s="7">
        <v>0</v>
      </c>
      <c r="P1520" s="7">
        <v>0</v>
      </c>
      <c r="Q1520" s="7">
        <v>0</v>
      </c>
      <c r="R1520" s="7">
        <v>0</v>
      </c>
      <c r="S1520" s="7">
        <v>0</v>
      </c>
      <c r="T1520" s="7">
        <v>0</v>
      </c>
      <c r="U1520" s="7">
        <v>0</v>
      </c>
      <c r="V1520" s="7">
        <v>0</v>
      </c>
      <c r="W1520" s="7">
        <v>0</v>
      </c>
      <c r="X1520" s="7">
        <v>0</v>
      </c>
      <c r="Y1520" s="7">
        <v>0</v>
      </c>
      <c r="Z1520" s="7">
        <v>0</v>
      </c>
      <c r="AA1520" s="1" t="s">
        <v>33</v>
      </c>
      <c r="AB1520" s="1" t="str">
        <f t="shared" si="72"/>
        <v>Galicia</v>
      </c>
      <c r="AC1520" s="1" t="str">
        <f t="shared" si="70"/>
        <v>Cáceres-Galicia-Pontevedra-R4</v>
      </c>
      <c r="AD1520" s="1" t="str">
        <f t="shared" si="71"/>
        <v xml:space="preserve">DB - Industria textil y de la confección </v>
      </c>
    </row>
    <row r="1521" spans="1:30" ht="14.4">
      <c r="A1521" s="7" t="s">
        <v>104</v>
      </c>
      <c r="B1521" s="7" t="s">
        <v>105</v>
      </c>
      <c r="C1521" s="7" t="s">
        <v>109</v>
      </c>
      <c r="D1521" s="7" t="s">
        <v>35</v>
      </c>
      <c r="E1521" s="7">
        <v>0</v>
      </c>
      <c r="F1521" s="7">
        <v>0</v>
      </c>
      <c r="G1521" s="7">
        <v>0</v>
      </c>
      <c r="H1521" s="7">
        <v>0</v>
      </c>
      <c r="I1521" s="7">
        <v>0</v>
      </c>
      <c r="J1521" s="7">
        <v>0</v>
      </c>
      <c r="K1521" s="7">
        <v>0</v>
      </c>
      <c r="L1521" s="7">
        <v>0</v>
      </c>
      <c r="M1521" s="7">
        <v>0</v>
      </c>
      <c r="N1521" s="7">
        <v>0</v>
      </c>
      <c r="O1521" s="7">
        <v>0</v>
      </c>
      <c r="P1521" s="7">
        <v>0</v>
      </c>
      <c r="Q1521" s="7">
        <v>0</v>
      </c>
      <c r="R1521" s="7">
        <v>0</v>
      </c>
      <c r="S1521" s="7">
        <v>0</v>
      </c>
      <c r="T1521" s="7">
        <v>0</v>
      </c>
      <c r="U1521" s="7">
        <v>0</v>
      </c>
      <c r="V1521" s="7">
        <v>0</v>
      </c>
      <c r="W1521" s="7">
        <v>0</v>
      </c>
      <c r="X1521" s="7">
        <v>0</v>
      </c>
      <c r="Y1521" s="7">
        <v>0</v>
      </c>
      <c r="Z1521" s="7">
        <v>0</v>
      </c>
      <c r="AA1521" s="1" t="s">
        <v>36</v>
      </c>
      <c r="AB1521" s="1" t="str">
        <f t="shared" si="72"/>
        <v>Galicia</v>
      </c>
      <c r="AC1521" s="1" t="str">
        <f t="shared" si="70"/>
        <v>Cáceres-Galicia-Pontevedra-R5</v>
      </c>
      <c r="AD1521" s="1" t="str">
        <f t="shared" si="71"/>
        <v xml:space="preserve">DC - Industria del cuero y calzado </v>
      </c>
    </row>
    <row r="1522" spans="1:30" ht="14.4">
      <c r="A1522" s="7" t="s">
        <v>104</v>
      </c>
      <c r="B1522" s="7" t="s">
        <v>105</v>
      </c>
      <c r="C1522" s="7" t="s">
        <v>109</v>
      </c>
      <c r="D1522" s="7" t="s">
        <v>37</v>
      </c>
      <c r="E1522" s="7">
        <v>0</v>
      </c>
      <c r="F1522" s="7">
        <v>0</v>
      </c>
      <c r="G1522" s="7">
        <v>0</v>
      </c>
      <c r="H1522" s="7">
        <v>0</v>
      </c>
      <c r="I1522" s="7">
        <v>0</v>
      </c>
      <c r="J1522" s="7">
        <v>0</v>
      </c>
      <c r="K1522" s="7">
        <v>0</v>
      </c>
      <c r="L1522" s="7">
        <v>0</v>
      </c>
      <c r="M1522" s="7">
        <v>0</v>
      </c>
      <c r="N1522" s="7">
        <v>0</v>
      </c>
      <c r="O1522" s="7">
        <v>0</v>
      </c>
      <c r="P1522" s="7">
        <v>0</v>
      </c>
      <c r="Q1522" s="7">
        <v>0</v>
      </c>
      <c r="R1522" s="7">
        <v>0</v>
      </c>
      <c r="S1522" s="7">
        <v>0</v>
      </c>
      <c r="T1522" s="7">
        <v>0</v>
      </c>
      <c r="U1522" s="7">
        <v>0</v>
      </c>
      <c r="V1522" s="7">
        <v>0</v>
      </c>
      <c r="W1522" s="7">
        <v>0</v>
      </c>
      <c r="X1522" s="7">
        <v>0</v>
      </c>
      <c r="Y1522" s="7">
        <v>0</v>
      </c>
      <c r="Z1522" s="7">
        <v>0</v>
      </c>
      <c r="AA1522" s="1" t="s">
        <v>38</v>
      </c>
      <c r="AB1522" s="1" t="str">
        <f t="shared" si="72"/>
        <v>Galicia</v>
      </c>
      <c r="AC1522" s="1" t="str">
        <f t="shared" si="70"/>
        <v>Cáceres-Galicia-Pontevedra-R6</v>
      </c>
      <c r="AD1522" s="1" t="str">
        <f t="shared" si="71"/>
        <v xml:space="preserve">DD - Industria de la madera y el corcho </v>
      </c>
    </row>
    <row r="1523" spans="1:30" ht="14.4">
      <c r="A1523" s="7" t="s">
        <v>104</v>
      </c>
      <c r="B1523" s="7" t="s">
        <v>105</v>
      </c>
      <c r="C1523" s="7" t="s">
        <v>109</v>
      </c>
      <c r="D1523" s="7" t="s">
        <v>39</v>
      </c>
      <c r="E1523" s="7">
        <v>0</v>
      </c>
      <c r="F1523" s="7">
        <v>0</v>
      </c>
      <c r="G1523" s="7">
        <v>0</v>
      </c>
      <c r="H1523" s="7">
        <v>0</v>
      </c>
      <c r="I1523" s="7">
        <v>0</v>
      </c>
      <c r="J1523" s="7">
        <v>0</v>
      </c>
      <c r="K1523" s="7">
        <v>0</v>
      </c>
      <c r="L1523" s="7">
        <v>0</v>
      </c>
      <c r="M1523" s="7">
        <v>0</v>
      </c>
      <c r="N1523" s="7">
        <v>0</v>
      </c>
      <c r="O1523" s="7">
        <v>0</v>
      </c>
      <c r="P1523" s="7">
        <v>0</v>
      </c>
      <c r="Q1523" s="7">
        <v>0</v>
      </c>
      <c r="R1523" s="7">
        <v>0</v>
      </c>
      <c r="S1523" s="7">
        <v>0</v>
      </c>
      <c r="T1523" s="7">
        <v>0</v>
      </c>
      <c r="U1523" s="7">
        <v>0</v>
      </c>
      <c r="V1523" s="7">
        <v>0</v>
      </c>
      <c r="W1523" s="7">
        <v>0</v>
      </c>
      <c r="X1523" s="7">
        <v>0</v>
      </c>
      <c r="Y1523" s="7">
        <v>0</v>
      </c>
      <c r="Z1523" s="7">
        <v>0</v>
      </c>
      <c r="AA1523" s="1" t="s">
        <v>40</v>
      </c>
      <c r="AB1523" s="1" t="str">
        <f t="shared" si="72"/>
        <v>Galicia</v>
      </c>
      <c r="AC1523" s="1" t="str">
        <f t="shared" si="70"/>
        <v>Cáceres-Galicia-Pontevedra-R7</v>
      </c>
      <c r="AD1523" s="1" t="str">
        <f t="shared" si="71"/>
        <v xml:space="preserve">DE - Industria del papel, edición y artes gráficas </v>
      </c>
    </row>
    <row r="1524" spans="1:30" ht="14.4">
      <c r="A1524" s="7" t="s">
        <v>104</v>
      </c>
      <c r="B1524" s="7" t="s">
        <v>105</v>
      </c>
      <c r="C1524" s="7" t="s">
        <v>109</v>
      </c>
      <c r="D1524" s="7" t="s">
        <v>41</v>
      </c>
      <c r="E1524" s="7">
        <v>0</v>
      </c>
      <c r="F1524" s="7">
        <v>0</v>
      </c>
      <c r="G1524" s="7">
        <v>0</v>
      </c>
      <c r="H1524" s="7">
        <v>0</v>
      </c>
      <c r="I1524" s="7">
        <v>0</v>
      </c>
      <c r="J1524" s="7">
        <v>0</v>
      </c>
      <c r="K1524" s="7">
        <v>0</v>
      </c>
      <c r="L1524" s="7">
        <v>0</v>
      </c>
      <c r="M1524" s="7">
        <v>0</v>
      </c>
      <c r="N1524" s="7">
        <v>0</v>
      </c>
      <c r="O1524" s="7">
        <v>0</v>
      </c>
      <c r="P1524" s="7">
        <v>0</v>
      </c>
      <c r="Q1524" s="7">
        <v>0</v>
      </c>
      <c r="R1524" s="7">
        <v>0</v>
      </c>
      <c r="S1524" s="7">
        <v>0</v>
      </c>
      <c r="T1524" s="7">
        <v>0</v>
      </c>
      <c r="U1524" s="7">
        <v>0</v>
      </c>
      <c r="V1524" s="7">
        <v>0</v>
      </c>
      <c r="W1524" s="7">
        <v>0</v>
      </c>
      <c r="X1524" s="7">
        <v>0</v>
      </c>
      <c r="Y1524" s="7">
        <v>0</v>
      </c>
      <c r="Z1524" s="7">
        <v>0</v>
      </c>
      <c r="AA1524" s="1" t="s">
        <v>42</v>
      </c>
      <c r="AB1524" s="1" t="str">
        <f t="shared" si="72"/>
        <v>Galicia</v>
      </c>
      <c r="AC1524" s="1" t="str">
        <f t="shared" si="70"/>
        <v>Cáceres-Galicia-Pontevedra-R8</v>
      </c>
      <c r="AD1524" s="1" t="str">
        <f t="shared" si="71"/>
        <v xml:space="preserve">DG - Industria Química </v>
      </c>
    </row>
    <row r="1525" spans="1:30" ht="14.4">
      <c r="A1525" s="7" t="s">
        <v>104</v>
      </c>
      <c r="B1525" s="7" t="s">
        <v>105</v>
      </c>
      <c r="C1525" s="7" t="s">
        <v>109</v>
      </c>
      <c r="D1525" s="7" t="s">
        <v>43</v>
      </c>
      <c r="E1525" s="7">
        <v>16.099612563665598</v>
      </c>
      <c r="F1525" s="7">
        <v>0</v>
      </c>
      <c r="G1525" s="7">
        <v>0</v>
      </c>
      <c r="H1525" s="7">
        <v>0</v>
      </c>
      <c r="I1525" s="7">
        <v>0</v>
      </c>
      <c r="J1525" s="7">
        <v>4.5324886945102101</v>
      </c>
      <c r="K1525" s="7">
        <v>0</v>
      </c>
      <c r="L1525" s="7">
        <v>0</v>
      </c>
      <c r="M1525" s="7">
        <v>0</v>
      </c>
      <c r="N1525" s="7">
        <v>0</v>
      </c>
      <c r="O1525" s="7">
        <v>0</v>
      </c>
      <c r="P1525" s="7">
        <v>5.5676389999999998</v>
      </c>
      <c r="Q1525" s="7">
        <v>0</v>
      </c>
      <c r="R1525" s="7">
        <v>0</v>
      </c>
      <c r="S1525" s="7">
        <v>0</v>
      </c>
      <c r="T1525" s="7">
        <v>0</v>
      </c>
      <c r="U1525" s="7">
        <v>2.6178059999999999</v>
      </c>
      <c r="V1525" s="7">
        <v>0</v>
      </c>
      <c r="W1525" s="7">
        <v>0</v>
      </c>
      <c r="X1525" s="7">
        <v>0</v>
      </c>
      <c r="Y1525" s="7">
        <v>0</v>
      </c>
      <c r="Z1525" s="7">
        <v>0</v>
      </c>
      <c r="AA1525" s="1" t="s">
        <v>44</v>
      </c>
      <c r="AB1525" s="1" t="str">
        <f t="shared" si="72"/>
        <v>Galicia</v>
      </c>
      <c r="AC1525" s="1" t="str">
        <f t="shared" si="70"/>
        <v>Cáceres-Galicia-Pontevedra-R9</v>
      </c>
      <c r="AD1525" s="1" t="str">
        <f t="shared" si="71"/>
        <v xml:space="preserve">DH - Industria del caucho y materias plásticas </v>
      </c>
    </row>
    <row r="1526" spans="1:30" ht="14.4">
      <c r="A1526" s="7" t="s">
        <v>104</v>
      </c>
      <c r="B1526" s="7" t="s">
        <v>105</v>
      </c>
      <c r="C1526" s="7" t="s">
        <v>109</v>
      </c>
      <c r="D1526" s="7" t="s">
        <v>45</v>
      </c>
      <c r="E1526" s="7">
        <v>0</v>
      </c>
      <c r="F1526" s="7">
        <v>0</v>
      </c>
      <c r="G1526" s="7">
        <v>0</v>
      </c>
      <c r="H1526" s="7">
        <v>0</v>
      </c>
      <c r="I1526" s="7">
        <v>0</v>
      </c>
      <c r="J1526" s="7">
        <v>0</v>
      </c>
      <c r="K1526" s="7">
        <v>0</v>
      </c>
      <c r="L1526" s="7">
        <v>0</v>
      </c>
      <c r="M1526" s="7">
        <v>0</v>
      </c>
      <c r="N1526" s="7">
        <v>0</v>
      </c>
      <c r="O1526" s="7">
        <v>0</v>
      </c>
      <c r="P1526" s="7">
        <v>0</v>
      </c>
      <c r="Q1526" s="7">
        <v>0</v>
      </c>
      <c r="R1526" s="7">
        <v>0</v>
      </c>
      <c r="S1526" s="7">
        <v>0</v>
      </c>
      <c r="T1526" s="7">
        <v>0</v>
      </c>
      <c r="U1526" s="7">
        <v>0</v>
      </c>
      <c r="V1526" s="7">
        <v>0</v>
      </c>
      <c r="W1526" s="7">
        <v>0</v>
      </c>
      <c r="X1526" s="7">
        <v>0</v>
      </c>
      <c r="Y1526" s="7">
        <v>0</v>
      </c>
      <c r="Z1526" s="7">
        <v>0</v>
      </c>
      <c r="AA1526" s="1" t="s">
        <v>46</v>
      </c>
      <c r="AB1526" s="1" t="str">
        <f t="shared" si="72"/>
        <v>Galicia</v>
      </c>
      <c r="AC1526" s="1" t="str">
        <f t="shared" si="70"/>
        <v>Cáceres-Galicia-Pontevedra-R10</v>
      </c>
      <c r="AD1526" s="1" t="str">
        <f t="shared" si="71"/>
        <v xml:space="preserve">DI - Industria de productos minerales no metálicos </v>
      </c>
    </row>
    <row r="1527" spans="1:30" ht="14.4">
      <c r="A1527" s="7" t="s">
        <v>104</v>
      </c>
      <c r="B1527" s="7" t="s">
        <v>105</v>
      </c>
      <c r="C1527" s="7" t="s">
        <v>109</v>
      </c>
      <c r="D1527" s="7" t="s">
        <v>47</v>
      </c>
      <c r="E1527" s="7">
        <v>0</v>
      </c>
      <c r="F1527" s="7">
        <v>5.9388360642925999</v>
      </c>
      <c r="G1527" s="7">
        <v>0</v>
      </c>
      <c r="H1527" s="7">
        <v>0</v>
      </c>
      <c r="I1527" s="7">
        <v>0</v>
      </c>
      <c r="J1527" s="7">
        <v>0</v>
      </c>
      <c r="K1527" s="7">
        <v>0</v>
      </c>
      <c r="L1527" s="7">
        <v>0</v>
      </c>
      <c r="M1527" s="7">
        <v>0</v>
      </c>
      <c r="N1527" s="7">
        <v>0</v>
      </c>
      <c r="O1527" s="7">
        <v>0</v>
      </c>
      <c r="P1527" s="7">
        <v>0</v>
      </c>
      <c r="Q1527" s="7">
        <v>3.1682800000000002</v>
      </c>
      <c r="R1527" s="7">
        <v>0</v>
      </c>
      <c r="S1527" s="7">
        <v>0</v>
      </c>
      <c r="T1527" s="7">
        <v>0</v>
      </c>
      <c r="U1527" s="7">
        <v>0</v>
      </c>
      <c r="V1527" s="7">
        <v>0</v>
      </c>
      <c r="W1527" s="7">
        <v>0</v>
      </c>
      <c r="X1527" s="7">
        <v>0</v>
      </c>
      <c r="Y1527" s="7">
        <v>0</v>
      </c>
      <c r="Z1527" s="7">
        <v>0</v>
      </c>
      <c r="AA1527" s="1" t="s">
        <v>48</v>
      </c>
      <c r="AB1527" s="1" t="str">
        <f t="shared" si="72"/>
        <v>Galicia</v>
      </c>
      <c r="AC1527" s="1" t="str">
        <f t="shared" si="70"/>
        <v>Cáceres-Galicia-Pontevedra-R11</v>
      </c>
      <c r="AD1527" s="1" t="str">
        <f t="shared" si="71"/>
        <v xml:space="preserve">DJ - Metalurgia y fabricación de productos metálicos </v>
      </c>
    </row>
    <row r="1528" spans="1:30" ht="14.4">
      <c r="A1528" s="7" t="s">
        <v>104</v>
      </c>
      <c r="B1528" s="7" t="s">
        <v>105</v>
      </c>
      <c r="C1528" s="7" t="s">
        <v>109</v>
      </c>
      <c r="D1528" s="7" t="s">
        <v>49</v>
      </c>
      <c r="E1528" s="7">
        <v>0</v>
      </c>
      <c r="F1528" s="7">
        <v>0</v>
      </c>
      <c r="G1528" s="7">
        <v>9.1259252669672009</v>
      </c>
      <c r="H1528" s="7">
        <v>0</v>
      </c>
      <c r="I1528" s="7">
        <v>0</v>
      </c>
      <c r="J1528" s="7">
        <v>0</v>
      </c>
      <c r="K1528" s="7">
        <v>0</v>
      </c>
      <c r="L1528" s="7">
        <v>12.3670335431677</v>
      </c>
      <c r="M1528" s="7">
        <v>0</v>
      </c>
      <c r="N1528" s="7">
        <v>0</v>
      </c>
      <c r="O1528" s="7">
        <v>0</v>
      </c>
      <c r="P1528" s="7">
        <v>0</v>
      </c>
      <c r="Q1528" s="7">
        <v>0</v>
      </c>
      <c r="R1528" s="7">
        <v>1.377364</v>
      </c>
      <c r="S1528" s="7">
        <v>0</v>
      </c>
      <c r="T1528" s="7">
        <v>0</v>
      </c>
      <c r="U1528" s="7">
        <v>0</v>
      </c>
      <c r="V1528" s="7">
        <v>0</v>
      </c>
      <c r="W1528" s="7">
        <v>5.1417900000000003</v>
      </c>
      <c r="X1528" s="7">
        <v>0</v>
      </c>
      <c r="Y1528" s="7">
        <v>0</v>
      </c>
      <c r="Z1528" s="7">
        <v>0</v>
      </c>
      <c r="AA1528" s="1" t="s">
        <v>50</v>
      </c>
      <c r="AB1528" s="1" t="str">
        <f t="shared" si="72"/>
        <v>Galicia</v>
      </c>
      <c r="AC1528" s="1" t="str">
        <f t="shared" si="70"/>
        <v>Cáceres-Galicia-Pontevedra-R12</v>
      </c>
      <c r="AD1528" s="1" t="str">
        <f t="shared" si="71"/>
        <v xml:space="preserve">DK - Fabricación de maquinaria y equipo mecánico </v>
      </c>
    </row>
    <row r="1529" spans="1:30" ht="14.4">
      <c r="A1529" s="7" t="s">
        <v>104</v>
      </c>
      <c r="B1529" s="7" t="s">
        <v>105</v>
      </c>
      <c r="C1529" s="7" t="s">
        <v>109</v>
      </c>
      <c r="D1529" s="7" t="s">
        <v>51</v>
      </c>
      <c r="E1529" s="7">
        <v>0</v>
      </c>
      <c r="F1529" s="7">
        <v>0</v>
      </c>
      <c r="G1529" s="7">
        <v>0</v>
      </c>
      <c r="H1529" s="7">
        <v>0</v>
      </c>
      <c r="I1529" s="7">
        <v>0</v>
      </c>
      <c r="J1529" s="7">
        <v>0</v>
      </c>
      <c r="K1529" s="7">
        <v>0</v>
      </c>
      <c r="L1529" s="7">
        <v>0</v>
      </c>
      <c r="M1529" s="7">
        <v>0</v>
      </c>
      <c r="N1529" s="7">
        <v>0</v>
      </c>
      <c r="O1529" s="7">
        <v>0</v>
      </c>
      <c r="P1529" s="7">
        <v>0</v>
      </c>
      <c r="Q1529" s="7">
        <v>0</v>
      </c>
      <c r="R1529" s="7">
        <v>0</v>
      </c>
      <c r="S1529" s="7">
        <v>0</v>
      </c>
      <c r="T1529" s="7">
        <v>0</v>
      </c>
      <c r="U1529" s="7">
        <v>0</v>
      </c>
      <c r="V1529" s="7">
        <v>0</v>
      </c>
      <c r="W1529" s="7">
        <v>0</v>
      </c>
      <c r="X1529" s="7">
        <v>0</v>
      </c>
      <c r="Y1529" s="7">
        <v>0</v>
      </c>
      <c r="Z1529" s="7">
        <v>0</v>
      </c>
      <c r="AA1529" s="1" t="s">
        <v>52</v>
      </c>
      <c r="AB1529" s="1" t="str">
        <f t="shared" si="72"/>
        <v>Galicia</v>
      </c>
      <c r="AC1529" s="1" t="str">
        <f t="shared" si="70"/>
        <v>Cáceres-Galicia-Pontevedra-R13</v>
      </c>
      <c r="AD1529" s="1" t="str">
        <f t="shared" si="71"/>
        <v xml:space="preserve">DL - Material y equipo eléctrico, electrónico y óptico </v>
      </c>
    </row>
    <row r="1530" spans="1:30" ht="14.4">
      <c r="A1530" s="7" t="s">
        <v>104</v>
      </c>
      <c r="B1530" s="7" t="s">
        <v>105</v>
      </c>
      <c r="C1530" s="7" t="s">
        <v>109</v>
      </c>
      <c r="D1530" s="7" t="s">
        <v>53</v>
      </c>
      <c r="E1530" s="7">
        <v>5.0611436004253498</v>
      </c>
      <c r="F1530" s="7">
        <v>0</v>
      </c>
      <c r="G1530" s="7">
        <v>0</v>
      </c>
      <c r="H1530" s="7">
        <v>0</v>
      </c>
      <c r="I1530" s="7">
        <v>0</v>
      </c>
      <c r="J1530" s="7">
        <v>0</v>
      </c>
      <c r="K1530" s="7">
        <v>0</v>
      </c>
      <c r="L1530" s="7">
        <v>0</v>
      </c>
      <c r="M1530" s="7">
        <v>0</v>
      </c>
      <c r="N1530" s="7">
        <v>0</v>
      </c>
      <c r="O1530" s="7">
        <v>0</v>
      </c>
      <c r="P1530" s="7">
        <v>1.42086</v>
      </c>
      <c r="Q1530" s="7">
        <v>0</v>
      </c>
      <c r="R1530" s="7">
        <v>0</v>
      </c>
      <c r="S1530" s="7">
        <v>0</v>
      </c>
      <c r="T1530" s="7">
        <v>0</v>
      </c>
      <c r="U1530" s="7">
        <v>0</v>
      </c>
      <c r="V1530" s="7">
        <v>0</v>
      </c>
      <c r="W1530" s="7">
        <v>0</v>
      </c>
      <c r="X1530" s="7">
        <v>0</v>
      </c>
      <c r="Y1530" s="7">
        <v>0</v>
      </c>
      <c r="Z1530" s="7">
        <v>0</v>
      </c>
      <c r="AA1530" s="1" t="s">
        <v>54</v>
      </c>
      <c r="AB1530" s="1" t="str">
        <f t="shared" si="72"/>
        <v>Galicia</v>
      </c>
      <c r="AC1530" s="1" t="str">
        <f t="shared" si="70"/>
        <v>Cáceres-Galicia-Pontevedra-R14</v>
      </c>
      <c r="AD1530" s="1" t="str">
        <f t="shared" si="71"/>
        <v xml:space="preserve">DM - Fabricación de material de transporte </v>
      </c>
    </row>
    <row r="1531" spans="1:30" ht="14.4">
      <c r="A1531" s="7" t="s">
        <v>104</v>
      </c>
      <c r="B1531" s="7" t="s">
        <v>105</v>
      </c>
      <c r="C1531" s="7" t="s">
        <v>109</v>
      </c>
      <c r="D1531" s="7" t="s">
        <v>55</v>
      </c>
      <c r="E1531" s="7">
        <v>0</v>
      </c>
      <c r="F1531" s="7">
        <v>0</v>
      </c>
      <c r="G1531" s="7">
        <v>0</v>
      </c>
      <c r="H1531" s="7">
        <v>0</v>
      </c>
      <c r="I1531" s="7">
        <v>0</v>
      </c>
      <c r="J1531" s="7">
        <v>0</v>
      </c>
      <c r="K1531" s="7">
        <v>0</v>
      </c>
      <c r="L1531" s="7">
        <v>0</v>
      </c>
      <c r="M1531" s="7">
        <v>0</v>
      </c>
      <c r="N1531" s="7">
        <v>0</v>
      </c>
      <c r="O1531" s="7">
        <v>0</v>
      </c>
      <c r="P1531" s="7">
        <v>0</v>
      </c>
      <c r="Q1531" s="7">
        <v>0</v>
      </c>
      <c r="R1531" s="7">
        <v>0</v>
      </c>
      <c r="S1531" s="7">
        <v>0</v>
      </c>
      <c r="T1531" s="7">
        <v>0</v>
      </c>
      <c r="U1531" s="7">
        <v>0</v>
      </c>
      <c r="V1531" s="7">
        <v>0</v>
      </c>
      <c r="W1531" s="7">
        <v>0</v>
      </c>
      <c r="X1531" s="7">
        <v>0</v>
      </c>
      <c r="Y1531" s="7">
        <v>0</v>
      </c>
      <c r="Z1531" s="7">
        <v>0</v>
      </c>
      <c r="AA1531" s="1" t="s">
        <v>56</v>
      </c>
      <c r="AB1531" s="1" t="str">
        <f t="shared" si="72"/>
        <v>Galicia</v>
      </c>
      <c r="AC1531" s="1" t="str">
        <f t="shared" si="70"/>
        <v>Cáceres-Galicia-Pontevedra-R15</v>
      </c>
      <c r="AD1531" s="1" t="str">
        <f t="shared" si="71"/>
        <v xml:space="preserve">DN - Industrias diversas </v>
      </c>
    </row>
    <row r="1532" spans="1:30" ht="14.4">
      <c r="A1532" s="7" t="s">
        <v>104</v>
      </c>
      <c r="B1532" s="7" t="s">
        <v>105</v>
      </c>
      <c r="C1532" s="7" t="s">
        <v>109</v>
      </c>
      <c r="D1532" s="7" t="s">
        <v>57</v>
      </c>
      <c r="E1532" s="7">
        <v>0</v>
      </c>
      <c r="F1532" s="7">
        <v>0</v>
      </c>
      <c r="G1532" s="7">
        <v>0</v>
      </c>
      <c r="H1532" s="7">
        <v>0</v>
      </c>
      <c r="I1532" s="7">
        <v>0</v>
      </c>
      <c r="J1532" s="7">
        <v>0</v>
      </c>
      <c r="K1532" s="7">
        <v>0</v>
      </c>
      <c r="L1532" s="7">
        <v>0</v>
      </c>
      <c r="M1532" s="7">
        <v>0</v>
      </c>
      <c r="N1532" s="7">
        <v>0</v>
      </c>
      <c r="O1532" s="7">
        <v>0</v>
      </c>
      <c r="P1532" s="7">
        <v>0</v>
      </c>
      <c r="Q1532" s="7">
        <v>0</v>
      </c>
      <c r="R1532" s="7">
        <v>0</v>
      </c>
      <c r="S1532" s="7">
        <v>0</v>
      </c>
      <c r="T1532" s="7">
        <v>0</v>
      </c>
      <c r="U1532" s="7">
        <v>0</v>
      </c>
      <c r="V1532" s="7">
        <v>0</v>
      </c>
      <c r="W1532" s="7">
        <v>0</v>
      </c>
      <c r="X1532" s="7">
        <v>0</v>
      </c>
      <c r="Y1532" s="7">
        <v>0</v>
      </c>
      <c r="Z1532" s="7">
        <v>0</v>
      </c>
      <c r="AA1532" s="1" t="s">
        <v>58</v>
      </c>
      <c r="AB1532" s="1" t="str">
        <f t="shared" si="72"/>
        <v>Galicia</v>
      </c>
      <c r="AC1532" s="1" t="str">
        <f t="shared" si="70"/>
        <v>Cáceres-Galicia-Pontevedra-R16</v>
      </c>
      <c r="AD1532" s="1" t="str">
        <f t="shared" si="71"/>
        <v xml:space="preserve">EE - Industria energética, distribución de energía, gas y agua </v>
      </c>
    </row>
    <row r="1533" spans="1:30" ht="14.4">
      <c r="A1533" s="7" t="s">
        <v>104</v>
      </c>
      <c r="B1533" s="7" t="s">
        <v>110</v>
      </c>
      <c r="C1533" s="7" t="s">
        <v>111</v>
      </c>
      <c r="D1533" s="7" t="s">
        <v>23</v>
      </c>
      <c r="E1533" s="7">
        <v>25.217402090046502</v>
      </c>
      <c r="F1533" s="7">
        <v>94.997076433752</v>
      </c>
      <c r="G1533" s="7">
        <v>26.3299835769695</v>
      </c>
      <c r="H1533" s="7">
        <v>26.218725659956899</v>
      </c>
      <c r="I1533" s="7">
        <v>15.189214075208</v>
      </c>
      <c r="J1533" s="7">
        <v>24.3612371468089</v>
      </c>
      <c r="K1533" s="7">
        <v>41.501075923704398</v>
      </c>
      <c r="L1533" s="7">
        <v>18.547477524759799</v>
      </c>
      <c r="M1533" s="7">
        <v>10.2403492065812</v>
      </c>
      <c r="N1533" s="7">
        <v>4.01602223977281</v>
      </c>
      <c r="O1533" s="7">
        <v>10.983300571676001</v>
      </c>
      <c r="P1533" s="7">
        <v>31.395858</v>
      </c>
      <c r="Q1533" s="7">
        <v>114.744176</v>
      </c>
      <c r="R1533" s="7">
        <v>87.926906000000002</v>
      </c>
      <c r="S1533" s="7">
        <v>63.362912000000001</v>
      </c>
      <c r="T1533" s="7">
        <v>21.311602000000001</v>
      </c>
      <c r="U1533" s="7">
        <v>87.324623000000003</v>
      </c>
      <c r="V1533" s="7">
        <v>95.167604999999995</v>
      </c>
      <c r="W1533" s="7">
        <v>44.66825</v>
      </c>
      <c r="X1533" s="7">
        <v>33.220759999999999</v>
      </c>
      <c r="Y1533" s="7">
        <v>6.200107</v>
      </c>
      <c r="Z1533" s="7">
        <v>15.264351</v>
      </c>
      <c r="AA1533" s="1" t="s">
        <v>24</v>
      </c>
      <c r="AB1533" s="1" t="str">
        <f t="shared" si="72"/>
        <v>Comunidad de Madrid</v>
      </c>
      <c r="AC1533" s="1" t="str">
        <f t="shared" si="70"/>
        <v>Cáceres-Comunidad de Madrid-Madrid-R1</v>
      </c>
      <c r="AD1533" s="1" t="str">
        <f t="shared" si="71"/>
        <v xml:space="preserve">AA,BB - Agricultura, silvicultura y pesca </v>
      </c>
    </row>
    <row r="1534" spans="1:30" ht="14.4">
      <c r="A1534" s="7" t="s">
        <v>104</v>
      </c>
      <c r="B1534" s="7" t="s">
        <v>110</v>
      </c>
      <c r="C1534" s="7" t="s">
        <v>111</v>
      </c>
      <c r="D1534" s="7" t="s">
        <v>26</v>
      </c>
      <c r="E1534" s="7">
        <v>1.1934608758798999</v>
      </c>
      <c r="F1534" s="7">
        <v>2.0607815198358699</v>
      </c>
      <c r="G1534" s="7">
        <v>13.2173700769332</v>
      </c>
      <c r="H1534" s="7">
        <v>5.1445671447747596</v>
      </c>
      <c r="I1534" s="7">
        <v>3.2723675903178502</v>
      </c>
      <c r="J1534" s="7">
        <v>0.55591759287890896</v>
      </c>
      <c r="K1534" s="7">
        <v>0</v>
      </c>
      <c r="L1534" s="7">
        <v>22.644789673208798</v>
      </c>
      <c r="M1534" s="7">
        <v>36.658314454366199</v>
      </c>
      <c r="N1534" s="7">
        <v>7.5794863252534901</v>
      </c>
      <c r="O1534" s="7">
        <v>7.2525842106441898</v>
      </c>
      <c r="P1534" s="7">
        <v>4.1904719999999998</v>
      </c>
      <c r="Q1534" s="7">
        <v>4.2300579999999997</v>
      </c>
      <c r="R1534" s="7">
        <v>37.207889999999999</v>
      </c>
      <c r="S1534" s="7">
        <v>23.145551999999999</v>
      </c>
      <c r="T1534" s="7">
        <v>11.364537</v>
      </c>
      <c r="U1534" s="7">
        <v>15.82165</v>
      </c>
      <c r="V1534" s="7">
        <v>0</v>
      </c>
      <c r="W1534" s="7">
        <v>32.788125999999998</v>
      </c>
      <c r="X1534" s="7">
        <v>98.786885999999996</v>
      </c>
      <c r="Y1534" s="7">
        <v>16.718170000000001</v>
      </c>
      <c r="Z1534" s="7">
        <v>14.996753</v>
      </c>
      <c r="AA1534" s="1" t="s">
        <v>27</v>
      </c>
      <c r="AB1534" s="1" t="str">
        <f t="shared" si="72"/>
        <v>Comunidad de Madrid</v>
      </c>
      <c r="AC1534" s="1" t="str">
        <f t="shared" si="70"/>
        <v>Cáceres-Comunidad de Madrid-Madrid-R2</v>
      </c>
      <c r="AD1534" s="1" t="str">
        <f t="shared" si="71"/>
        <v xml:space="preserve">CA,CB, DF - I. extractivas, coquerías, refino y combustibles nucleares </v>
      </c>
    </row>
    <row r="1535" spans="1:30" ht="14.4">
      <c r="A1535" s="7" t="s">
        <v>104</v>
      </c>
      <c r="B1535" s="7" t="s">
        <v>110</v>
      </c>
      <c r="C1535" s="7" t="s">
        <v>111</v>
      </c>
      <c r="D1535" s="7" t="s">
        <v>29</v>
      </c>
      <c r="E1535" s="7">
        <v>190.812243061651</v>
      </c>
      <c r="F1535" s="7">
        <v>77.653631439722304</v>
      </c>
      <c r="G1535" s="7">
        <v>20.885903506819599</v>
      </c>
      <c r="H1535" s="7">
        <v>76.651579711497902</v>
      </c>
      <c r="I1535" s="7">
        <v>115.353298984921</v>
      </c>
      <c r="J1535" s="7">
        <v>17.3096677164129</v>
      </c>
      <c r="K1535" s="7">
        <v>98.580675100456006</v>
      </c>
      <c r="L1535" s="7">
        <v>55.628728756848602</v>
      </c>
      <c r="M1535" s="7">
        <v>103.515813522941</v>
      </c>
      <c r="N1535" s="7">
        <v>80.868034786635604</v>
      </c>
      <c r="O1535" s="7">
        <v>22.327552937221899</v>
      </c>
      <c r="P1535" s="7">
        <v>295.35970500000002</v>
      </c>
      <c r="Q1535" s="7">
        <v>237.607528</v>
      </c>
      <c r="R1535" s="7">
        <v>81.540508000000003</v>
      </c>
      <c r="S1535" s="7">
        <v>290.49996800000002</v>
      </c>
      <c r="T1535" s="7">
        <v>105.709132</v>
      </c>
      <c r="U1535" s="7">
        <v>66.982437000000004</v>
      </c>
      <c r="V1535" s="7">
        <v>365.38635699999998</v>
      </c>
      <c r="W1535" s="7">
        <v>192.43288899999999</v>
      </c>
      <c r="X1535" s="7">
        <v>284.331615</v>
      </c>
      <c r="Y1535" s="7">
        <v>219.47237000000001</v>
      </c>
      <c r="Z1535" s="7">
        <v>68.715025999999995</v>
      </c>
      <c r="AA1535" s="1" t="s">
        <v>30</v>
      </c>
      <c r="AB1535" s="1" t="str">
        <f t="shared" si="72"/>
        <v>Comunidad de Madrid</v>
      </c>
      <c r="AC1535" s="1" t="str">
        <f t="shared" si="70"/>
        <v>Cáceres-Comunidad de Madrid-Madrid-R3</v>
      </c>
      <c r="AD1535" s="1" t="str">
        <f t="shared" si="71"/>
        <v xml:space="preserve">DA - Industria Agroalimentaria </v>
      </c>
    </row>
    <row r="1536" spans="1:30" ht="14.4">
      <c r="A1536" s="7" t="s">
        <v>104</v>
      </c>
      <c r="B1536" s="7" t="s">
        <v>110</v>
      </c>
      <c r="C1536" s="7" t="s">
        <v>111</v>
      </c>
      <c r="D1536" s="7" t="s">
        <v>32</v>
      </c>
      <c r="E1536" s="7">
        <v>0</v>
      </c>
      <c r="F1536" s="7">
        <v>0</v>
      </c>
      <c r="G1536" s="7">
        <v>0</v>
      </c>
      <c r="H1536" s="7">
        <v>0</v>
      </c>
      <c r="I1536" s="7">
        <v>0</v>
      </c>
      <c r="J1536" s="7">
        <v>0</v>
      </c>
      <c r="K1536" s="7">
        <v>0</v>
      </c>
      <c r="L1536" s="7">
        <v>0</v>
      </c>
      <c r="M1536" s="7">
        <v>0</v>
      </c>
      <c r="N1536" s="7">
        <v>0</v>
      </c>
      <c r="O1536" s="7">
        <v>0</v>
      </c>
      <c r="P1536" s="7">
        <v>0</v>
      </c>
      <c r="Q1536" s="7">
        <v>0</v>
      </c>
      <c r="R1536" s="7">
        <v>0</v>
      </c>
      <c r="S1536" s="7">
        <v>0</v>
      </c>
      <c r="T1536" s="7">
        <v>0</v>
      </c>
      <c r="U1536" s="7">
        <v>0</v>
      </c>
      <c r="V1536" s="7">
        <v>0</v>
      </c>
      <c r="W1536" s="7">
        <v>0</v>
      </c>
      <c r="X1536" s="7">
        <v>0</v>
      </c>
      <c r="Y1536" s="7">
        <v>0</v>
      </c>
      <c r="Z1536" s="7">
        <v>0</v>
      </c>
      <c r="AA1536" s="1" t="s">
        <v>33</v>
      </c>
      <c r="AB1536" s="1" t="str">
        <f t="shared" si="72"/>
        <v>Comunidad de Madrid</v>
      </c>
      <c r="AC1536" s="1" t="str">
        <f t="shared" si="70"/>
        <v>Cáceres-Comunidad de Madrid-Madrid-R4</v>
      </c>
      <c r="AD1536" s="1" t="str">
        <f t="shared" si="71"/>
        <v xml:space="preserve">DB - Industria textil y de la confección </v>
      </c>
    </row>
    <row r="1537" spans="1:30" ht="14.4">
      <c r="A1537" s="7" t="s">
        <v>104</v>
      </c>
      <c r="B1537" s="7" t="s">
        <v>110</v>
      </c>
      <c r="C1537" s="7" t="s">
        <v>111</v>
      </c>
      <c r="D1537" s="7" t="s">
        <v>35</v>
      </c>
      <c r="E1537" s="7">
        <v>0</v>
      </c>
      <c r="F1537" s="7">
        <v>0</v>
      </c>
      <c r="G1537" s="7">
        <v>0</v>
      </c>
      <c r="H1537" s="7">
        <v>0</v>
      </c>
      <c r="I1537" s="7">
        <v>0</v>
      </c>
      <c r="J1537" s="7">
        <v>0</v>
      </c>
      <c r="K1537" s="7">
        <v>0</v>
      </c>
      <c r="L1537" s="7">
        <v>0</v>
      </c>
      <c r="M1537" s="7">
        <v>0</v>
      </c>
      <c r="N1537" s="7">
        <v>0</v>
      </c>
      <c r="O1537" s="7">
        <v>0</v>
      </c>
      <c r="P1537" s="7">
        <v>0</v>
      </c>
      <c r="Q1537" s="7">
        <v>0</v>
      </c>
      <c r="R1537" s="7">
        <v>0</v>
      </c>
      <c r="S1537" s="7">
        <v>0</v>
      </c>
      <c r="T1537" s="7">
        <v>0</v>
      </c>
      <c r="U1537" s="7">
        <v>0</v>
      </c>
      <c r="V1537" s="7">
        <v>0</v>
      </c>
      <c r="W1537" s="7">
        <v>0</v>
      </c>
      <c r="X1537" s="7">
        <v>0</v>
      </c>
      <c r="Y1537" s="7">
        <v>0</v>
      </c>
      <c r="Z1537" s="7">
        <v>0</v>
      </c>
      <c r="AA1537" s="1" t="s">
        <v>36</v>
      </c>
      <c r="AB1537" s="1" t="str">
        <f t="shared" si="72"/>
        <v>Comunidad de Madrid</v>
      </c>
      <c r="AC1537" s="1" t="str">
        <f t="shared" si="70"/>
        <v>Cáceres-Comunidad de Madrid-Madrid-R5</v>
      </c>
      <c r="AD1537" s="1" t="str">
        <f t="shared" si="71"/>
        <v xml:space="preserve">DC - Industria del cuero y calzado </v>
      </c>
    </row>
    <row r="1538" spans="1:30" ht="14.4">
      <c r="A1538" s="7" t="s">
        <v>104</v>
      </c>
      <c r="B1538" s="7" t="s">
        <v>110</v>
      </c>
      <c r="C1538" s="7" t="s">
        <v>111</v>
      </c>
      <c r="D1538" s="7" t="s">
        <v>37</v>
      </c>
      <c r="E1538" s="7">
        <v>0</v>
      </c>
      <c r="F1538" s="7">
        <v>12.1077565742491</v>
      </c>
      <c r="G1538" s="7">
        <v>0</v>
      </c>
      <c r="H1538" s="7">
        <v>0</v>
      </c>
      <c r="I1538" s="7">
        <v>0</v>
      </c>
      <c r="J1538" s="7">
        <v>0</v>
      </c>
      <c r="K1538" s="7">
        <v>1.01277214967712</v>
      </c>
      <c r="L1538" s="7">
        <v>0</v>
      </c>
      <c r="M1538" s="7">
        <v>0</v>
      </c>
      <c r="N1538" s="7">
        <v>0</v>
      </c>
      <c r="O1538" s="7">
        <v>0</v>
      </c>
      <c r="P1538" s="7">
        <v>0</v>
      </c>
      <c r="Q1538" s="7">
        <v>17.404968</v>
      </c>
      <c r="R1538" s="7">
        <v>0</v>
      </c>
      <c r="S1538" s="7">
        <v>0</v>
      </c>
      <c r="T1538" s="7">
        <v>0</v>
      </c>
      <c r="U1538" s="7">
        <v>0</v>
      </c>
      <c r="V1538" s="7">
        <v>2.8392900000000001</v>
      </c>
      <c r="W1538" s="7">
        <v>0</v>
      </c>
      <c r="X1538" s="7">
        <v>0</v>
      </c>
      <c r="Y1538" s="7">
        <v>0</v>
      </c>
      <c r="Z1538" s="7">
        <v>0</v>
      </c>
      <c r="AA1538" s="1" t="s">
        <v>38</v>
      </c>
      <c r="AB1538" s="1" t="str">
        <f t="shared" si="72"/>
        <v>Comunidad de Madrid</v>
      </c>
      <c r="AC1538" s="1" t="str">
        <f t="shared" si="70"/>
        <v>Cáceres-Comunidad de Madrid-Madrid-R6</v>
      </c>
      <c r="AD1538" s="1" t="str">
        <f t="shared" si="71"/>
        <v xml:space="preserve">DD - Industria de la madera y el corcho </v>
      </c>
    </row>
    <row r="1539" spans="1:30" ht="14.4">
      <c r="A1539" s="7" t="s">
        <v>104</v>
      </c>
      <c r="B1539" s="7" t="s">
        <v>110</v>
      </c>
      <c r="C1539" s="7" t="s">
        <v>111</v>
      </c>
      <c r="D1539" s="7" t="s">
        <v>39</v>
      </c>
      <c r="E1539" s="7">
        <v>0</v>
      </c>
      <c r="F1539" s="7">
        <v>0</v>
      </c>
      <c r="G1539" s="7">
        <v>15.8274498371158</v>
      </c>
      <c r="H1539" s="7">
        <v>3.6170735170065602</v>
      </c>
      <c r="I1539" s="7">
        <v>0.196130775766066</v>
      </c>
      <c r="J1539" s="7">
        <v>0</v>
      </c>
      <c r="K1539" s="7">
        <v>0.25702702183141302</v>
      </c>
      <c r="L1539" s="7">
        <v>27.098297267589601</v>
      </c>
      <c r="M1539" s="7">
        <v>0.66303190020019598</v>
      </c>
      <c r="N1539" s="7">
        <v>2.7276169796555099</v>
      </c>
      <c r="O1539" s="7">
        <v>4.5472260787564602</v>
      </c>
      <c r="P1539" s="7">
        <v>0</v>
      </c>
      <c r="Q1539" s="7">
        <v>0</v>
      </c>
      <c r="R1539" s="7">
        <v>17.44548</v>
      </c>
      <c r="S1539" s="7">
        <v>12.949747</v>
      </c>
      <c r="T1539" s="7">
        <v>0.97932300000000005</v>
      </c>
      <c r="U1539" s="7">
        <v>0</v>
      </c>
      <c r="V1539" s="7">
        <v>1.397095</v>
      </c>
      <c r="W1539" s="7">
        <v>22.428334</v>
      </c>
      <c r="X1539" s="7">
        <v>3.4471219999999998</v>
      </c>
      <c r="Y1539" s="7">
        <v>4.6908450000000004</v>
      </c>
      <c r="Z1539" s="7">
        <v>7.5492229999999996</v>
      </c>
      <c r="AA1539" s="1" t="s">
        <v>40</v>
      </c>
      <c r="AB1539" s="1" t="str">
        <f t="shared" si="72"/>
        <v>Comunidad de Madrid</v>
      </c>
      <c r="AC1539" s="1" t="str">
        <f t="shared" si="70"/>
        <v>Cáceres-Comunidad de Madrid-Madrid-R7</v>
      </c>
      <c r="AD1539" s="1" t="str">
        <f t="shared" si="71"/>
        <v xml:space="preserve">DE - Industria del papel, edición y artes gráficas </v>
      </c>
    </row>
    <row r="1540" spans="1:30" ht="14.4">
      <c r="A1540" s="7" t="s">
        <v>104</v>
      </c>
      <c r="B1540" s="7" t="s">
        <v>110</v>
      </c>
      <c r="C1540" s="7" t="s">
        <v>111</v>
      </c>
      <c r="D1540" s="7" t="s">
        <v>41</v>
      </c>
      <c r="E1540" s="7">
        <v>0</v>
      </c>
      <c r="F1540" s="7">
        <v>0</v>
      </c>
      <c r="G1540" s="7">
        <v>31.005779831692401</v>
      </c>
      <c r="H1540" s="7">
        <v>0</v>
      </c>
      <c r="I1540" s="7">
        <v>0</v>
      </c>
      <c r="J1540" s="7">
        <v>25.905435505461998</v>
      </c>
      <c r="K1540" s="7">
        <v>28.195958236654398</v>
      </c>
      <c r="L1540" s="7">
        <v>25.264138474225199</v>
      </c>
      <c r="M1540" s="7">
        <v>18.562573726568399</v>
      </c>
      <c r="N1540" s="7">
        <v>20.111450719981601</v>
      </c>
      <c r="O1540" s="7">
        <v>3.6085492222069302</v>
      </c>
      <c r="P1540" s="7">
        <v>0</v>
      </c>
      <c r="Q1540" s="7">
        <v>0</v>
      </c>
      <c r="R1540" s="7">
        <v>17.202719999999999</v>
      </c>
      <c r="S1540" s="7">
        <v>0</v>
      </c>
      <c r="T1540" s="7">
        <v>0</v>
      </c>
      <c r="U1540" s="7">
        <v>29.438129</v>
      </c>
      <c r="V1540" s="7">
        <v>13.633628</v>
      </c>
      <c r="W1540" s="7">
        <v>26.795275</v>
      </c>
      <c r="X1540" s="7">
        <v>32.193280000000001</v>
      </c>
      <c r="Y1540" s="7">
        <v>8.4876989999999992</v>
      </c>
      <c r="Z1540" s="7">
        <v>2.7549410000000001</v>
      </c>
      <c r="AA1540" s="1" t="s">
        <v>42</v>
      </c>
      <c r="AB1540" s="1" t="str">
        <f t="shared" si="72"/>
        <v>Comunidad de Madrid</v>
      </c>
      <c r="AC1540" s="1" t="str">
        <f t="shared" si="70"/>
        <v>Cáceres-Comunidad de Madrid-Madrid-R8</v>
      </c>
      <c r="AD1540" s="1" t="str">
        <f t="shared" si="71"/>
        <v xml:space="preserve">DG - Industria Química </v>
      </c>
    </row>
    <row r="1541" spans="1:30" ht="14.4">
      <c r="A1541" s="7" t="s">
        <v>104</v>
      </c>
      <c r="B1541" s="7" t="s">
        <v>110</v>
      </c>
      <c r="C1541" s="7" t="s">
        <v>111</v>
      </c>
      <c r="D1541" s="7" t="s">
        <v>43</v>
      </c>
      <c r="E1541" s="7">
        <v>0.44220771670363102</v>
      </c>
      <c r="F1541" s="7">
        <v>4.0065303648361601</v>
      </c>
      <c r="G1541" s="7">
        <v>2.2359226811361599</v>
      </c>
      <c r="H1541" s="7">
        <v>0</v>
      </c>
      <c r="I1541" s="7">
        <v>3.4730793815779402</v>
      </c>
      <c r="J1541" s="7">
        <v>2.4899587699831298</v>
      </c>
      <c r="K1541" s="7">
        <v>2.1406866135846001</v>
      </c>
      <c r="L1541" s="7">
        <v>6.0362963738249897</v>
      </c>
      <c r="M1541" s="7">
        <v>22.306153854853701</v>
      </c>
      <c r="N1541" s="7">
        <v>0</v>
      </c>
      <c r="O1541" s="7">
        <v>0</v>
      </c>
      <c r="P1541" s="7">
        <v>0.97725099999999998</v>
      </c>
      <c r="Q1541" s="7">
        <v>3.849275</v>
      </c>
      <c r="R1541" s="7">
        <v>2.9075799999999998</v>
      </c>
      <c r="S1541" s="7">
        <v>0</v>
      </c>
      <c r="T1541" s="7">
        <v>11.768573999999999</v>
      </c>
      <c r="U1541" s="7">
        <v>6.8976420000000003</v>
      </c>
      <c r="V1541" s="7">
        <v>2.0239039999999999</v>
      </c>
      <c r="W1541" s="7">
        <v>7.0740340000000002</v>
      </c>
      <c r="X1541" s="7">
        <v>12.610128</v>
      </c>
      <c r="Y1541" s="7">
        <v>0</v>
      </c>
      <c r="Z1541" s="7">
        <v>0</v>
      </c>
      <c r="AA1541" s="1" t="s">
        <v>44</v>
      </c>
      <c r="AB1541" s="1" t="str">
        <f t="shared" si="72"/>
        <v>Comunidad de Madrid</v>
      </c>
      <c r="AC1541" s="1" t="str">
        <f t="shared" si="70"/>
        <v>Cáceres-Comunidad de Madrid-Madrid-R9</v>
      </c>
      <c r="AD1541" s="1" t="str">
        <f t="shared" si="71"/>
        <v xml:space="preserve">DH - Industria del caucho y materias plásticas </v>
      </c>
    </row>
    <row r="1542" spans="1:30" ht="14.4">
      <c r="A1542" s="7" t="s">
        <v>104</v>
      </c>
      <c r="B1542" s="7" t="s">
        <v>110</v>
      </c>
      <c r="C1542" s="7" t="s">
        <v>111</v>
      </c>
      <c r="D1542" s="7" t="s">
        <v>45</v>
      </c>
      <c r="E1542" s="7">
        <v>10.5931511540242</v>
      </c>
      <c r="F1542" s="7">
        <v>5.8446334629086003</v>
      </c>
      <c r="G1542" s="7">
        <v>1.10627570446559</v>
      </c>
      <c r="H1542" s="7">
        <v>1.0419322889209</v>
      </c>
      <c r="I1542" s="7">
        <v>2.0621591572337601</v>
      </c>
      <c r="J1542" s="7">
        <v>2.3206906003598098</v>
      </c>
      <c r="K1542" s="7">
        <v>12.4461535335739</v>
      </c>
      <c r="L1542" s="7">
        <v>2.9909324548915199</v>
      </c>
      <c r="M1542" s="7">
        <v>4.2231285443108</v>
      </c>
      <c r="N1542" s="7">
        <v>6.0174479791668798</v>
      </c>
      <c r="O1542" s="7">
        <v>1.7270160463256701</v>
      </c>
      <c r="P1542" s="7">
        <v>127.739225</v>
      </c>
      <c r="Q1542" s="7">
        <v>55.689455000000002</v>
      </c>
      <c r="R1542" s="7">
        <v>18.87961</v>
      </c>
      <c r="S1542" s="7">
        <v>13.52628</v>
      </c>
      <c r="T1542" s="7">
        <v>31.078617000000001</v>
      </c>
      <c r="U1542" s="7">
        <v>15.785104</v>
      </c>
      <c r="V1542" s="7">
        <v>31.507314999999998</v>
      </c>
      <c r="W1542" s="7">
        <v>20.050863</v>
      </c>
      <c r="X1542" s="7">
        <v>24.185703</v>
      </c>
      <c r="Y1542" s="7">
        <v>67.217551999999998</v>
      </c>
      <c r="Z1542" s="7">
        <v>27.461503</v>
      </c>
      <c r="AA1542" s="1" t="s">
        <v>46</v>
      </c>
      <c r="AB1542" s="1" t="str">
        <f t="shared" si="72"/>
        <v>Comunidad de Madrid</v>
      </c>
      <c r="AC1542" s="1" t="str">
        <f t="shared" si="70"/>
        <v>Cáceres-Comunidad de Madrid-Madrid-R10</v>
      </c>
      <c r="AD1542" s="1" t="str">
        <f t="shared" si="71"/>
        <v xml:space="preserve">DI - Industria de productos minerales no metálicos </v>
      </c>
    </row>
    <row r="1543" spans="1:30" ht="14.4">
      <c r="A1543" s="7" t="s">
        <v>104</v>
      </c>
      <c r="B1543" s="7" t="s">
        <v>110</v>
      </c>
      <c r="C1543" s="7" t="s">
        <v>111</v>
      </c>
      <c r="D1543" s="7" t="s">
        <v>47</v>
      </c>
      <c r="E1543" s="7">
        <v>0</v>
      </c>
      <c r="F1543" s="7">
        <v>16.170505601302299</v>
      </c>
      <c r="G1543" s="7">
        <v>10.7165038264398</v>
      </c>
      <c r="H1543" s="7">
        <v>5.6747032006580698</v>
      </c>
      <c r="I1543" s="7">
        <v>2.5187951236371098</v>
      </c>
      <c r="J1543" s="7">
        <v>27.169868639584202</v>
      </c>
      <c r="K1543" s="7">
        <v>1.94934286143434</v>
      </c>
      <c r="L1543" s="7">
        <v>18.4668495503795</v>
      </c>
      <c r="M1543" s="7">
        <v>0</v>
      </c>
      <c r="N1543" s="7">
        <v>0</v>
      </c>
      <c r="O1543" s="7">
        <v>5.8444070605259002</v>
      </c>
      <c r="P1543" s="7">
        <v>0</v>
      </c>
      <c r="Q1543" s="7">
        <v>36.803759999999997</v>
      </c>
      <c r="R1543" s="7">
        <v>25.501608999999998</v>
      </c>
      <c r="S1543" s="7">
        <v>18.675329000000001</v>
      </c>
      <c r="T1543" s="7">
        <v>2.2164060000000001</v>
      </c>
      <c r="U1543" s="7">
        <v>20.902069999999998</v>
      </c>
      <c r="V1543" s="7">
        <v>4.4994160000000001</v>
      </c>
      <c r="W1543" s="7">
        <v>41.515828999999997</v>
      </c>
      <c r="X1543" s="7">
        <v>0</v>
      </c>
      <c r="Y1543" s="7">
        <v>0</v>
      </c>
      <c r="Z1543" s="7">
        <v>10.307703999999999</v>
      </c>
      <c r="AA1543" s="1" t="s">
        <v>48</v>
      </c>
      <c r="AB1543" s="1" t="str">
        <f t="shared" si="72"/>
        <v>Comunidad de Madrid</v>
      </c>
      <c r="AC1543" s="1" t="str">
        <f t="shared" si="70"/>
        <v>Cáceres-Comunidad de Madrid-Madrid-R11</v>
      </c>
      <c r="AD1543" s="1" t="str">
        <f t="shared" si="71"/>
        <v xml:space="preserve">DJ - Metalurgia y fabricación de productos metálicos </v>
      </c>
    </row>
    <row r="1544" spans="1:30" ht="14.4">
      <c r="A1544" s="7" t="s">
        <v>104</v>
      </c>
      <c r="B1544" s="7" t="s">
        <v>110</v>
      </c>
      <c r="C1544" s="7" t="s">
        <v>111</v>
      </c>
      <c r="D1544" s="7" t="s">
        <v>49</v>
      </c>
      <c r="E1544" s="7">
        <v>0</v>
      </c>
      <c r="F1544" s="7">
        <v>0</v>
      </c>
      <c r="G1544" s="7">
        <v>0</v>
      </c>
      <c r="H1544" s="7">
        <v>117.34949385117</v>
      </c>
      <c r="I1544" s="7">
        <v>0</v>
      </c>
      <c r="J1544" s="7">
        <v>125.10719925972199</v>
      </c>
      <c r="K1544" s="7">
        <v>0</v>
      </c>
      <c r="L1544" s="7">
        <v>0</v>
      </c>
      <c r="M1544" s="7">
        <v>232.221254199112</v>
      </c>
      <c r="N1544" s="7">
        <v>0</v>
      </c>
      <c r="O1544" s="7">
        <v>0</v>
      </c>
      <c r="P1544" s="7">
        <v>0</v>
      </c>
      <c r="Q1544" s="7">
        <v>0</v>
      </c>
      <c r="R1544" s="7">
        <v>0</v>
      </c>
      <c r="S1544" s="7">
        <v>7.0010599999999998</v>
      </c>
      <c r="T1544" s="7">
        <v>0</v>
      </c>
      <c r="U1544" s="7">
        <v>9.3958949999999994</v>
      </c>
      <c r="V1544" s="7">
        <v>0</v>
      </c>
      <c r="W1544" s="7">
        <v>0</v>
      </c>
      <c r="X1544" s="7">
        <v>14.186394</v>
      </c>
      <c r="Y1544" s="7">
        <v>0</v>
      </c>
      <c r="Z1544" s="7">
        <v>0</v>
      </c>
      <c r="AA1544" s="1" t="s">
        <v>50</v>
      </c>
      <c r="AB1544" s="1" t="str">
        <f t="shared" si="72"/>
        <v>Comunidad de Madrid</v>
      </c>
      <c r="AC1544" s="1" t="str">
        <f t="shared" si="70"/>
        <v>Cáceres-Comunidad de Madrid-Madrid-R12</v>
      </c>
      <c r="AD1544" s="1" t="str">
        <f t="shared" si="71"/>
        <v xml:space="preserve">DK - Fabricación de maquinaria y equipo mecánico </v>
      </c>
    </row>
    <row r="1545" spans="1:30" ht="14.4">
      <c r="A1545" s="7" t="s">
        <v>104</v>
      </c>
      <c r="B1545" s="7" t="s">
        <v>110</v>
      </c>
      <c r="C1545" s="7" t="s">
        <v>111</v>
      </c>
      <c r="D1545" s="7" t="s">
        <v>51</v>
      </c>
      <c r="E1545" s="7">
        <v>0</v>
      </c>
      <c r="F1545" s="7">
        <v>0</v>
      </c>
      <c r="G1545" s="7">
        <v>0</v>
      </c>
      <c r="H1545" s="7">
        <v>0</v>
      </c>
      <c r="I1545" s="7">
        <v>0</v>
      </c>
      <c r="J1545" s="7">
        <v>8.0110998368298691</v>
      </c>
      <c r="K1545" s="7">
        <v>0</v>
      </c>
      <c r="L1545" s="7">
        <v>81.007346593048098</v>
      </c>
      <c r="M1545" s="7">
        <v>3.3292450313291799</v>
      </c>
      <c r="N1545" s="7">
        <v>0</v>
      </c>
      <c r="O1545" s="7">
        <v>17.879473236250501</v>
      </c>
      <c r="P1545" s="7">
        <v>0</v>
      </c>
      <c r="Q1545" s="7">
        <v>0</v>
      </c>
      <c r="R1545" s="7">
        <v>0</v>
      </c>
      <c r="S1545" s="7">
        <v>0</v>
      </c>
      <c r="T1545" s="7">
        <v>0</v>
      </c>
      <c r="U1545" s="7">
        <v>3.434663</v>
      </c>
      <c r="V1545" s="7">
        <v>0</v>
      </c>
      <c r="W1545" s="7">
        <v>38.382984</v>
      </c>
      <c r="X1545" s="7">
        <v>1.560052</v>
      </c>
      <c r="Y1545" s="7">
        <v>0</v>
      </c>
      <c r="Z1545" s="7">
        <v>7.8502910000000004</v>
      </c>
      <c r="AA1545" s="1" t="s">
        <v>52</v>
      </c>
      <c r="AB1545" s="1" t="str">
        <f t="shared" si="72"/>
        <v>Comunidad de Madrid</v>
      </c>
      <c r="AC1545" s="1" t="str">
        <f t="shared" si="70"/>
        <v>Cáceres-Comunidad de Madrid-Madrid-R13</v>
      </c>
      <c r="AD1545" s="1" t="str">
        <f t="shared" si="71"/>
        <v xml:space="preserve">DL - Material y equipo eléctrico, electrónico y óptico </v>
      </c>
    </row>
    <row r="1546" spans="1:30" ht="14.4">
      <c r="A1546" s="7" t="s">
        <v>104</v>
      </c>
      <c r="B1546" s="7" t="s">
        <v>110</v>
      </c>
      <c r="C1546" s="7" t="s">
        <v>111</v>
      </c>
      <c r="D1546" s="7" t="s">
        <v>53</v>
      </c>
      <c r="E1546" s="7">
        <v>8.2889502601819505</v>
      </c>
      <c r="F1546" s="7">
        <v>26.930055969580799</v>
      </c>
      <c r="G1546" s="7">
        <v>0</v>
      </c>
      <c r="H1546" s="7">
        <v>5.2111013494224601</v>
      </c>
      <c r="I1546" s="7">
        <v>44.462656438294502</v>
      </c>
      <c r="J1546" s="7">
        <v>7.7239846623874904</v>
      </c>
      <c r="K1546" s="7">
        <v>8.2137178421633408</v>
      </c>
      <c r="L1546" s="7">
        <v>0</v>
      </c>
      <c r="M1546" s="7">
        <v>6.5581890734820796</v>
      </c>
      <c r="N1546" s="7">
        <v>17.169340599711902</v>
      </c>
      <c r="O1546" s="7">
        <v>2.2796432758351601</v>
      </c>
      <c r="P1546" s="7">
        <v>1.808576</v>
      </c>
      <c r="Q1546" s="7">
        <v>8.3010079999999995</v>
      </c>
      <c r="R1546" s="7">
        <v>0</v>
      </c>
      <c r="S1546" s="7">
        <v>1.9407289999999999</v>
      </c>
      <c r="T1546" s="7">
        <v>17.375865000000001</v>
      </c>
      <c r="U1546" s="7">
        <v>3.1643300000000001</v>
      </c>
      <c r="V1546" s="7">
        <v>2.7322700000000002</v>
      </c>
      <c r="W1546" s="7">
        <v>0</v>
      </c>
      <c r="X1546" s="7">
        <v>2.5879289999999999</v>
      </c>
      <c r="Y1546" s="7">
        <v>7.1073779999999998</v>
      </c>
      <c r="Z1546" s="7">
        <v>1.534518</v>
      </c>
      <c r="AA1546" s="1" t="s">
        <v>54</v>
      </c>
      <c r="AB1546" s="1" t="str">
        <f t="shared" si="72"/>
        <v>Comunidad de Madrid</v>
      </c>
      <c r="AC1546" s="1" t="str">
        <f t="shared" si="70"/>
        <v>Cáceres-Comunidad de Madrid-Madrid-R14</v>
      </c>
      <c r="AD1546" s="1" t="str">
        <f t="shared" si="71"/>
        <v xml:space="preserve">DM - Fabricación de material de transporte </v>
      </c>
    </row>
    <row r="1547" spans="1:30" ht="14.4">
      <c r="A1547" s="7" t="s">
        <v>104</v>
      </c>
      <c r="B1547" s="7" t="s">
        <v>110</v>
      </c>
      <c r="C1547" s="7" t="s">
        <v>111</v>
      </c>
      <c r="D1547" s="7" t="s">
        <v>55</v>
      </c>
      <c r="E1547" s="7">
        <v>0</v>
      </c>
      <c r="F1547" s="7">
        <v>0</v>
      </c>
      <c r="G1547" s="7">
        <v>0</v>
      </c>
      <c r="H1547" s="7">
        <v>0</v>
      </c>
      <c r="I1547" s="7">
        <v>0.48179840468374202</v>
      </c>
      <c r="J1547" s="7">
        <v>0</v>
      </c>
      <c r="K1547" s="7">
        <v>0</v>
      </c>
      <c r="L1547" s="7">
        <v>11.8196195671974</v>
      </c>
      <c r="M1547" s="7">
        <v>0</v>
      </c>
      <c r="N1547" s="7">
        <v>0</v>
      </c>
      <c r="O1547" s="7">
        <v>0</v>
      </c>
      <c r="P1547" s="7">
        <v>0</v>
      </c>
      <c r="Q1547" s="7">
        <v>0</v>
      </c>
      <c r="R1547" s="7">
        <v>0</v>
      </c>
      <c r="S1547" s="7">
        <v>0</v>
      </c>
      <c r="T1547" s="7">
        <v>0.246665</v>
      </c>
      <c r="U1547" s="7">
        <v>0</v>
      </c>
      <c r="V1547" s="7">
        <v>0</v>
      </c>
      <c r="W1547" s="7">
        <v>5.6310500000000001</v>
      </c>
      <c r="X1547" s="7">
        <v>0</v>
      </c>
      <c r="Y1547" s="7">
        <v>0</v>
      </c>
      <c r="Z1547" s="7">
        <v>0</v>
      </c>
      <c r="AA1547" s="1" t="s">
        <v>56</v>
      </c>
      <c r="AB1547" s="1" t="str">
        <f t="shared" si="72"/>
        <v>Comunidad de Madrid</v>
      </c>
      <c r="AC1547" s="1" t="str">
        <f t="shared" si="70"/>
        <v>Cáceres-Comunidad de Madrid-Madrid-R15</v>
      </c>
      <c r="AD1547" s="1" t="str">
        <f t="shared" si="71"/>
        <v xml:space="preserve">DN - Industrias diversas </v>
      </c>
    </row>
    <row r="1548" spans="1:30" ht="14.4">
      <c r="A1548" s="7" t="s">
        <v>104</v>
      </c>
      <c r="B1548" s="7" t="s">
        <v>110</v>
      </c>
      <c r="C1548" s="7" t="s">
        <v>111</v>
      </c>
      <c r="D1548" s="7" t="s">
        <v>57</v>
      </c>
      <c r="E1548" s="7">
        <v>93.337719327299993</v>
      </c>
      <c r="F1548" s="7">
        <v>154.080527490149</v>
      </c>
      <c r="G1548" s="7">
        <v>114.627080752266</v>
      </c>
      <c r="H1548" s="7">
        <v>101.512716569422</v>
      </c>
      <c r="I1548" s="7">
        <v>98.206415405573594</v>
      </c>
      <c r="J1548" s="7">
        <v>97.067577446209597</v>
      </c>
      <c r="K1548" s="7">
        <v>90.966907940315494</v>
      </c>
      <c r="L1548" s="7">
        <v>84.5868561297886</v>
      </c>
      <c r="M1548" s="7">
        <v>93.252382866737094</v>
      </c>
      <c r="N1548" s="7">
        <v>95.9737588119484</v>
      </c>
      <c r="O1548" s="7">
        <v>87.103236573543299</v>
      </c>
      <c r="P1548" s="7">
        <v>0</v>
      </c>
      <c r="Q1548" s="7">
        <v>0</v>
      </c>
      <c r="R1548" s="7">
        <v>0</v>
      </c>
      <c r="S1548" s="7">
        <v>0</v>
      </c>
      <c r="T1548" s="7">
        <v>0</v>
      </c>
      <c r="U1548" s="7">
        <v>0</v>
      </c>
      <c r="V1548" s="7">
        <v>0</v>
      </c>
      <c r="W1548" s="7">
        <v>0</v>
      </c>
      <c r="X1548" s="7">
        <v>0</v>
      </c>
      <c r="Y1548" s="7">
        <v>0</v>
      </c>
      <c r="Z1548" s="7">
        <v>0</v>
      </c>
      <c r="AA1548" s="1" t="s">
        <v>58</v>
      </c>
      <c r="AB1548" s="1" t="str">
        <f t="shared" si="72"/>
        <v>Comunidad de Madrid</v>
      </c>
      <c r="AC1548" s="1" t="str">
        <f t="shared" si="70"/>
        <v>Cáceres-Comunidad de Madrid-Madrid-R16</v>
      </c>
      <c r="AD1548" s="1" t="str">
        <f t="shared" si="71"/>
        <v xml:space="preserve">EE - Industria energética, distribución de energía, gas y agua </v>
      </c>
    </row>
    <row r="1549" spans="1:30" ht="14.4">
      <c r="A1549" s="7" t="s">
        <v>104</v>
      </c>
      <c r="B1549" s="7" t="s">
        <v>112</v>
      </c>
      <c r="C1549" s="7" t="s">
        <v>113</v>
      </c>
      <c r="D1549" s="7" t="s">
        <v>23</v>
      </c>
      <c r="E1549" s="7">
        <v>0</v>
      </c>
      <c r="F1549" s="7">
        <v>1.42616260650987</v>
      </c>
      <c r="G1549" s="7">
        <v>0</v>
      </c>
      <c r="H1549" s="7">
        <v>0</v>
      </c>
      <c r="I1549" s="7">
        <v>0</v>
      </c>
      <c r="J1549" s="7">
        <v>0</v>
      </c>
      <c r="K1549" s="7">
        <v>0</v>
      </c>
      <c r="L1549" s="7">
        <v>0</v>
      </c>
      <c r="M1549" s="7">
        <v>0</v>
      </c>
      <c r="N1549" s="7">
        <v>0</v>
      </c>
      <c r="O1549" s="7">
        <v>0</v>
      </c>
      <c r="P1549" s="7">
        <v>0</v>
      </c>
      <c r="Q1549" s="7">
        <v>1.302033</v>
      </c>
      <c r="R1549" s="7">
        <v>0</v>
      </c>
      <c r="S1549" s="7">
        <v>0</v>
      </c>
      <c r="T1549" s="7">
        <v>0</v>
      </c>
      <c r="U1549" s="7">
        <v>0</v>
      </c>
      <c r="V1549" s="7">
        <v>0</v>
      </c>
      <c r="W1549" s="7">
        <v>0</v>
      </c>
      <c r="X1549" s="7">
        <v>0</v>
      </c>
      <c r="Y1549" s="7">
        <v>0</v>
      </c>
      <c r="Z1549" s="7">
        <v>0</v>
      </c>
      <c r="AA1549" s="1" t="s">
        <v>24</v>
      </c>
      <c r="AB1549" s="1" t="str">
        <f t="shared" si="72"/>
        <v>Región de Murcia</v>
      </c>
      <c r="AC1549" s="1" t="str">
        <f t="shared" si="70"/>
        <v>Cáceres-Región de Murcia-Murcia-R1</v>
      </c>
      <c r="AD1549" s="1" t="str">
        <f t="shared" si="71"/>
        <v xml:space="preserve">AA,BB - Agricultura, silvicultura y pesca </v>
      </c>
    </row>
    <row r="1550" spans="1:30" ht="14.4">
      <c r="A1550" s="7" t="s">
        <v>104</v>
      </c>
      <c r="B1550" s="7" t="s">
        <v>112</v>
      </c>
      <c r="C1550" s="7" t="s">
        <v>113</v>
      </c>
      <c r="D1550" s="7" t="s">
        <v>26</v>
      </c>
      <c r="E1550" s="7">
        <v>0</v>
      </c>
      <c r="F1550" s="7">
        <v>0</v>
      </c>
      <c r="G1550" s="7">
        <v>3.5428209331842599</v>
      </c>
      <c r="H1550" s="7">
        <v>0</v>
      </c>
      <c r="I1550" s="7">
        <v>0</v>
      </c>
      <c r="J1550" s="7">
        <v>0</v>
      </c>
      <c r="K1550" s="7">
        <v>0</v>
      </c>
      <c r="L1550" s="7">
        <v>0</v>
      </c>
      <c r="M1550" s="7">
        <v>0</v>
      </c>
      <c r="N1550" s="7">
        <v>0</v>
      </c>
      <c r="O1550" s="7">
        <v>0</v>
      </c>
      <c r="P1550" s="7">
        <v>0</v>
      </c>
      <c r="Q1550" s="7">
        <v>0</v>
      </c>
      <c r="R1550" s="7">
        <v>35.145375000000001</v>
      </c>
      <c r="S1550" s="7">
        <v>0</v>
      </c>
      <c r="T1550" s="7">
        <v>0</v>
      </c>
      <c r="U1550" s="7">
        <v>0</v>
      </c>
      <c r="V1550" s="7">
        <v>0</v>
      </c>
      <c r="W1550" s="7">
        <v>0</v>
      </c>
      <c r="X1550" s="7">
        <v>0</v>
      </c>
      <c r="Y1550" s="7">
        <v>0</v>
      </c>
      <c r="Z1550" s="7">
        <v>0</v>
      </c>
      <c r="AA1550" s="1" t="s">
        <v>27</v>
      </c>
      <c r="AB1550" s="1" t="str">
        <f t="shared" si="72"/>
        <v>Región de Murcia</v>
      </c>
      <c r="AC1550" s="1" t="str">
        <f t="shared" ref="AC1550:AC1613" si="73">+A1550&amp;"-"&amp;AB1550&amp;"-"&amp;C1550&amp;"-"&amp;AA1550</f>
        <v>Cáceres-Región de Murcia-Murcia-R2</v>
      </c>
      <c r="AD1550" s="1" t="str">
        <f t="shared" ref="AD1550:AD1613" si="74">+IF(D1550=$D$13,$AI$1,IF(D1550=$D$14,$AI$2,IF(D1550=$D$15,$AI$3,IF(D1550=$D$16,$AI$4,IF(D1550=$D$17,$AI$5,IF(D1550=$D$18,$AI$6,IF(D1550=$D$19,$AI$7,IF(D1550=$D$20,$AI$8,IF(D1550=$D$21,$AI$9,IF(D1550=$D$22,$AI$10,IF(D1550=$D$23,$AI$11,IF(D1550=$D$24,$AI$12,IF(D1550=$D$25,$AI$13,IF(D1550=$D$26,$AI$14,IF(D1550=$D$27,$AI$15,$AI$16)))))))))))))))</f>
        <v xml:space="preserve">CA,CB, DF - I. extractivas, coquerías, refino y combustibles nucleares </v>
      </c>
    </row>
    <row r="1551" spans="1:30" ht="14.4">
      <c r="A1551" s="7" t="s">
        <v>104</v>
      </c>
      <c r="B1551" s="7" t="s">
        <v>112</v>
      </c>
      <c r="C1551" s="7" t="s">
        <v>113</v>
      </c>
      <c r="D1551" s="7" t="s">
        <v>29</v>
      </c>
      <c r="E1551" s="7">
        <v>0</v>
      </c>
      <c r="F1551" s="7">
        <v>45.192679869715398</v>
      </c>
      <c r="G1551" s="7">
        <v>11.599086185282999</v>
      </c>
      <c r="H1551" s="7">
        <v>99.360627868226501</v>
      </c>
      <c r="I1551" s="7">
        <v>8.1551872215508698</v>
      </c>
      <c r="J1551" s="7">
        <v>91.866974183740496</v>
      </c>
      <c r="K1551" s="7">
        <v>0</v>
      </c>
      <c r="L1551" s="7">
        <v>0</v>
      </c>
      <c r="M1551" s="7">
        <v>0</v>
      </c>
      <c r="N1551" s="7">
        <v>6.9913998265261403</v>
      </c>
      <c r="O1551" s="7">
        <v>7.48109205721161</v>
      </c>
      <c r="P1551" s="7">
        <v>0</v>
      </c>
      <c r="Q1551" s="7">
        <v>34.890433999999999</v>
      </c>
      <c r="R1551" s="7">
        <v>34.451214</v>
      </c>
      <c r="S1551" s="7">
        <v>15.946992</v>
      </c>
      <c r="T1551" s="7">
        <v>15.804500000000001</v>
      </c>
      <c r="U1551" s="7">
        <v>29.921831999999998</v>
      </c>
      <c r="V1551" s="7">
        <v>0</v>
      </c>
      <c r="W1551" s="7">
        <v>0</v>
      </c>
      <c r="X1551" s="7">
        <v>0</v>
      </c>
      <c r="Y1551" s="7">
        <v>13.744782000000001</v>
      </c>
      <c r="Z1551" s="7">
        <v>9.8149250000000006</v>
      </c>
      <c r="AA1551" s="1" t="s">
        <v>30</v>
      </c>
      <c r="AB1551" s="1" t="str">
        <f t="shared" si="72"/>
        <v>Región de Murcia</v>
      </c>
      <c r="AC1551" s="1" t="str">
        <f t="shared" si="73"/>
        <v>Cáceres-Región de Murcia-Murcia-R3</v>
      </c>
      <c r="AD1551" s="1" t="str">
        <f t="shared" si="74"/>
        <v xml:space="preserve">DA - Industria Agroalimentaria </v>
      </c>
    </row>
    <row r="1552" spans="1:30" ht="14.4">
      <c r="A1552" s="7" t="s">
        <v>104</v>
      </c>
      <c r="B1552" s="7" t="s">
        <v>112</v>
      </c>
      <c r="C1552" s="7" t="s">
        <v>113</v>
      </c>
      <c r="D1552" s="7" t="s">
        <v>32</v>
      </c>
      <c r="E1552" s="7">
        <v>0</v>
      </c>
      <c r="F1552" s="7">
        <v>0</v>
      </c>
      <c r="G1552" s="7">
        <v>0</v>
      </c>
      <c r="H1552" s="7">
        <v>0</v>
      </c>
      <c r="I1552" s="7">
        <v>0</v>
      </c>
      <c r="J1552" s="7">
        <v>0</v>
      </c>
      <c r="K1552" s="7">
        <v>0</v>
      </c>
      <c r="L1552" s="7">
        <v>0</v>
      </c>
      <c r="M1552" s="7">
        <v>0</v>
      </c>
      <c r="N1552" s="7">
        <v>0</v>
      </c>
      <c r="O1552" s="7">
        <v>0</v>
      </c>
      <c r="P1552" s="7">
        <v>0</v>
      </c>
      <c r="Q1552" s="7">
        <v>0</v>
      </c>
      <c r="R1552" s="7">
        <v>0</v>
      </c>
      <c r="S1552" s="7">
        <v>0</v>
      </c>
      <c r="T1552" s="7">
        <v>0</v>
      </c>
      <c r="U1552" s="7">
        <v>0</v>
      </c>
      <c r="V1552" s="7">
        <v>0</v>
      </c>
      <c r="W1552" s="7">
        <v>0</v>
      </c>
      <c r="X1552" s="7">
        <v>0</v>
      </c>
      <c r="Y1552" s="7">
        <v>0</v>
      </c>
      <c r="Z1552" s="7">
        <v>0</v>
      </c>
      <c r="AA1552" s="1" t="s">
        <v>33</v>
      </c>
      <c r="AB1552" s="1" t="str">
        <f t="shared" si="72"/>
        <v>Región de Murcia</v>
      </c>
      <c r="AC1552" s="1" t="str">
        <f t="shared" si="73"/>
        <v>Cáceres-Región de Murcia-Murcia-R4</v>
      </c>
      <c r="AD1552" s="1" t="str">
        <f t="shared" si="74"/>
        <v xml:space="preserve">DB - Industria textil y de la confección </v>
      </c>
    </row>
    <row r="1553" spans="1:30" ht="14.4">
      <c r="A1553" s="7" t="s">
        <v>104</v>
      </c>
      <c r="B1553" s="7" t="s">
        <v>112</v>
      </c>
      <c r="C1553" s="7" t="s">
        <v>113</v>
      </c>
      <c r="D1553" s="7" t="s">
        <v>35</v>
      </c>
      <c r="E1553" s="7">
        <v>0</v>
      </c>
      <c r="F1553" s="7">
        <v>0</v>
      </c>
      <c r="G1553" s="7">
        <v>0</v>
      </c>
      <c r="H1553" s="7">
        <v>0</v>
      </c>
      <c r="I1553" s="7">
        <v>0</v>
      </c>
      <c r="J1553" s="7">
        <v>0</v>
      </c>
      <c r="K1553" s="7">
        <v>0</v>
      </c>
      <c r="L1553" s="7">
        <v>0</v>
      </c>
      <c r="M1553" s="7">
        <v>0</v>
      </c>
      <c r="N1553" s="7">
        <v>0</v>
      </c>
      <c r="O1553" s="7">
        <v>0</v>
      </c>
      <c r="P1553" s="7">
        <v>0</v>
      </c>
      <c r="Q1553" s="7">
        <v>0</v>
      </c>
      <c r="R1553" s="7">
        <v>0</v>
      </c>
      <c r="S1553" s="7">
        <v>0</v>
      </c>
      <c r="T1553" s="7">
        <v>0</v>
      </c>
      <c r="U1553" s="7">
        <v>0</v>
      </c>
      <c r="V1553" s="7">
        <v>0</v>
      </c>
      <c r="W1553" s="7">
        <v>0</v>
      </c>
      <c r="X1553" s="7">
        <v>0</v>
      </c>
      <c r="Y1553" s="7">
        <v>0</v>
      </c>
      <c r="Z1553" s="7">
        <v>0</v>
      </c>
      <c r="AA1553" s="1" t="s">
        <v>36</v>
      </c>
      <c r="AB1553" s="1" t="str">
        <f t="shared" si="72"/>
        <v>Región de Murcia</v>
      </c>
      <c r="AC1553" s="1" t="str">
        <f t="shared" si="73"/>
        <v>Cáceres-Región de Murcia-Murcia-R5</v>
      </c>
      <c r="AD1553" s="1" t="str">
        <f t="shared" si="74"/>
        <v xml:space="preserve">DC - Industria del cuero y calzado </v>
      </c>
    </row>
    <row r="1554" spans="1:30" ht="14.4">
      <c r="A1554" s="7" t="s">
        <v>104</v>
      </c>
      <c r="B1554" s="7" t="s">
        <v>112</v>
      </c>
      <c r="C1554" s="7" t="s">
        <v>113</v>
      </c>
      <c r="D1554" s="7" t="s">
        <v>37</v>
      </c>
      <c r="E1554" s="7">
        <v>0</v>
      </c>
      <c r="F1554" s="7">
        <v>0</v>
      </c>
      <c r="G1554" s="7">
        <v>0</v>
      </c>
      <c r="H1554" s="7">
        <v>0</v>
      </c>
      <c r="I1554" s="7">
        <v>0</v>
      </c>
      <c r="J1554" s="7">
        <v>0</v>
      </c>
      <c r="K1554" s="7">
        <v>0</v>
      </c>
      <c r="L1554" s="7">
        <v>0</v>
      </c>
      <c r="M1554" s="7">
        <v>0</v>
      </c>
      <c r="N1554" s="7">
        <v>0</v>
      </c>
      <c r="O1554" s="7">
        <v>0</v>
      </c>
      <c r="P1554" s="7">
        <v>0</v>
      </c>
      <c r="Q1554" s="7">
        <v>0</v>
      </c>
      <c r="R1554" s="7">
        <v>0</v>
      </c>
      <c r="S1554" s="7">
        <v>0</v>
      </c>
      <c r="T1554" s="7">
        <v>0</v>
      </c>
      <c r="U1554" s="7">
        <v>0</v>
      </c>
      <c r="V1554" s="7">
        <v>0</v>
      </c>
      <c r="W1554" s="7">
        <v>0</v>
      </c>
      <c r="X1554" s="7">
        <v>0</v>
      </c>
      <c r="Y1554" s="7">
        <v>0</v>
      </c>
      <c r="Z1554" s="7">
        <v>0</v>
      </c>
      <c r="AA1554" s="1" t="s">
        <v>38</v>
      </c>
      <c r="AB1554" s="1" t="str">
        <f t="shared" si="72"/>
        <v>Región de Murcia</v>
      </c>
      <c r="AC1554" s="1" t="str">
        <f t="shared" si="73"/>
        <v>Cáceres-Región de Murcia-Murcia-R6</v>
      </c>
      <c r="AD1554" s="1" t="str">
        <f t="shared" si="74"/>
        <v xml:space="preserve">DD - Industria de la madera y el corcho </v>
      </c>
    </row>
    <row r="1555" spans="1:30" ht="14.4">
      <c r="A1555" s="7" t="s">
        <v>104</v>
      </c>
      <c r="B1555" s="7" t="s">
        <v>112</v>
      </c>
      <c r="C1555" s="7" t="s">
        <v>113</v>
      </c>
      <c r="D1555" s="7" t="s">
        <v>39</v>
      </c>
      <c r="E1555" s="7">
        <v>0</v>
      </c>
      <c r="F1555" s="7">
        <v>14.474561178213699</v>
      </c>
      <c r="G1555" s="7">
        <v>0</v>
      </c>
      <c r="H1555" s="7">
        <v>0</v>
      </c>
      <c r="I1555" s="7">
        <v>0</v>
      </c>
      <c r="J1555" s="7">
        <v>0</v>
      </c>
      <c r="K1555" s="7">
        <v>0</v>
      </c>
      <c r="L1555" s="7">
        <v>0</v>
      </c>
      <c r="M1555" s="7">
        <v>0</v>
      </c>
      <c r="N1555" s="7">
        <v>0</v>
      </c>
      <c r="O1555" s="7">
        <v>29.806407585794499</v>
      </c>
      <c r="P1555" s="7">
        <v>0</v>
      </c>
      <c r="Q1555" s="7">
        <v>16.453842999999999</v>
      </c>
      <c r="R1555" s="7">
        <v>0</v>
      </c>
      <c r="S1555" s="7">
        <v>0</v>
      </c>
      <c r="T1555" s="7">
        <v>0</v>
      </c>
      <c r="U1555" s="7">
        <v>0</v>
      </c>
      <c r="V1555" s="7">
        <v>0</v>
      </c>
      <c r="W1555" s="7">
        <v>0</v>
      </c>
      <c r="X1555" s="7">
        <v>0</v>
      </c>
      <c r="Y1555" s="7">
        <v>0</v>
      </c>
      <c r="Z1555" s="7">
        <v>13.032432</v>
      </c>
      <c r="AA1555" s="1" t="s">
        <v>40</v>
      </c>
      <c r="AB1555" s="1" t="str">
        <f t="shared" si="72"/>
        <v>Región de Murcia</v>
      </c>
      <c r="AC1555" s="1" t="str">
        <f t="shared" si="73"/>
        <v>Cáceres-Región de Murcia-Murcia-R7</v>
      </c>
      <c r="AD1555" s="1" t="str">
        <f t="shared" si="74"/>
        <v xml:space="preserve">DE - Industria del papel, edición y artes gráficas </v>
      </c>
    </row>
    <row r="1556" spans="1:30" ht="14.4">
      <c r="A1556" s="7" t="s">
        <v>104</v>
      </c>
      <c r="B1556" s="7" t="s">
        <v>112</v>
      </c>
      <c r="C1556" s="7" t="s">
        <v>113</v>
      </c>
      <c r="D1556" s="7" t="s">
        <v>41</v>
      </c>
      <c r="E1556" s="7">
        <v>0</v>
      </c>
      <c r="F1556" s="7">
        <v>0</v>
      </c>
      <c r="G1556" s="7">
        <v>0</v>
      </c>
      <c r="H1556" s="7">
        <v>0</v>
      </c>
      <c r="I1556" s="7">
        <v>0</v>
      </c>
      <c r="J1556" s="7">
        <v>0</v>
      </c>
      <c r="K1556" s="7">
        <v>4.0886265357421196</v>
      </c>
      <c r="L1556" s="7">
        <v>0</v>
      </c>
      <c r="M1556" s="7">
        <v>0</v>
      </c>
      <c r="N1556" s="7">
        <v>0</v>
      </c>
      <c r="O1556" s="7">
        <v>0</v>
      </c>
      <c r="P1556" s="7">
        <v>0</v>
      </c>
      <c r="Q1556" s="7">
        <v>0</v>
      </c>
      <c r="R1556" s="7">
        <v>0</v>
      </c>
      <c r="S1556" s="7">
        <v>0</v>
      </c>
      <c r="T1556" s="7">
        <v>0</v>
      </c>
      <c r="U1556" s="7">
        <v>0</v>
      </c>
      <c r="V1556" s="7">
        <v>7.5998520000000003</v>
      </c>
      <c r="W1556" s="7">
        <v>0</v>
      </c>
      <c r="X1556" s="7">
        <v>0</v>
      </c>
      <c r="Y1556" s="7">
        <v>0</v>
      </c>
      <c r="Z1556" s="7">
        <v>0</v>
      </c>
      <c r="AA1556" s="1" t="s">
        <v>42</v>
      </c>
      <c r="AB1556" s="1" t="str">
        <f t="shared" si="72"/>
        <v>Región de Murcia</v>
      </c>
      <c r="AC1556" s="1" t="str">
        <f t="shared" si="73"/>
        <v>Cáceres-Región de Murcia-Murcia-R8</v>
      </c>
      <c r="AD1556" s="1" t="str">
        <f t="shared" si="74"/>
        <v xml:space="preserve">DG - Industria Química </v>
      </c>
    </row>
    <row r="1557" spans="1:30" ht="14.4">
      <c r="A1557" s="7" t="s">
        <v>104</v>
      </c>
      <c r="B1557" s="7" t="s">
        <v>112</v>
      </c>
      <c r="C1557" s="7" t="s">
        <v>113</v>
      </c>
      <c r="D1557" s="7" t="s">
        <v>43</v>
      </c>
      <c r="E1557" s="7">
        <v>0</v>
      </c>
      <c r="F1557" s="7">
        <v>0</v>
      </c>
      <c r="G1557" s="7">
        <v>0</v>
      </c>
      <c r="H1557" s="7">
        <v>0</v>
      </c>
      <c r="I1557" s="7">
        <v>0</v>
      </c>
      <c r="J1557" s="7">
        <v>11.9579551123222</v>
      </c>
      <c r="K1557" s="7">
        <v>11.792067129032301</v>
      </c>
      <c r="L1557" s="7">
        <v>0</v>
      </c>
      <c r="M1557" s="7">
        <v>0</v>
      </c>
      <c r="N1557" s="7">
        <v>8.2017803275060004</v>
      </c>
      <c r="O1557" s="7">
        <v>8.3256369770358596</v>
      </c>
      <c r="P1557" s="7">
        <v>0</v>
      </c>
      <c r="Q1557" s="7">
        <v>0</v>
      </c>
      <c r="R1557" s="7">
        <v>0</v>
      </c>
      <c r="S1557" s="7">
        <v>0</v>
      </c>
      <c r="T1557" s="7">
        <v>0</v>
      </c>
      <c r="U1557" s="7">
        <v>15.687049999999999</v>
      </c>
      <c r="V1557" s="7">
        <v>14.96326</v>
      </c>
      <c r="W1557" s="7">
        <v>0</v>
      </c>
      <c r="X1557" s="7">
        <v>0</v>
      </c>
      <c r="Y1557" s="7">
        <v>5.5226850000000001</v>
      </c>
      <c r="Z1557" s="7">
        <v>11.542488000000001</v>
      </c>
      <c r="AA1557" s="1" t="s">
        <v>44</v>
      </c>
      <c r="AB1557" s="1" t="str">
        <f t="shared" si="72"/>
        <v>Región de Murcia</v>
      </c>
      <c r="AC1557" s="1" t="str">
        <f t="shared" si="73"/>
        <v>Cáceres-Región de Murcia-Murcia-R9</v>
      </c>
      <c r="AD1557" s="1" t="str">
        <f t="shared" si="74"/>
        <v xml:space="preserve">DH - Industria del caucho y materias plásticas </v>
      </c>
    </row>
    <row r="1558" spans="1:30" ht="14.4">
      <c r="A1558" s="7" t="s">
        <v>104</v>
      </c>
      <c r="B1558" s="7" t="s">
        <v>112</v>
      </c>
      <c r="C1558" s="7" t="s">
        <v>113</v>
      </c>
      <c r="D1558" s="7" t="s">
        <v>45</v>
      </c>
      <c r="E1558" s="7">
        <v>0</v>
      </c>
      <c r="F1558" s="7">
        <v>0</v>
      </c>
      <c r="G1558" s="7">
        <v>0</v>
      </c>
      <c r="H1558" s="7">
        <v>0</v>
      </c>
      <c r="I1558" s="7">
        <v>0</v>
      </c>
      <c r="J1558" s="7">
        <v>0</v>
      </c>
      <c r="K1558" s="7">
        <v>0</v>
      </c>
      <c r="L1558" s="7">
        <v>0</v>
      </c>
      <c r="M1558" s="7">
        <v>0</v>
      </c>
      <c r="N1558" s="7">
        <v>0</v>
      </c>
      <c r="O1558" s="7">
        <v>0</v>
      </c>
      <c r="P1558" s="7">
        <v>0</v>
      </c>
      <c r="Q1558" s="7">
        <v>0</v>
      </c>
      <c r="R1558" s="7">
        <v>0</v>
      </c>
      <c r="S1558" s="7">
        <v>0</v>
      </c>
      <c r="T1558" s="7">
        <v>0</v>
      </c>
      <c r="U1558" s="7">
        <v>0</v>
      </c>
      <c r="V1558" s="7">
        <v>0</v>
      </c>
      <c r="W1558" s="7">
        <v>0</v>
      </c>
      <c r="X1558" s="7">
        <v>0</v>
      </c>
      <c r="Y1558" s="7">
        <v>0</v>
      </c>
      <c r="Z1558" s="7">
        <v>0</v>
      </c>
      <c r="AA1558" s="1" t="s">
        <v>46</v>
      </c>
      <c r="AB1558" s="1" t="str">
        <f t="shared" si="72"/>
        <v>Región de Murcia</v>
      </c>
      <c r="AC1558" s="1" t="str">
        <f t="shared" si="73"/>
        <v>Cáceres-Región de Murcia-Murcia-R10</v>
      </c>
      <c r="AD1558" s="1" t="str">
        <f t="shared" si="74"/>
        <v xml:space="preserve">DI - Industria de productos minerales no metálicos </v>
      </c>
    </row>
    <row r="1559" spans="1:30" ht="14.4">
      <c r="A1559" s="7" t="s">
        <v>104</v>
      </c>
      <c r="B1559" s="7" t="s">
        <v>112</v>
      </c>
      <c r="C1559" s="7" t="s">
        <v>113</v>
      </c>
      <c r="D1559" s="7" t="s">
        <v>47</v>
      </c>
      <c r="E1559" s="7">
        <v>0</v>
      </c>
      <c r="F1559" s="7">
        <v>7.64935300630993</v>
      </c>
      <c r="G1559" s="7">
        <v>5.2675925348668997</v>
      </c>
      <c r="H1559" s="7">
        <v>0</v>
      </c>
      <c r="I1559" s="7">
        <v>5.9231719868398498</v>
      </c>
      <c r="J1559" s="7">
        <v>17.7215882612245</v>
      </c>
      <c r="K1559" s="7">
        <v>0.197830387529628</v>
      </c>
      <c r="L1559" s="7">
        <v>0</v>
      </c>
      <c r="M1559" s="7">
        <v>0</v>
      </c>
      <c r="N1559" s="7">
        <v>0</v>
      </c>
      <c r="O1559" s="7">
        <v>2.6029172259279401</v>
      </c>
      <c r="P1559" s="7">
        <v>0</v>
      </c>
      <c r="Q1559" s="7">
        <v>7.0302210000000001</v>
      </c>
      <c r="R1559" s="7">
        <v>17.202719999999999</v>
      </c>
      <c r="S1559" s="7">
        <v>0</v>
      </c>
      <c r="T1559" s="7">
        <v>7.8859349999999999</v>
      </c>
      <c r="U1559" s="7">
        <v>27.077248000000001</v>
      </c>
      <c r="V1559" s="7">
        <v>0.48074800000000001</v>
      </c>
      <c r="W1559" s="7">
        <v>0</v>
      </c>
      <c r="X1559" s="7">
        <v>0</v>
      </c>
      <c r="Y1559" s="7">
        <v>0</v>
      </c>
      <c r="Z1559" s="7">
        <v>2.684885</v>
      </c>
      <c r="AA1559" s="1" t="s">
        <v>48</v>
      </c>
      <c r="AB1559" s="1" t="str">
        <f t="shared" si="72"/>
        <v>Región de Murcia</v>
      </c>
      <c r="AC1559" s="1" t="str">
        <f t="shared" si="73"/>
        <v>Cáceres-Región de Murcia-Murcia-R11</v>
      </c>
      <c r="AD1559" s="1" t="str">
        <f t="shared" si="74"/>
        <v xml:space="preserve">DJ - Metalurgia y fabricación de productos metálicos </v>
      </c>
    </row>
    <row r="1560" spans="1:30" ht="14.4">
      <c r="A1560" s="7" t="s">
        <v>104</v>
      </c>
      <c r="B1560" s="7" t="s">
        <v>112</v>
      </c>
      <c r="C1560" s="7" t="s">
        <v>113</v>
      </c>
      <c r="D1560" s="7" t="s">
        <v>49</v>
      </c>
      <c r="E1560" s="7">
        <v>0</v>
      </c>
      <c r="F1560" s="7">
        <v>0</v>
      </c>
      <c r="G1560" s="7">
        <v>0</v>
      </c>
      <c r="H1560" s="7">
        <v>0</v>
      </c>
      <c r="I1560" s="7">
        <v>0</v>
      </c>
      <c r="J1560" s="7">
        <v>0</v>
      </c>
      <c r="K1560" s="7">
        <v>0</v>
      </c>
      <c r="L1560" s="7">
        <v>0</v>
      </c>
      <c r="M1560" s="7">
        <v>0</v>
      </c>
      <c r="N1560" s="7">
        <v>0</v>
      </c>
      <c r="O1560" s="7">
        <v>0</v>
      </c>
      <c r="P1560" s="7">
        <v>0</v>
      </c>
      <c r="Q1560" s="7">
        <v>0</v>
      </c>
      <c r="R1560" s="7">
        <v>0</v>
      </c>
      <c r="S1560" s="7">
        <v>0</v>
      </c>
      <c r="T1560" s="7">
        <v>0</v>
      </c>
      <c r="U1560" s="7">
        <v>0</v>
      </c>
      <c r="V1560" s="7">
        <v>0</v>
      </c>
      <c r="W1560" s="7">
        <v>0</v>
      </c>
      <c r="X1560" s="7">
        <v>0</v>
      </c>
      <c r="Y1560" s="7">
        <v>0</v>
      </c>
      <c r="Z1560" s="7">
        <v>0</v>
      </c>
      <c r="AA1560" s="1" t="s">
        <v>50</v>
      </c>
      <c r="AB1560" s="1" t="str">
        <f t="shared" si="72"/>
        <v>Región de Murcia</v>
      </c>
      <c r="AC1560" s="1" t="str">
        <f t="shared" si="73"/>
        <v>Cáceres-Región de Murcia-Murcia-R12</v>
      </c>
      <c r="AD1560" s="1" t="str">
        <f t="shared" si="74"/>
        <v xml:space="preserve">DK - Fabricación de maquinaria y equipo mecánico </v>
      </c>
    </row>
    <row r="1561" spans="1:30" ht="14.4">
      <c r="A1561" s="7" t="s">
        <v>104</v>
      </c>
      <c r="B1561" s="7" t="s">
        <v>112</v>
      </c>
      <c r="C1561" s="7" t="s">
        <v>113</v>
      </c>
      <c r="D1561" s="7" t="s">
        <v>51</v>
      </c>
      <c r="E1561" s="7">
        <v>0</v>
      </c>
      <c r="F1561" s="7">
        <v>0</v>
      </c>
      <c r="G1561" s="7">
        <v>0</v>
      </c>
      <c r="H1561" s="7">
        <v>0</v>
      </c>
      <c r="I1561" s="7">
        <v>0</v>
      </c>
      <c r="J1561" s="7">
        <v>0</v>
      </c>
      <c r="K1561" s="7">
        <v>0</v>
      </c>
      <c r="L1561" s="7">
        <v>0</v>
      </c>
      <c r="M1561" s="7">
        <v>0</v>
      </c>
      <c r="N1561" s="7">
        <v>0</v>
      </c>
      <c r="O1561" s="7">
        <v>0</v>
      </c>
      <c r="P1561" s="7">
        <v>0</v>
      </c>
      <c r="Q1561" s="7">
        <v>0</v>
      </c>
      <c r="R1561" s="7">
        <v>0</v>
      </c>
      <c r="S1561" s="7">
        <v>0</v>
      </c>
      <c r="T1561" s="7">
        <v>0</v>
      </c>
      <c r="U1561" s="7">
        <v>0</v>
      </c>
      <c r="V1561" s="7">
        <v>0</v>
      </c>
      <c r="W1561" s="7">
        <v>0</v>
      </c>
      <c r="X1561" s="7">
        <v>0</v>
      </c>
      <c r="Y1561" s="7">
        <v>0</v>
      </c>
      <c r="Z1561" s="7">
        <v>0</v>
      </c>
      <c r="AA1561" s="1" t="s">
        <v>52</v>
      </c>
      <c r="AB1561" s="1" t="str">
        <f t="shared" si="72"/>
        <v>Región de Murcia</v>
      </c>
      <c r="AC1561" s="1" t="str">
        <f t="shared" si="73"/>
        <v>Cáceres-Región de Murcia-Murcia-R13</v>
      </c>
      <c r="AD1561" s="1" t="str">
        <f t="shared" si="74"/>
        <v xml:space="preserve">DL - Material y equipo eléctrico, electrónico y óptico </v>
      </c>
    </row>
    <row r="1562" spans="1:30" ht="14.4">
      <c r="A1562" s="7" t="s">
        <v>104</v>
      </c>
      <c r="B1562" s="7" t="s">
        <v>112</v>
      </c>
      <c r="C1562" s="7" t="s">
        <v>113</v>
      </c>
      <c r="D1562" s="7" t="s">
        <v>53</v>
      </c>
      <c r="E1562" s="7">
        <v>0</v>
      </c>
      <c r="F1562" s="7">
        <v>0</v>
      </c>
      <c r="G1562" s="7">
        <v>0</v>
      </c>
      <c r="H1562" s="7">
        <v>0</v>
      </c>
      <c r="I1562" s="7">
        <v>0</v>
      </c>
      <c r="J1562" s="7">
        <v>0</v>
      </c>
      <c r="K1562" s="7">
        <v>0</v>
      </c>
      <c r="L1562" s="7">
        <v>0</v>
      </c>
      <c r="M1562" s="7">
        <v>0</v>
      </c>
      <c r="N1562" s="7">
        <v>0</v>
      </c>
      <c r="O1562" s="7">
        <v>0</v>
      </c>
      <c r="P1562" s="7">
        <v>0</v>
      </c>
      <c r="Q1562" s="7">
        <v>0</v>
      </c>
      <c r="R1562" s="7">
        <v>0</v>
      </c>
      <c r="S1562" s="7">
        <v>0</v>
      </c>
      <c r="T1562" s="7">
        <v>0</v>
      </c>
      <c r="U1562" s="7">
        <v>0</v>
      </c>
      <c r="V1562" s="7">
        <v>0</v>
      </c>
      <c r="W1562" s="7">
        <v>0</v>
      </c>
      <c r="X1562" s="7">
        <v>0</v>
      </c>
      <c r="Y1562" s="7">
        <v>0</v>
      </c>
      <c r="Z1562" s="7">
        <v>0</v>
      </c>
      <c r="AA1562" s="1" t="s">
        <v>54</v>
      </c>
      <c r="AB1562" s="1" t="str">
        <f t="shared" si="72"/>
        <v>Región de Murcia</v>
      </c>
      <c r="AC1562" s="1" t="str">
        <f t="shared" si="73"/>
        <v>Cáceres-Región de Murcia-Murcia-R14</v>
      </c>
      <c r="AD1562" s="1" t="str">
        <f t="shared" si="74"/>
        <v xml:space="preserve">DM - Fabricación de material de transporte </v>
      </c>
    </row>
    <row r="1563" spans="1:30" ht="14.4">
      <c r="A1563" s="7" t="s">
        <v>104</v>
      </c>
      <c r="B1563" s="7" t="s">
        <v>112</v>
      </c>
      <c r="C1563" s="7" t="s">
        <v>113</v>
      </c>
      <c r="D1563" s="7" t="s">
        <v>55</v>
      </c>
      <c r="E1563" s="7">
        <v>0</v>
      </c>
      <c r="F1563" s="7">
        <v>0</v>
      </c>
      <c r="G1563" s="7">
        <v>0</v>
      </c>
      <c r="H1563" s="7">
        <v>0</v>
      </c>
      <c r="I1563" s="7">
        <v>0</v>
      </c>
      <c r="J1563" s="7">
        <v>0</v>
      </c>
      <c r="K1563" s="7">
        <v>0</v>
      </c>
      <c r="L1563" s="7">
        <v>0</v>
      </c>
      <c r="M1563" s="7">
        <v>0</v>
      </c>
      <c r="N1563" s="7">
        <v>0</v>
      </c>
      <c r="O1563" s="7">
        <v>7.1165932084161199</v>
      </c>
      <c r="P1563" s="7">
        <v>0</v>
      </c>
      <c r="Q1563" s="7">
        <v>0</v>
      </c>
      <c r="R1563" s="7">
        <v>0</v>
      </c>
      <c r="S1563" s="7">
        <v>0</v>
      </c>
      <c r="T1563" s="7">
        <v>0</v>
      </c>
      <c r="U1563" s="7">
        <v>0</v>
      </c>
      <c r="V1563" s="7">
        <v>0</v>
      </c>
      <c r="W1563" s="7">
        <v>0</v>
      </c>
      <c r="X1563" s="7">
        <v>0</v>
      </c>
      <c r="Y1563" s="7">
        <v>0</v>
      </c>
      <c r="Z1563" s="7">
        <v>2.7027679999999998</v>
      </c>
      <c r="AA1563" s="1" t="s">
        <v>56</v>
      </c>
      <c r="AB1563" s="1" t="str">
        <f t="shared" si="72"/>
        <v>Región de Murcia</v>
      </c>
      <c r="AC1563" s="1" t="str">
        <f t="shared" si="73"/>
        <v>Cáceres-Región de Murcia-Murcia-R15</v>
      </c>
      <c r="AD1563" s="1" t="str">
        <f t="shared" si="74"/>
        <v xml:space="preserve">DN - Industrias diversas </v>
      </c>
    </row>
    <row r="1564" spans="1:30" ht="14.4">
      <c r="A1564" s="7" t="s">
        <v>104</v>
      </c>
      <c r="B1564" s="7" t="s">
        <v>112</v>
      </c>
      <c r="C1564" s="7" t="s">
        <v>113</v>
      </c>
      <c r="D1564" s="7" t="s">
        <v>57</v>
      </c>
      <c r="E1564" s="7">
        <v>0</v>
      </c>
      <c r="F1564" s="7">
        <v>0</v>
      </c>
      <c r="G1564" s="7">
        <v>0</v>
      </c>
      <c r="H1564" s="7">
        <v>0</v>
      </c>
      <c r="I1564" s="7">
        <v>0</v>
      </c>
      <c r="J1564" s="7">
        <v>0</v>
      </c>
      <c r="K1564" s="7">
        <v>0</v>
      </c>
      <c r="L1564" s="7">
        <v>0</v>
      </c>
      <c r="M1564" s="7">
        <v>0</v>
      </c>
      <c r="N1564" s="7">
        <v>0</v>
      </c>
      <c r="O1564" s="7">
        <v>0</v>
      </c>
      <c r="P1564" s="7">
        <v>0</v>
      </c>
      <c r="Q1564" s="7">
        <v>0</v>
      </c>
      <c r="R1564" s="7">
        <v>0</v>
      </c>
      <c r="S1564" s="7">
        <v>0</v>
      </c>
      <c r="T1564" s="7">
        <v>0</v>
      </c>
      <c r="U1564" s="7">
        <v>0</v>
      </c>
      <c r="V1564" s="7">
        <v>0</v>
      </c>
      <c r="W1564" s="7">
        <v>0</v>
      </c>
      <c r="X1564" s="7">
        <v>0</v>
      </c>
      <c r="Y1564" s="7">
        <v>0</v>
      </c>
      <c r="Z1564" s="7">
        <v>0</v>
      </c>
      <c r="AA1564" s="1" t="s">
        <v>58</v>
      </c>
      <c r="AB1564" s="1" t="str">
        <f t="shared" si="72"/>
        <v>Región de Murcia</v>
      </c>
      <c r="AC1564" s="1" t="str">
        <f t="shared" si="73"/>
        <v>Cáceres-Región de Murcia-Murcia-R16</v>
      </c>
      <c r="AD1564" s="1" t="str">
        <f t="shared" si="74"/>
        <v xml:space="preserve">EE - Industria energética, distribución de energía, gas y agua </v>
      </c>
    </row>
    <row r="1565" spans="1:30" ht="14.4">
      <c r="A1565" s="7" t="s">
        <v>104</v>
      </c>
      <c r="B1565" s="7" t="s">
        <v>114</v>
      </c>
      <c r="C1565" s="7" t="s">
        <v>115</v>
      </c>
      <c r="D1565" s="7" t="s">
        <v>23</v>
      </c>
      <c r="E1565" s="7">
        <v>0.87428923946943804</v>
      </c>
      <c r="F1565" s="7">
        <v>7.5335361033734598</v>
      </c>
      <c r="G1565" s="7">
        <v>0</v>
      </c>
      <c r="H1565" s="7">
        <v>0</v>
      </c>
      <c r="I1565" s="7">
        <v>0</v>
      </c>
      <c r="J1565" s="7">
        <v>0.39089878886037899</v>
      </c>
      <c r="K1565" s="7">
        <v>9.4339119276990502</v>
      </c>
      <c r="L1565" s="7">
        <v>0</v>
      </c>
      <c r="M1565" s="7">
        <v>0</v>
      </c>
      <c r="N1565" s="7">
        <v>0</v>
      </c>
      <c r="O1565" s="7">
        <v>0</v>
      </c>
      <c r="P1565" s="7">
        <v>0.87301499999999999</v>
      </c>
      <c r="Q1565" s="7">
        <v>15.46058</v>
      </c>
      <c r="R1565" s="7">
        <v>0</v>
      </c>
      <c r="S1565" s="7">
        <v>0</v>
      </c>
      <c r="T1565" s="7">
        <v>0</v>
      </c>
      <c r="U1565" s="7">
        <v>9.7430959999999995</v>
      </c>
      <c r="V1565" s="7">
        <v>10.64268</v>
      </c>
      <c r="W1565" s="7">
        <v>0</v>
      </c>
      <c r="X1565" s="7">
        <v>0</v>
      </c>
      <c r="Y1565" s="7">
        <v>0</v>
      </c>
      <c r="Z1565" s="7">
        <v>0</v>
      </c>
      <c r="AA1565" s="1" t="s">
        <v>24</v>
      </c>
      <c r="AB1565" s="1" t="str">
        <f t="shared" si="72"/>
        <v>Comunidad Foral De Navarra</v>
      </c>
      <c r="AC1565" s="1" t="str">
        <f t="shared" si="73"/>
        <v>Cáceres-Comunidad Foral De Navarra-Navarra-R1</v>
      </c>
      <c r="AD1565" s="1" t="str">
        <f t="shared" si="74"/>
        <v xml:space="preserve">AA,BB - Agricultura, silvicultura y pesca </v>
      </c>
    </row>
    <row r="1566" spans="1:30" ht="14.4">
      <c r="A1566" s="7" t="s">
        <v>104</v>
      </c>
      <c r="B1566" s="7" t="s">
        <v>114</v>
      </c>
      <c r="C1566" s="7" t="s">
        <v>115</v>
      </c>
      <c r="D1566" s="7" t="s">
        <v>26</v>
      </c>
      <c r="E1566" s="7">
        <v>0</v>
      </c>
      <c r="F1566" s="7">
        <v>0</v>
      </c>
      <c r="G1566" s="7">
        <v>0</v>
      </c>
      <c r="H1566" s="7">
        <v>0</v>
      </c>
      <c r="I1566" s="7">
        <v>0</v>
      </c>
      <c r="J1566" s="7">
        <v>0</v>
      </c>
      <c r="K1566" s="7">
        <v>0</v>
      </c>
      <c r="L1566" s="7">
        <v>0</v>
      </c>
      <c r="M1566" s="7">
        <v>0</v>
      </c>
      <c r="N1566" s="7">
        <v>0</v>
      </c>
      <c r="O1566" s="7">
        <v>0</v>
      </c>
      <c r="P1566" s="7">
        <v>0</v>
      </c>
      <c r="Q1566" s="7">
        <v>0</v>
      </c>
      <c r="R1566" s="7">
        <v>0</v>
      </c>
      <c r="S1566" s="7">
        <v>0</v>
      </c>
      <c r="T1566" s="7">
        <v>0</v>
      </c>
      <c r="U1566" s="7">
        <v>0</v>
      </c>
      <c r="V1566" s="7">
        <v>0</v>
      </c>
      <c r="W1566" s="7">
        <v>0</v>
      </c>
      <c r="X1566" s="7">
        <v>0</v>
      </c>
      <c r="Y1566" s="7">
        <v>0</v>
      </c>
      <c r="Z1566" s="7">
        <v>0</v>
      </c>
      <c r="AA1566" s="1" t="s">
        <v>27</v>
      </c>
      <c r="AB1566" s="1" t="str">
        <f t="shared" ref="AB1566:AB1629" si="75">IF(B1566="Castilla-La Mancha","Castilla La Mancha",B1566)</f>
        <v>Comunidad Foral De Navarra</v>
      </c>
      <c r="AC1566" s="1" t="str">
        <f t="shared" si="73"/>
        <v>Cáceres-Comunidad Foral De Navarra-Navarra-R2</v>
      </c>
      <c r="AD1566" s="1" t="str">
        <f t="shared" si="74"/>
        <v xml:space="preserve">CA,CB, DF - I. extractivas, coquerías, refino y combustibles nucleares </v>
      </c>
    </row>
    <row r="1567" spans="1:30" ht="14.4">
      <c r="A1567" s="7" t="s">
        <v>104</v>
      </c>
      <c r="B1567" s="7" t="s">
        <v>114</v>
      </c>
      <c r="C1567" s="7" t="s">
        <v>115</v>
      </c>
      <c r="D1567" s="7" t="s">
        <v>29</v>
      </c>
      <c r="E1567" s="7">
        <v>0</v>
      </c>
      <c r="F1567" s="7">
        <v>50.045792740174399</v>
      </c>
      <c r="G1567" s="7">
        <v>0</v>
      </c>
      <c r="H1567" s="7">
        <v>112.024039016982</v>
      </c>
      <c r="I1567" s="7">
        <v>0</v>
      </c>
      <c r="J1567" s="7">
        <v>0</v>
      </c>
      <c r="K1567" s="7">
        <v>28.554036535001998</v>
      </c>
      <c r="L1567" s="7">
        <v>0</v>
      </c>
      <c r="M1567" s="7">
        <v>0</v>
      </c>
      <c r="N1567" s="7">
        <v>0</v>
      </c>
      <c r="O1567" s="7">
        <v>0</v>
      </c>
      <c r="P1567" s="7">
        <v>0</v>
      </c>
      <c r="Q1567" s="7">
        <v>39.967559999999999</v>
      </c>
      <c r="R1567" s="7">
        <v>0</v>
      </c>
      <c r="S1567" s="7">
        <v>53.082880000000003</v>
      </c>
      <c r="T1567" s="7">
        <v>0</v>
      </c>
      <c r="U1567" s="7">
        <v>0</v>
      </c>
      <c r="V1567" s="7">
        <v>15.766323</v>
      </c>
      <c r="W1567" s="7">
        <v>0</v>
      </c>
      <c r="X1567" s="7">
        <v>0</v>
      </c>
      <c r="Y1567" s="7">
        <v>0</v>
      </c>
      <c r="Z1567" s="7">
        <v>0</v>
      </c>
      <c r="AA1567" s="1" t="s">
        <v>30</v>
      </c>
      <c r="AB1567" s="1" t="str">
        <f t="shared" si="75"/>
        <v>Comunidad Foral De Navarra</v>
      </c>
      <c r="AC1567" s="1" t="str">
        <f t="shared" si="73"/>
        <v>Cáceres-Comunidad Foral De Navarra-Navarra-R3</v>
      </c>
      <c r="AD1567" s="1" t="str">
        <f t="shared" si="74"/>
        <v xml:space="preserve">DA - Industria Agroalimentaria </v>
      </c>
    </row>
    <row r="1568" spans="1:30" ht="14.4">
      <c r="A1568" s="7" t="s">
        <v>104</v>
      </c>
      <c r="B1568" s="7" t="s">
        <v>114</v>
      </c>
      <c r="C1568" s="7" t="s">
        <v>115</v>
      </c>
      <c r="D1568" s="7" t="s">
        <v>32</v>
      </c>
      <c r="E1568" s="7">
        <v>0</v>
      </c>
      <c r="F1568" s="7">
        <v>0</v>
      </c>
      <c r="G1568" s="7">
        <v>0</v>
      </c>
      <c r="H1568" s="7">
        <v>0</v>
      </c>
      <c r="I1568" s="7">
        <v>0</v>
      </c>
      <c r="J1568" s="7">
        <v>1.9747156938248601E-3</v>
      </c>
      <c r="K1568" s="7">
        <v>0</v>
      </c>
      <c r="L1568" s="7">
        <v>0</v>
      </c>
      <c r="M1568" s="7">
        <v>0</v>
      </c>
      <c r="N1568" s="7">
        <v>0</v>
      </c>
      <c r="O1568" s="7">
        <v>0</v>
      </c>
      <c r="P1568" s="7">
        <v>0</v>
      </c>
      <c r="Q1568" s="7">
        <v>0</v>
      </c>
      <c r="R1568" s="7">
        <v>0</v>
      </c>
      <c r="S1568" s="7">
        <v>0</v>
      </c>
      <c r="T1568" s="7">
        <v>0</v>
      </c>
      <c r="U1568" s="7">
        <v>0</v>
      </c>
      <c r="V1568" s="7">
        <v>0</v>
      </c>
      <c r="W1568" s="7">
        <v>0</v>
      </c>
      <c r="X1568" s="7">
        <v>0</v>
      </c>
      <c r="Y1568" s="7">
        <v>0</v>
      </c>
      <c r="Z1568" s="7">
        <v>0</v>
      </c>
      <c r="AA1568" s="1" t="s">
        <v>33</v>
      </c>
      <c r="AB1568" s="1" t="str">
        <f t="shared" si="75"/>
        <v>Comunidad Foral De Navarra</v>
      </c>
      <c r="AC1568" s="1" t="str">
        <f t="shared" si="73"/>
        <v>Cáceres-Comunidad Foral De Navarra-Navarra-R4</v>
      </c>
      <c r="AD1568" s="1" t="str">
        <f t="shared" si="74"/>
        <v xml:space="preserve">DB - Industria textil y de la confección </v>
      </c>
    </row>
    <row r="1569" spans="1:30" ht="14.4">
      <c r="A1569" s="7" t="s">
        <v>104</v>
      </c>
      <c r="B1569" s="7" t="s">
        <v>114</v>
      </c>
      <c r="C1569" s="7" t="s">
        <v>115</v>
      </c>
      <c r="D1569" s="7" t="s">
        <v>35</v>
      </c>
      <c r="E1569" s="7">
        <v>0</v>
      </c>
      <c r="F1569" s="7">
        <v>0</v>
      </c>
      <c r="G1569" s="7">
        <v>0</v>
      </c>
      <c r="H1569" s="7">
        <v>0</v>
      </c>
      <c r="I1569" s="7">
        <v>0</v>
      </c>
      <c r="J1569" s="7">
        <v>0</v>
      </c>
      <c r="K1569" s="7">
        <v>0</v>
      </c>
      <c r="L1569" s="7">
        <v>0</v>
      </c>
      <c r="M1569" s="7">
        <v>0</v>
      </c>
      <c r="N1569" s="7">
        <v>0</v>
      </c>
      <c r="O1569" s="7">
        <v>0</v>
      </c>
      <c r="P1569" s="7">
        <v>0</v>
      </c>
      <c r="Q1569" s="7">
        <v>0</v>
      </c>
      <c r="R1569" s="7">
        <v>0</v>
      </c>
      <c r="S1569" s="7">
        <v>0</v>
      </c>
      <c r="T1569" s="7">
        <v>0</v>
      </c>
      <c r="U1569" s="7">
        <v>0</v>
      </c>
      <c r="V1569" s="7">
        <v>0</v>
      </c>
      <c r="W1569" s="7">
        <v>0</v>
      </c>
      <c r="X1569" s="7">
        <v>0</v>
      </c>
      <c r="Y1569" s="7">
        <v>0</v>
      </c>
      <c r="Z1569" s="7">
        <v>0</v>
      </c>
      <c r="AA1569" s="1" t="s">
        <v>36</v>
      </c>
      <c r="AB1569" s="1" t="str">
        <f t="shared" si="75"/>
        <v>Comunidad Foral De Navarra</v>
      </c>
      <c r="AC1569" s="1" t="str">
        <f t="shared" si="73"/>
        <v>Cáceres-Comunidad Foral De Navarra-Navarra-R5</v>
      </c>
      <c r="AD1569" s="1" t="str">
        <f t="shared" si="74"/>
        <v xml:space="preserve">DC - Industria del cuero y calzado </v>
      </c>
    </row>
    <row r="1570" spans="1:30" ht="14.4">
      <c r="A1570" s="7" t="s">
        <v>104</v>
      </c>
      <c r="B1570" s="7" t="s">
        <v>114</v>
      </c>
      <c r="C1570" s="7" t="s">
        <v>115</v>
      </c>
      <c r="D1570" s="7" t="s">
        <v>37</v>
      </c>
      <c r="E1570" s="7">
        <v>0.23110010859181301</v>
      </c>
      <c r="F1570" s="7">
        <v>0</v>
      </c>
      <c r="G1570" s="7">
        <v>0</v>
      </c>
      <c r="H1570" s="7">
        <v>0</v>
      </c>
      <c r="I1570" s="7">
        <v>0</v>
      </c>
      <c r="J1570" s="7">
        <v>0</v>
      </c>
      <c r="K1570" s="7">
        <v>0</v>
      </c>
      <c r="L1570" s="7">
        <v>0</v>
      </c>
      <c r="M1570" s="7">
        <v>0</v>
      </c>
      <c r="N1570" s="7">
        <v>0</v>
      </c>
      <c r="O1570" s="7">
        <v>0</v>
      </c>
      <c r="P1570" s="7">
        <v>0.874915</v>
      </c>
      <c r="Q1570" s="7">
        <v>0</v>
      </c>
      <c r="R1570" s="7">
        <v>0</v>
      </c>
      <c r="S1570" s="7">
        <v>0</v>
      </c>
      <c r="T1570" s="7">
        <v>0</v>
      </c>
      <c r="U1570" s="7">
        <v>0</v>
      </c>
      <c r="V1570" s="7">
        <v>0</v>
      </c>
      <c r="W1570" s="7">
        <v>0</v>
      </c>
      <c r="X1570" s="7">
        <v>0</v>
      </c>
      <c r="Y1570" s="7">
        <v>0</v>
      </c>
      <c r="Z1570" s="7">
        <v>0</v>
      </c>
      <c r="AA1570" s="1" t="s">
        <v>38</v>
      </c>
      <c r="AB1570" s="1" t="str">
        <f t="shared" si="75"/>
        <v>Comunidad Foral De Navarra</v>
      </c>
      <c r="AC1570" s="1" t="str">
        <f t="shared" si="73"/>
        <v>Cáceres-Comunidad Foral De Navarra-Navarra-R6</v>
      </c>
      <c r="AD1570" s="1" t="str">
        <f t="shared" si="74"/>
        <v xml:space="preserve">DD - Industria de la madera y el corcho </v>
      </c>
    </row>
    <row r="1571" spans="1:30" ht="14.4">
      <c r="A1571" s="7" t="s">
        <v>104</v>
      </c>
      <c r="B1571" s="7" t="s">
        <v>114</v>
      </c>
      <c r="C1571" s="7" t="s">
        <v>115</v>
      </c>
      <c r="D1571" s="7" t="s">
        <v>39</v>
      </c>
      <c r="E1571" s="7">
        <v>0</v>
      </c>
      <c r="F1571" s="7">
        <v>0</v>
      </c>
      <c r="G1571" s="7">
        <v>0</v>
      </c>
      <c r="H1571" s="7">
        <v>3.0753401013515602</v>
      </c>
      <c r="I1571" s="7">
        <v>0</v>
      </c>
      <c r="J1571" s="7">
        <v>0</v>
      </c>
      <c r="K1571" s="7">
        <v>0</v>
      </c>
      <c r="L1571" s="7">
        <v>1.16569689471239</v>
      </c>
      <c r="M1571" s="7">
        <v>0</v>
      </c>
      <c r="N1571" s="7">
        <v>0</v>
      </c>
      <c r="O1571" s="7">
        <v>0</v>
      </c>
      <c r="P1571" s="7">
        <v>0</v>
      </c>
      <c r="Q1571" s="7">
        <v>0</v>
      </c>
      <c r="R1571" s="7">
        <v>0</v>
      </c>
      <c r="S1571" s="7">
        <v>2.86429</v>
      </c>
      <c r="T1571" s="7">
        <v>0</v>
      </c>
      <c r="U1571" s="7">
        <v>0</v>
      </c>
      <c r="V1571" s="7">
        <v>0</v>
      </c>
      <c r="W1571" s="7">
        <v>1.866635</v>
      </c>
      <c r="X1571" s="7">
        <v>0</v>
      </c>
      <c r="Y1571" s="7">
        <v>0</v>
      </c>
      <c r="Z1571" s="7">
        <v>0</v>
      </c>
      <c r="AA1571" s="1" t="s">
        <v>40</v>
      </c>
      <c r="AB1571" s="1" t="str">
        <f t="shared" si="75"/>
        <v>Comunidad Foral De Navarra</v>
      </c>
      <c r="AC1571" s="1" t="str">
        <f t="shared" si="73"/>
        <v>Cáceres-Comunidad Foral De Navarra-Navarra-R7</v>
      </c>
      <c r="AD1571" s="1" t="str">
        <f t="shared" si="74"/>
        <v xml:space="preserve">DE - Industria del papel, edición y artes gráficas </v>
      </c>
    </row>
    <row r="1572" spans="1:30" ht="14.4">
      <c r="A1572" s="7" t="s">
        <v>104</v>
      </c>
      <c r="B1572" s="7" t="s">
        <v>114</v>
      </c>
      <c r="C1572" s="7" t="s">
        <v>115</v>
      </c>
      <c r="D1572" s="7" t="s">
        <v>41</v>
      </c>
      <c r="E1572" s="7">
        <v>0</v>
      </c>
      <c r="F1572" s="7">
        <v>0</v>
      </c>
      <c r="G1572" s="7">
        <v>0</v>
      </c>
      <c r="H1572" s="7">
        <v>0</v>
      </c>
      <c r="I1572" s="7">
        <v>0</v>
      </c>
      <c r="J1572" s="7">
        <v>0</v>
      </c>
      <c r="K1572" s="7">
        <v>0</v>
      </c>
      <c r="L1572" s="7">
        <v>0</v>
      </c>
      <c r="M1572" s="7">
        <v>5.7407475988500698</v>
      </c>
      <c r="N1572" s="7">
        <v>0</v>
      </c>
      <c r="O1572" s="7">
        <v>4.1411855964546502</v>
      </c>
      <c r="P1572" s="7">
        <v>0</v>
      </c>
      <c r="Q1572" s="7">
        <v>0</v>
      </c>
      <c r="R1572" s="7">
        <v>0</v>
      </c>
      <c r="S1572" s="7">
        <v>0</v>
      </c>
      <c r="T1572" s="7">
        <v>0</v>
      </c>
      <c r="U1572" s="7">
        <v>0</v>
      </c>
      <c r="V1572" s="7">
        <v>0</v>
      </c>
      <c r="W1572" s="7">
        <v>0</v>
      </c>
      <c r="X1572" s="7">
        <v>12.814368</v>
      </c>
      <c r="Y1572" s="7">
        <v>0</v>
      </c>
      <c r="Z1572" s="7">
        <v>10.307703999999999</v>
      </c>
      <c r="AA1572" s="1" t="s">
        <v>42</v>
      </c>
      <c r="AB1572" s="1" t="str">
        <f t="shared" si="75"/>
        <v>Comunidad Foral De Navarra</v>
      </c>
      <c r="AC1572" s="1" t="str">
        <f t="shared" si="73"/>
        <v>Cáceres-Comunidad Foral De Navarra-Navarra-R8</v>
      </c>
      <c r="AD1572" s="1" t="str">
        <f t="shared" si="74"/>
        <v xml:space="preserve">DG - Industria Química </v>
      </c>
    </row>
    <row r="1573" spans="1:30" ht="14.4">
      <c r="A1573" s="7" t="s">
        <v>104</v>
      </c>
      <c r="B1573" s="7" t="s">
        <v>114</v>
      </c>
      <c r="C1573" s="7" t="s">
        <v>115</v>
      </c>
      <c r="D1573" s="7" t="s">
        <v>43</v>
      </c>
      <c r="E1573" s="7">
        <v>0</v>
      </c>
      <c r="F1573" s="7">
        <v>0</v>
      </c>
      <c r="G1573" s="7">
        <v>0</v>
      </c>
      <c r="H1573" s="7">
        <v>0</v>
      </c>
      <c r="I1573" s="7">
        <v>0</v>
      </c>
      <c r="J1573" s="7">
        <v>0</v>
      </c>
      <c r="K1573" s="7">
        <v>0</v>
      </c>
      <c r="L1573" s="7">
        <v>0</v>
      </c>
      <c r="M1573" s="7">
        <v>0</v>
      </c>
      <c r="N1573" s="7">
        <v>2.6488728664394898</v>
      </c>
      <c r="O1573" s="7">
        <v>0</v>
      </c>
      <c r="P1573" s="7">
        <v>0</v>
      </c>
      <c r="Q1573" s="7">
        <v>0</v>
      </c>
      <c r="R1573" s="7">
        <v>0</v>
      </c>
      <c r="S1573" s="7">
        <v>0</v>
      </c>
      <c r="T1573" s="7">
        <v>0</v>
      </c>
      <c r="U1573" s="7">
        <v>0</v>
      </c>
      <c r="V1573" s="7">
        <v>0</v>
      </c>
      <c r="W1573" s="7">
        <v>0</v>
      </c>
      <c r="X1573" s="7">
        <v>0</v>
      </c>
      <c r="Y1573" s="7">
        <v>0.99685299999999999</v>
      </c>
      <c r="Z1573" s="7">
        <v>0</v>
      </c>
      <c r="AA1573" s="1" t="s">
        <v>44</v>
      </c>
      <c r="AB1573" s="1" t="str">
        <f t="shared" si="75"/>
        <v>Comunidad Foral De Navarra</v>
      </c>
      <c r="AC1573" s="1" t="str">
        <f t="shared" si="73"/>
        <v>Cáceres-Comunidad Foral De Navarra-Navarra-R9</v>
      </c>
      <c r="AD1573" s="1" t="str">
        <f t="shared" si="74"/>
        <v xml:space="preserve">DH - Industria del caucho y materias plásticas </v>
      </c>
    </row>
    <row r="1574" spans="1:30" ht="14.4">
      <c r="A1574" s="7" t="s">
        <v>104</v>
      </c>
      <c r="B1574" s="7" t="s">
        <v>114</v>
      </c>
      <c r="C1574" s="7" t="s">
        <v>115</v>
      </c>
      <c r="D1574" s="7" t="s">
        <v>45</v>
      </c>
      <c r="E1574" s="7">
        <v>0</v>
      </c>
      <c r="F1574" s="7">
        <v>0</v>
      </c>
      <c r="G1574" s="7">
        <v>0</v>
      </c>
      <c r="H1574" s="7">
        <v>0</v>
      </c>
      <c r="I1574" s="7">
        <v>0</v>
      </c>
      <c r="J1574" s="7">
        <v>0</v>
      </c>
      <c r="K1574" s="7">
        <v>0</v>
      </c>
      <c r="L1574" s="7">
        <v>0</v>
      </c>
      <c r="M1574" s="7">
        <v>0</v>
      </c>
      <c r="N1574" s="7">
        <v>0.85847306297663994</v>
      </c>
      <c r="O1574" s="7">
        <v>0.85951825169770502</v>
      </c>
      <c r="P1574" s="7">
        <v>0</v>
      </c>
      <c r="Q1574" s="7">
        <v>0</v>
      </c>
      <c r="R1574" s="7">
        <v>0</v>
      </c>
      <c r="S1574" s="7">
        <v>0</v>
      </c>
      <c r="T1574" s="7">
        <v>0</v>
      </c>
      <c r="U1574" s="7">
        <v>0</v>
      </c>
      <c r="V1574" s="7">
        <v>0</v>
      </c>
      <c r="W1574" s="7">
        <v>0</v>
      </c>
      <c r="X1574" s="7">
        <v>0</v>
      </c>
      <c r="Y1574" s="7">
        <v>14.396708</v>
      </c>
      <c r="Z1574" s="7">
        <v>14.229891</v>
      </c>
      <c r="AA1574" s="1" t="s">
        <v>46</v>
      </c>
      <c r="AB1574" s="1" t="str">
        <f t="shared" si="75"/>
        <v>Comunidad Foral De Navarra</v>
      </c>
      <c r="AC1574" s="1" t="str">
        <f t="shared" si="73"/>
        <v>Cáceres-Comunidad Foral De Navarra-Navarra-R10</v>
      </c>
      <c r="AD1574" s="1" t="str">
        <f t="shared" si="74"/>
        <v xml:space="preserve">DI - Industria de productos minerales no metálicos </v>
      </c>
    </row>
    <row r="1575" spans="1:30" ht="14.4">
      <c r="A1575" s="7" t="s">
        <v>104</v>
      </c>
      <c r="B1575" s="7" t="s">
        <v>114</v>
      </c>
      <c r="C1575" s="7" t="s">
        <v>115</v>
      </c>
      <c r="D1575" s="7" t="s">
        <v>47</v>
      </c>
      <c r="E1575" s="7">
        <v>0</v>
      </c>
      <c r="F1575" s="7">
        <v>8.4725615117013593</v>
      </c>
      <c r="G1575" s="7">
        <v>0</v>
      </c>
      <c r="H1575" s="7">
        <v>0</v>
      </c>
      <c r="I1575" s="7">
        <v>0</v>
      </c>
      <c r="J1575" s="7">
        <v>0</v>
      </c>
      <c r="K1575" s="7">
        <v>0</v>
      </c>
      <c r="L1575" s="7">
        <v>0</v>
      </c>
      <c r="M1575" s="7">
        <v>0</v>
      </c>
      <c r="N1575" s="7">
        <v>0</v>
      </c>
      <c r="O1575" s="7">
        <v>25.001104586579601</v>
      </c>
      <c r="P1575" s="7">
        <v>0</v>
      </c>
      <c r="Q1575" s="7">
        <v>19.676758</v>
      </c>
      <c r="R1575" s="7">
        <v>0</v>
      </c>
      <c r="S1575" s="7">
        <v>0</v>
      </c>
      <c r="T1575" s="7">
        <v>0</v>
      </c>
      <c r="U1575" s="7">
        <v>0</v>
      </c>
      <c r="V1575" s="7">
        <v>0</v>
      </c>
      <c r="W1575" s="7">
        <v>0</v>
      </c>
      <c r="X1575" s="7">
        <v>0</v>
      </c>
      <c r="Y1575" s="7">
        <v>0</v>
      </c>
      <c r="Z1575" s="7">
        <v>12.128472</v>
      </c>
      <c r="AA1575" s="1" t="s">
        <v>48</v>
      </c>
      <c r="AB1575" s="1" t="str">
        <f t="shared" si="75"/>
        <v>Comunidad Foral De Navarra</v>
      </c>
      <c r="AC1575" s="1" t="str">
        <f t="shared" si="73"/>
        <v>Cáceres-Comunidad Foral De Navarra-Navarra-R11</v>
      </c>
      <c r="AD1575" s="1" t="str">
        <f t="shared" si="74"/>
        <v xml:space="preserve">DJ - Metalurgia y fabricación de productos metálicos </v>
      </c>
    </row>
    <row r="1576" spans="1:30" ht="14.4">
      <c r="A1576" s="7" t="s">
        <v>104</v>
      </c>
      <c r="B1576" s="7" t="s">
        <v>114</v>
      </c>
      <c r="C1576" s="7" t="s">
        <v>115</v>
      </c>
      <c r="D1576" s="7" t="s">
        <v>49</v>
      </c>
      <c r="E1576" s="7">
        <v>0</v>
      </c>
      <c r="F1576" s="7">
        <v>44.815525160887901</v>
      </c>
      <c r="G1576" s="7">
        <v>0</v>
      </c>
      <c r="H1576" s="7">
        <v>0</v>
      </c>
      <c r="I1576" s="7">
        <v>0</v>
      </c>
      <c r="J1576" s="7">
        <v>0</v>
      </c>
      <c r="K1576" s="7">
        <v>0</v>
      </c>
      <c r="L1576" s="7">
        <v>0</v>
      </c>
      <c r="M1576" s="7">
        <v>0</v>
      </c>
      <c r="N1576" s="7">
        <v>0</v>
      </c>
      <c r="O1576" s="7">
        <v>0</v>
      </c>
      <c r="P1576" s="7">
        <v>0</v>
      </c>
      <c r="Q1576" s="7">
        <v>5.3889849999999999</v>
      </c>
      <c r="R1576" s="7">
        <v>0</v>
      </c>
      <c r="S1576" s="7">
        <v>0</v>
      </c>
      <c r="T1576" s="7">
        <v>0</v>
      </c>
      <c r="U1576" s="7">
        <v>0</v>
      </c>
      <c r="V1576" s="7">
        <v>0</v>
      </c>
      <c r="W1576" s="7">
        <v>0</v>
      </c>
      <c r="X1576" s="7">
        <v>0</v>
      </c>
      <c r="Y1576" s="7">
        <v>0</v>
      </c>
      <c r="Z1576" s="7">
        <v>0</v>
      </c>
      <c r="AA1576" s="1" t="s">
        <v>50</v>
      </c>
      <c r="AB1576" s="1" t="str">
        <f t="shared" si="75"/>
        <v>Comunidad Foral De Navarra</v>
      </c>
      <c r="AC1576" s="1" t="str">
        <f t="shared" si="73"/>
        <v>Cáceres-Comunidad Foral De Navarra-Navarra-R12</v>
      </c>
      <c r="AD1576" s="1" t="str">
        <f t="shared" si="74"/>
        <v xml:space="preserve">DK - Fabricación de maquinaria y equipo mecánico </v>
      </c>
    </row>
    <row r="1577" spans="1:30" ht="14.4">
      <c r="A1577" s="7" t="s">
        <v>104</v>
      </c>
      <c r="B1577" s="7" t="s">
        <v>114</v>
      </c>
      <c r="C1577" s="7" t="s">
        <v>115</v>
      </c>
      <c r="D1577" s="7" t="s">
        <v>51</v>
      </c>
      <c r="E1577" s="7">
        <v>30.943019213578101</v>
      </c>
      <c r="F1577" s="7">
        <v>0</v>
      </c>
      <c r="G1577" s="7">
        <v>5.7374170691697097</v>
      </c>
      <c r="H1577" s="7">
        <v>0</v>
      </c>
      <c r="I1577" s="7">
        <v>0</v>
      </c>
      <c r="J1577" s="7">
        <v>0</v>
      </c>
      <c r="K1577" s="7">
        <v>0</v>
      </c>
      <c r="L1577" s="7">
        <v>0</v>
      </c>
      <c r="M1577" s="7">
        <v>0</v>
      </c>
      <c r="N1577" s="7">
        <v>0</v>
      </c>
      <c r="O1577" s="7">
        <v>0</v>
      </c>
      <c r="P1577" s="7">
        <v>19.884425</v>
      </c>
      <c r="Q1577" s="7">
        <v>0</v>
      </c>
      <c r="R1577" s="7">
        <v>2.133321</v>
      </c>
      <c r="S1577" s="7">
        <v>0</v>
      </c>
      <c r="T1577" s="7">
        <v>0</v>
      </c>
      <c r="U1577" s="7">
        <v>0</v>
      </c>
      <c r="V1577" s="7">
        <v>0</v>
      </c>
      <c r="W1577" s="7">
        <v>0</v>
      </c>
      <c r="X1577" s="7">
        <v>0</v>
      </c>
      <c r="Y1577" s="7">
        <v>0</v>
      </c>
      <c r="Z1577" s="7">
        <v>0</v>
      </c>
      <c r="AA1577" s="1" t="s">
        <v>52</v>
      </c>
      <c r="AB1577" s="1" t="str">
        <f t="shared" si="75"/>
        <v>Comunidad Foral De Navarra</v>
      </c>
      <c r="AC1577" s="1" t="str">
        <f t="shared" si="73"/>
        <v>Cáceres-Comunidad Foral De Navarra-Navarra-R13</v>
      </c>
      <c r="AD1577" s="1" t="str">
        <f t="shared" si="74"/>
        <v xml:space="preserve">DL - Material y equipo eléctrico, electrónico y óptico </v>
      </c>
    </row>
    <row r="1578" spans="1:30" ht="14.4">
      <c r="A1578" s="7" t="s">
        <v>104</v>
      </c>
      <c r="B1578" s="7" t="s">
        <v>114</v>
      </c>
      <c r="C1578" s="7" t="s">
        <v>115</v>
      </c>
      <c r="D1578" s="7" t="s">
        <v>53</v>
      </c>
      <c r="E1578" s="7">
        <v>0</v>
      </c>
      <c r="F1578" s="7">
        <v>0</v>
      </c>
      <c r="G1578" s="7">
        <v>0</v>
      </c>
      <c r="H1578" s="7">
        <v>0</v>
      </c>
      <c r="I1578" s="7">
        <v>0</v>
      </c>
      <c r="J1578" s="7">
        <v>0</v>
      </c>
      <c r="K1578" s="7">
        <v>0</v>
      </c>
      <c r="L1578" s="7">
        <v>0</v>
      </c>
      <c r="M1578" s="7">
        <v>0</v>
      </c>
      <c r="N1578" s="7">
        <v>0</v>
      </c>
      <c r="O1578" s="7">
        <v>0</v>
      </c>
      <c r="P1578" s="7">
        <v>0</v>
      </c>
      <c r="Q1578" s="7">
        <v>0</v>
      </c>
      <c r="R1578" s="7">
        <v>0</v>
      </c>
      <c r="S1578" s="7">
        <v>0</v>
      </c>
      <c r="T1578" s="7">
        <v>0</v>
      </c>
      <c r="U1578" s="7">
        <v>0</v>
      </c>
      <c r="V1578" s="7">
        <v>0</v>
      </c>
      <c r="W1578" s="7">
        <v>0</v>
      </c>
      <c r="X1578" s="7">
        <v>0</v>
      </c>
      <c r="Y1578" s="7">
        <v>0</v>
      </c>
      <c r="Z1578" s="7">
        <v>0</v>
      </c>
      <c r="AA1578" s="1" t="s">
        <v>54</v>
      </c>
      <c r="AB1578" s="1" t="str">
        <f t="shared" si="75"/>
        <v>Comunidad Foral De Navarra</v>
      </c>
      <c r="AC1578" s="1" t="str">
        <f t="shared" si="73"/>
        <v>Cáceres-Comunidad Foral De Navarra-Navarra-R14</v>
      </c>
      <c r="AD1578" s="1" t="str">
        <f t="shared" si="74"/>
        <v xml:space="preserve">DM - Fabricación de material de transporte </v>
      </c>
    </row>
    <row r="1579" spans="1:30" ht="14.4">
      <c r="A1579" s="7" t="s">
        <v>104</v>
      </c>
      <c r="B1579" s="7" t="s">
        <v>114</v>
      </c>
      <c r="C1579" s="7" t="s">
        <v>115</v>
      </c>
      <c r="D1579" s="7" t="s">
        <v>55</v>
      </c>
      <c r="E1579" s="7">
        <v>0</v>
      </c>
      <c r="F1579" s="7">
        <v>0</v>
      </c>
      <c r="G1579" s="7">
        <v>0</v>
      </c>
      <c r="H1579" s="7">
        <v>0</v>
      </c>
      <c r="I1579" s="7">
        <v>4.6108201519876397</v>
      </c>
      <c r="J1579" s="7">
        <v>0</v>
      </c>
      <c r="K1579" s="7">
        <v>0</v>
      </c>
      <c r="L1579" s="7">
        <v>0</v>
      </c>
      <c r="M1579" s="7">
        <v>0</v>
      </c>
      <c r="N1579" s="7">
        <v>0</v>
      </c>
      <c r="O1579" s="7">
        <v>0</v>
      </c>
      <c r="P1579" s="7">
        <v>0</v>
      </c>
      <c r="Q1579" s="7">
        <v>0</v>
      </c>
      <c r="R1579" s="7">
        <v>0</v>
      </c>
      <c r="S1579" s="7">
        <v>0</v>
      </c>
      <c r="T1579" s="7">
        <v>1.4393929999999999</v>
      </c>
      <c r="U1579" s="7">
        <v>0</v>
      </c>
      <c r="V1579" s="7">
        <v>0</v>
      </c>
      <c r="W1579" s="7">
        <v>0</v>
      </c>
      <c r="X1579" s="7">
        <v>0</v>
      </c>
      <c r="Y1579" s="7">
        <v>0</v>
      </c>
      <c r="Z1579" s="7">
        <v>0</v>
      </c>
      <c r="AA1579" s="1" t="s">
        <v>56</v>
      </c>
      <c r="AB1579" s="1" t="str">
        <f t="shared" si="75"/>
        <v>Comunidad Foral De Navarra</v>
      </c>
      <c r="AC1579" s="1" t="str">
        <f t="shared" si="73"/>
        <v>Cáceres-Comunidad Foral De Navarra-Navarra-R15</v>
      </c>
      <c r="AD1579" s="1" t="str">
        <f t="shared" si="74"/>
        <v xml:space="preserve">DN - Industrias diversas </v>
      </c>
    </row>
    <row r="1580" spans="1:30" ht="14.4">
      <c r="A1580" s="7" t="s">
        <v>104</v>
      </c>
      <c r="B1580" s="7" t="s">
        <v>114</v>
      </c>
      <c r="C1580" s="7" t="s">
        <v>115</v>
      </c>
      <c r="D1580" s="7" t="s">
        <v>57</v>
      </c>
      <c r="E1580" s="7">
        <v>0</v>
      </c>
      <c r="F1580" s="7">
        <v>0</v>
      </c>
      <c r="G1580" s="7">
        <v>0</v>
      </c>
      <c r="H1580" s="7">
        <v>0</v>
      </c>
      <c r="I1580" s="7">
        <v>0</v>
      </c>
      <c r="J1580" s="7">
        <v>0</v>
      </c>
      <c r="K1580" s="7">
        <v>0</v>
      </c>
      <c r="L1580" s="7">
        <v>0</v>
      </c>
      <c r="M1580" s="7">
        <v>0</v>
      </c>
      <c r="N1580" s="7">
        <v>0</v>
      </c>
      <c r="O1580" s="7">
        <v>0</v>
      </c>
      <c r="P1580" s="7">
        <v>0</v>
      </c>
      <c r="Q1580" s="7">
        <v>0</v>
      </c>
      <c r="R1580" s="7">
        <v>0</v>
      </c>
      <c r="S1580" s="7">
        <v>0</v>
      </c>
      <c r="T1580" s="7">
        <v>0</v>
      </c>
      <c r="U1580" s="7">
        <v>0</v>
      </c>
      <c r="V1580" s="7">
        <v>0</v>
      </c>
      <c r="W1580" s="7">
        <v>0</v>
      </c>
      <c r="X1580" s="7">
        <v>0</v>
      </c>
      <c r="Y1580" s="7">
        <v>0</v>
      </c>
      <c r="Z1580" s="7">
        <v>0</v>
      </c>
      <c r="AA1580" s="1" t="s">
        <v>58</v>
      </c>
      <c r="AB1580" s="1" t="str">
        <f t="shared" si="75"/>
        <v>Comunidad Foral De Navarra</v>
      </c>
      <c r="AC1580" s="1" t="str">
        <f t="shared" si="73"/>
        <v>Cáceres-Comunidad Foral De Navarra-Navarra-R16</v>
      </c>
      <c r="AD1580" s="1" t="str">
        <f t="shared" si="74"/>
        <v xml:space="preserve">EE - Industria energética, distribución de energía, gas y agua </v>
      </c>
    </row>
    <row r="1581" spans="1:30" ht="14.4">
      <c r="A1581" s="7" t="s">
        <v>104</v>
      </c>
      <c r="B1581" s="7" t="s">
        <v>116</v>
      </c>
      <c r="C1581" s="7" t="s">
        <v>117</v>
      </c>
      <c r="D1581" s="7" t="s">
        <v>23</v>
      </c>
      <c r="E1581" s="7">
        <v>0</v>
      </c>
      <c r="F1581" s="7">
        <v>5.6538314663804004</v>
      </c>
      <c r="G1581" s="7">
        <v>0</v>
      </c>
      <c r="H1581" s="7">
        <v>0</v>
      </c>
      <c r="I1581" s="7">
        <v>0.16909091659796099</v>
      </c>
      <c r="J1581" s="7">
        <v>0</v>
      </c>
      <c r="K1581" s="7">
        <v>0</v>
      </c>
      <c r="L1581" s="7">
        <v>0</v>
      </c>
      <c r="M1581" s="7">
        <v>0</v>
      </c>
      <c r="N1581" s="7">
        <v>0</v>
      </c>
      <c r="O1581" s="7">
        <v>0</v>
      </c>
      <c r="P1581" s="7">
        <v>0</v>
      </c>
      <c r="Q1581" s="7">
        <v>18.32244</v>
      </c>
      <c r="R1581" s="7">
        <v>0</v>
      </c>
      <c r="S1581" s="7">
        <v>0</v>
      </c>
      <c r="T1581" s="7">
        <v>6.3615000000000005E-2</v>
      </c>
      <c r="U1581" s="7">
        <v>0</v>
      </c>
      <c r="V1581" s="7">
        <v>0</v>
      </c>
      <c r="W1581" s="7">
        <v>0</v>
      </c>
      <c r="X1581" s="7">
        <v>0</v>
      </c>
      <c r="Y1581" s="7">
        <v>0</v>
      </c>
      <c r="Z1581" s="7">
        <v>0</v>
      </c>
      <c r="AA1581" s="1" t="s">
        <v>24</v>
      </c>
      <c r="AB1581" s="1" t="str">
        <f t="shared" si="75"/>
        <v>País Vasco</v>
      </c>
      <c r="AC1581" s="1" t="str">
        <f t="shared" si="73"/>
        <v>Cáceres-País Vasco-Álava-R1</v>
      </c>
      <c r="AD1581" s="1" t="str">
        <f t="shared" si="74"/>
        <v xml:space="preserve">AA,BB - Agricultura, silvicultura y pesca </v>
      </c>
    </row>
    <row r="1582" spans="1:30" ht="14.4">
      <c r="A1582" s="7" t="s">
        <v>104</v>
      </c>
      <c r="B1582" s="7" t="s">
        <v>116</v>
      </c>
      <c r="C1582" s="7" t="s">
        <v>117</v>
      </c>
      <c r="D1582" s="7" t="s">
        <v>26</v>
      </c>
      <c r="E1582" s="7">
        <v>0</v>
      </c>
      <c r="F1582" s="7">
        <v>0</v>
      </c>
      <c r="G1582" s="7">
        <v>0</v>
      </c>
      <c r="H1582" s="7">
        <v>0</v>
      </c>
      <c r="I1582" s="7">
        <v>0</v>
      </c>
      <c r="J1582" s="7">
        <v>0</v>
      </c>
      <c r="K1582" s="7">
        <v>0</v>
      </c>
      <c r="L1582" s="7">
        <v>0</v>
      </c>
      <c r="M1582" s="7">
        <v>0</v>
      </c>
      <c r="N1582" s="7">
        <v>0</v>
      </c>
      <c r="O1582" s="7">
        <v>0</v>
      </c>
      <c r="P1582" s="7">
        <v>0</v>
      </c>
      <c r="Q1582" s="7">
        <v>0</v>
      </c>
      <c r="R1582" s="7">
        <v>0</v>
      </c>
      <c r="S1582" s="7">
        <v>0</v>
      </c>
      <c r="T1582" s="7">
        <v>0</v>
      </c>
      <c r="U1582" s="7">
        <v>0</v>
      </c>
      <c r="V1582" s="7">
        <v>0</v>
      </c>
      <c r="W1582" s="7">
        <v>0</v>
      </c>
      <c r="X1582" s="7">
        <v>0</v>
      </c>
      <c r="Y1582" s="7">
        <v>0</v>
      </c>
      <c r="Z1582" s="7">
        <v>0</v>
      </c>
      <c r="AA1582" s="1" t="s">
        <v>27</v>
      </c>
      <c r="AB1582" s="1" t="str">
        <f t="shared" si="75"/>
        <v>País Vasco</v>
      </c>
      <c r="AC1582" s="1" t="str">
        <f t="shared" si="73"/>
        <v>Cáceres-País Vasco-Álava-R2</v>
      </c>
      <c r="AD1582" s="1" t="str">
        <f t="shared" si="74"/>
        <v xml:space="preserve">CA,CB, DF - I. extractivas, coquerías, refino y combustibles nucleares </v>
      </c>
    </row>
    <row r="1583" spans="1:30" ht="14.4">
      <c r="A1583" s="7" t="s">
        <v>104</v>
      </c>
      <c r="B1583" s="7" t="s">
        <v>116</v>
      </c>
      <c r="C1583" s="7" t="s">
        <v>117</v>
      </c>
      <c r="D1583" s="7" t="s">
        <v>29</v>
      </c>
      <c r="E1583" s="7">
        <v>0</v>
      </c>
      <c r="F1583" s="7">
        <v>0</v>
      </c>
      <c r="G1583" s="7">
        <v>0</v>
      </c>
      <c r="H1583" s="7">
        <v>2.3609872237310801</v>
      </c>
      <c r="I1583" s="7">
        <v>0</v>
      </c>
      <c r="J1583" s="7">
        <v>0</v>
      </c>
      <c r="K1583" s="7">
        <v>0</v>
      </c>
      <c r="L1583" s="7">
        <v>0</v>
      </c>
      <c r="M1583" s="7">
        <v>0</v>
      </c>
      <c r="N1583" s="7">
        <v>0</v>
      </c>
      <c r="O1583" s="7">
        <v>0</v>
      </c>
      <c r="P1583" s="7">
        <v>0</v>
      </c>
      <c r="Q1583" s="7">
        <v>0</v>
      </c>
      <c r="R1583" s="7">
        <v>0</v>
      </c>
      <c r="S1583" s="7">
        <v>16.459800000000001</v>
      </c>
      <c r="T1583" s="7">
        <v>0</v>
      </c>
      <c r="U1583" s="7">
        <v>0</v>
      </c>
      <c r="V1583" s="7">
        <v>0</v>
      </c>
      <c r="W1583" s="7">
        <v>0</v>
      </c>
      <c r="X1583" s="7">
        <v>0</v>
      </c>
      <c r="Y1583" s="7">
        <v>0</v>
      </c>
      <c r="Z1583" s="7">
        <v>0</v>
      </c>
      <c r="AA1583" s="1" t="s">
        <v>30</v>
      </c>
      <c r="AB1583" s="1" t="str">
        <f t="shared" si="75"/>
        <v>País Vasco</v>
      </c>
      <c r="AC1583" s="1" t="str">
        <f t="shared" si="73"/>
        <v>Cáceres-País Vasco-Álava-R3</v>
      </c>
      <c r="AD1583" s="1" t="str">
        <f t="shared" si="74"/>
        <v xml:space="preserve">DA - Industria Agroalimentaria </v>
      </c>
    </row>
    <row r="1584" spans="1:30" ht="14.4">
      <c r="A1584" s="7" t="s">
        <v>104</v>
      </c>
      <c r="B1584" s="7" t="s">
        <v>116</v>
      </c>
      <c r="C1584" s="7" t="s">
        <v>117</v>
      </c>
      <c r="D1584" s="7" t="s">
        <v>32</v>
      </c>
      <c r="E1584" s="7">
        <v>0</v>
      </c>
      <c r="F1584" s="7">
        <v>0</v>
      </c>
      <c r="G1584" s="7">
        <v>0</v>
      </c>
      <c r="H1584" s="7">
        <v>0</v>
      </c>
      <c r="I1584" s="7">
        <v>0</v>
      </c>
      <c r="J1584" s="7">
        <v>0</v>
      </c>
      <c r="K1584" s="7">
        <v>0</v>
      </c>
      <c r="L1584" s="7">
        <v>0</v>
      </c>
      <c r="M1584" s="7">
        <v>0</v>
      </c>
      <c r="N1584" s="7">
        <v>0</v>
      </c>
      <c r="O1584" s="7">
        <v>0</v>
      </c>
      <c r="P1584" s="7">
        <v>0</v>
      </c>
      <c r="Q1584" s="7">
        <v>0</v>
      </c>
      <c r="R1584" s="7">
        <v>0</v>
      </c>
      <c r="S1584" s="7">
        <v>0</v>
      </c>
      <c r="T1584" s="7">
        <v>0</v>
      </c>
      <c r="U1584" s="7">
        <v>0</v>
      </c>
      <c r="V1584" s="7">
        <v>0</v>
      </c>
      <c r="W1584" s="7">
        <v>0</v>
      </c>
      <c r="X1584" s="7">
        <v>0</v>
      </c>
      <c r="Y1584" s="7">
        <v>0</v>
      </c>
      <c r="Z1584" s="7">
        <v>0</v>
      </c>
      <c r="AA1584" s="1" t="s">
        <v>33</v>
      </c>
      <c r="AB1584" s="1" t="str">
        <f t="shared" si="75"/>
        <v>País Vasco</v>
      </c>
      <c r="AC1584" s="1" t="str">
        <f t="shared" si="73"/>
        <v>Cáceres-País Vasco-Álava-R4</v>
      </c>
      <c r="AD1584" s="1" t="str">
        <f t="shared" si="74"/>
        <v xml:space="preserve">DB - Industria textil y de la confección </v>
      </c>
    </row>
    <row r="1585" spans="1:30" ht="14.4">
      <c r="A1585" s="7" t="s">
        <v>104</v>
      </c>
      <c r="B1585" s="7" t="s">
        <v>116</v>
      </c>
      <c r="C1585" s="7" t="s">
        <v>117</v>
      </c>
      <c r="D1585" s="7" t="s">
        <v>35</v>
      </c>
      <c r="E1585" s="7">
        <v>0</v>
      </c>
      <c r="F1585" s="7">
        <v>0</v>
      </c>
      <c r="G1585" s="7">
        <v>0</v>
      </c>
      <c r="H1585" s="7">
        <v>0</v>
      </c>
      <c r="I1585" s="7">
        <v>0</v>
      </c>
      <c r="J1585" s="7">
        <v>0</v>
      </c>
      <c r="K1585" s="7">
        <v>0</v>
      </c>
      <c r="L1585" s="7">
        <v>0</v>
      </c>
      <c r="M1585" s="7">
        <v>0</v>
      </c>
      <c r="N1585" s="7">
        <v>0</v>
      </c>
      <c r="O1585" s="7">
        <v>0</v>
      </c>
      <c r="P1585" s="7">
        <v>0</v>
      </c>
      <c r="Q1585" s="7">
        <v>0</v>
      </c>
      <c r="R1585" s="7">
        <v>0</v>
      </c>
      <c r="S1585" s="7">
        <v>0</v>
      </c>
      <c r="T1585" s="7">
        <v>0</v>
      </c>
      <c r="U1585" s="7">
        <v>0</v>
      </c>
      <c r="V1585" s="7">
        <v>0</v>
      </c>
      <c r="W1585" s="7">
        <v>0</v>
      </c>
      <c r="X1585" s="7">
        <v>0</v>
      </c>
      <c r="Y1585" s="7">
        <v>0</v>
      </c>
      <c r="Z1585" s="7">
        <v>0</v>
      </c>
      <c r="AA1585" s="1" t="s">
        <v>36</v>
      </c>
      <c r="AB1585" s="1" t="str">
        <f t="shared" si="75"/>
        <v>País Vasco</v>
      </c>
      <c r="AC1585" s="1" t="str">
        <f t="shared" si="73"/>
        <v>Cáceres-País Vasco-Álava-R5</v>
      </c>
      <c r="AD1585" s="1" t="str">
        <f t="shared" si="74"/>
        <v xml:space="preserve">DC - Industria del cuero y calzado </v>
      </c>
    </row>
    <row r="1586" spans="1:30" ht="14.4">
      <c r="A1586" s="7" t="s">
        <v>104</v>
      </c>
      <c r="B1586" s="7" t="s">
        <v>116</v>
      </c>
      <c r="C1586" s="7" t="s">
        <v>117</v>
      </c>
      <c r="D1586" s="7" t="s">
        <v>37</v>
      </c>
      <c r="E1586" s="7">
        <v>0</v>
      </c>
      <c r="F1586" s="7">
        <v>0</v>
      </c>
      <c r="G1586" s="7">
        <v>0</v>
      </c>
      <c r="H1586" s="7">
        <v>0</v>
      </c>
      <c r="I1586" s="7">
        <v>0</v>
      </c>
      <c r="J1586" s="7">
        <v>0</v>
      </c>
      <c r="K1586" s="7">
        <v>0</v>
      </c>
      <c r="L1586" s="7">
        <v>0</v>
      </c>
      <c r="M1586" s="7">
        <v>0</v>
      </c>
      <c r="N1586" s="7">
        <v>0</v>
      </c>
      <c r="O1586" s="7">
        <v>0</v>
      </c>
      <c r="P1586" s="7">
        <v>0</v>
      </c>
      <c r="Q1586" s="7">
        <v>0</v>
      </c>
      <c r="R1586" s="7">
        <v>0</v>
      </c>
      <c r="S1586" s="7">
        <v>0</v>
      </c>
      <c r="T1586" s="7">
        <v>0</v>
      </c>
      <c r="U1586" s="7">
        <v>0</v>
      </c>
      <c r="V1586" s="7">
        <v>0</v>
      </c>
      <c r="W1586" s="7">
        <v>0</v>
      </c>
      <c r="X1586" s="7">
        <v>0</v>
      </c>
      <c r="Y1586" s="7">
        <v>0</v>
      </c>
      <c r="Z1586" s="7">
        <v>0</v>
      </c>
      <c r="AA1586" s="1" t="s">
        <v>38</v>
      </c>
      <c r="AB1586" s="1" t="str">
        <f t="shared" si="75"/>
        <v>País Vasco</v>
      </c>
      <c r="AC1586" s="1" t="str">
        <f t="shared" si="73"/>
        <v>Cáceres-País Vasco-Álava-R6</v>
      </c>
      <c r="AD1586" s="1" t="str">
        <f t="shared" si="74"/>
        <v xml:space="preserve">DD - Industria de la madera y el corcho </v>
      </c>
    </row>
    <row r="1587" spans="1:30" ht="14.4">
      <c r="A1587" s="7" t="s">
        <v>104</v>
      </c>
      <c r="B1587" s="7" t="s">
        <v>116</v>
      </c>
      <c r="C1587" s="7" t="s">
        <v>117</v>
      </c>
      <c r="D1587" s="7" t="s">
        <v>39</v>
      </c>
      <c r="E1587" s="7">
        <v>0</v>
      </c>
      <c r="F1587" s="7">
        <v>0</v>
      </c>
      <c r="G1587" s="7">
        <v>0</v>
      </c>
      <c r="H1587" s="7">
        <v>0</v>
      </c>
      <c r="I1587" s="7">
        <v>0</v>
      </c>
      <c r="J1587" s="7">
        <v>0</v>
      </c>
      <c r="K1587" s="7">
        <v>0</v>
      </c>
      <c r="L1587" s="7">
        <v>0</v>
      </c>
      <c r="M1587" s="7">
        <v>0</v>
      </c>
      <c r="N1587" s="7">
        <v>0</v>
      </c>
      <c r="O1587" s="7">
        <v>0</v>
      </c>
      <c r="P1587" s="7">
        <v>0</v>
      </c>
      <c r="Q1587" s="7">
        <v>0</v>
      </c>
      <c r="R1587" s="7">
        <v>0</v>
      </c>
      <c r="S1587" s="7">
        <v>0</v>
      </c>
      <c r="T1587" s="7">
        <v>0</v>
      </c>
      <c r="U1587" s="7">
        <v>0</v>
      </c>
      <c r="V1587" s="7">
        <v>0</v>
      </c>
      <c r="W1587" s="7">
        <v>0</v>
      </c>
      <c r="X1587" s="7">
        <v>0</v>
      </c>
      <c r="Y1587" s="7">
        <v>0</v>
      </c>
      <c r="Z1587" s="7">
        <v>0</v>
      </c>
      <c r="AA1587" s="1" t="s">
        <v>40</v>
      </c>
      <c r="AB1587" s="1" t="str">
        <f t="shared" si="75"/>
        <v>País Vasco</v>
      </c>
      <c r="AC1587" s="1" t="str">
        <f t="shared" si="73"/>
        <v>Cáceres-País Vasco-Álava-R7</v>
      </c>
      <c r="AD1587" s="1" t="str">
        <f t="shared" si="74"/>
        <v xml:space="preserve">DE - Industria del papel, edición y artes gráficas </v>
      </c>
    </row>
    <row r="1588" spans="1:30" ht="14.4">
      <c r="A1588" s="7" t="s">
        <v>104</v>
      </c>
      <c r="B1588" s="7" t="s">
        <v>116</v>
      </c>
      <c r="C1588" s="7" t="s">
        <v>117</v>
      </c>
      <c r="D1588" s="7" t="s">
        <v>41</v>
      </c>
      <c r="E1588" s="7">
        <v>0</v>
      </c>
      <c r="F1588" s="7">
        <v>0</v>
      </c>
      <c r="G1588" s="7">
        <v>0</v>
      </c>
      <c r="H1588" s="7">
        <v>0</v>
      </c>
      <c r="I1588" s="7">
        <v>0</v>
      </c>
      <c r="J1588" s="7">
        <v>0</v>
      </c>
      <c r="K1588" s="7">
        <v>0</v>
      </c>
      <c r="L1588" s="7">
        <v>0</v>
      </c>
      <c r="M1588" s="7">
        <v>0</v>
      </c>
      <c r="N1588" s="7">
        <v>25.137610977753098</v>
      </c>
      <c r="O1588" s="7">
        <v>0</v>
      </c>
      <c r="P1588" s="7">
        <v>0</v>
      </c>
      <c r="Q1588" s="7">
        <v>0</v>
      </c>
      <c r="R1588" s="7">
        <v>0</v>
      </c>
      <c r="S1588" s="7">
        <v>0</v>
      </c>
      <c r="T1588" s="7">
        <v>0</v>
      </c>
      <c r="U1588" s="7">
        <v>0</v>
      </c>
      <c r="V1588" s="7">
        <v>0</v>
      </c>
      <c r="W1588" s="7">
        <v>0</v>
      </c>
      <c r="X1588" s="7">
        <v>0</v>
      </c>
      <c r="Y1588" s="7">
        <v>12.456799999999999</v>
      </c>
      <c r="Z1588" s="7">
        <v>0</v>
      </c>
      <c r="AA1588" s="1" t="s">
        <v>42</v>
      </c>
      <c r="AB1588" s="1" t="str">
        <f t="shared" si="75"/>
        <v>País Vasco</v>
      </c>
      <c r="AC1588" s="1" t="str">
        <f t="shared" si="73"/>
        <v>Cáceres-País Vasco-Álava-R8</v>
      </c>
      <c r="AD1588" s="1" t="str">
        <f t="shared" si="74"/>
        <v xml:space="preserve">DG - Industria Química </v>
      </c>
    </row>
    <row r="1589" spans="1:30" ht="14.4">
      <c r="A1589" s="7" t="s">
        <v>104</v>
      </c>
      <c r="B1589" s="7" t="s">
        <v>116</v>
      </c>
      <c r="C1589" s="7" t="s">
        <v>117</v>
      </c>
      <c r="D1589" s="7" t="s">
        <v>43</v>
      </c>
      <c r="E1589" s="7">
        <v>0</v>
      </c>
      <c r="F1589" s="7">
        <v>0</v>
      </c>
      <c r="G1589" s="7">
        <v>0</v>
      </c>
      <c r="H1589" s="7">
        <v>3.99106387114327</v>
      </c>
      <c r="I1589" s="7">
        <v>0</v>
      </c>
      <c r="J1589" s="7">
        <v>0</v>
      </c>
      <c r="K1589" s="7">
        <v>0</v>
      </c>
      <c r="L1589" s="7">
        <v>0</v>
      </c>
      <c r="M1589" s="7">
        <v>0</v>
      </c>
      <c r="N1589" s="7">
        <v>0</v>
      </c>
      <c r="O1589" s="7">
        <v>0</v>
      </c>
      <c r="P1589" s="7">
        <v>0</v>
      </c>
      <c r="Q1589" s="7">
        <v>0</v>
      </c>
      <c r="R1589" s="7">
        <v>0</v>
      </c>
      <c r="S1589" s="7">
        <v>0.34306999999999999</v>
      </c>
      <c r="T1589" s="7">
        <v>0</v>
      </c>
      <c r="U1589" s="7">
        <v>0</v>
      </c>
      <c r="V1589" s="7">
        <v>0</v>
      </c>
      <c r="W1589" s="7">
        <v>0</v>
      </c>
      <c r="X1589" s="7">
        <v>0</v>
      </c>
      <c r="Y1589" s="7">
        <v>0</v>
      </c>
      <c r="Z1589" s="7">
        <v>0</v>
      </c>
      <c r="AA1589" s="1" t="s">
        <v>44</v>
      </c>
      <c r="AB1589" s="1" t="str">
        <f t="shared" si="75"/>
        <v>País Vasco</v>
      </c>
      <c r="AC1589" s="1" t="str">
        <f t="shared" si="73"/>
        <v>Cáceres-País Vasco-Álava-R9</v>
      </c>
      <c r="AD1589" s="1" t="str">
        <f t="shared" si="74"/>
        <v xml:space="preserve">DH - Industria del caucho y materias plásticas </v>
      </c>
    </row>
    <row r="1590" spans="1:30" ht="14.4">
      <c r="A1590" s="7" t="s">
        <v>104</v>
      </c>
      <c r="B1590" s="7" t="s">
        <v>116</v>
      </c>
      <c r="C1590" s="7" t="s">
        <v>117</v>
      </c>
      <c r="D1590" s="7" t="s">
        <v>45</v>
      </c>
      <c r="E1590" s="7">
        <v>0</v>
      </c>
      <c r="F1590" s="7">
        <v>6.2541386515303096E-2</v>
      </c>
      <c r="G1590" s="7">
        <v>0</v>
      </c>
      <c r="H1590" s="7">
        <v>0</v>
      </c>
      <c r="I1590" s="7">
        <v>0</v>
      </c>
      <c r="J1590" s="7">
        <v>0</v>
      </c>
      <c r="K1590" s="7">
        <v>0</v>
      </c>
      <c r="L1590" s="7">
        <v>0</v>
      </c>
      <c r="M1590" s="7">
        <v>0</v>
      </c>
      <c r="N1590" s="7">
        <v>0</v>
      </c>
      <c r="O1590" s="7">
        <v>0</v>
      </c>
      <c r="P1590" s="7">
        <v>0</v>
      </c>
      <c r="Q1590" s="7">
        <v>9.7349759999999996</v>
      </c>
      <c r="R1590" s="7">
        <v>0</v>
      </c>
      <c r="S1590" s="7">
        <v>0</v>
      </c>
      <c r="T1590" s="7">
        <v>0</v>
      </c>
      <c r="U1590" s="7">
        <v>0</v>
      </c>
      <c r="V1590" s="7">
        <v>0</v>
      </c>
      <c r="W1590" s="7">
        <v>0</v>
      </c>
      <c r="X1590" s="7">
        <v>0</v>
      </c>
      <c r="Y1590" s="7">
        <v>0</v>
      </c>
      <c r="Z1590" s="7">
        <v>0</v>
      </c>
      <c r="AA1590" s="1" t="s">
        <v>46</v>
      </c>
      <c r="AB1590" s="1" t="str">
        <f t="shared" si="75"/>
        <v>País Vasco</v>
      </c>
      <c r="AC1590" s="1" t="str">
        <f t="shared" si="73"/>
        <v>Cáceres-País Vasco-Álava-R10</v>
      </c>
      <c r="AD1590" s="1" t="str">
        <f t="shared" si="74"/>
        <v xml:space="preserve">DI - Industria de productos minerales no metálicos </v>
      </c>
    </row>
    <row r="1591" spans="1:30" ht="14.4">
      <c r="A1591" s="7" t="s">
        <v>104</v>
      </c>
      <c r="B1591" s="7" t="s">
        <v>116</v>
      </c>
      <c r="C1591" s="7" t="s">
        <v>117</v>
      </c>
      <c r="D1591" s="7" t="s">
        <v>47</v>
      </c>
      <c r="E1591" s="7">
        <v>0</v>
      </c>
      <c r="F1591" s="7">
        <v>7.3033924931616401</v>
      </c>
      <c r="G1591" s="7">
        <v>17.0819755791684</v>
      </c>
      <c r="H1591" s="7">
        <v>7.2454268064295801</v>
      </c>
      <c r="I1591" s="7">
        <v>3.3709976473062602</v>
      </c>
      <c r="J1591" s="7">
        <v>0</v>
      </c>
      <c r="K1591" s="7">
        <v>0</v>
      </c>
      <c r="L1591" s="7">
        <v>0</v>
      </c>
      <c r="M1591" s="7">
        <v>1.4923363411112001</v>
      </c>
      <c r="N1591" s="7">
        <v>0</v>
      </c>
      <c r="O1591" s="7">
        <v>0</v>
      </c>
      <c r="P1591" s="7">
        <v>0</v>
      </c>
      <c r="Q1591" s="7">
        <v>19.495075</v>
      </c>
      <c r="R1591" s="7">
        <v>16.774543000000001</v>
      </c>
      <c r="S1591" s="7">
        <v>16.924440000000001</v>
      </c>
      <c r="T1591" s="7">
        <v>16.507656000000001</v>
      </c>
      <c r="U1591" s="7">
        <v>0</v>
      </c>
      <c r="V1591" s="7">
        <v>0</v>
      </c>
      <c r="W1591" s="7">
        <v>0</v>
      </c>
      <c r="X1591" s="7">
        <v>11.380599999999999</v>
      </c>
      <c r="Y1591" s="7">
        <v>0</v>
      </c>
      <c r="Z1591" s="7">
        <v>0</v>
      </c>
      <c r="AA1591" s="1" t="s">
        <v>48</v>
      </c>
      <c r="AB1591" s="1" t="str">
        <f t="shared" si="75"/>
        <v>País Vasco</v>
      </c>
      <c r="AC1591" s="1" t="str">
        <f t="shared" si="73"/>
        <v>Cáceres-País Vasco-Álava-R11</v>
      </c>
      <c r="AD1591" s="1" t="str">
        <f t="shared" si="74"/>
        <v xml:space="preserve">DJ - Metalurgia y fabricación de productos metálicos </v>
      </c>
    </row>
    <row r="1592" spans="1:30" ht="14.4">
      <c r="A1592" s="7" t="s">
        <v>104</v>
      </c>
      <c r="B1592" s="7" t="s">
        <v>116</v>
      </c>
      <c r="C1592" s="7" t="s">
        <v>117</v>
      </c>
      <c r="D1592" s="7" t="s">
        <v>49</v>
      </c>
      <c r="E1592" s="7">
        <v>0</v>
      </c>
      <c r="F1592" s="7">
        <v>0</v>
      </c>
      <c r="G1592" s="7">
        <v>0</v>
      </c>
      <c r="H1592" s="7">
        <v>0</v>
      </c>
      <c r="I1592" s="7">
        <v>0</v>
      </c>
      <c r="J1592" s="7">
        <v>0</v>
      </c>
      <c r="K1592" s="7">
        <v>0</v>
      </c>
      <c r="L1592" s="7">
        <v>0</v>
      </c>
      <c r="M1592" s="7">
        <v>25.6724877914857</v>
      </c>
      <c r="N1592" s="7">
        <v>0</v>
      </c>
      <c r="O1592" s="7">
        <v>0</v>
      </c>
      <c r="P1592" s="7">
        <v>0</v>
      </c>
      <c r="Q1592" s="7">
        <v>0</v>
      </c>
      <c r="R1592" s="7">
        <v>0</v>
      </c>
      <c r="S1592" s="7">
        <v>0</v>
      </c>
      <c r="T1592" s="7">
        <v>0</v>
      </c>
      <c r="U1592" s="7">
        <v>0</v>
      </c>
      <c r="V1592" s="7">
        <v>0</v>
      </c>
      <c r="W1592" s="7">
        <v>0</v>
      </c>
      <c r="X1592" s="7">
        <v>4.2033759999999996</v>
      </c>
      <c r="Y1592" s="7">
        <v>0</v>
      </c>
      <c r="Z1592" s="7">
        <v>0</v>
      </c>
      <c r="AA1592" s="1" t="s">
        <v>50</v>
      </c>
      <c r="AB1592" s="1" t="str">
        <f t="shared" si="75"/>
        <v>País Vasco</v>
      </c>
      <c r="AC1592" s="1" t="str">
        <f t="shared" si="73"/>
        <v>Cáceres-País Vasco-Álava-R12</v>
      </c>
      <c r="AD1592" s="1" t="str">
        <f t="shared" si="74"/>
        <v xml:space="preserve">DK - Fabricación de maquinaria y equipo mecánico </v>
      </c>
    </row>
    <row r="1593" spans="1:30" ht="14.4">
      <c r="A1593" s="7" t="s">
        <v>104</v>
      </c>
      <c r="B1593" s="7" t="s">
        <v>116</v>
      </c>
      <c r="C1593" s="7" t="s">
        <v>117</v>
      </c>
      <c r="D1593" s="7" t="s">
        <v>51</v>
      </c>
      <c r="E1593" s="7">
        <v>0</v>
      </c>
      <c r="F1593" s="7">
        <v>0</v>
      </c>
      <c r="G1593" s="7">
        <v>0</v>
      </c>
      <c r="H1593" s="7">
        <v>0</v>
      </c>
      <c r="I1593" s="7">
        <v>0</v>
      </c>
      <c r="J1593" s="7">
        <v>0</v>
      </c>
      <c r="K1593" s="7">
        <v>0</v>
      </c>
      <c r="L1593" s="7">
        <v>0</v>
      </c>
      <c r="M1593" s="7">
        <v>0</v>
      </c>
      <c r="N1593" s="7">
        <v>0</v>
      </c>
      <c r="O1593" s="7">
        <v>0</v>
      </c>
      <c r="P1593" s="7">
        <v>0</v>
      </c>
      <c r="Q1593" s="7">
        <v>0</v>
      </c>
      <c r="R1593" s="7">
        <v>0</v>
      </c>
      <c r="S1593" s="7">
        <v>0</v>
      </c>
      <c r="T1593" s="7">
        <v>0</v>
      </c>
      <c r="U1593" s="7">
        <v>0</v>
      </c>
      <c r="V1593" s="7">
        <v>0</v>
      </c>
      <c r="W1593" s="7">
        <v>0</v>
      </c>
      <c r="X1593" s="7">
        <v>0</v>
      </c>
      <c r="Y1593" s="7">
        <v>0</v>
      </c>
      <c r="Z1593" s="7">
        <v>0</v>
      </c>
      <c r="AA1593" s="1" t="s">
        <v>52</v>
      </c>
      <c r="AB1593" s="1" t="str">
        <f t="shared" si="75"/>
        <v>País Vasco</v>
      </c>
      <c r="AC1593" s="1" t="str">
        <f t="shared" si="73"/>
        <v>Cáceres-País Vasco-Álava-R13</v>
      </c>
      <c r="AD1593" s="1" t="str">
        <f t="shared" si="74"/>
        <v xml:space="preserve">DL - Material y equipo eléctrico, electrónico y óptico </v>
      </c>
    </row>
    <row r="1594" spans="1:30" ht="14.4">
      <c r="A1594" s="7" t="s">
        <v>104</v>
      </c>
      <c r="B1594" s="7" t="s">
        <v>116</v>
      </c>
      <c r="C1594" s="7" t="s">
        <v>117</v>
      </c>
      <c r="D1594" s="7" t="s">
        <v>53</v>
      </c>
      <c r="E1594" s="7">
        <v>0</v>
      </c>
      <c r="F1594" s="7">
        <v>0</v>
      </c>
      <c r="G1594" s="7">
        <v>0</v>
      </c>
      <c r="H1594" s="7">
        <v>4.3986143686738401</v>
      </c>
      <c r="I1594" s="7">
        <v>0</v>
      </c>
      <c r="J1594" s="7">
        <v>0</v>
      </c>
      <c r="K1594" s="7">
        <v>0</v>
      </c>
      <c r="L1594" s="7">
        <v>0</v>
      </c>
      <c r="M1594" s="7">
        <v>0</v>
      </c>
      <c r="N1594" s="7">
        <v>0</v>
      </c>
      <c r="O1594" s="7">
        <v>0</v>
      </c>
      <c r="P1594" s="7">
        <v>0</v>
      </c>
      <c r="Q1594" s="7">
        <v>0</v>
      </c>
      <c r="R1594" s="7">
        <v>0</v>
      </c>
      <c r="S1594" s="7">
        <v>1.329717</v>
      </c>
      <c r="T1594" s="7">
        <v>0</v>
      </c>
      <c r="U1594" s="7">
        <v>0</v>
      </c>
      <c r="V1594" s="7">
        <v>0</v>
      </c>
      <c r="W1594" s="7">
        <v>0</v>
      </c>
      <c r="X1594" s="7">
        <v>0</v>
      </c>
      <c r="Y1594" s="7">
        <v>0</v>
      </c>
      <c r="Z1594" s="7">
        <v>0</v>
      </c>
      <c r="AA1594" s="1" t="s">
        <v>54</v>
      </c>
      <c r="AB1594" s="1" t="str">
        <f t="shared" si="75"/>
        <v>País Vasco</v>
      </c>
      <c r="AC1594" s="1" t="str">
        <f t="shared" si="73"/>
        <v>Cáceres-País Vasco-Álava-R14</v>
      </c>
      <c r="AD1594" s="1" t="str">
        <f t="shared" si="74"/>
        <v xml:space="preserve">DM - Fabricación de material de transporte </v>
      </c>
    </row>
    <row r="1595" spans="1:30" ht="14.4">
      <c r="A1595" s="7" t="s">
        <v>104</v>
      </c>
      <c r="B1595" s="7" t="s">
        <v>116</v>
      </c>
      <c r="C1595" s="7" t="s">
        <v>117</v>
      </c>
      <c r="D1595" s="7" t="s">
        <v>55</v>
      </c>
      <c r="E1595" s="7">
        <v>0</v>
      </c>
      <c r="F1595" s="7">
        <v>0</v>
      </c>
      <c r="G1595" s="7">
        <v>0</v>
      </c>
      <c r="H1595" s="7">
        <v>0</v>
      </c>
      <c r="I1595" s="7">
        <v>0</v>
      </c>
      <c r="J1595" s="7">
        <v>0</v>
      </c>
      <c r="K1595" s="7">
        <v>0</v>
      </c>
      <c r="L1595" s="7">
        <v>0</v>
      </c>
      <c r="M1595" s="7">
        <v>0</v>
      </c>
      <c r="N1595" s="7">
        <v>0</v>
      </c>
      <c r="O1595" s="7">
        <v>0</v>
      </c>
      <c r="P1595" s="7">
        <v>0</v>
      </c>
      <c r="Q1595" s="7">
        <v>0</v>
      </c>
      <c r="R1595" s="7">
        <v>0</v>
      </c>
      <c r="S1595" s="7">
        <v>0</v>
      </c>
      <c r="T1595" s="7">
        <v>0</v>
      </c>
      <c r="U1595" s="7">
        <v>0</v>
      </c>
      <c r="V1595" s="7">
        <v>0</v>
      </c>
      <c r="W1595" s="7">
        <v>0</v>
      </c>
      <c r="X1595" s="7">
        <v>0</v>
      </c>
      <c r="Y1595" s="7">
        <v>0</v>
      </c>
      <c r="Z1595" s="7">
        <v>0</v>
      </c>
      <c r="AA1595" s="1" t="s">
        <v>56</v>
      </c>
      <c r="AB1595" s="1" t="str">
        <f t="shared" si="75"/>
        <v>País Vasco</v>
      </c>
      <c r="AC1595" s="1" t="str">
        <f t="shared" si="73"/>
        <v>Cáceres-País Vasco-Álava-R15</v>
      </c>
      <c r="AD1595" s="1" t="str">
        <f t="shared" si="74"/>
        <v xml:space="preserve">DN - Industrias diversas </v>
      </c>
    </row>
    <row r="1596" spans="1:30" ht="14.4">
      <c r="A1596" s="7" t="s">
        <v>104</v>
      </c>
      <c r="B1596" s="7" t="s">
        <v>116</v>
      </c>
      <c r="C1596" s="7" t="s">
        <v>117</v>
      </c>
      <c r="D1596" s="7" t="s">
        <v>57</v>
      </c>
      <c r="E1596" s="7">
        <v>0</v>
      </c>
      <c r="F1596" s="7">
        <v>0</v>
      </c>
      <c r="G1596" s="7">
        <v>0</v>
      </c>
      <c r="H1596" s="7">
        <v>0</v>
      </c>
      <c r="I1596" s="7">
        <v>0</v>
      </c>
      <c r="J1596" s="7">
        <v>0</v>
      </c>
      <c r="K1596" s="7">
        <v>0</v>
      </c>
      <c r="L1596" s="7">
        <v>0</v>
      </c>
      <c r="M1596" s="7">
        <v>0</v>
      </c>
      <c r="N1596" s="7">
        <v>0</v>
      </c>
      <c r="O1596" s="7">
        <v>0</v>
      </c>
      <c r="P1596" s="7">
        <v>0</v>
      </c>
      <c r="Q1596" s="7">
        <v>0</v>
      </c>
      <c r="R1596" s="7">
        <v>0</v>
      </c>
      <c r="S1596" s="7">
        <v>0</v>
      </c>
      <c r="T1596" s="7">
        <v>0</v>
      </c>
      <c r="U1596" s="7">
        <v>0</v>
      </c>
      <c r="V1596" s="7">
        <v>0</v>
      </c>
      <c r="W1596" s="7">
        <v>0</v>
      </c>
      <c r="X1596" s="7">
        <v>0</v>
      </c>
      <c r="Y1596" s="7">
        <v>0</v>
      </c>
      <c r="Z1596" s="7">
        <v>0</v>
      </c>
      <c r="AA1596" s="1" t="s">
        <v>58</v>
      </c>
      <c r="AB1596" s="1" t="str">
        <f t="shared" si="75"/>
        <v>País Vasco</v>
      </c>
      <c r="AC1596" s="1" t="str">
        <f t="shared" si="73"/>
        <v>Cáceres-País Vasco-Álava-R16</v>
      </c>
      <c r="AD1596" s="1" t="str">
        <f t="shared" si="74"/>
        <v xml:space="preserve">EE - Industria energética, distribución de energía, gas y agua </v>
      </c>
    </row>
    <row r="1597" spans="1:30" ht="14.4">
      <c r="A1597" s="7" t="s">
        <v>104</v>
      </c>
      <c r="B1597" s="7" t="s">
        <v>116</v>
      </c>
      <c r="C1597" s="7" t="s">
        <v>118</v>
      </c>
      <c r="D1597" s="7" t="s">
        <v>23</v>
      </c>
      <c r="E1597" s="7">
        <v>0</v>
      </c>
      <c r="F1597" s="7">
        <v>0</v>
      </c>
      <c r="G1597" s="7">
        <v>0</v>
      </c>
      <c r="H1597" s="7">
        <v>0</v>
      </c>
      <c r="I1597" s="7">
        <v>0</v>
      </c>
      <c r="J1597" s="7">
        <v>0</v>
      </c>
      <c r="K1597" s="7">
        <v>0</v>
      </c>
      <c r="L1597" s="7">
        <v>0</v>
      </c>
      <c r="M1597" s="7">
        <v>0</v>
      </c>
      <c r="N1597" s="7">
        <v>0</v>
      </c>
      <c r="O1597" s="7">
        <v>0</v>
      </c>
      <c r="P1597" s="7">
        <v>0</v>
      </c>
      <c r="Q1597" s="7">
        <v>0</v>
      </c>
      <c r="R1597" s="7">
        <v>0</v>
      </c>
      <c r="S1597" s="7">
        <v>0</v>
      </c>
      <c r="T1597" s="7">
        <v>0</v>
      </c>
      <c r="U1597" s="7">
        <v>0</v>
      </c>
      <c r="V1597" s="7">
        <v>0</v>
      </c>
      <c r="W1597" s="7">
        <v>0</v>
      </c>
      <c r="X1597" s="7">
        <v>0</v>
      </c>
      <c r="Y1597" s="7">
        <v>0</v>
      </c>
      <c r="Z1597" s="7">
        <v>0</v>
      </c>
      <c r="AA1597" s="1" t="s">
        <v>24</v>
      </c>
      <c r="AB1597" s="1" t="str">
        <f t="shared" si="75"/>
        <v>País Vasco</v>
      </c>
      <c r="AC1597" s="1" t="str">
        <f t="shared" si="73"/>
        <v>Cáceres-País Vasco-Guipúzcoa-R1</v>
      </c>
      <c r="AD1597" s="1" t="str">
        <f t="shared" si="74"/>
        <v xml:space="preserve">AA,BB - Agricultura, silvicultura y pesca </v>
      </c>
    </row>
    <row r="1598" spans="1:30" ht="14.4">
      <c r="A1598" s="7" t="s">
        <v>104</v>
      </c>
      <c r="B1598" s="7" t="s">
        <v>116</v>
      </c>
      <c r="C1598" s="7" t="s">
        <v>118</v>
      </c>
      <c r="D1598" s="7" t="s">
        <v>26</v>
      </c>
      <c r="E1598" s="7">
        <v>0</v>
      </c>
      <c r="F1598" s="7">
        <v>0</v>
      </c>
      <c r="G1598" s="7">
        <v>0</v>
      </c>
      <c r="H1598" s="7">
        <v>0</v>
      </c>
      <c r="I1598" s="7">
        <v>0</v>
      </c>
      <c r="J1598" s="7">
        <v>0</v>
      </c>
      <c r="K1598" s="7">
        <v>0</v>
      </c>
      <c r="L1598" s="7">
        <v>0</v>
      </c>
      <c r="M1598" s="7">
        <v>0</v>
      </c>
      <c r="N1598" s="7">
        <v>0</v>
      </c>
      <c r="O1598" s="7">
        <v>0</v>
      </c>
      <c r="P1598" s="7">
        <v>0</v>
      </c>
      <c r="Q1598" s="7">
        <v>0</v>
      </c>
      <c r="R1598" s="7">
        <v>0</v>
      </c>
      <c r="S1598" s="7">
        <v>0</v>
      </c>
      <c r="T1598" s="7">
        <v>0</v>
      </c>
      <c r="U1598" s="7">
        <v>0</v>
      </c>
      <c r="V1598" s="7">
        <v>0</v>
      </c>
      <c r="W1598" s="7">
        <v>0</v>
      </c>
      <c r="X1598" s="7">
        <v>0</v>
      </c>
      <c r="Y1598" s="7">
        <v>0</v>
      </c>
      <c r="Z1598" s="7">
        <v>0</v>
      </c>
      <c r="AA1598" s="1" t="s">
        <v>27</v>
      </c>
      <c r="AB1598" s="1" t="str">
        <f t="shared" si="75"/>
        <v>País Vasco</v>
      </c>
      <c r="AC1598" s="1" t="str">
        <f t="shared" si="73"/>
        <v>Cáceres-País Vasco-Guipúzcoa-R2</v>
      </c>
      <c r="AD1598" s="1" t="str">
        <f t="shared" si="74"/>
        <v xml:space="preserve">CA,CB, DF - I. extractivas, coquerías, refino y combustibles nucleares </v>
      </c>
    </row>
    <row r="1599" spans="1:30" ht="14.4">
      <c r="A1599" s="7" t="s">
        <v>104</v>
      </c>
      <c r="B1599" s="7" t="s">
        <v>116</v>
      </c>
      <c r="C1599" s="7" t="s">
        <v>118</v>
      </c>
      <c r="D1599" s="7" t="s">
        <v>29</v>
      </c>
      <c r="E1599" s="7">
        <v>0</v>
      </c>
      <c r="F1599" s="7">
        <v>0</v>
      </c>
      <c r="G1599" s="7">
        <v>0</v>
      </c>
      <c r="H1599" s="7">
        <v>0</v>
      </c>
      <c r="I1599" s="7">
        <v>0</v>
      </c>
      <c r="J1599" s="7">
        <v>0</v>
      </c>
      <c r="K1599" s="7">
        <v>0</v>
      </c>
      <c r="L1599" s="7">
        <v>0</v>
      </c>
      <c r="M1599" s="7">
        <v>0</v>
      </c>
      <c r="N1599" s="7">
        <v>0</v>
      </c>
      <c r="O1599" s="7">
        <v>1.27543399639622</v>
      </c>
      <c r="P1599" s="7">
        <v>0</v>
      </c>
      <c r="Q1599" s="7">
        <v>0</v>
      </c>
      <c r="R1599" s="7">
        <v>0</v>
      </c>
      <c r="S1599" s="7">
        <v>0</v>
      </c>
      <c r="T1599" s="7">
        <v>0</v>
      </c>
      <c r="U1599" s="7">
        <v>0</v>
      </c>
      <c r="V1599" s="7">
        <v>0</v>
      </c>
      <c r="W1599" s="7">
        <v>0</v>
      </c>
      <c r="X1599" s="7">
        <v>0</v>
      </c>
      <c r="Y1599" s="7">
        <v>0</v>
      </c>
      <c r="Z1599" s="7">
        <v>12.616728</v>
      </c>
      <c r="AA1599" s="1" t="s">
        <v>30</v>
      </c>
      <c r="AB1599" s="1" t="str">
        <f t="shared" si="75"/>
        <v>País Vasco</v>
      </c>
      <c r="AC1599" s="1" t="str">
        <f t="shared" si="73"/>
        <v>Cáceres-País Vasco-Guipúzcoa-R3</v>
      </c>
      <c r="AD1599" s="1" t="str">
        <f t="shared" si="74"/>
        <v xml:space="preserve">DA - Industria Agroalimentaria </v>
      </c>
    </row>
    <row r="1600" spans="1:30" ht="14.4">
      <c r="A1600" s="7" t="s">
        <v>104</v>
      </c>
      <c r="B1600" s="7" t="s">
        <v>116</v>
      </c>
      <c r="C1600" s="7" t="s">
        <v>118</v>
      </c>
      <c r="D1600" s="7" t="s">
        <v>32</v>
      </c>
      <c r="E1600" s="7">
        <v>0</v>
      </c>
      <c r="F1600" s="7">
        <v>0</v>
      </c>
      <c r="G1600" s="7">
        <v>0</v>
      </c>
      <c r="H1600" s="7">
        <v>0</v>
      </c>
      <c r="I1600" s="7">
        <v>0</v>
      </c>
      <c r="J1600" s="7">
        <v>0</v>
      </c>
      <c r="K1600" s="7">
        <v>0</v>
      </c>
      <c r="L1600" s="7">
        <v>0</v>
      </c>
      <c r="M1600" s="7">
        <v>0</v>
      </c>
      <c r="N1600" s="7">
        <v>0</v>
      </c>
      <c r="O1600" s="7">
        <v>0</v>
      </c>
      <c r="P1600" s="7">
        <v>0</v>
      </c>
      <c r="Q1600" s="7">
        <v>0</v>
      </c>
      <c r="R1600" s="7">
        <v>0</v>
      </c>
      <c r="S1600" s="7">
        <v>0</v>
      </c>
      <c r="T1600" s="7">
        <v>0</v>
      </c>
      <c r="U1600" s="7">
        <v>0</v>
      </c>
      <c r="V1600" s="7">
        <v>0</v>
      </c>
      <c r="W1600" s="7">
        <v>0</v>
      </c>
      <c r="X1600" s="7">
        <v>0</v>
      </c>
      <c r="Y1600" s="7">
        <v>0</v>
      </c>
      <c r="Z1600" s="7">
        <v>0</v>
      </c>
      <c r="AA1600" s="1" t="s">
        <v>33</v>
      </c>
      <c r="AB1600" s="1" t="str">
        <f t="shared" si="75"/>
        <v>País Vasco</v>
      </c>
      <c r="AC1600" s="1" t="str">
        <f t="shared" si="73"/>
        <v>Cáceres-País Vasco-Guipúzcoa-R4</v>
      </c>
      <c r="AD1600" s="1" t="str">
        <f t="shared" si="74"/>
        <v xml:space="preserve">DB - Industria textil y de la confección </v>
      </c>
    </row>
    <row r="1601" spans="1:30" ht="14.4">
      <c r="A1601" s="7" t="s">
        <v>104</v>
      </c>
      <c r="B1601" s="7" t="s">
        <v>116</v>
      </c>
      <c r="C1601" s="7" t="s">
        <v>118</v>
      </c>
      <c r="D1601" s="7" t="s">
        <v>35</v>
      </c>
      <c r="E1601" s="7">
        <v>0</v>
      </c>
      <c r="F1601" s="7">
        <v>0</v>
      </c>
      <c r="G1601" s="7">
        <v>0</v>
      </c>
      <c r="H1601" s="7">
        <v>0</v>
      </c>
      <c r="I1601" s="7">
        <v>0</v>
      </c>
      <c r="J1601" s="7">
        <v>0</v>
      </c>
      <c r="K1601" s="7">
        <v>0</v>
      </c>
      <c r="L1601" s="7">
        <v>0</v>
      </c>
      <c r="M1601" s="7">
        <v>0</v>
      </c>
      <c r="N1601" s="7">
        <v>0</v>
      </c>
      <c r="O1601" s="7">
        <v>0</v>
      </c>
      <c r="P1601" s="7">
        <v>0</v>
      </c>
      <c r="Q1601" s="7">
        <v>0</v>
      </c>
      <c r="R1601" s="7">
        <v>0</v>
      </c>
      <c r="S1601" s="7">
        <v>0</v>
      </c>
      <c r="T1601" s="7">
        <v>0</v>
      </c>
      <c r="U1601" s="7">
        <v>0</v>
      </c>
      <c r="V1601" s="7">
        <v>0</v>
      </c>
      <c r="W1601" s="7">
        <v>0</v>
      </c>
      <c r="X1601" s="7">
        <v>0</v>
      </c>
      <c r="Y1601" s="7">
        <v>0</v>
      </c>
      <c r="Z1601" s="7">
        <v>0</v>
      </c>
      <c r="AA1601" s="1" t="s">
        <v>36</v>
      </c>
      <c r="AB1601" s="1" t="str">
        <f t="shared" si="75"/>
        <v>País Vasco</v>
      </c>
      <c r="AC1601" s="1" t="str">
        <f t="shared" si="73"/>
        <v>Cáceres-País Vasco-Guipúzcoa-R5</v>
      </c>
      <c r="AD1601" s="1" t="str">
        <f t="shared" si="74"/>
        <v xml:space="preserve">DC - Industria del cuero y calzado </v>
      </c>
    </row>
    <row r="1602" spans="1:30" ht="14.4">
      <c r="A1602" s="7" t="s">
        <v>104</v>
      </c>
      <c r="B1602" s="7" t="s">
        <v>116</v>
      </c>
      <c r="C1602" s="7" t="s">
        <v>118</v>
      </c>
      <c r="D1602" s="7" t="s">
        <v>37</v>
      </c>
      <c r="E1602" s="7">
        <v>0</v>
      </c>
      <c r="F1602" s="7">
        <v>0</v>
      </c>
      <c r="G1602" s="7">
        <v>0</v>
      </c>
      <c r="H1602" s="7">
        <v>2.1780254411767599</v>
      </c>
      <c r="I1602" s="7">
        <v>0</v>
      </c>
      <c r="J1602" s="7">
        <v>0</v>
      </c>
      <c r="K1602" s="7">
        <v>0</v>
      </c>
      <c r="L1602" s="7">
        <v>0</v>
      </c>
      <c r="M1602" s="7">
        <v>0</v>
      </c>
      <c r="N1602" s="7">
        <v>0</v>
      </c>
      <c r="O1602" s="7">
        <v>0</v>
      </c>
      <c r="P1602" s="7">
        <v>0</v>
      </c>
      <c r="Q1602" s="7">
        <v>0</v>
      </c>
      <c r="R1602" s="7">
        <v>0</v>
      </c>
      <c r="S1602" s="7">
        <v>15.088150000000001</v>
      </c>
      <c r="T1602" s="7">
        <v>0</v>
      </c>
      <c r="U1602" s="7">
        <v>0</v>
      </c>
      <c r="V1602" s="7">
        <v>0</v>
      </c>
      <c r="W1602" s="7">
        <v>0</v>
      </c>
      <c r="X1602" s="7">
        <v>0</v>
      </c>
      <c r="Y1602" s="7">
        <v>0</v>
      </c>
      <c r="Z1602" s="7">
        <v>0</v>
      </c>
      <c r="AA1602" s="1" t="s">
        <v>38</v>
      </c>
      <c r="AB1602" s="1" t="str">
        <f t="shared" si="75"/>
        <v>País Vasco</v>
      </c>
      <c r="AC1602" s="1" t="str">
        <f t="shared" si="73"/>
        <v>Cáceres-País Vasco-Guipúzcoa-R6</v>
      </c>
      <c r="AD1602" s="1" t="str">
        <f t="shared" si="74"/>
        <v xml:space="preserve">DD - Industria de la madera y el corcho </v>
      </c>
    </row>
    <row r="1603" spans="1:30" ht="14.4">
      <c r="A1603" s="7" t="s">
        <v>104</v>
      </c>
      <c r="B1603" s="7" t="s">
        <v>116</v>
      </c>
      <c r="C1603" s="7" t="s">
        <v>118</v>
      </c>
      <c r="D1603" s="7" t="s">
        <v>39</v>
      </c>
      <c r="E1603" s="7">
        <v>0</v>
      </c>
      <c r="F1603" s="7">
        <v>0</v>
      </c>
      <c r="G1603" s="7">
        <v>0</v>
      </c>
      <c r="H1603" s="7">
        <v>0</v>
      </c>
      <c r="I1603" s="7">
        <v>0</v>
      </c>
      <c r="J1603" s="7">
        <v>0</v>
      </c>
      <c r="K1603" s="7">
        <v>0</v>
      </c>
      <c r="L1603" s="7">
        <v>0</v>
      </c>
      <c r="M1603" s="7">
        <v>0</v>
      </c>
      <c r="N1603" s="7">
        <v>0</v>
      </c>
      <c r="O1603" s="7">
        <v>0</v>
      </c>
      <c r="P1603" s="7">
        <v>0</v>
      </c>
      <c r="Q1603" s="7">
        <v>0</v>
      </c>
      <c r="R1603" s="7">
        <v>0</v>
      </c>
      <c r="S1603" s="7">
        <v>0</v>
      </c>
      <c r="T1603" s="7">
        <v>0</v>
      </c>
      <c r="U1603" s="7">
        <v>0</v>
      </c>
      <c r="V1603" s="7">
        <v>0</v>
      </c>
      <c r="W1603" s="7">
        <v>0</v>
      </c>
      <c r="X1603" s="7">
        <v>0</v>
      </c>
      <c r="Y1603" s="7">
        <v>0</v>
      </c>
      <c r="Z1603" s="7">
        <v>0</v>
      </c>
      <c r="AA1603" s="1" t="s">
        <v>40</v>
      </c>
      <c r="AB1603" s="1" t="str">
        <f t="shared" si="75"/>
        <v>País Vasco</v>
      </c>
      <c r="AC1603" s="1" t="str">
        <f t="shared" si="73"/>
        <v>Cáceres-País Vasco-Guipúzcoa-R7</v>
      </c>
      <c r="AD1603" s="1" t="str">
        <f t="shared" si="74"/>
        <v xml:space="preserve">DE - Industria del papel, edición y artes gráficas </v>
      </c>
    </row>
    <row r="1604" spans="1:30" ht="14.4">
      <c r="A1604" s="7" t="s">
        <v>104</v>
      </c>
      <c r="B1604" s="7" t="s">
        <v>116</v>
      </c>
      <c r="C1604" s="7" t="s">
        <v>118</v>
      </c>
      <c r="D1604" s="7" t="s">
        <v>41</v>
      </c>
      <c r="E1604" s="7">
        <v>0</v>
      </c>
      <c r="F1604" s="7">
        <v>0</v>
      </c>
      <c r="G1604" s="7">
        <v>0</v>
      </c>
      <c r="H1604" s="7">
        <v>0</v>
      </c>
      <c r="I1604" s="7">
        <v>0</v>
      </c>
      <c r="J1604" s="7">
        <v>0</v>
      </c>
      <c r="K1604" s="7">
        <v>0</v>
      </c>
      <c r="L1604" s="7">
        <v>0</v>
      </c>
      <c r="M1604" s="7">
        <v>29.602289165687999</v>
      </c>
      <c r="N1604" s="7">
        <v>0</v>
      </c>
      <c r="O1604" s="7">
        <v>0</v>
      </c>
      <c r="P1604" s="7">
        <v>0</v>
      </c>
      <c r="Q1604" s="7">
        <v>0</v>
      </c>
      <c r="R1604" s="7">
        <v>0</v>
      </c>
      <c r="S1604" s="7">
        <v>0</v>
      </c>
      <c r="T1604" s="7">
        <v>0</v>
      </c>
      <c r="U1604" s="7">
        <v>0</v>
      </c>
      <c r="V1604" s="7">
        <v>0</v>
      </c>
      <c r="W1604" s="7">
        <v>0</v>
      </c>
      <c r="X1604" s="7">
        <v>12.91356</v>
      </c>
      <c r="Y1604" s="7">
        <v>0</v>
      </c>
      <c r="Z1604" s="7">
        <v>0</v>
      </c>
      <c r="AA1604" s="1" t="s">
        <v>42</v>
      </c>
      <c r="AB1604" s="1" t="str">
        <f t="shared" si="75"/>
        <v>País Vasco</v>
      </c>
      <c r="AC1604" s="1" t="str">
        <f t="shared" si="73"/>
        <v>Cáceres-País Vasco-Guipúzcoa-R8</v>
      </c>
      <c r="AD1604" s="1" t="str">
        <f t="shared" si="74"/>
        <v xml:space="preserve">DG - Industria Química </v>
      </c>
    </row>
    <row r="1605" spans="1:30" ht="14.4">
      <c r="A1605" s="7" t="s">
        <v>104</v>
      </c>
      <c r="B1605" s="7" t="s">
        <v>116</v>
      </c>
      <c r="C1605" s="7" t="s">
        <v>118</v>
      </c>
      <c r="D1605" s="7" t="s">
        <v>43</v>
      </c>
      <c r="E1605" s="7">
        <v>0</v>
      </c>
      <c r="F1605" s="7">
        <v>0</v>
      </c>
      <c r="G1605" s="7">
        <v>0</v>
      </c>
      <c r="H1605" s="7">
        <v>0</v>
      </c>
      <c r="I1605" s="7">
        <v>0</v>
      </c>
      <c r="J1605" s="7">
        <v>0</v>
      </c>
      <c r="K1605" s="7">
        <v>0</v>
      </c>
      <c r="L1605" s="7">
        <v>0</v>
      </c>
      <c r="M1605" s="7">
        <v>0</v>
      </c>
      <c r="N1605" s="7">
        <v>0</v>
      </c>
      <c r="O1605" s="7">
        <v>0</v>
      </c>
      <c r="P1605" s="7">
        <v>0</v>
      </c>
      <c r="Q1605" s="7">
        <v>0</v>
      </c>
      <c r="R1605" s="7">
        <v>0</v>
      </c>
      <c r="S1605" s="7">
        <v>0</v>
      </c>
      <c r="T1605" s="7">
        <v>0</v>
      </c>
      <c r="U1605" s="7">
        <v>0</v>
      </c>
      <c r="V1605" s="7">
        <v>0</v>
      </c>
      <c r="W1605" s="7">
        <v>0</v>
      </c>
      <c r="X1605" s="7">
        <v>0</v>
      </c>
      <c r="Y1605" s="7">
        <v>0</v>
      </c>
      <c r="Z1605" s="7">
        <v>0</v>
      </c>
      <c r="AA1605" s="1" t="s">
        <v>44</v>
      </c>
      <c r="AB1605" s="1" t="str">
        <f t="shared" si="75"/>
        <v>País Vasco</v>
      </c>
      <c r="AC1605" s="1" t="str">
        <f t="shared" si="73"/>
        <v>Cáceres-País Vasco-Guipúzcoa-R9</v>
      </c>
      <c r="AD1605" s="1" t="str">
        <f t="shared" si="74"/>
        <v xml:space="preserve">DH - Industria del caucho y materias plásticas </v>
      </c>
    </row>
    <row r="1606" spans="1:30" ht="14.4">
      <c r="A1606" s="7" t="s">
        <v>104</v>
      </c>
      <c r="B1606" s="7" t="s">
        <v>116</v>
      </c>
      <c r="C1606" s="7" t="s">
        <v>118</v>
      </c>
      <c r="D1606" s="7" t="s">
        <v>45</v>
      </c>
      <c r="E1606" s="7">
        <v>0</v>
      </c>
      <c r="F1606" s="7">
        <v>0</v>
      </c>
      <c r="G1606" s="7">
        <v>0</v>
      </c>
      <c r="H1606" s="7">
        <v>0</v>
      </c>
      <c r="I1606" s="7">
        <v>0</v>
      </c>
      <c r="J1606" s="7">
        <v>0</v>
      </c>
      <c r="K1606" s="7">
        <v>0</v>
      </c>
      <c r="L1606" s="7">
        <v>0</v>
      </c>
      <c r="M1606" s="7">
        <v>0</v>
      </c>
      <c r="N1606" s="7">
        <v>0.14395158303523001</v>
      </c>
      <c r="O1606" s="7">
        <v>0</v>
      </c>
      <c r="P1606" s="7">
        <v>0</v>
      </c>
      <c r="Q1606" s="7">
        <v>0</v>
      </c>
      <c r="R1606" s="7">
        <v>0</v>
      </c>
      <c r="S1606" s="7">
        <v>0</v>
      </c>
      <c r="T1606" s="7">
        <v>0</v>
      </c>
      <c r="U1606" s="7">
        <v>0</v>
      </c>
      <c r="V1606" s="7">
        <v>0</v>
      </c>
      <c r="W1606" s="7">
        <v>0</v>
      </c>
      <c r="X1606" s="7">
        <v>0</v>
      </c>
      <c r="Y1606" s="7">
        <v>2.4921329999999999</v>
      </c>
      <c r="Z1606" s="7">
        <v>0</v>
      </c>
      <c r="AA1606" s="1" t="s">
        <v>46</v>
      </c>
      <c r="AB1606" s="1" t="str">
        <f t="shared" si="75"/>
        <v>País Vasco</v>
      </c>
      <c r="AC1606" s="1" t="str">
        <f t="shared" si="73"/>
        <v>Cáceres-País Vasco-Guipúzcoa-R10</v>
      </c>
      <c r="AD1606" s="1" t="str">
        <f t="shared" si="74"/>
        <v xml:space="preserve">DI - Industria de productos minerales no metálicos </v>
      </c>
    </row>
    <row r="1607" spans="1:30" ht="14.4">
      <c r="A1607" s="7" t="s">
        <v>104</v>
      </c>
      <c r="B1607" s="7" t="s">
        <v>116</v>
      </c>
      <c r="C1607" s="7" t="s">
        <v>118</v>
      </c>
      <c r="D1607" s="7" t="s">
        <v>47</v>
      </c>
      <c r="E1607" s="7">
        <v>13.5291173909121</v>
      </c>
      <c r="F1607" s="7">
        <v>0</v>
      </c>
      <c r="G1607" s="7">
        <v>11.103754260874799</v>
      </c>
      <c r="H1607" s="7">
        <v>0</v>
      </c>
      <c r="I1607" s="7">
        <v>0</v>
      </c>
      <c r="J1607" s="7">
        <v>0</v>
      </c>
      <c r="K1607" s="7">
        <v>3.0769952700038599</v>
      </c>
      <c r="L1607" s="7">
        <v>0</v>
      </c>
      <c r="M1607" s="7">
        <v>0</v>
      </c>
      <c r="N1607" s="7">
        <v>0</v>
      </c>
      <c r="O1607" s="7">
        <v>0</v>
      </c>
      <c r="P1607" s="7">
        <v>17.906496000000001</v>
      </c>
      <c r="Q1607" s="7">
        <v>0</v>
      </c>
      <c r="R1607" s="7">
        <v>16.530192</v>
      </c>
      <c r="S1607" s="7">
        <v>0</v>
      </c>
      <c r="T1607" s="7">
        <v>0</v>
      </c>
      <c r="U1607" s="7">
        <v>0</v>
      </c>
      <c r="V1607" s="7">
        <v>11.163999</v>
      </c>
      <c r="W1607" s="7">
        <v>0</v>
      </c>
      <c r="X1607" s="7">
        <v>0</v>
      </c>
      <c r="Y1607" s="7">
        <v>0</v>
      </c>
      <c r="Z1607" s="7">
        <v>0</v>
      </c>
      <c r="AA1607" s="1" t="s">
        <v>48</v>
      </c>
      <c r="AB1607" s="1" t="str">
        <f t="shared" si="75"/>
        <v>País Vasco</v>
      </c>
      <c r="AC1607" s="1" t="str">
        <f t="shared" si="73"/>
        <v>Cáceres-País Vasco-Guipúzcoa-R11</v>
      </c>
      <c r="AD1607" s="1" t="str">
        <f t="shared" si="74"/>
        <v xml:space="preserve">DJ - Metalurgia y fabricación de productos metálicos </v>
      </c>
    </row>
    <row r="1608" spans="1:30" ht="14.4">
      <c r="A1608" s="7" t="s">
        <v>104</v>
      </c>
      <c r="B1608" s="7" t="s">
        <v>116</v>
      </c>
      <c r="C1608" s="7" t="s">
        <v>118</v>
      </c>
      <c r="D1608" s="7" t="s">
        <v>49</v>
      </c>
      <c r="E1608" s="7">
        <v>0</v>
      </c>
      <c r="F1608" s="7">
        <v>0</v>
      </c>
      <c r="G1608" s="7">
        <v>0</v>
      </c>
      <c r="H1608" s="7">
        <v>0</v>
      </c>
      <c r="I1608" s="7">
        <v>0</v>
      </c>
      <c r="J1608" s="7">
        <v>0</v>
      </c>
      <c r="K1608" s="7">
        <v>0</v>
      </c>
      <c r="L1608" s="7">
        <v>0</v>
      </c>
      <c r="M1608" s="7">
        <v>0</v>
      </c>
      <c r="N1608" s="7">
        <v>0</v>
      </c>
      <c r="O1608" s="7">
        <v>0</v>
      </c>
      <c r="P1608" s="7">
        <v>0</v>
      </c>
      <c r="Q1608" s="7">
        <v>0</v>
      </c>
      <c r="R1608" s="7">
        <v>0</v>
      </c>
      <c r="S1608" s="7">
        <v>0</v>
      </c>
      <c r="T1608" s="7">
        <v>0</v>
      </c>
      <c r="U1608" s="7">
        <v>0</v>
      </c>
      <c r="V1608" s="7">
        <v>0</v>
      </c>
      <c r="W1608" s="7">
        <v>0</v>
      </c>
      <c r="X1608" s="7">
        <v>0</v>
      </c>
      <c r="Y1608" s="7">
        <v>0</v>
      </c>
      <c r="Z1608" s="7">
        <v>0</v>
      </c>
      <c r="AA1608" s="1" t="s">
        <v>50</v>
      </c>
      <c r="AB1608" s="1" t="str">
        <f t="shared" si="75"/>
        <v>País Vasco</v>
      </c>
      <c r="AC1608" s="1" t="str">
        <f t="shared" si="73"/>
        <v>Cáceres-País Vasco-Guipúzcoa-R12</v>
      </c>
      <c r="AD1608" s="1" t="str">
        <f t="shared" si="74"/>
        <v xml:space="preserve">DK - Fabricación de maquinaria y equipo mecánico </v>
      </c>
    </row>
    <row r="1609" spans="1:30" ht="14.4">
      <c r="A1609" s="7" t="s">
        <v>104</v>
      </c>
      <c r="B1609" s="7" t="s">
        <v>116</v>
      </c>
      <c r="C1609" s="7" t="s">
        <v>118</v>
      </c>
      <c r="D1609" s="7" t="s">
        <v>51</v>
      </c>
      <c r="E1609" s="7">
        <v>0</v>
      </c>
      <c r="F1609" s="7">
        <v>0</v>
      </c>
      <c r="G1609" s="7">
        <v>0</v>
      </c>
      <c r="H1609" s="7">
        <v>0</v>
      </c>
      <c r="I1609" s="7">
        <v>0</v>
      </c>
      <c r="J1609" s="7">
        <v>0</v>
      </c>
      <c r="K1609" s="7">
        <v>0</v>
      </c>
      <c r="L1609" s="7">
        <v>0</v>
      </c>
      <c r="M1609" s="7">
        <v>0</v>
      </c>
      <c r="N1609" s="7">
        <v>0</v>
      </c>
      <c r="O1609" s="7">
        <v>0</v>
      </c>
      <c r="P1609" s="7">
        <v>0</v>
      </c>
      <c r="Q1609" s="7">
        <v>0</v>
      </c>
      <c r="R1609" s="7">
        <v>0</v>
      </c>
      <c r="S1609" s="7">
        <v>0</v>
      </c>
      <c r="T1609" s="7">
        <v>0</v>
      </c>
      <c r="U1609" s="7">
        <v>0</v>
      </c>
      <c r="V1609" s="7">
        <v>0</v>
      </c>
      <c r="W1609" s="7">
        <v>0</v>
      </c>
      <c r="X1609" s="7">
        <v>0</v>
      </c>
      <c r="Y1609" s="7">
        <v>0</v>
      </c>
      <c r="Z1609" s="7">
        <v>0</v>
      </c>
      <c r="AA1609" s="1" t="s">
        <v>52</v>
      </c>
      <c r="AB1609" s="1" t="str">
        <f t="shared" si="75"/>
        <v>País Vasco</v>
      </c>
      <c r="AC1609" s="1" t="str">
        <f t="shared" si="73"/>
        <v>Cáceres-País Vasco-Guipúzcoa-R13</v>
      </c>
      <c r="AD1609" s="1" t="str">
        <f t="shared" si="74"/>
        <v xml:space="preserve">DL - Material y equipo eléctrico, electrónico y óptico </v>
      </c>
    </row>
    <row r="1610" spans="1:30" ht="14.4">
      <c r="A1610" s="7" t="s">
        <v>104</v>
      </c>
      <c r="B1610" s="7" t="s">
        <v>116</v>
      </c>
      <c r="C1610" s="7" t="s">
        <v>118</v>
      </c>
      <c r="D1610" s="7" t="s">
        <v>53</v>
      </c>
      <c r="E1610" s="7">
        <v>0</v>
      </c>
      <c r="F1610" s="7">
        <v>0</v>
      </c>
      <c r="G1610" s="7">
        <v>0</v>
      </c>
      <c r="H1610" s="7">
        <v>0</v>
      </c>
      <c r="I1610" s="7">
        <v>0</v>
      </c>
      <c r="J1610" s="7">
        <v>0</v>
      </c>
      <c r="K1610" s="7">
        <v>0</v>
      </c>
      <c r="L1610" s="7">
        <v>2.31867431090539</v>
      </c>
      <c r="M1610" s="7">
        <v>0</v>
      </c>
      <c r="N1610" s="7">
        <v>0</v>
      </c>
      <c r="O1610" s="7">
        <v>0</v>
      </c>
      <c r="P1610" s="7">
        <v>0</v>
      </c>
      <c r="Q1610" s="7">
        <v>0</v>
      </c>
      <c r="R1610" s="7">
        <v>0</v>
      </c>
      <c r="S1610" s="7">
        <v>0</v>
      </c>
      <c r="T1610" s="7">
        <v>0</v>
      </c>
      <c r="U1610" s="7">
        <v>0</v>
      </c>
      <c r="V1610" s="7">
        <v>0</v>
      </c>
      <c r="W1610" s="7">
        <v>11.452299999999999</v>
      </c>
      <c r="X1610" s="7">
        <v>0</v>
      </c>
      <c r="Y1610" s="7">
        <v>0</v>
      </c>
      <c r="Z1610" s="7">
        <v>0</v>
      </c>
      <c r="AA1610" s="1" t="s">
        <v>54</v>
      </c>
      <c r="AB1610" s="1" t="str">
        <f t="shared" si="75"/>
        <v>País Vasco</v>
      </c>
      <c r="AC1610" s="1" t="str">
        <f t="shared" si="73"/>
        <v>Cáceres-País Vasco-Guipúzcoa-R14</v>
      </c>
      <c r="AD1610" s="1" t="str">
        <f t="shared" si="74"/>
        <v xml:space="preserve">DM - Fabricación de material de transporte </v>
      </c>
    </row>
    <row r="1611" spans="1:30" ht="14.4">
      <c r="A1611" s="7" t="s">
        <v>104</v>
      </c>
      <c r="B1611" s="7" t="s">
        <v>116</v>
      </c>
      <c r="C1611" s="7" t="s">
        <v>118</v>
      </c>
      <c r="D1611" s="7" t="s">
        <v>55</v>
      </c>
      <c r="E1611" s="7">
        <v>0</v>
      </c>
      <c r="F1611" s="7">
        <v>0</v>
      </c>
      <c r="G1611" s="7">
        <v>0</v>
      </c>
      <c r="H1611" s="7">
        <v>0</v>
      </c>
      <c r="I1611" s="7">
        <v>0</v>
      </c>
      <c r="J1611" s="7">
        <v>0</v>
      </c>
      <c r="K1611" s="7">
        <v>0</v>
      </c>
      <c r="L1611" s="7">
        <v>0</v>
      </c>
      <c r="M1611" s="7">
        <v>0</v>
      </c>
      <c r="N1611" s="7">
        <v>0</v>
      </c>
      <c r="O1611" s="7">
        <v>0</v>
      </c>
      <c r="P1611" s="7">
        <v>0</v>
      </c>
      <c r="Q1611" s="7">
        <v>0</v>
      </c>
      <c r="R1611" s="7">
        <v>0</v>
      </c>
      <c r="S1611" s="7">
        <v>0</v>
      </c>
      <c r="T1611" s="7">
        <v>0</v>
      </c>
      <c r="U1611" s="7">
        <v>0</v>
      </c>
      <c r="V1611" s="7">
        <v>0</v>
      </c>
      <c r="W1611" s="7">
        <v>0</v>
      </c>
      <c r="X1611" s="7">
        <v>0</v>
      </c>
      <c r="Y1611" s="7">
        <v>0</v>
      </c>
      <c r="Z1611" s="7">
        <v>0</v>
      </c>
      <c r="AA1611" s="1" t="s">
        <v>56</v>
      </c>
      <c r="AB1611" s="1" t="str">
        <f t="shared" si="75"/>
        <v>País Vasco</v>
      </c>
      <c r="AC1611" s="1" t="str">
        <f t="shared" si="73"/>
        <v>Cáceres-País Vasco-Guipúzcoa-R15</v>
      </c>
      <c r="AD1611" s="1" t="str">
        <f t="shared" si="74"/>
        <v xml:space="preserve">DN - Industrias diversas </v>
      </c>
    </row>
    <row r="1612" spans="1:30" ht="14.4">
      <c r="A1612" s="7" t="s">
        <v>104</v>
      </c>
      <c r="B1612" s="7" t="s">
        <v>116</v>
      </c>
      <c r="C1612" s="7" t="s">
        <v>118</v>
      </c>
      <c r="D1612" s="7" t="s">
        <v>57</v>
      </c>
      <c r="E1612" s="7">
        <v>0</v>
      </c>
      <c r="F1612" s="7">
        <v>0</v>
      </c>
      <c r="G1612" s="7">
        <v>0</v>
      </c>
      <c r="H1612" s="7">
        <v>0</v>
      </c>
      <c r="I1612" s="7">
        <v>0</v>
      </c>
      <c r="J1612" s="7">
        <v>0</v>
      </c>
      <c r="K1612" s="7">
        <v>0</v>
      </c>
      <c r="L1612" s="7">
        <v>0</v>
      </c>
      <c r="M1612" s="7">
        <v>0</v>
      </c>
      <c r="N1612" s="7">
        <v>0</v>
      </c>
      <c r="O1612" s="7">
        <v>0</v>
      </c>
      <c r="P1612" s="7">
        <v>0</v>
      </c>
      <c r="Q1612" s="7">
        <v>0</v>
      </c>
      <c r="R1612" s="7">
        <v>0</v>
      </c>
      <c r="S1612" s="7">
        <v>0</v>
      </c>
      <c r="T1612" s="7">
        <v>0</v>
      </c>
      <c r="U1612" s="7">
        <v>0</v>
      </c>
      <c r="V1612" s="7">
        <v>0</v>
      </c>
      <c r="W1612" s="7">
        <v>0</v>
      </c>
      <c r="X1612" s="7">
        <v>0</v>
      </c>
      <c r="Y1612" s="7">
        <v>0</v>
      </c>
      <c r="Z1612" s="7">
        <v>0</v>
      </c>
      <c r="AA1612" s="1" t="s">
        <v>58</v>
      </c>
      <c r="AB1612" s="1" t="str">
        <f t="shared" si="75"/>
        <v>País Vasco</v>
      </c>
      <c r="AC1612" s="1" t="str">
        <f t="shared" si="73"/>
        <v>Cáceres-País Vasco-Guipúzcoa-R16</v>
      </c>
      <c r="AD1612" s="1" t="str">
        <f t="shared" si="74"/>
        <v xml:space="preserve">EE - Industria energética, distribución de energía, gas y agua </v>
      </c>
    </row>
    <row r="1613" spans="1:30" ht="14.4">
      <c r="A1613" s="7" t="s">
        <v>104</v>
      </c>
      <c r="B1613" s="7" t="s">
        <v>116</v>
      </c>
      <c r="C1613" s="7" t="s">
        <v>119</v>
      </c>
      <c r="D1613" s="7" t="s">
        <v>23</v>
      </c>
      <c r="E1613" s="7">
        <v>0</v>
      </c>
      <c r="F1613" s="7">
        <v>0</v>
      </c>
      <c r="G1613" s="7">
        <v>0</v>
      </c>
      <c r="H1613" s="7">
        <v>0.65036408780891897</v>
      </c>
      <c r="I1613" s="7">
        <v>0</v>
      </c>
      <c r="J1613" s="7">
        <v>0</v>
      </c>
      <c r="K1613" s="7">
        <v>0</v>
      </c>
      <c r="L1613" s="7">
        <v>0</v>
      </c>
      <c r="M1613" s="7">
        <v>0</v>
      </c>
      <c r="N1613" s="7">
        <v>0</v>
      </c>
      <c r="O1613" s="7">
        <v>0</v>
      </c>
      <c r="P1613" s="7">
        <v>0</v>
      </c>
      <c r="Q1613" s="7">
        <v>0</v>
      </c>
      <c r="R1613" s="7">
        <v>0</v>
      </c>
      <c r="S1613" s="7">
        <v>16.459800000000001</v>
      </c>
      <c r="T1613" s="7">
        <v>0</v>
      </c>
      <c r="U1613" s="7">
        <v>0</v>
      </c>
      <c r="V1613" s="7">
        <v>0</v>
      </c>
      <c r="W1613" s="7">
        <v>0</v>
      </c>
      <c r="X1613" s="7">
        <v>0</v>
      </c>
      <c r="Y1613" s="7">
        <v>0</v>
      </c>
      <c r="Z1613" s="7">
        <v>0</v>
      </c>
      <c r="AA1613" s="1" t="s">
        <v>24</v>
      </c>
      <c r="AB1613" s="1" t="str">
        <f t="shared" si="75"/>
        <v>País Vasco</v>
      </c>
      <c r="AC1613" s="1" t="str">
        <f t="shared" si="73"/>
        <v>Cáceres-País Vasco-Vizcaya-R1</v>
      </c>
      <c r="AD1613" s="1" t="str">
        <f t="shared" si="74"/>
        <v xml:space="preserve">AA,BB - Agricultura, silvicultura y pesca </v>
      </c>
    </row>
    <row r="1614" spans="1:30" ht="14.4">
      <c r="A1614" s="7" t="s">
        <v>104</v>
      </c>
      <c r="B1614" s="7" t="s">
        <v>116</v>
      </c>
      <c r="C1614" s="7" t="s">
        <v>119</v>
      </c>
      <c r="D1614" s="7" t="s">
        <v>26</v>
      </c>
      <c r="E1614" s="7">
        <v>7.0967543475688997</v>
      </c>
      <c r="F1614" s="7">
        <v>8.7188476737722702</v>
      </c>
      <c r="G1614" s="7">
        <v>5.6502051213849898</v>
      </c>
      <c r="H1614" s="7">
        <v>6.4608225555808501</v>
      </c>
      <c r="I1614" s="7">
        <v>5.3417866653823296</v>
      </c>
      <c r="J1614" s="7">
        <v>5.7373221764561402</v>
      </c>
      <c r="K1614" s="7">
        <v>4.74477800414763</v>
      </c>
      <c r="L1614" s="7">
        <v>4.3725669610715201</v>
      </c>
      <c r="M1614" s="7">
        <v>5.4668785203467802</v>
      </c>
      <c r="N1614" s="7">
        <v>7.2433179240435699</v>
      </c>
      <c r="O1614" s="7">
        <v>9.2777346623434305</v>
      </c>
      <c r="P1614" s="7">
        <v>0</v>
      </c>
      <c r="Q1614" s="7">
        <v>0</v>
      </c>
      <c r="R1614" s="7">
        <v>0</v>
      </c>
      <c r="S1614" s="7">
        <v>0</v>
      </c>
      <c r="T1614" s="7">
        <v>0</v>
      </c>
      <c r="U1614" s="7">
        <v>0</v>
      </c>
      <c r="V1614" s="7">
        <v>0</v>
      </c>
      <c r="W1614" s="7">
        <v>0</v>
      </c>
      <c r="X1614" s="7">
        <v>0</v>
      </c>
      <c r="Y1614" s="7">
        <v>0</v>
      </c>
      <c r="Z1614" s="7">
        <v>0</v>
      </c>
      <c r="AA1614" s="1" t="s">
        <v>27</v>
      </c>
      <c r="AB1614" s="1" t="str">
        <f t="shared" si="75"/>
        <v>País Vasco</v>
      </c>
      <c r="AC1614" s="1" t="str">
        <f t="shared" ref="AC1614:AC1676" si="76">+A1614&amp;"-"&amp;AB1614&amp;"-"&amp;C1614&amp;"-"&amp;AA1614</f>
        <v>Cáceres-País Vasco-Vizcaya-R2</v>
      </c>
      <c r="AD1614" s="1" t="str">
        <f t="shared" ref="AD1614:AD1676" si="77">+IF(D1614=$D$13,$AI$1,IF(D1614=$D$14,$AI$2,IF(D1614=$D$15,$AI$3,IF(D1614=$D$16,$AI$4,IF(D1614=$D$17,$AI$5,IF(D1614=$D$18,$AI$6,IF(D1614=$D$19,$AI$7,IF(D1614=$D$20,$AI$8,IF(D1614=$D$21,$AI$9,IF(D1614=$D$22,$AI$10,IF(D1614=$D$23,$AI$11,IF(D1614=$D$24,$AI$12,IF(D1614=$D$25,$AI$13,IF(D1614=$D$26,$AI$14,IF(D1614=$D$27,$AI$15,$AI$16)))))))))))))))</f>
        <v xml:space="preserve">CA,CB, DF - I. extractivas, coquerías, refino y combustibles nucleares </v>
      </c>
    </row>
    <row r="1615" spans="1:30" ht="14.4">
      <c r="A1615" s="7" t="s">
        <v>104</v>
      </c>
      <c r="B1615" s="7" t="s">
        <v>116</v>
      </c>
      <c r="C1615" s="7" t="s">
        <v>119</v>
      </c>
      <c r="D1615" s="7" t="s">
        <v>29</v>
      </c>
      <c r="E1615" s="7">
        <v>0</v>
      </c>
      <c r="F1615" s="7">
        <v>0</v>
      </c>
      <c r="G1615" s="7">
        <v>9.6456003388525193</v>
      </c>
      <c r="H1615" s="7">
        <v>0</v>
      </c>
      <c r="I1615" s="7">
        <v>0</v>
      </c>
      <c r="J1615" s="7">
        <v>10.5926191087355</v>
      </c>
      <c r="K1615" s="7">
        <v>0</v>
      </c>
      <c r="L1615" s="7">
        <v>0</v>
      </c>
      <c r="M1615" s="7">
        <v>0</v>
      </c>
      <c r="N1615" s="7">
        <v>0</v>
      </c>
      <c r="O1615" s="7">
        <v>0</v>
      </c>
      <c r="P1615" s="7">
        <v>0</v>
      </c>
      <c r="Q1615" s="7">
        <v>0</v>
      </c>
      <c r="R1615" s="7">
        <v>18.259428</v>
      </c>
      <c r="S1615" s="7">
        <v>0</v>
      </c>
      <c r="T1615" s="7">
        <v>0</v>
      </c>
      <c r="U1615" s="7">
        <v>15.188784</v>
      </c>
      <c r="V1615" s="7">
        <v>0</v>
      </c>
      <c r="W1615" s="7">
        <v>0</v>
      </c>
      <c r="X1615" s="7">
        <v>0</v>
      </c>
      <c r="Y1615" s="7">
        <v>0</v>
      </c>
      <c r="Z1615" s="7">
        <v>0</v>
      </c>
      <c r="AA1615" s="1" t="s">
        <v>30</v>
      </c>
      <c r="AB1615" s="1" t="str">
        <f t="shared" si="75"/>
        <v>País Vasco</v>
      </c>
      <c r="AC1615" s="1" t="str">
        <f t="shared" si="76"/>
        <v>Cáceres-País Vasco-Vizcaya-R3</v>
      </c>
      <c r="AD1615" s="1" t="str">
        <f t="shared" si="77"/>
        <v xml:space="preserve">DA - Industria Agroalimentaria </v>
      </c>
    </row>
    <row r="1616" spans="1:30" ht="14.4">
      <c r="A1616" s="7" t="s">
        <v>104</v>
      </c>
      <c r="B1616" s="7" t="s">
        <v>116</v>
      </c>
      <c r="C1616" s="7" t="s">
        <v>119</v>
      </c>
      <c r="D1616" s="7" t="s">
        <v>32</v>
      </c>
      <c r="E1616" s="7">
        <v>0</v>
      </c>
      <c r="F1616" s="7">
        <v>0</v>
      </c>
      <c r="G1616" s="7">
        <v>0</v>
      </c>
      <c r="H1616" s="7">
        <v>0</v>
      </c>
      <c r="I1616" s="7">
        <v>0</v>
      </c>
      <c r="J1616" s="7">
        <v>0</v>
      </c>
      <c r="K1616" s="7">
        <v>0</v>
      </c>
      <c r="L1616" s="7">
        <v>0</v>
      </c>
      <c r="M1616" s="7">
        <v>0</v>
      </c>
      <c r="N1616" s="7">
        <v>0</v>
      </c>
      <c r="O1616" s="7">
        <v>0</v>
      </c>
      <c r="P1616" s="7">
        <v>0</v>
      </c>
      <c r="Q1616" s="7">
        <v>0</v>
      </c>
      <c r="R1616" s="7">
        <v>0</v>
      </c>
      <c r="S1616" s="7">
        <v>0</v>
      </c>
      <c r="T1616" s="7">
        <v>0</v>
      </c>
      <c r="U1616" s="7">
        <v>0</v>
      </c>
      <c r="V1616" s="7">
        <v>0</v>
      </c>
      <c r="W1616" s="7">
        <v>0</v>
      </c>
      <c r="X1616" s="7">
        <v>0</v>
      </c>
      <c r="Y1616" s="7">
        <v>0</v>
      </c>
      <c r="Z1616" s="7">
        <v>0</v>
      </c>
      <c r="AA1616" s="1" t="s">
        <v>33</v>
      </c>
      <c r="AB1616" s="1" t="str">
        <f t="shared" si="75"/>
        <v>País Vasco</v>
      </c>
      <c r="AC1616" s="1" t="str">
        <f t="shared" si="76"/>
        <v>Cáceres-País Vasco-Vizcaya-R4</v>
      </c>
      <c r="AD1616" s="1" t="str">
        <f t="shared" si="77"/>
        <v xml:space="preserve">DB - Industria textil y de la confección </v>
      </c>
    </row>
    <row r="1617" spans="1:30" ht="14.4">
      <c r="A1617" s="7" t="s">
        <v>104</v>
      </c>
      <c r="B1617" s="7" t="s">
        <v>116</v>
      </c>
      <c r="C1617" s="7" t="s">
        <v>119</v>
      </c>
      <c r="D1617" s="7" t="s">
        <v>35</v>
      </c>
      <c r="E1617" s="7">
        <v>0</v>
      </c>
      <c r="F1617" s="7">
        <v>0</v>
      </c>
      <c r="G1617" s="7">
        <v>0</v>
      </c>
      <c r="H1617" s="7">
        <v>0</v>
      </c>
      <c r="I1617" s="7">
        <v>0</v>
      </c>
      <c r="J1617" s="7">
        <v>0</v>
      </c>
      <c r="K1617" s="7">
        <v>0</v>
      </c>
      <c r="L1617" s="7">
        <v>0</v>
      </c>
      <c r="M1617" s="7">
        <v>0</v>
      </c>
      <c r="N1617" s="7">
        <v>0</v>
      </c>
      <c r="O1617" s="7">
        <v>0</v>
      </c>
      <c r="P1617" s="7">
        <v>0</v>
      </c>
      <c r="Q1617" s="7">
        <v>0</v>
      </c>
      <c r="R1617" s="7">
        <v>0</v>
      </c>
      <c r="S1617" s="7">
        <v>0</v>
      </c>
      <c r="T1617" s="7">
        <v>0</v>
      </c>
      <c r="U1617" s="7">
        <v>0</v>
      </c>
      <c r="V1617" s="7">
        <v>0</v>
      </c>
      <c r="W1617" s="7">
        <v>0</v>
      </c>
      <c r="X1617" s="7">
        <v>0</v>
      </c>
      <c r="Y1617" s="7">
        <v>0</v>
      </c>
      <c r="Z1617" s="7">
        <v>0</v>
      </c>
      <c r="AA1617" s="1" t="s">
        <v>36</v>
      </c>
      <c r="AB1617" s="1" t="str">
        <f t="shared" si="75"/>
        <v>País Vasco</v>
      </c>
      <c r="AC1617" s="1" t="str">
        <f t="shared" si="76"/>
        <v>Cáceres-País Vasco-Vizcaya-R5</v>
      </c>
      <c r="AD1617" s="1" t="str">
        <f t="shared" si="77"/>
        <v xml:space="preserve">DC - Industria del cuero y calzado </v>
      </c>
    </row>
    <row r="1618" spans="1:30" ht="14.4">
      <c r="A1618" s="7" t="s">
        <v>104</v>
      </c>
      <c r="B1618" s="7" t="s">
        <v>116</v>
      </c>
      <c r="C1618" s="7" t="s">
        <v>119</v>
      </c>
      <c r="D1618" s="7" t="s">
        <v>37</v>
      </c>
      <c r="E1618" s="7">
        <v>0</v>
      </c>
      <c r="F1618" s="7">
        <v>0</v>
      </c>
      <c r="G1618" s="7">
        <v>0</v>
      </c>
      <c r="H1618" s="7">
        <v>0</v>
      </c>
      <c r="I1618" s="7">
        <v>0</v>
      </c>
      <c r="J1618" s="7">
        <v>0</v>
      </c>
      <c r="K1618" s="7">
        <v>0</v>
      </c>
      <c r="L1618" s="7">
        <v>0</v>
      </c>
      <c r="M1618" s="7">
        <v>0</v>
      </c>
      <c r="N1618" s="7">
        <v>0</v>
      </c>
      <c r="O1618" s="7">
        <v>0</v>
      </c>
      <c r="P1618" s="7">
        <v>0</v>
      </c>
      <c r="Q1618" s="7">
        <v>0</v>
      </c>
      <c r="R1618" s="7">
        <v>0</v>
      </c>
      <c r="S1618" s="7">
        <v>0</v>
      </c>
      <c r="T1618" s="7">
        <v>0</v>
      </c>
      <c r="U1618" s="7">
        <v>0</v>
      </c>
      <c r="V1618" s="7">
        <v>0</v>
      </c>
      <c r="W1618" s="7">
        <v>0</v>
      </c>
      <c r="X1618" s="7">
        <v>0</v>
      </c>
      <c r="Y1618" s="7">
        <v>0</v>
      </c>
      <c r="Z1618" s="7">
        <v>0</v>
      </c>
      <c r="AA1618" s="1" t="s">
        <v>38</v>
      </c>
      <c r="AB1618" s="1" t="str">
        <f t="shared" si="75"/>
        <v>País Vasco</v>
      </c>
      <c r="AC1618" s="1" t="str">
        <f t="shared" si="76"/>
        <v>Cáceres-País Vasco-Vizcaya-R6</v>
      </c>
      <c r="AD1618" s="1" t="str">
        <f t="shared" si="77"/>
        <v xml:space="preserve">DD - Industria de la madera y el corcho </v>
      </c>
    </row>
    <row r="1619" spans="1:30" ht="14.4">
      <c r="A1619" s="7" t="s">
        <v>104</v>
      </c>
      <c r="B1619" s="7" t="s">
        <v>116</v>
      </c>
      <c r="C1619" s="7" t="s">
        <v>119</v>
      </c>
      <c r="D1619" s="7" t="s">
        <v>39</v>
      </c>
      <c r="E1619" s="7">
        <v>0</v>
      </c>
      <c r="F1619" s="7">
        <v>0</v>
      </c>
      <c r="G1619" s="7">
        <v>0</v>
      </c>
      <c r="H1619" s="7">
        <v>0</v>
      </c>
      <c r="I1619" s="7">
        <v>0</v>
      </c>
      <c r="J1619" s="7">
        <v>0</v>
      </c>
      <c r="K1619" s="7">
        <v>0</v>
      </c>
      <c r="L1619" s="7">
        <v>0</v>
      </c>
      <c r="M1619" s="7">
        <v>0</v>
      </c>
      <c r="N1619" s="7">
        <v>0</v>
      </c>
      <c r="O1619" s="7">
        <v>0</v>
      </c>
      <c r="P1619" s="7">
        <v>0</v>
      </c>
      <c r="Q1619" s="7">
        <v>0</v>
      </c>
      <c r="R1619" s="7">
        <v>0</v>
      </c>
      <c r="S1619" s="7">
        <v>0</v>
      </c>
      <c r="T1619" s="7">
        <v>0</v>
      </c>
      <c r="U1619" s="7">
        <v>0</v>
      </c>
      <c r="V1619" s="7">
        <v>0</v>
      </c>
      <c r="W1619" s="7">
        <v>0</v>
      </c>
      <c r="X1619" s="7">
        <v>0</v>
      </c>
      <c r="Y1619" s="7">
        <v>0</v>
      </c>
      <c r="Z1619" s="7">
        <v>0</v>
      </c>
      <c r="AA1619" s="1" t="s">
        <v>40</v>
      </c>
      <c r="AB1619" s="1" t="str">
        <f t="shared" si="75"/>
        <v>País Vasco</v>
      </c>
      <c r="AC1619" s="1" t="str">
        <f t="shared" si="76"/>
        <v>Cáceres-País Vasco-Vizcaya-R7</v>
      </c>
      <c r="AD1619" s="1" t="str">
        <f t="shared" si="77"/>
        <v xml:space="preserve">DE - Industria del papel, edición y artes gráficas </v>
      </c>
    </row>
    <row r="1620" spans="1:30" ht="14.4">
      <c r="A1620" s="7" t="s">
        <v>104</v>
      </c>
      <c r="B1620" s="7" t="s">
        <v>116</v>
      </c>
      <c r="C1620" s="7" t="s">
        <v>119</v>
      </c>
      <c r="D1620" s="7" t="s">
        <v>41</v>
      </c>
      <c r="E1620" s="7">
        <v>0</v>
      </c>
      <c r="F1620" s="7">
        <v>0</v>
      </c>
      <c r="G1620" s="7">
        <v>0</v>
      </c>
      <c r="H1620" s="7">
        <v>0</v>
      </c>
      <c r="I1620" s="7">
        <v>0</v>
      </c>
      <c r="J1620" s="7">
        <v>0</v>
      </c>
      <c r="K1620" s="7">
        <v>0</v>
      </c>
      <c r="L1620" s="7">
        <v>0</v>
      </c>
      <c r="M1620" s="7">
        <v>0</v>
      </c>
      <c r="N1620" s="7">
        <v>1.1681158585254401</v>
      </c>
      <c r="O1620" s="7">
        <v>0</v>
      </c>
      <c r="P1620" s="7">
        <v>0</v>
      </c>
      <c r="Q1620" s="7">
        <v>0</v>
      </c>
      <c r="R1620" s="7">
        <v>0</v>
      </c>
      <c r="S1620" s="7">
        <v>0</v>
      </c>
      <c r="T1620" s="7">
        <v>0</v>
      </c>
      <c r="U1620" s="7">
        <v>0</v>
      </c>
      <c r="V1620" s="7">
        <v>0</v>
      </c>
      <c r="W1620" s="7">
        <v>0</v>
      </c>
      <c r="X1620" s="7">
        <v>0</v>
      </c>
      <c r="Y1620" s="7">
        <v>12.473929999999999</v>
      </c>
      <c r="Z1620" s="7">
        <v>0</v>
      </c>
      <c r="AA1620" s="1" t="s">
        <v>42</v>
      </c>
      <c r="AB1620" s="1" t="str">
        <f t="shared" si="75"/>
        <v>País Vasco</v>
      </c>
      <c r="AC1620" s="1" t="str">
        <f t="shared" si="76"/>
        <v>Cáceres-País Vasco-Vizcaya-R8</v>
      </c>
      <c r="AD1620" s="1" t="str">
        <f t="shared" si="77"/>
        <v xml:space="preserve">DG - Industria Química </v>
      </c>
    </row>
    <row r="1621" spans="1:30" ht="14.4">
      <c r="A1621" s="7" t="s">
        <v>104</v>
      </c>
      <c r="B1621" s="7" t="s">
        <v>116</v>
      </c>
      <c r="C1621" s="7" t="s">
        <v>119</v>
      </c>
      <c r="D1621" s="7" t="s">
        <v>43</v>
      </c>
      <c r="E1621" s="7">
        <v>0</v>
      </c>
      <c r="F1621" s="7">
        <v>0</v>
      </c>
      <c r="G1621" s="7">
        <v>0</v>
      </c>
      <c r="H1621" s="7">
        <v>0</v>
      </c>
      <c r="I1621" s="7">
        <v>0</v>
      </c>
      <c r="J1621" s="7">
        <v>0</v>
      </c>
      <c r="K1621" s="7">
        <v>0</v>
      </c>
      <c r="L1621" s="7">
        <v>0</v>
      </c>
      <c r="M1621" s="7">
        <v>0</v>
      </c>
      <c r="N1621" s="7">
        <v>0</v>
      </c>
      <c r="O1621" s="7">
        <v>0</v>
      </c>
      <c r="P1621" s="7">
        <v>0</v>
      </c>
      <c r="Q1621" s="7">
        <v>0</v>
      </c>
      <c r="R1621" s="7">
        <v>0</v>
      </c>
      <c r="S1621" s="7">
        <v>0</v>
      </c>
      <c r="T1621" s="7">
        <v>0</v>
      </c>
      <c r="U1621" s="7">
        <v>0</v>
      </c>
      <c r="V1621" s="7">
        <v>0</v>
      </c>
      <c r="W1621" s="7">
        <v>0</v>
      </c>
      <c r="X1621" s="7">
        <v>0</v>
      </c>
      <c r="Y1621" s="7">
        <v>0</v>
      </c>
      <c r="Z1621" s="7">
        <v>0</v>
      </c>
      <c r="AA1621" s="1" t="s">
        <v>44</v>
      </c>
      <c r="AB1621" s="1" t="str">
        <f t="shared" si="75"/>
        <v>País Vasco</v>
      </c>
      <c r="AC1621" s="1" t="str">
        <f t="shared" si="76"/>
        <v>Cáceres-País Vasco-Vizcaya-R9</v>
      </c>
      <c r="AD1621" s="1" t="str">
        <f t="shared" si="77"/>
        <v xml:space="preserve">DH - Industria del caucho y materias plásticas </v>
      </c>
    </row>
    <row r="1622" spans="1:30" ht="14.4">
      <c r="A1622" s="7" t="s">
        <v>104</v>
      </c>
      <c r="B1622" s="7" t="s">
        <v>116</v>
      </c>
      <c r="C1622" s="7" t="s">
        <v>119</v>
      </c>
      <c r="D1622" s="7" t="s">
        <v>45</v>
      </c>
      <c r="E1622" s="7">
        <v>0</v>
      </c>
      <c r="F1622" s="7">
        <v>0</v>
      </c>
      <c r="G1622" s="7">
        <v>0</v>
      </c>
      <c r="H1622" s="7">
        <v>0</v>
      </c>
      <c r="I1622" s="7">
        <v>0</v>
      </c>
      <c r="J1622" s="7">
        <v>0</v>
      </c>
      <c r="K1622" s="7">
        <v>0</v>
      </c>
      <c r="L1622" s="7">
        <v>0</v>
      </c>
      <c r="M1622" s="7">
        <v>0</v>
      </c>
      <c r="N1622" s="7">
        <v>0</v>
      </c>
      <c r="O1622" s="7">
        <v>0</v>
      </c>
      <c r="P1622" s="7">
        <v>0</v>
      </c>
      <c r="Q1622" s="7">
        <v>0</v>
      </c>
      <c r="R1622" s="7">
        <v>0</v>
      </c>
      <c r="S1622" s="7">
        <v>0</v>
      </c>
      <c r="T1622" s="7">
        <v>0</v>
      </c>
      <c r="U1622" s="7">
        <v>0</v>
      </c>
      <c r="V1622" s="7">
        <v>0</v>
      </c>
      <c r="W1622" s="7">
        <v>0</v>
      </c>
      <c r="X1622" s="7">
        <v>0</v>
      </c>
      <c r="Y1622" s="7">
        <v>0</v>
      </c>
      <c r="Z1622" s="7">
        <v>0</v>
      </c>
      <c r="AA1622" s="1" t="s">
        <v>46</v>
      </c>
      <c r="AB1622" s="1" t="str">
        <f t="shared" si="75"/>
        <v>País Vasco</v>
      </c>
      <c r="AC1622" s="1" t="str">
        <f t="shared" si="76"/>
        <v>Cáceres-País Vasco-Vizcaya-R10</v>
      </c>
      <c r="AD1622" s="1" t="str">
        <f t="shared" si="77"/>
        <v xml:space="preserve">DI - Industria de productos minerales no metálicos </v>
      </c>
    </row>
    <row r="1623" spans="1:30" ht="14.4">
      <c r="A1623" s="7" t="s">
        <v>104</v>
      </c>
      <c r="B1623" s="7" t="s">
        <v>116</v>
      </c>
      <c r="C1623" s="7" t="s">
        <v>119</v>
      </c>
      <c r="D1623" s="7" t="s">
        <v>47</v>
      </c>
      <c r="E1623" s="7">
        <v>20.147438960244301</v>
      </c>
      <c r="F1623" s="7">
        <v>0</v>
      </c>
      <c r="G1623" s="7">
        <v>0</v>
      </c>
      <c r="H1623" s="7">
        <v>8.1310848453536408</v>
      </c>
      <c r="I1623" s="7">
        <v>0</v>
      </c>
      <c r="J1623" s="7">
        <v>4.3472942606480602</v>
      </c>
      <c r="K1623" s="7">
        <v>0</v>
      </c>
      <c r="L1623" s="7">
        <v>0</v>
      </c>
      <c r="M1623" s="7">
        <v>0</v>
      </c>
      <c r="N1623" s="7">
        <v>0</v>
      </c>
      <c r="O1623" s="7">
        <v>0</v>
      </c>
      <c r="P1623" s="7">
        <v>18.261792</v>
      </c>
      <c r="Q1623" s="7">
        <v>0</v>
      </c>
      <c r="R1623" s="7">
        <v>0</v>
      </c>
      <c r="S1623" s="7">
        <v>16.424139</v>
      </c>
      <c r="T1623" s="7">
        <v>0</v>
      </c>
      <c r="U1623" s="7">
        <v>15.059568000000001</v>
      </c>
      <c r="V1623" s="7">
        <v>0</v>
      </c>
      <c r="W1623" s="7">
        <v>0</v>
      </c>
      <c r="X1623" s="7">
        <v>0</v>
      </c>
      <c r="Y1623" s="7">
        <v>0</v>
      </c>
      <c r="Z1623" s="7">
        <v>0</v>
      </c>
      <c r="AA1623" s="1" t="s">
        <v>48</v>
      </c>
      <c r="AB1623" s="1" t="str">
        <f t="shared" si="75"/>
        <v>País Vasco</v>
      </c>
      <c r="AC1623" s="1" t="str">
        <f t="shared" si="76"/>
        <v>Cáceres-País Vasco-Vizcaya-R11</v>
      </c>
      <c r="AD1623" s="1" t="str">
        <f t="shared" si="77"/>
        <v xml:space="preserve">DJ - Metalurgia y fabricación de productos metálicos </v>
      </c>
    </row>
    <row r="1624" spans="1:30" ht="14.4">
      <c r="A1624" s="7" t="s">
        <v>104</v>
      </c>
      <c r="B1624" s="7" t="s">
        <v>116</v>
      </c>
      <c r="C1624" s="7" t="s">
        <v>119</v>
      </c>
      <c r="D1624" s="7" t="s">
        <v>49</v>
      </c>
      <c r="E1624" s="7">
        <v>27.074832146587902</v>
      </c>
      <c r="F1624" s="7">
        <v>0</v>
      </c>
      <c r="G1624" s="7">
        <v>0</v>
      </c>
      <c r="H1624" s="7">
        <v>0</v>
      </c>
      <c r="I1624" s="7">
        <v>0</v>
      </c>
      <c r="J1624" s="7">
        <v>0</v>
      </c>
      <c r="K1624" s="7">
        <v>0</v>
      </c>
      <c r="L1624" s="7">
        <v>0</v>
      </c>
      <c r="M1624" s="7">
        <v>0</v>
      </c>
      <c r="N1624" s="7">
        <v>0</v>
      </c>
      <c r="O1624" s="7">
        <v>0</v>
      </c>
      <c r="P1624" s="7">
        <v>9.0568044000000008</v>
      </c>
      <c r="Q1624" s="7">
        <v>0</v>
      </c>
      <c r="R1624" s="7">
        <v>0</v>
      </c>
      <c r="S1624" s="7">
        <v>0</v>
      </c>
      <c r="T1624" s="7">
        <v>0</v>
      </c>
      <c r="U1624" s="7">
        <v>0</v>
      </c>
      <c r="V1624" s="7">
        <v>0</v>
      </c>
      <c r="W1624" s="7">
        <v>0</v>
      </c>
      <c r="X1624" s="7">
        <v>0</v>
      </c>
      <c r="Y1624" s="7">
        <v>0</v>
      </c>
      <c r="Z1624" s="7">
        <v>0</v>
      </c>
      <c r="AA1624" s="1" t="s">
        <v>50</v>
      </c>
      <c r="AB1624" s="1" t="str">
        <f t="shared" si="75"/>
        <v>País Vasco</v>
      </c>
      <c r="AC1624" s="1" t="str">
        <f t="shared" si="76"/>
        <v>Cáceres-País Vasco-Vizcaya-R12</v>
      </c>
      <c r="AD1624" s="1" t="str">
        <f t="shared" si="77"/>
        <v xml:space="preserve">DK - Fabricación de maquinaria y equipo mecánico </v>
      </c>
    </row>
    <row r="1625" spans="1:30" ht="14.4">
      <c r="A1625" s="7" t="s">
        <v>104</v>
      </c>
      <c r="B1625" s="7" t="s">
        <v>116</v>
      </c>
      <c r="C1625" s="7" t="s">
        <v>119</v>
      </c>
      <c r="D1625" s="7" t="s">
        <v>51</v>
      </c>
      <c r="E1625" s="7">
        <v>0</v>
      </c>
      <c r="F1625" s="7">
        <v>0</v>
      </c>
      <c r="G1625" s="7">
        <v>0</v>
      </c>
      <c r="H1625" s="7">
        <v>0</v>
      </c>
      <c r="I1625" s="7">
        <v>0</v>
      </c>
      <c r="J1625" s="7">
        <v>0</v>
      </c>
      <c r="K1625" s="7">
        <v>0</v>
      </c>
      <c r="L1625" s="7">
        <v>0</v>
      </c>
      <c r="M1625" s="7">
        <v>0</v>
      </c>
      <c r="N1625" s="7">
        <v>0</v>
      </c>
      <c r="O1625" s="7">
        <v>0</v>
      </c>
      <c r="P1625" s="7">
        <v>0</v>
      </c>
      <c r="Q1625" s="7">
        <v>0</v>
      </c>
      <c r="R1625" s="7">
        <v>0</v>
      </c>
      <c r="S1625" s="7">
        <v>0</v>
      </c>
      <c r="T1625" s="7">
        <v>0</v>
      </c>
      <c r="U1625" s="7">
        <v>0</v>
      </c>
      <c r="V1625" s="7">
        <v>0</v>
      </c>
      <c r="W1625" s="7">
        <v>0</v>
      </c>
      <c r="X1625" s="7">
        <v>0</v>
      </c>
      <c r="Y1625" s="7">
        <v>0</v>
      </c>
      <c r="Z1625" s="7">
        <v>0</v>
      </c>
      <c r="AA1625" s="1" t="s">
        <v>52</v>
      </c>
      <c r="AB1625" s="1" t="str">
        <f t="shared" si="75"/>
        <v>País Vasco</v>
      </c>
      <c r="AC1625" s="1" t="str">
        <f t="shared" si="76"/>
        <v>Cáceres-País Vasco-Vizcaya-R13</v>
      </c>
      <c r="AD1625" s="1" t="str">
        <f t="shared" si="77"/>
        <v xml:space="preserve">DL - Material y equipo eléctrico, electrónico y óptico </v>
      </c>
    </row>
    <row r="1626" spans="1:30" ht="14.4">
      <c r="A1626" s="7" t="s">
        <v>104</v>
      </c>
      <c r="B1626" s="7" t="s">
        <v>116</v>
      </c>
      <c r="C1626" s="7" t="s">
        <v>119</v>
      </c>
      <c r="D1626" s="7" t="s">
        <v>53</v>
      </c>
      <c r="E1626" s="7">
        <v>0</v>
      </c>
      <c r="F1626" s="7">
        <v>5.1456431381090804</v>
      </c>
      <c r="G1626" s="7">
        <v>0</v>
      </c>
      <c r="H1626" s="7">
        <v>0</v>
      </c>
      <c r="I1626" s="7">
        <v>0</v>
      </c>
      <c r="J1626" s="7">
        <v>0</v>
      </c>
      <c r="K1626" s="7">
        <v>0</v>
      </c>
      <c r="L1626" s="7">
        <v>0</v>
      </c>
      <c r="M1626" s="7">
        <v>0</v>
      </c>
      <c r="N1626" s="7">
        <v>0</v>
      </c>
      <c r="O1626" s="7">
        <v>0</v>
      </c>
      <c r="P1626" s="7">
        <v>0</v>
      </c>
      <c r="Q1626" s="7">
        <v>1.815618</v>
      </c>
      <c r="R1626" s="7">
        <v>0</v>
      </c>
      <c r="S1626" s="7">
        <v>0</v>
      </c>
      <c r="T1626" s="7">
        <v>0</v>
      </c>
      <c r="U1626" s="7">
        <v>0</v>
      </c>
      <c r="V1626" s="7">
        <v>0</v>
      </c>
      <c r="W1626" s="7">
        <v>0</v>
      </c>
      <c r="X1626" s="7">
        <v>0</v>
      </c>
      <c r="Y1626" s="7">
        <v>0</v>
      </c>
      <c r="Z1626" s="7">
        <v>0</v>
      </c>
      <c r="AA1626" s="1" t="s">
        <v>54</v>
      </c>
      <c r="AB1626" s="1" t="str">
        <f t="shared" si="75"/>
        <v>País Vasco</v>
      </c>
      <c r="AC1626" s="1" t="str">
        <f t="shared" si="76"/>
        <v>Cáceres-País Vasco-Vizcaya-R14</v>
      </c>
      <c r="AD1626" s="1" t="str">
        <f t="shared" si="77"/>
        <v xml:space="preserve">DM - Fabricación de material de transporte </v>
      </c>
    </row>
    <row r="1627" spans="1:30" ht="14.4">
      <c r="A1627" s="7" t="s">
        <v>104</v>
      </c>
      <c r="B1627" s="7" t="s">
        <v>116</v>
      </c>
      <c r="C1627" s="7" t="s">
        <v>119</v>
      </c>
      <c r="D1627" s="7" t="s">
        <v>55</v>
      </c>
      <c r="E1627" s="7">
        <v>0</v>
      </c>
      <c r="F1627" s="7">
        <v>0</v>
      </c>
      <c r="G1627" s="7">
        <v>0</v>
      </c>
      <c r="H1627" s="7">
        <v>0</v>
      </c>
      <c r="I1627" s="7">
        <v>0</v>
      </c>
      <c r="J1627" s="7">
        <v>0</v>
      </c>
      <c r="K1627" s="7">
        <v>0</v>
      </c>
      <c r="L1627" s="7">
        <v>0</v>
      </c>
      <c r="M1627" s="7">
        <v>0</v>
      </c>
      <c r="N1627" s="7">
        <v>0</v>
      </c>
      <c r="O1627" s="7">
        <v>0</v>
      </c>
      <c r="P1627" s="7">
        <v>0</v>
      </c>
      <c r="Q1627" s="7">
        <v>0</v>
      </c>
      <c r="R1627" s="7">
        <v>0</v>
      </c>
      <c r="S1627" s="7">
        <v>0</v>
      </c>
      <c r="T1627" s="7">
        <v>0</v>
      </c>
      <c r="U1627" s="7">
        <v>0</v>
      </c>
      <c r="V1627" s="7">
        <v>0</v>
      </c>
      <c r="W1627" s="7">
        <v>0</v>
      </c>
      <c r="X1627" s="7">
        <v>0</v>
      </c>
      <c r="Y1627" s="7">
        <v>0</v>
      </c>
      <c r="Z1627" s="7">
        <v>0</v>
      </c>
      <c r="AA1627" s="1" t="s">
        <v>56</v>
      </c>
      <c r="AB1627" s="1" t="str">
        <f t="shared" si="75"/>
        <v>País Vasco</v>
      </c>
      <c r="AC1627" s="1" t="str">
        <f t="shared" si="76"/>
        <v>Cáceres-País Vasco-Vizcaya-R15</v>
      </c>
      <c r="AD1627" s="1" t="str">
        <f t="shared" si="77"/>
        <v xml:space="preserve">DN - Industrias diversas </v>
      </c>
    </row>
    <row r="1628" spans="1:30" ht="14.4">
      <c r="A1628" s="7" t="s">
        <v>104</v>
      </c>
      <c r="B1628" s="7" t="s">
        <v>116</v>
      </c>
      <c r="C1628" s="7" t="s">
        <v>119</v>
      </c>
      <c r="D1628" s="7" t="s">
        <v>57</v>
      </c>
      <c r="E1628" s="7">
        <v>0</v>
      </c>
      <c r="F1628" s="7">
        <v>0</v>
      </c>
      <c r="G1628" s="7">
        <v>0</v>
      </c>
      <c r="H1628" s="7">
        <v>0</v>
      </c>
      <c r="I1628" s="7">
        <v>0</v>
      </c>
      <c r="J1628" s="7">
        <v>0</v>
      </c>
      <c r="K1628" s="7">
        <v>0</v>
      </c>
      <c r="L1628" s="7">
        <v>0</v>
      </c>
      <c r="M1628" s="7">
        <v>0</v>
      </c>
      <c r="N1628" s="7">
        <v>0</v>
      </c>
      <c r="O1628" s="7">
        <v>0</v>
      </c>
      <c r="P1628" s="7">
        <v>0</v>
      </c>
      <c r="Q1628" s="7">
        <v>0</v>
      </c>
      <c r="R1628" s="7">
        <v>0</v>
      </c>
      <c r="S1628" s="7">
        <v>0</v>
      </c>
      <c r="T1628" s="7">
        <v>0</v>
      </c>
      <c r="U1628" s="7">
        <v>0</v>
      </c>
      <c r="V1628" s="7">
        <v>0</v>
      </c>
      <c r="W1628" s="7">
        <v>0</v>
      </c>
      <c r="X1628" s="7">
        <v>0</v>
      </c>
      <c r="Y1628" s="7">
        <v>0</v>
      </c>
      <c r="Z1628" s="7">
        <v>0</v>
      </c>
      <c r="AA1628" s="1" t="s">
        <v>58</v>
      </c>
      <c r="AB1628" s="1" t="str">
        <f t="shared" si="75"/>
        <v>País Vasco</v>
      </c>
      <c r="AC1628" s="1" t="str">
        <f t="shared" si="76"/>
        <v>Cáceres-País Vasco-Vizcaya-R16</v>
      </c>
      <c r="AD1628" s="1" t="str">
        <f t="shared" si="77"/>
        <v xml:space="preserve">EE - Industria energética, distribución de energía, gas y agua </v>
      </c>
    </row>
    <row r="1629" spans="1:30" ht="14.4">
      <c r="A1629" s="7" t="s">
        <v>104</v>
      </c>
      <c r="B1629" s="7" t="s">
        <v>120</v>
      </c>
      <c r="C1629" s="7" t="s">
        <v>120</v>
      </c>
      <c r="D1629" s="7" t="s">
        <v>23</v>
      </c>
      <c r="E1629" s="7">
        <v>0</v>
      </c>
      <c r="F1629" s="7">
        <v>0</v>
      </c>
      <c r="G1629" s="7">
        <v>0</v>
      </c>
      <c r="H1629" s="7">
        <v>0</v>
      </c>
      <c r="I1629" s="7">
        <v>0</v>
      </c>
      <c r="J1629" s="7">
        <v>0</v>
      </c>
      <c r="K1629" s="7">
        <v>0</v>
      </c>
      <c r="L1629" s="7">
        <v>0</v>
      </c>
      <c r="M1629" s="7">
        <v>0</v>
      </c>
      <c r="N1629" s="7">
        <v>0</v>
      </c>
      <c r="O1629" s="7">
        <v>0</v>
      </c>
      <c r="P1629" s="7">
        <v>0</v>
      </c>
      <c r="Q1629" s="7">
        <v>0</v>
      </c>
      <c r="R1629" s="7">
        <v>0</v>
      </c>
      <c r="S1629" s="7">
        <v>0</v>
      </c>
      <c r="T1629" s="7">
        <v>0</v>
      </c>
      <c r="U1629" s="7">
        <v>0</v>
      </c>
      <c r="V1629" s="7">
        <v>0</v>
      </c>
      <c r="W1629" s="7">
        <v>0</v>
      </c>
      <c r="X1629" s="7">
        <v>0</v>
      </c>
      <c r="Y1629" s="7">
        <v>0</v>
      </c>
      <c r="Z1629" s="7">
        <v>0</v>
      </c>
      <c r="AA1629" s="1" t="s">
        <v>24</v>
      </c>
      <c r="AB1629" s="1" t="str">
        <f t="shared" si="75"/>
        <v>La Rioja</v>
      </c>
      <c r="AC1629" s="1" t="str">
        <f t="shared" si="76"/>
        <v>Cáceres-La Rioja-La Rioja-R1</v>
      </c>
      <c r="AD1629" s="1" t="str">
        <f t="shared" si="77"/>
        <v xml:space="preserve">AA,BB - Agricultura, silvicultura y pesca </v>
      </c>
    </row>
    <row r="1630" spans="1:30" ht="14.4">
      <c r="A1630" s="7" t="s">
        <v>104</v>
      </c>
      <c r="B1630" s="7" t="s">
        <v>120</v>
      </c>
      <c r="C1630" s="7" t="s">
        <v>120</v>
      </c>
      <c r="D1630" s="7" t="s">
        <v>26</v>
      </c>
      <c r="E1630" s="7">
        <v>0</v>
      </c>
      <c r="F1630" s="7">
        <v>0</v>
      </c>
      <c r="G1630" s="7">
        <v>0</v>
      </c>
      <c r="H1630" s="7">
        <v>0</v>
      </c>
      <c r="I1630" s="7">
        <v>0</v>
      </c>
      <c r="J1630" s="7">
        <v>0</v>
      </c>
      <c r="K1630" s="7">
        <v>0</v>
      </c>
      <c r="L1630" s="7">
        <v>0</v>
      </c>
      <c r="M1630" s="7">
        <v>0</v>
      </c>
      <c r="N1630" s="7">
        <v>0</v>
      </c>
      <c r="O1630" s="7">
        <v>0</v>
      </c>
      <c r="P1630" s="7">
        <v>0</v>
      </c>
      <c r="Q1630" s="7">
        <v>0</v>
      </c>
      <c r="R1630" s="7">
        <v>0</v>
      </c>
      <c r="S1630" s="7">
        <v>0</v>
      </c>
      <c r="T1630" s="7">
        <v>0</v>
      </c>
      <c r="U1630" s="7">
        <v>0</v>
      </c>
      <c r="V1630" s="7">
        <v>0</v>
      </c>
      <c r="W1630" s="7">
        <v>0</v>
      </c>
      <c r="X1630" s="7">
        <v>0</v>
      </c>
      <c r="Y1630" s="7">
        <v>0</v>
      </c>
      <c r="Z1630" s="7">
        <v>0</v>
      </c>
      <c r="AA1630" s="1" t="s">
        <v>27</v>
      </c>
      <c r="AB1630" s="1" t="str">
        <f t="shared" ref="AB1630:AB1676" si="78">IF(B1630="Castilla-La Mancha","Castilla La Mancha",B1630)</f>
        <v>La Rioja</v>
      </c>
      <c r="AC1630" s="1" t="str">
        <f t="shared" si="76"/>
        <v>Cáceres-La Rioja-La Rioja-R2</v>
      </c>
      <c r="AD1630" s="1" t="str">
        <f t="shared" si="77"/>
        <v xml:space="preserve">CA,CB, DF - I. extractivas, coquerías, refino y combustibles nucleares </v>
      </c>
    </row>
    <row r="1631" spans="1:30" ht="14.4">
      <c r="A1631" s="7" t="s">
        <v>104</v>
      </c>
      <c r="B1631" s="7" t="s">
        <v>120</v>
      </c>
      <c r="C1631" s="7" t="s">
        <v>120</v>
      </c>
      <c r="D1631" s="7" t="s">
        <v>29</v>
      </c>
      <c r="E1631" s="7">
        <v>10.6446649494182</v>
      </c>
      <c r="F1631" s="7">
        <v>0</v>
      </c>
      <c r="G1631" s="7">
        <v>0</v>
      </c>
      <c r="H1631" s="7">
        <v>10.0211444855784</v>
      </c>
      <c r="I1631" s="7">
        <v>0</v>
      </c>
      <c r="J1631" s="7">
        <v>0</v>
      </c>
      <c r="K1631" s="7">
        <v>0</v>
      </c>
      <c r="L1631" s="7">
        <v>8.3676623994760604</v>
      </c>
      <c r="M1631" s="7">
        <v>0</v>
      </c>
      <c r="N1631" s="7">
        <v>44.549614990452604</v>
      </c>
      <c r="O1631" s="7">
        <v>1.65183368796659</v>
      </c>
      <c r="P1631" s="7">
        <v>20.350301999999999</v>
      </c>
      <c r="Q1631" s="7">
        <v>0</v>
      </c>
      <c r="R1631" s="7">
        <v>0</v>
      </c>
      <c r="S1631" s="7">
        <v>15.088150000000001</v>
      </c>
      <c r="T1631" s="7">
        <v>0</v>
      </c>
      <c r="U1631" s="7">
        <v>0</v>
      </c>
      <c r="V1631" s="7">
        <v>0</v>
      </c>
      <c r="W1631" s="7">
        <v>15.258703000000001</v>
      </c>
      <c r="X1631" s="7">
        <v>0</v>
      </c>
      <c r="Y1631" s="7">
        <v>4.9164209999999997</v>
      </c>
      <c r="Z1631" s="7">
        <v>4.4656469999999997</v>
      </c>
      <c r="AA1631" s="1" t="s">
        <v>30</v>
      </c>
      <c r="AB1631" s="1" t="str">
        <f t="shared" si="78"/>
        <v>La Rioja</v>
      </c>
      <c r="AC1631" s="1" t="str">
        <f t="shared" si="76"/>
        <v>Cáceres-La Rioja-La Rioja-R3</v>
      </c>
      <c r="AD1631" s="1" t="str">
        <f t="shared" si="77"/>
        <v xml:space="preserve">DA - Industria Agroalimentaria </v>
      </c>
    </row>
    <row r="1632" spans="1:30" ht="14.4">
      <c r="A1632" s="7" t="s">
        <v>104</v>
      </c>
      <c r="B1632" s="7" t="s">
        <v>120</v>
      </c>
      <c r="C1632" s="7" t="s">
        <v>120</v>
      </c>
      <c r="D1632" s="7" t="s">
        <v>32</v>
      </c>
      <c r="E1632" s="7">
        <v>0</v>
      </c>
      <c r="F1632" s="7">
        <v>0</v>
      </c>
      <c r="G1632" s="7">
        <v>0</v>
      </c>
      <c r="H1632" s="7">
        <v>0</v>
      </c>
      <c r="I1632" s="7">
        <v>0</v>
      </c>
      <c r="J1632" s="7">
        <v>0</v>
      </c>
      <c r="K1632" s="7">
        <v>0</v>
      </c>
      <c r="L1632" s="7">
        <v>0</v>
      </c>
      <c r="M1632" s="7">
        <v>0</v>
      </c>
      <c r="N1632" s="7">
        <v>0</v>
      </c>
      <c r="O1632" s="7">
        <v>0</v>
      </c>
      <c r="P1632" s="7">
        <v>0</v>
      </c>
      <c r="Q1632" s="7">
        <v>0</v>
      </c>
      <c r="R1632" s="7">
        <v>0</v>
      </c>
      <c r="S1632" s="7">
        <v>0</v>
      </c>
      <c r="T1632" s="7">
        <v>0</v>
      </c>
      <c r="U1632" s="7">
        <v>0</v>
      </c>
      <c r="V1632" s="7">
        <v>0</v>
      </c>
      <c r="W1632" s="7">
        <v>0</v>
      </c>
      <c r="X1632" s="7">
        <v>0</v>
      </c>
      <c r="Y1632" s="7">
        <v>0</v>
      </c>
      <c r="Z1632" s="7">
        <v>0</v>
      </c>
      <c r="AA1632" s="1" t="s">
        <v>33</v>
      </c>
      <c r="AB1632" s="1" t="str">
        <f t="shared" si="78"/>
        <v>La Rioja</v>
      </c>
      <c r="AC1632" s="1" t="str">
        <f t="shared" si="76"/>
        <v>Cáceres-La Rioja-La Rioja-R4</v>
      </c>
      <c r="AD1632" s="1" t="str">
        <f t="shared" si="77"/>
        <v xml:space="preserve">DB - Industria textil y de la confección </v>
      </c>
    </row>
    <row r="1633" spans="1:30" ht="14.4">
      <c r="A1633" s="7" t="s">
        <v>104</v>
      </c>
      <c r="B1633" s="7" t="s">
        <v>120</v>
      </c>
      <c r="C1633" s="7" t="s">
        <v>120</v>
      </c>
      <c r="D1633" s="7" t="s">
        <v>35</v>
      </c>
      <c r="E1633" s="7">
        <v>0</v>
      </c>
      <c r="F1633" s="7">
        <v>0</v>
      </c>
      <c r="G1633" s="7">
        <v>0</v>
      </c>
      <c r="H1633" s="7">
        <v>0</v>
      </c>
      <c r="I1633" s="7">
        <v>0</v>
      </c>
      <c r="J1633" s="7">
        <v>0</v>
      </c>
      <c r="K1633" s="7">
        <v>0</v>
      </c>
      <c r="L1633" s="7">
        <v>0</v>
      </c>
      <c r="M1633" s="7">
        <v>0</v>
      </c>
      <c r="N1633" s="7">
        <v>0</v>
      </c>
      <c r="O1633" s="7">
        <v>0</v>
      </c>
      <c r="P1633" s="7">
        <v>0</v>
      </c>
      <c r="Q1633" s="7">
        <v>0</v>
      </c>
      <c r="R1633" s="7">
        <v>0</v>
      </c>
      <c r="S1633" s="7">
        <v>0</v>
      </c>
      <c r="T1633" s="7">
        <v>0</v>
      </c>
      <c r="U1633" s="7">
        <v>0</v>
      </c>
      <c r="V1633" s="7">
        <v>0</v>
      </c>
      <c r="W1633" s="7">
        <v>0</v>
      </c>
      <c r="X1633" s="7">
        <v>0</v>
      </c>
      <c r="Y1633" s="7">
        <v>0</v>
      </c>
      <c r="Z1633" s="7">
        <v>0</v>
      </c>
      <c r="AA1633" s="1" t="s">
        <v>36</v>
      </c>
      <c r="AB1633" s="1" t="str">
        <f t="shared" si="78"/>
        <v>La Rioja</v>
      </c>
      <c r="AC1633" s="1" t="str">
        <f t="shared" si="76"/>
        <v>Cáceres-La Rioja-La Rioja-R5</v>
      </c>
      <c r="AD1633" s="1" t="str">
        <f t="shared" si="77"/>
        <v xml:space="preserve">DC - Industria del cuero y calzado </v>
      </c>
    </row>
    <row r="1634" spans="1:30" ht="14.4">
      <c r="A1634" s="7" t="s">
        <v>104</v>
      </c>
      <c r="B1634" s="7" t="s">
        <v>120</v>
      </c>
      <c r="C1634" s="7" t="s">
        <v>120</v>
      </c>
      <c r="D1634" s="7" t="s">
        <v>37</v>
      </c>
      <c r="E1634" s="7">
        <v>0</v>
      </c>
      <c r="F1634" s="7">
        <v>0</v>
      </c>
      <c r="G1634" s="7">
        <v>0</v>
      </c>
      <c r="H1634" s="7">
        <v>0</v>
      </c>
      <c r="I1634" s="7">
        <v>0</v>
      </c>
      <c r="J1634" s="7">
        <v>0</v>
      </c>
      <c r="K1634" s="7">
        <v>0</v>
      </c>
      <c r="L1634" s="7">
        <v>0</v>
      </c>
      <c r="M1634" s="7">
        <v>0</v>
      </c>
      <c r="N1634" s="7">
        <v>0</v>
      </c>
      <c r="O1634" s="7">
        <v>0</v>
      </c>
      <c r="P1634" s="7">
        <v>0</v>
      </c>
      <c r="Q1634" s="7">
        <v>0</v>
      </c>
      <c r="R1634" s="7">
        <v>0</v>
      </c>
      <c r="S1634" s="7">
        <v>0</v>
      </c>
      <c r="T1634" s="7">
        <v>0</v>
      </c>
      <c r="U1634" s="7">
        <v>0</v>
      </c>
      <c r="V1634" s="7">
        <v>0</v>
      </c>
      <c r="W1634" s="7">
        <v>0</v>
      </c>
      <c r="X1634" s="7">
        <v>0</v>
      </c>
      <c r="Y1634" s="7">
        <v>0</v>
      </c>
      <c r="Z1634" s="7">
        <v>0</v>
      </c>
      <c r="AA1634" s="1" t="s">
        <v>38</v>
      </c>
      <c r="AB1634" s="1" t="str">
        <f t="shared" si="78"/>
        <v>La Rioja</v>
      </c>
      <c r="AC1634" s="1" t="str">
        <f t="shared" si="76"/>
        <v>Cáceres-La Rioja-La Rioja-R6</v>
      </c>
      <c r="AD1634" s="1" t="str">
        <f t="shared" si="77"/>
        <v xml:space="preserve">DD - Industria de la madera y el corcho </v>
      </c>
    </row>
    <row r="1635" spans="1:30" ht="14.4">
      <c r="A1635" s="7" t="s">
        <v>104</v>
      </c>
      <c r="B1635" s="7" t="s">
        <v>120</v>
      </c>
      <c r="C1635" s="7" t="s">
        <v>120</v>
      </c>
      <c r="D1635" s="7" t="s">
        <v>39</v>
      </c>
      <c r="E1635" s="7">
        <v>0</v>
      </c>
      <c r="F1635" s="7">
        <v>0</v>
      </c>
      <c r="G1635" s="7">
        <v>0</v>
      </c>
      <c r="H1635" s="7">
        <v>0</v>
      </c>
      <c r="I1635" s="7">
        <v>0</v>
      </c>
      <c r="J1635" s="7">
        <v>0</v>
      </c>
      <c r="K1635" s="7">
        <v>0</v>
      </c>
      <c r="L1635" s="7">
        <v>0</v>
      </c>
      <c r="M1635" s="7">
        <v>0</v>
      </c>
      <c r="N1635" s="7">
        <v>0</v>
      </c>
      <c r="O1635" s="7">
        <v>0</v>
      </c>
      <c r="P1635" s="7">
        <v>0</v>
      </c>
      <c r="Q1635" s="7">
        <v>0</v>
      </c>
      <c r="R1635" s="7">
        <v>0</v>
      </c>
      <c r="S1635" s="7">
        <v>0</v>
      </c>
      <c r="T1635" s="7">
        <v>0</v>
      </c>
      <c r="U1635" s="7">
        <v>0</v>
      </c>
      <c r="V1635" s="7">
        <v>0</v>
      </c>
      <c r="W1635" s="7">
        <v>0</v>
      </c>
      <c r="X1635" s="7">
        <v>0</v>
      </c>
      <c r="Y1635" s="7">
        <v>0</v>
      </c>
      <c r="Z1635" s="7">
        <v>0</v>
      </c>
      <c r="AA1635" s="1" t="s">
        <v>40</v>
      </c>
      <c r="AB1635" s="1" t="str">
        <f t="shared" si="78"/>
        <v>La Rioja</v>
      </c>
      <c r="AC1635" s="1" t="str">
        <f t="shared" si="76"/>
        <v>Cáceres-La Rioja-La Rioja-R7</v>
      </c>
      <c r="AD1635" s="1" t="str">
        <f t="shared" si="77"/>
        <v xml:space="preserve">DE - Industria del papel, edición y artes gráficas </v>
      </c>
    </row>
    <row r="1636" spans="1:30" ht="14.4">
      <c r="A1636" s="7" t="s">
        <v>104</v>
      </c>
      <c r="B1636" s="7" t="s">
        <v>120</v>
      </c>
      <c r="C1636" s="7" t="s">
        <v>120</v>
      </c>
      <c r="D1636" s="7" t="s">
        <v>41</v>
      </c>
      <c r="E1636" s="7">
        <v>0</v>
      </c>
      <c r="F1636" s="7">
        <v>0</v>
      </c>
      <c r="G1636" s="7">
        <v>0</v>
      </c>
      <c r="H1636" s="7">
        <v>0</v>
      </c>
      <c r="I1636" s="7">
        <v>0</v>
      </c>
      <c r="J1636" s="7">
        <v>0</v>
      </c>
      <c r="K1636" s="7">
        <v>0</v>
      </c>
      <c r="L1636" s="7">
        <v>0</v>
      </c>
      <c r="M1636" s="7">
        <v>0</v>
      </c>
      <c r="N1636" s="7">
        <v>0</v>
      </c>
      <c r="O1636" s="7">
        <v>0</v>
      </c>
      <c r="P1636" s="7">
        <v>0</v>
      </c>
      <c r="Q1636" s="7">
        <v>0</v>
      </c>
      <c r="R1636" s="7">
        <v>0</v>
      </c>
      <c r="S1636" s="7">
        <v>0</v>
      </c>
      <c r="T1636" s="7">
        <v>0</v>
      </c>
      <c r="U1636" s="7">
        <v>0</v>
      </c>
      <c r="V1636" s="7">
        <v>0</v>
      </c>
      <c r="W1636" s="7">
        <v>0</v>
      </c>
      <c r="X1636" s="7">
        <v>0</v>
      </c>
      <c r="Y1636" s="7">
        <v>0</v>
      </c>
      <c r="Z1636" s="7">
        <v>0</v>
      </c>
      <c r="AA1636" s="1" t="s">
        <v>42</v>
      </c>
      <c r="AB1636" s="1" t="str">
        <f t="shared" si="78"/>
        <v>La Rioja</v>
      </c>
      <c r="AC1636" s="1" t="str">
        <f t="shared" si="76"/>
        <v>Cáceres-La Rioja-La Rioja-R8</v>
      </c>
      <c r="AD1636" s="1" t="str">
        <f t="shared" si="77"/>
        <v xml:space="preserve">DG - Industria Química </v>
      </c>
    </row>
    <row r="1637" spans="1:30" ht="14.4">
      <c r="A1637" s="7" t="s">
        <v>104</v>
      </c>
      <c r="B1637" s="7" t="s">
        <v>120</v>
      </c>
      <c r="C1637" s="7" t="s">
        <v>120</v>
      </c>
      <c r="D1637" s="7" t="s">
        <v>43</v>
      </c>
      <c r="E1637" s="7">
        <v>0</v>
      </c>
      <c r="F1637" s="7">
        <v>0</v>
      </c>
      <c r="G1637" s="7">
        <v>0</v>
      </c>
      <c r="H1637" s="7">
        <v>0</v>
      </c>
      <c r="I1637" s="7">
        <v>0</v>
      </c>
      <c r="J1637" s="7">
        <v>0</v>
      </c>
      <c r="K1637" s="7">
        <v>0</v>
      </c>
      <c r="L1637" s="7">
        <v>0</v>
      </c>
      <c r="M1637" s="7">
        <v>0</v>
      </c>
      <c r="N1637" s="7">
        <v>0</v>
      </c>
      <c r="O1637" s="7">
        <v>0</v>
      </c>
      <c r="P1637" s="7">
        <v>0</v>
      </c>
      <c r="Q1637" s="7">
        <v>0</v>
      </c>
      <c r="R1637" s="7">
        <v>0</v>
      </c>
      <c r="S1637" s="7">
        <v>0</v>
      </c>
      <c r="T1637" s="7">
        <v>0</v>
      </c>
      <c r="U1637" s="7">
        <v>0</v>
      </c>
      <c r="V1637" s="7">
        <v>0</v>
      </c>
      <c r="W1637" s="7">
        <v>0</v>
      </c>
      <c r="X1637" s="7">
        <v>0</v>
      </c>
      <c r="Y1637" s="7">
        <v>0</v>
      </c>
      <c r="Z1637" s="7">
        <v>0</v>
      </c>
      <c r="AA1637" s="1" t="s">
        <v>44</v>
      </c>
      <c r="AB1637" s="1" t="str">
        <f t="shared" si="78"/>
        <v>La Rioja</v>
      </c>
      <c r="AC1637" s="1" t="str">
        <f t="shared" si="76"/>
        <v>Cáceres-La Rioja-La Rioja-R9</v>
      </c>
      <c r="AD1637" s="1" t="str">
        <f t="shared" si="77"/>
        <v xml:space="preserve">DH - Industria del caucho y materias plásticas </v>
      </c>
    </row>
    <row r="1638" spans="1:30" ht="14.4">
      <c r="A1638" s="7" t="s">
        <v>104</v>
      </c>
      <c r="B1638" s="7" t="s">
        <v>120</v>
      </c>
      <c r="C1638" s="7" t="s">
        <v>120</v>
      </c>
      <c r="D1638" s="7" t="s">
        <v>45</v>
      </c>
      <c r="E1638" s="7">
        <v>0.69040712176935304</v>
      </c>
      <c r="F1638" s="7">
        <v>0</v>
      </c>
      <c r="G1638" s="7">
        <v>0</v>
      </c>
      <c r="H1638" s="7">
        <v>0</v>
      </c>
      <c r="I1638" s="7">
        <v>0</v>
      </c>
      <c r="J1638" s="7">
        <v>0</v>
      </c>
      <c r="K1638" s="7">
        <v>0</v>
      </c>
      <c r="L1638" s="7">
        <v>0</v>
      </c>
      <c r="M1638" s="7">
        <v>1.8007139045093199</v>
      </c>
      <c r="N1638" s="7">
        <v>0</v>
      </c>
      <c r="O1638" s="7">
        <v>0</v>
      </c>
      <c r="P1638" s="7">
        <v>33.527614</v>
      </c>
      <c r="Q1638" s="7">
        <v>0</v>
      </c>
      <c r="R1638" s="7">
        <v>0</v>
      </c>
      <c r="S1638" s="7">
        <v>0</v>
      </c>
      <c r="T1638" s="7">
        <v>0</v>
      </c>
      <c r="U1638" s="7">
        <v>0</v>
      </c>
      <c r="V1638" s="7">
        <v>0</v>
      </c>
      <c r="W1638" s="7">
        <v>0</v>
      </c>
      <c r="X1638" s="7">
        <v>6.8942439999999996</v>
      </c>
      <c r="Y1638" s="7">
        <v>0</v>
      </c>
      <c r="Z1638" s="7">
        <v>0</v>
      </c>
      <c r="AA1638" s="1" t="s">
        <v>46</v>
      </c>
      <c r="AB1638" s="1" t="str">
        <f t="shared" si="78"/>
        <v>La Rioja</v>
      </c>
      <c r="AC1638" s="1" t="str">
        <f t="shared" si="76"/>
        <v>Cáceres-La Rioja-La Rioja-R10</v>
      </c>
      <c r="AD1638" s="1" t="str">
        <f t="shared" si="77"/>
        <v xml:space="preserve">DI - Industria de productos minerales no metálicos </v>
      </c>
    </row>
    <row r="1639" spans="1:30" ht="14.4">
      <c r="A1639" s="7" t="s">
        <v>104</v>
      </c>
      <c r="B1639" s="7" t="s">
        <v>120</v>
      </c>
      <c r="C1639" s="7" t="s">
        <v>120</v>
      </c>
      <c r="D1639" s="7" t="s">
        <v>47</v>
      </c>
      <c r="E1639" s="7">
        <v>0</v>
      </c>
      <c r="F1639" s="7">
        <v>0</v>
      </c>
      <c r="G1639" s="7">
        <v>0</v>
      </c>
      <c r="H1639" s="7">
        <v>0</v>
      </c>
      <c r="I1639" s="7">
        <v>20.960757479689001</v>
      </c>
      <c r="J1639" s="7">
        <v>0</v>
      </c>
      <c r="K1639" s="7">
        <v>0</v>
      </c>
      <c r="L1639" s="7">
        <v>0</v>
      </c>
      <c r="M1639" s="7">
        <v>0</v>
      </c>
      <c r="N1639" s="7">
        <v>0</v>
      </c>
      <c r="O1639" s="7">
        <v>8.7075013879901295</v>
      </c>
      <c r="P1639" s="7">
        <v>0</v>
      </c>
      <c r="Q1639" s="7">
        <v>0</v>
      </c>
      <c r="R1639" s="7">
        <v>0</v>
      </c>
      <c r="S1639" s="7">
        <v>0</v>
      </c>
      <c r="T1639" s="7">
        <v>23.911307999999998</v>
      </c>
      <c r="U1639" s="7">
        <v>0</v>
      </c>
      <c r="V1639" s="7">
        <v>0</v>
      </c>
      <c r="W1639" s="7">
        <v>0</v>
      </c>
      <c r="X1639" s="7">
        <v>0</v>
      </c>
      <c r="Y1639" s="7">
        <v>0</v>
      </c>
      <c r="Z1639" s="7">
        <v>5.9252909999999996</v>
      </c>
      <c r="AA1639" s="1" t="s">
        <v>48</v>
      </c>
      <c r="AB1639" s="1" t="str">
        <f t="shared" si="78"/>
        <v>La Rioja</v>
      </c>
      <c r="AC1639" s="1" t="str">
        <f t="shared" si="76"/>
        <v>Cáceres-La Rioja-La Rioja-R11</v>
      </c>
      <c r="AD1639" s="1" t="str">
        <f t="shared" si="77"/>
        <v xml:space="preserve">DJ - Metalurgia y fabricación de productos metálicos </v>
      </c>
    </row>
    <row r="1640" spans="1:30" ht="14.4">
      <c r="A1640" s="7" t="s">
        <v>104</v>
      </c>
      <c r="B1640" s="7" t="s">
        <v>120</v>
      </c>
      <c r="C1640" s="7" t="s">
        <v>120</v>
      </c>
      <c r="D1640" s="7" t="s">
        <v>49</v>
      </c>
      <c r="E1640" s="7">
        <v>0</v>
      </c>
      <c r="F1640" s="7">
        <v>0</v>
      </c>
      <c r="G1640" s="7">
        <v>0</v>
      </c>
      <c r="H1640" s="7">
        <v>0</v>
      </c>
      <c r="I1640" s="7">
        <v>0</v>
      </c>
      <c r="J1640" s="7">
        <v>0</v>
      </c>
      <c r="K1640" s="7">
        <v>0</v>
      </c>
      <c r="L1640" s="7">
        <v>0</v>
      </c>
      <c r="M1640" s="7">
        <v>0</v>
      </c>
      <c r="N1640" s="7">
        <v>0</v>
      </c>
      <c r="O1640" s="7">
        <v>0</v>
      </c>
      <c r="P1640" s="7">
        <v>0</v>
      </c>
      <c r="Q1640" s="7">
        <v>0</v>
      </c>
      <c r="R1640" s="7">
        <v>0</v>
      </c>
      <c r="S1640" s="7">
        <v>0</v>
      </c>
      <c r="T1640" s="7">
        <v>0</v>
      </c>
      <c r="U1640" s="7">
        <v>0</v>
      </c>
      <c r="V1640" s="7">
        <v>0</v>
      </c>
      <c r="W1640" s="7">
        <v>0</v>
      </c>
      <c r="X1640" s="7">
        <v>0</v>
      </c>
      <c r="Y1640" s="7">
        <v>0</v>
      </c>
      <c r="Z1640" s="7">
        <v>0</v>
      </c>
      <c r="AA1640" s="1" t="s">
        <v>50</v>
      </c>
      <c r="AB1640" s="1" t="str">
        <f t="shared" si="78"/>
        <v>La Rioja</v>
      </c>
      <c r="AC1640" s="1" t="str">
        <f t="shared" si="76"/>
        <v>Cáceres-La Rioja-La Rioja-R12</v>
      </c>
      <c r="AD1640" s="1" t="str">
        <f t="shared" si="77"/>
        <v xml:space="preserve">DK - Fabricación de maquinaria y equipo mecánico </v>
      </c>
    </row>
    <row r="1641" spans="1:30" ht="14.4">
      <c r="A1641" s="7" t="s">
        <v>104</v>
      </c>
      <c r="B1641" s="7" t="s">
        <v>120</v>
      </c>
      <c r="C1641" s="7" t="s">
        <v>120</v>
      </c>
      <c r="D1641" s="7" t="s">
        <v>51</v>
      </c>
      <c r="E1641" s="7">
        <v>0</v>
      </c>
      <c r="F1641" s="7">
        <v>0</v>
      </c>
      <c r="G1641" s="7">
        <v>3.35975526472778</v>
      </c>
      <c r="H1641" s="7">
        <v>0</v>
      </c>
      <c r="I1641" s="7">
        <v>0</v>
      </c>
      <c r="J1641" s="7">
        <v>0</v>
      </c>
      <c r="K1641" s="7">
        <v>0</v>
      </c>
      <c r="L1641" s="7">
        <v>0</v>
      </c>
      <c r="M1641" s="7">
        <v>0</v>
      </c>
      <c r="N1641" s="7">
        <v>0</v>
      </c>
      <c r="O1641" s="7">
        <v>0</v>
      </c>
      <c r="P1641" s="7">
        <v>0</v>
      </c>
      <c r="Q1641" s="7">
        <v>0</v>
      </c>
      <c r="R1641" s="7">
        <v>1.971088</v>
      </c>
      <c r="S1641" s="7">
        <v>0</v>
      </c>
      <c r="T1641" s="7">
        <v>0</v>
      </c>
      <c r="U1641" s="7">
        <v>0</v>
      </c>
      <c r="V1641" s="7">
        <v>0</v>
      </c>
      <c r="W1641" s="7">
        <v>0</v>
      </c>
      <c r="X1641" s="7">
        <v>0</v>
      </c>
      <c r="Y1641" s="7">
        <v>0</v>
      </c>
      <c r="Z1641" s="7">
        <v>0</v>
      </c>
      <c r="AA1641" s="1" t="s">
        <v>52</v>
      </c>
      <c r="AB1641" s="1" t="str">
        <f t="shared" si="78"/>
        <v>La Rioja</v>
      </c>
      <c r="AC1641" s="1" t="str">
        <f t="shared" si="76"/>
        <v>Cáceres-La Rioja-La Rioja-R13</v>
      </c>
      <c r="AD1641" s="1" t="str">
        <f t="shared" si="77"/>
        <v xml:space="preserve">DL - Material y equipo eléctrico, electrónico y óptico </v>
      </c>
    </row>
    <row r="1642" spans="1:30" ht="14.4">
      <c r="A1642" s="7" t="s">
        <v>104</v>
      </c>
      <c r="B1642" s="7" t="s">
        <v>120</v>
      </c>
      <c r="C1642" s="7" t="s">
        <v>120</v>
      </c>
      <c r="D1642" s="7" t="s">
        <v>53</v>
      </c>
      <c r="E1642" s="7">
        <v>0</v>
      </c>
      <c r="F1642" s="7">
        <v>0</v>
      </c>
      <c r="G1642" s="7">
        <v>0</v>
      </c>
      <c r="H1642" s="7">
        <v>0</v>
      </c>
      <c r="I1642" s="7">
        <v>0</v>
      </c>
      <c r="J1642" s="7">
        <v>0</v>
      </c>
      <c r="K1642" s="7">
        <v>0</v>
      </c>
      <c r="L1642" s="7">
        <v>0</v>
      </c>
      <c r="M1642" s="7">
        <v>0</v>
      </c>
      <c r="N1642" s="7">
        <v>0</v>
      </c>
      <c r="O1642" s="7">
        <v>0</v>
      </c>
      <c r="P1642" s="7">
        <v>0</v>
      </c>
      <c r="Q1642" s="7">
        <v>0</v>
      </c>
      <c r="R1642" s="7">
        <v>0</v>
      </c>
      <c r="S1642" s="7">
        <v>0</v>
      </c>
      <c r="T1642" s="7">
        <v>0</v>
      </c>
      <c r="U1642" s="7">
        <v>0</v>
      </c>
      <c r="V1642" s="7">
        <v>0</v>
      </c>
      <c r="W1642" s="7">
        <v>0</v>
      </c>
      <c r="X1642" s="7">
        <v>0</v>
      </c>
      <c r="Y1642" s="7">
        <v>0</v>
      </c>
      <c r="Z1642" s="7">
        <v>0</v>
      </c>
      <c r="AA1642" s="1" t="s">
        <v>54</v>
      </c>
      <c r="AB1642" s="1" t="str">
        <f t="shared" si="78"/>
        <v>La Rioja</v>
      </c>
      <c r="AC1642" s="1" t="str">
        <f t="shared" si="76"/>
        <v>Cáceres-La Rioja-La Rioja-R14</v>
      </c>
      <c r="AD1642" s="1" t="str">
        <f t="shared" si="77"/>
        <v xml:space="preserve">DM - Fabricación de material de transporte </v>
      </c>
    </row>
    <row r="1643" spans="1:30" ht="14.4">
      <c r="A1643" s="7" t="s">
        <v>104</v>
      </c>
      <c r="B1643" s="7" t="s">
        <v>120</v>
      </c>
      <c r="C1643" s="7" t="s">
        <v>120</v>
      </c>
      <c r="D1643" s="7" t="s">
        <v>55</v>
      </c>
      <c r="E1643" s="7">
        <v>0</v>
      </c>
      <c r="F1643" s="7">
        <v>0</v>
      </c>
      <c r="G1643" s="7">
        <v>0</v>
      </c>
      <c r="H1643" s="7">
        <v>0</v>
      </c>
      <c r="I1643" s="7">
        <v>0</v>
      </c>
      <c r="J1643" s="7">
        <v>0</v>
      </c>
      <c r="K1643" s="7">
        <v>0</v>
      </c>
      <c r="L1643" s="7">
        <v>0</v>
      </c>
      <c r="M1643" s="7">
        <v>0</v>
      </c>
      <c r="N1643" s="7">
        <v>0</v>
      </c>
      <c r="O1643" s="7">
        <v>0</v>
      </c>
      <c r="P1643" s="7">
        <v>0</v>
      </c>
      <c r="Q1643" s="7">
        <v>0</v>
      </c>
      <c r="R1643" s="7">
        <v>0</v>
      </c>
      <c r="S1643" s="7">
        <v>0</v>
      </c>
      <c r="T1643" s="7">
        <v>0</v>
      </c>
      <c r="U1643" s="7">
        <v>0</v>
      </c>
      <c r="V1643" s="7">
        <v>0</v>
      </c>
      <c r="W1643" s="7">
        <v>0</v>
      </c>
      <c r="X1643" s="7">
        <v>0</v>
      </c>
      <c r="Y1643" s="7">
        <v>0</v>
      </c>
      <c r="Z1643" s="7">
        <v>0</v>
      </c>
      <c r="AA1643" s="1" t="s">
        <v>56</v>
      </c>
      <c r="AB1643" s="1" t="str">
        <f t="shared" si="78"/>
        <v>La Rioja</v>
      </c>
      <c r="AC1643" s="1" t="str">
        <f t="shared" si="76"/>
        <v>Cáceres-La Rioja-La Rioja-R15</v>
      </c>
      <c r="AD1643" s="1" t="str">
        <f t="shared" si="77"/>
        <v xml:space="preserve">DN - Industrias diversas </v>
      </c>
    </row>
    <row r="1644" spans="1:30" ht="14.4">
      <c r="A1644" s="7" t="s">
        <v>104</v>
      </c>
      <c r="B1644" s="7" t="s">
        <v>120</v>
      </c>
      <c r="C1644" s="7" t="s">
        <v>120</v>
      </c>
      <c r="D1644" s="7" t="s">
        <v>57</v>
      </c>
      <c r="E1644" s="7">
        <v>0</v>
      </c>
      <c r="F1644" s="7">
        <v>0</v>
      </c>
      <c r="G1644" s="7">
        <v>0</v>
      </c>
      <c r="H1644" s="7">
        <v>0</v>
      </c>
      <c r="I1644" s="7">
        <v>0</v>
      </c>
      <c r="J1644" s="7">
        <v>0</v>
      </c>
      <c r="K1644" s="7">
        <v>0</v>
      </c>
      <c r="L1644" s="7">
        <v>0</v>
      </c>
      <c r="M1644" s="7">
        <v>0</v>
      </c>
      <c r="N1644" s="7">
        <v>0</v>
      </c>
      <c r="O1644" s="7">
        <v>0</v>
      </c>
      <c r="P1644" s="7">
        <v>0</v>
      </c>
      <c r="Q1644" s="7">
        <v>0</v>
      </c>
      <c r="R1644" s="7">
        <v>0</v>
      </c>
      <c r="S1644" s="7">
        <v>0</v>
      </c>
      <c r="T1644" s="7">
        <v>0</v>
      </c>
      <c r="U1644" s="7">
        <v>0</v>
      </c>
      <c r="V1644" s="7">
        <v>0</v>
      </c>
      <c r="W1644" s="7">
        <v>0</v>
      </c>
      <c r="X1644" s="7">
        <v>0</v>
      </c>
      <c r="Y1644" s="7">
        <v>0</v>
      </c>
      <c r="Z1644" s="7">
        <v>0</v>
      </c>
      <c r="AA1644" s="1" t="s">
        <v>58</v>
      </c>
      <c r="AB1644" s="1" t="str">
        <f t="shared" si="78"/>
        <v>La Rioja</v>
      </c>
      <c r="AC1644" s="1" t="str">
        <f t="shared" si="76"/>
        <v>Cáceres-La Rioja-La Rioja-R16</v>
      </c>
      <c r="AD1644" s="1" t="str">
        <f t="shared" si="77"/>
        <v xml:space="preserve">EE - Industria energética, distribución de energía, gas y agua </v>
      </c>
    </row>
    <row r="1645" spans="1:30" ht="14.4">
      <c r="A1645" s="7" t="s">
        <v>104</v>
      </c>
      <c r="B1645" s="7" t="s">
        <v>121</v>
      </c>
      <c r="C1645" s="7" t="s">
        <v>122</v>
      </c>
      <c r="D1645" s="7" t="s">
        <v>23</v>
      </c>
      <c r="E1645" s="7">
        <v>0</v>
      </c>
      <c r="F1645" s="7">
        <v>0</v>
      </c>
      <c r="G1645" s="7">
        <v>0</v>
      </c>
      <c r="H1645" s="7">
        <v>0</v>
      </c>
      <c r="I1645" s="7">
        <v>0</v>
      </c>
      <c r="J1645" s="7">
        <v>0</v>
      </c>
      <c r="K1645" s="7">
        <v>0</v>
      </c>
      <c r="L1645" s="7">
        <v>0</v>
      </c>
      <c r="M1645" s="7">
        <v>0</v>
      </c>
      <c r="N1645" s="7">
        <v>0</v>
      </c>
      <c r="O1645" s="7">
        <v>0</v>
      </c>
      <c r="P1645" s="7">
        <v>0</v>
      </c>
      <c r="Q1645" s="7">
        <v>0</v>
      </c>
      <c r="R1645" s="7">
        <v>0</v>
      </c>
      <c r="S1645" s="7">
        <v>0</v>
      </c>
      <c r="T1645" s="7">
        <v>0</v>
      </c>
      <c r="U1645" s="7">
        <v>0</v>
      </c>
      <c r="V1645" s="7">
        <v>0</v>
      </c>
      <c r="W1645" s="7">
        <v>0</v>
      </c>
      <c r="X1645" s="7">
        <v>0</v>
      </c>
      <c r="Y1645" s="7">
        <v>0</v>
      </c>
      <c r="Z1645" s="7">
        <v>0</v>
      </c>
      <c r="AA1645" s="1" t="s">
        <v>24</v>
      </c>
      <c r="AB1645" s="1" t="str">
        <f t="shared" si="78"/>
        <v>Ceuta y Melilla</v>
      </c>
      <c r="AC1645" s="1" t="str">
        <f t="shared" si="76"/>
        <v>Cáceres-Ceuta y Melilla-Ceuta-R1</v>
      </c>
      <c r="AD1645" s="1" t="str">
        <f t="shared" si="77"/>
        <v xml:space="preserve">AA,BB - Agricultura, silvicultura y pesca </v>
      </c>
    </row>
    <row r="1646" spans="1:30" ht="14.4">
      <c r="A1646" s="7" t="s">
        <v>104</v>
      </c>
      <c r="B1646" s="7" t="s">
        <v>121</v>
      </c>
      <c r="C1646" s="7" t="s">
        <v>122</v>
      </c>
      <c r="D1646" s="7" t="s">
        <v>26</v>
      </c>
      <c r="E1646" s="7">
        <v>0</v>
      </c>
      <c r="F1646" s="7">
        <v>0</v>
      </c>
      <c r="G1646" s="7">
        <v>0</v>
      </c>
      <c r="H1646" s="7">
        <v>0</v>
      </c>
      <c r="I1646" s="7">
        <v>0</v>
      </c>
      <c r="J1646" s="7">
        <v>0</v>
      </c>
      <c r="K1646" s="7">
        <v>0</v>
      </c>
      <c r="L1646" s="7">
        <v>0</v>
      </c>
      <c r="M1646" s="7">
        <v>0</v>
      </c>
      <c r="N1646" s="7">
        <v>0</v>
      </c>
      <c r="O1646" s="7">
        <v>0</v>
      </c>
      <c r="P1646" s="7">
        <v>0</v>
      </c>
      <c r="Q1646" s="7">
        <v>0</v>
      </c>
      <c r="R1646" s="7">
        <v>0</v>
      </c>
      <c r="S1646" s="7">
        <v>0</v>
      </c>
      <c r="T1646" s="7">
        <v>0</v>
      </c>
      <c r="U1646" s="7">
        <v>0</v>
      </c>
      <c r="V1646" s="7">
        <v>0</v>
      </c>
      <c r="W1646" s="7">
        <v>0</v>
      </c>
      <c r="X1646" s="7">
        <v>0</v>
      </c>
      <c r="Y1646" s="7">
        <v>0</v>
      </c>
      <c r="Z1646" s="7">
        <v>0</v>
      </c>
      <c r="AA1646" s="1" t="s">
        <v>27</v>
      </c>
      <c r="AB1646" s="1" t="str">
        <f t="shared" si="78"/>
        <v>Ceuta y Melilla</v>
      </c>
      <c r="AC1646" s="1" t="str">
        <f t="shared" si="76"/>
        <v>Cáceres-Ceuta y Melilla-Ceuta-R2</v>
      </c>
      <c r="AD1646" s="1" t="str">
        <f t="shared" si="77"/>
        <v xml:space="preserve">CA,CB, DF - I. extractivas, coquerías, refino y combustibles nucleares </v>
      </c>
    </row>
    <row r="1647" spans="1:30" ht="14.4">
      <c r="A1647" s="7" t="s">
        <v>104</v>
      </c>
      <c r="B1647" s="7" t="s">
        <v>121</v>
      </c>
      <c r="C1647" s="7" t="s">
        <v>122</v>
      </c>
      <c r="D1647" s="7" t="s">
        <v>29</v>
      </c>
      <c r="E1647" s="7">
        <v>9.9890603074999297E-4</v>
      </c>
      <c r="F1647" s="7">
        <v>8.9010886710537104E-4</v>
      </c>
      <c r="G1647" s="7">
        <v>8.4118799545598898E-4</v>
      </c>
      <c r="H1647" s="7">
        <v>6.8654862222789804E-4</v>
      </c>
      <c r="I1647" s="7">
        <v>3.48354805686094E-4</v>
      </c>
      <c r="J1647" s="7">
        <v>8.3867813527181996E-5</v>
      </c>
      <c r="K1647" s="7">
        <v>3.7721951098373599E-4</v>
      </c>
      <c r="L1647" s="7">
        <v>3.7684556241392701E-4</v>
      </c>
      <c r="M1647" s="7">
        <v>0</v>
      </c>
      <c r="N1647" s="7">
        <v>0</v>
      </c>
      <c r="O1647" s="7">
        <v>1.16981842569744E-3</v>
      </c>
      <c r="P1647" s="7">
        <v>8.1269495964550595E-5</v>
      </c>
      <c r="Q1647" s="7">
        <v>7.5826953815137104E-5</v>
      </c>
      <c r="R1647" s="7">
        <v>9.0348975990475094E-5</v>
      </c>
      <c r="S1647" s="7">
        <v>8.3627428761215406E-5</v>
      </c>
      <c r="T1647" s="7">
        <v>3.9236721382150197E-5</v>
      </c>
      <c r="U1647" s="7">
        <v>8.8602245638816907E-6</v>
      </c>
      <c r="V1647" s="7">
        <v>4.2467329834145001E-5</v>
      </c>
      <c r="W1647" s="7">
        <v>4.3669678690524602E-5</v>
      </c>
      <c r="X1647" s="7">
        <v>0</v>
      </c>
      <c r="Y1647" s="7">
        <v>0</v>
      </c>
      <c r="Z1647" s="7">
        <v>1.3191376862876499E-4</v>
      </c>
      <c r="AA1647" s="1" t="s">
        <v>30</v>
      </c>
      <c r="AB1647" s="1" t="str">
        <f t="shared" si="78"/>
        <v>Ceuta y Melilla</v>
      </c>
      <c r="AC1647" s="1" t="str">
        <f t="shared" si="76"/>
        <v>Cáceres-Ceuta y Melilla-Ceuta-R3</v>
      </c>
      <c r="AD1647" s="1" t="str">
        <f t="shared" si="77"/>
        <v xml:space="preserve">DA - Industria Agroalimentaria </v>
      </c>
    </row>
    <row r="1648" spans="1:30" ht="14.4">
      <c r="A1648" s="7" t="s">
        <v>104</v>
      </c>
      <c r="B1648" s="7" t="s">
        <v>121</v>
      </c>
      <c r="C1648" s="7" t="s">
        <v>122</v>
      </c>
      <c r="D1648" s="7" t="s">
        <v>32</v>
      </c>
      <c r="E1648" s="7">
        <v>0</v>
      </c>
      <c r="F1648" s="7">
        <v>0</v>
      </c>
      <c r="G1648" s="7">
        <v>0</v>
      </c>
      <c r="H1648" s="7">
        <v>0</v>
      </c>
      <c r="I1648" s="7">
        <v>0</v>
      </c>
      <c r="J1648" s="7">
        <v>0</v>
      </c>
      <c r="K1648" s="7">
        <v>0</v>
      </c>
      <c r="L1648" s="7">
        <v>0</v>
      </c>
      <c r="M1648" s="7">
        <v>0</v>
      </c>
      <c r="N1648" s="7">
        <v>0</v>
      </c>
      <c r="O1648" s="7">
        <v>0</v>
      </c>
      <c r="P1648" s="7">
        <v>0</v>
      </c>
      <c r="Q1648" s="7">
        <v>0</v>
      </c>
      <c r="R1648" s="7">
        <v>0</v>
      </c>
      <c r="S1648" s="7">
        <v>0</v>
      </c>
      <c r="T1648" s="7">
        <v>0</v>
      </c>
      <c r="U1648" s="7">
        <v>0</v>
      </c>
      <c r="V1648" s="7">
        <v>0</v>
      </c>
      <c r="W1648" s="7">
        <v>0</v>
      </c>
      <c r="X1648" s="7">
        <v>0</v>
      </c>
      <c r="Y1648" s="7">
        <v>0</v>
      </c>
      <c r="Z1648" s="7">
        <v>0</v>
      </c>
      <c r="AA1648" s="1" t="s">
        <v>33</v>
      </c>
      <c r="AB1648" s="1" t="str">
        <f t="shared" si="78"/>
        <v>Ceuta y Melilla</v>
      </c>
      <c r="AC1648" s="1" t="str">
        <f t="shared" si="76"/>
        <v>Cáceres-Ceuta y Melilla-Ceuta-R4</v>
      </c>
      <c r="AD1648" s="1" t="str">
        <f t="shared" si="77"/>
        <v xml:space="preserve">DB - Industria textil y de la confección </v>
      </c>
    </row>
    <row r="1649" spans="1:30" ht="14.4">
      <c r="A1649" s="7" t="s">
        <v>104</v>
      </c>
      <c r="B1649" s="7" t="s">
        <v>121</v>
      </c>
      <c r="C1649" s="7" t="s">
        <v>122</v>
      </c>
      <c r="D1649" s="7" t="s">
        <v>35</v>
      </c>
      <c r="E1649" s="7">
        <v>0</v>
      </c>
      <c r="F1649" s="7">
        <v>0</v>
      </c>
      <c r="G1649" s="7">
        <v>0</v>
      </c>
      <c r="H1649" s="7">
        <v>0</v>
      </c>
      <c r="I1649" s="7">
        <v>0</v>
      </c>
      <c r="J1649" s="7">
        <v>0</v>
      </c>
      <c r="K1649" s="7">
        <v>0</v>
      </c>
      <c r="L1649" s="7">
        <v>0</v>
      </c>
      <c r="M1649" s="7">
        <v>0</v>
      </c>
      <c r="N1649" s="7">
        <v>0</v>
      </c>
      <c r="O1649" s="7">
        <v>0</v>
      </c>
      <c r="P1649" s="7">
        <v>0</v>
      </c>
      <c r="Q1649" s="7">
        <v>0</v>
      </c>
      <c r="R1649" s="7">
        <v>0</v>
      </c>
      <c r="S1649" s="7">
        <v>0</v>
      </c>
      <c r="T1649" s="7">
        <v>0</v>
      </c>
      <c r="U1649" s="7">
        <v>0</v>
      </c>
      <c r="V1649" s="7">
        <v>0</v>
      </c>
      <c r="W1649" s="7">
        <v>0</v>
      </c>
      <c r="X1649" s="7">
        <v>0</v>
      </c>
      <c r="Y1649" s="7">
        <v>0</v>
      </c>
      <c r="Z1649" s="7">
        <v>0</v>
      </c>
      <c r="AA1649" s="1" t="s">
        <v>36</v>
      </c>
      <c r="AB1649" s="1" t="str">
        <f t="shared" si="78"/>
        <v>Ceuta y Melilla</v>
      </c>
      <c r="AC1649" s="1" t="str">
        <f t="shared" si="76"/>
        <v>Cáceres-Ceuta y Melilla-Ceuta-R5</v>
      </c>
      <c r="AD1649" s="1" t="str">
        <f t="shared" si="77"/>
        <v xml:space="preserve">DC - Industria del cuero y calzado </v>
      </c>
    </row>
    <row r="1650" spans="1:30" ht="14.4">
      <c r="A1650" s="7" t="s">
        <v>104</v>
      </c>
      <c r="B1650" s="7" t="s">
        <v>121</v>
      </c>
      <c r="C1650" s="7" t="s">
        <v>122</v>
      </c>
      <c r="D1650" s="7" t="s">
        <v>37</v>
      </c>
      <c r="E1650" s="7">
        <v>0</v>
      </c>
      <c r="F1650" s="7">
        <v>0</v>
      </c>
      <c r="G1650" s="7">
        <v>0</v>
      </c>
      <c r="H1650" s="7">
        <v>0</v>
      </c>
      <c r="I1650" s="7">
        <v>0</v>
      </c>
      <c r="J1650" s="7">
        <v>0</v>
      </c>
      <c r="K1650" s="7">
        <v>0</v>
      </c>
      <c r="L1650" s="7">
        <v>0</v>
      </c>
      <c r="M1650" s="7">
        <v>0</v>
      </c>
      <c r="N1650" s="7">
        <v>0</v>
      </c>
      <c r="O1650" s="7">
        <v>0</v>
      </c>
      <c r="P1650" s="7">
        <v>0</v>
      </c>
      <c r="Q1650" s="7">
        <v>0</v>
      </c>
      <c r="R1650" s="7">
        <v>0</v>
      </c>
      <c r="S1650" s="7">
        <v>0</v>
      </c>
      <c r="T1650" s="7">
        <v>0</v>
      </c>
      <c r="U1650" s="7">
        <v>0</v>
      </c>
      <c r="V1650" s="7">
        <v>0</v>
      </c>
      <c r="W1650" s="7">
        <v>0</v>
      </c>
      <c r="X1650" s="7">
        <v>0</v>
      </c>
      <c r="Y1650" s="7">
        <v>0</v>
      </c>
      <c r="Z1650" s="7">
        <v>0</v>
      </c>
      <c r="AA1650" s="1" t="s">
        <v>38</v>
      </c>
      <c r="AB1650" s="1" t="str">
        <f t="shared" si="78"/>
        <v>Ceuta y Melilla</v>
      </c>
      <c r="AC1650" s="1" t="str">
        <f t="shared" si="76"/>
        <v>Cáceres-Ceuta y Melilla-Ceuta-R6</v>
      </c>
      <c r="AD1650" s="1" t="str">
        <f t="shared" si="77"/>
        <v xml:space="preserve">DD - Industria de la madera y el corcho </v>
      </c>
    </row>
    <row r="1651" spans="1:30" ht="14.4">
      <c r="A1651" s="7" t="s">
        <v>104</v>
      </c>
      <c r="B1651" s="7" t="s">
        <v>121</v>
      </c>
      <c r="C1651" s="7" t="s">
        <v>122</v>
      </c>
      <c r="D1651" s="7" t="s">
        <v>39</v>
      </c>
      <c r="E1651" s="7">
        <v>0</v>
      </c>
      <c r="F1651" s="7">
        <v>0</v>
      </c>
      <c r="G1651" s="7">
        <v>0</v>
      </c>
      <c r="H1651" s="7">
        <v>0</v>
      </c>
      <c r="I1651" s="7">
        <v>0</v>
      </c>
      <c r="J1651" s="7">
        <v>0</v>
      </c>
      <c r="K1651" s="7">
        <v>0</v>
      </c>
      <c r="L1651" s="7">
        <v>0</v>
      </c>
      <c r="M1651" s="7">
        <v>0</v>
      </c>
      <c r="N1651" s="7">
        <v>0</v>
      </c>
      <c r="O1651" s="7">
        <v>0</v>
      </c>
      <c r="P1651" s="7">
        <v>0</v>
      </c>
      <c r="Q1651" s="7">
        <v>0</v>
      </c>
      <c r="R1651" s="7">
        <v>0</v>
      </c>
      <c r="S1651" s="7">
        <v>0</v>
      </c>
      <c r="T1651" s="7">
        <v>0</v>
      </c>
      <c r="U1651" s="7">
        <v>0</v>
      </c>
      <c r="V1651" s="7">
        <v>0</v>
      </c>
      <c r="W1651" s="7">
        <v>0</v>
      </c>
      <c r="X1651" s="7">
        <v>0</v>
      </c>
      <c r="Y1651" s="7">
        <v>0</v>
      </c>
      <c r="Z1651" s="7">
        <v>0</v>
      </c>
      <c r="AA1651" s="1" t="s">
        <v>40</v>
      </c>
      <c r="AB1651" s="1" t="str">
        <f t="shared" si="78"/>
        <v>Ceuta y Melilla</v>
      </c>
      <c r="AC1651" s="1" t="str">
        <f t="shared" si="76"/>
        <v>Cáceres-Ceuta y Melilla-Ceuta-R7</v>
      </c>
      <c r="AD1651" s="1" t="str">
        <f t="shared" si="77"/>
        <v xml:space="preserve">DE - Industria del papel, edición y artes gráficas </v>
      </c>
    </row>
    <row r="1652" spans="1:30" ht="14.4">
      <c r="A1652" s="7" t="s">
        <v>104</v>
      </c>
      <c r="B1652" s="7" t="s">
        <v>121</v>
      </c>
      <c r="C1652" s="7" t="s">
        <v>122</v>
      </c>
      <c r="D1652" s="7" t="s">
        <v>41</v>
      </c>
      <c r="E1652" s="7">
        <v>0</v>
      </c>
      <c r="F1652" s="7">
        <v>0</v>
      </c>
      <c r="G1652" s="7">
        <v>0</v>
      </c>
      <c r="H1652" s="7">
        <v>0</v>
      </c>
      <c r="I1652" s="7">
        <v>0</v>
      </c>
      <c r="J1652" s="7">
        <v>0</v>
      </c>
      <c r="K1652" s="7">
        <v>0</v>
      </c>
      <c r="L1652" s="7">
        <v>0</v>
      </c>
      <c r="M1652" s="7">
        <v>0</v>
      </c>
      <c r="N1652" s="7">
        <v>0</v>
      </c>
      <c r="O1652" s="7">
        <v>0</v>
      </c>
      <c r="P1652" s="7">
        <v>0</v>
      </c>
      <c r="Q1652" s="7">
        <v>0</v>
      </c>
      <c r="R1652" s="7">
        <v>0</v>
      </c>
      <c r="S1652" s="7">
        <v>0</v>
      </c>
      <c r="T1652" s="7">
        <v>0</v>
      </c>
      <c r="U1652" s="7">
        <v>0</v>
      </c>
      <c r="V1652" s="7">
        <v>0</v>
      </c>
      <c r="W1652" s="7">
        <v>0</v>
      </c>
      <c r="X1652" s="7">
        <v>0</v>
      </c>
      <c r="Y1652" s="7">
        <v>0</v>
      </c>
      <c r="Z1652" s="7">
        <v>0</v>
      </c>
      <c r="AA1652" s="1" t="s">
        <v>42</v>
      </c>
      <c r="AB1652" s="1" t="str">
        <f t="shared" si="78"/>
        <v>Ceuta y Melilla</v>
      </c>
      <c r="AC1652" s="1" t="str">
        <f t="shared" si="76"/>
        <v>Cáceres-Ceuta y Melilla-Ceuta-R8</v>
      </c>
      <c r="AD1652" s="1" t="str">
        <f t="shared" si="77"/>
        <v xml:space="preserve">DG - Industria Química </v>
      </c>
    </row>
    <row r="1653" spans="1:30" ht="14.4">
      <c r="A1653" s="7" t="s">
        <v>104</v>
      </c>
      <c r="B1653" s="7" t="s">
        <v>121</v>
      </c>
      <c r="C1653" s="7" t="s">
        <v>122</v>
      </c>
      <c r="D1653" s="7" t="s">
        <v>43</v>
      </c>
      <c r="E1653" s="7">
        <v>0</v>
      </c>
      <c r="F1653" s="7">
        <v>0</v>
      </c>
      <c r="G1653" s="7">
        <v>0</v>
      </c>
      <c r="H1653" s="7">
        <v>0</v>
      </c>
      <c r="I1653" s="7">
        <v>0</v>
      </c>
      <c r="J1653" s="7">
        <v>0</v>
      </c>
      <c r="K1653" s="7">
        <v>0</v>
      </c>
      <c r="L1653" s="7">
        <v>0</v>
      </c>
      <c r="M1653" s="7">
        <v>0</v>
      </c>
      <c r="N1653" s="7">
        <v>0</v>
      </c>
      <c r="O1653" s="7">
        <v>0</v>
      </c>
      <c r="P1653" s="7">
        <v>0</v>
      </c>
      <c r="Q1653" s="7">
        <v>0</v>
      </c>
      <c r="R1653" s="7">
        <v>0</v>
      </c>
      <c r="S1653" s="7">
        <v>0</v>
      </c>
      <c r="T1653" s="7">
        <v>0</v>
      </c>
      <c r="U1653" s="7">
        <v>0</v>
      </c>
      <c r="V1653" s="7">
        <v>0</v>
      </c>
      <c r="W1653" s="7">
        <v>0</v>
      </c>
      <c r="X1653" s="7">
        <v>0</v>
      </c>
      <c r="Y1653" s="7">
        <v>0</v>
      </c>
      <c r="Z1653" s="7">
        <v>0</v>
      </c>
      <c r="AA1653" s="1" t="s">
        <v>44</v>
      </c>
      <c r="AB1653" s="1" t="str">
        <f t="shared" si="78"/>
        <v>Ceuta y Melilla</v>
      </c>
      <c r="AC1653" s="1" t="str">
        <f t="shared" si="76"/>
        <v>Cáceres-Ceuta y Melilla-Ceuta-R9</v>
      </c>
      <c r="AD1653" s="1" t="str">
        <f t="shared" si="77"/>
        <v xml:space="preserve">DH - Industria del caucho y materias plásticas </v>
      </c>
    </row>
    <row r="1654" spans="1:30" ht="14.4">
      <c r="A1654" s="7" t="s">
        <v>104</v>
      </c>
      <c r="B1654" s="7" t="s">
        <v>121</v>
      </c>
      <c r="C1654" s="7" t="s">
        <v>122</v>
      </c>
      <c r="D1654" s="7" t="s">
        <v>45</v>
      </c>
      <c r="E1654" s="7">
        <v>1.5790055258348901E-5</v>
      </c>
      <c r="F1654" s="7">
        <v>1.4070260630009E-5</v>
      </c>
      <c r="G1654" s="7">
        <v>1.3296951386845899E-5</v>
      </c>
      <c r="H1654" s="7">
        <v>1.0852512998027E-5</v>
      </c>
      <c r="I1654" s="7">
        <v>4.2076326394503698E-5</v>
      </c>
      <c r="J1654" s="7">
        <v>2.08381448814329E-5</v>
      </c>
      <c r="K1654" s="7">
        <v>4.26243561545272E-5</v>
      </c>
      <c r="L1654" s="7">
        <v>4.2582101402164402E-5</v>
      </c>
      <c r="M1654" s="7">
        <v>9.6337441378930403E-5</v>
      </c>
      <c r="N1654" s="7">
        <v>4.7859228631093397E-5</v>
      </c>
      <c r="O1654" s="7">
        <v>5.9115075179405601E-5</v>
      </c>
      <c r="P1654" s="7">
        <v>1.5327987456300701E-4</v>
      </c>
      <c r="Q1654" s="7">
        <v>1.51746152201851E-4</v>
      </c>
      <c r="R1654" s="7">
        <v>1.6391317279031899E-4</v>
      </c>
      <c r="S1654" s="7">
        <v>1.36188321868636E-4</v>
      </c>
      <c r="T1654" s="7">
        <v>5.3118444629413303E-4</v>
      </c>
      <c r="U1654" s="7">
        <v>2.6648700329418202E-4</v>
      </c>
      <c r="V1654" s="7">
        <v>5.5272965619756001E-4</v>
      </c>
      <c r="W1654" s="7">
        <v>5.5383826452203705E-4</v>
      </c>
      <c r="X1654" s="7">
        <v>1.2517467251569E-3</v>
      </c>
      <c r="Y1654" s="7">
        <v>6.2309572595780098E-4</v>
      </c>
      <c r="Z1654" s="7">
        <v>7.6963945591114295E-4</v>
      </c>
      <c r="AA1654" s="1" t="s">
        <v>46</v>
      </c>
      <c r="AB1654" s="1" t="str">
        <f t="shared" si="78"/>
        <v>Ceuta y Melilla</v>
      </c>
      <c r="AC1654" s="1" t="str">
        <f t="shared" si="76"/>
        <v>Cáceres-Ceuta y Melilla-Ceuta-R10</v>
      </c>
      <c r="AD1654" s="1" t="str">
        <f t="shared" si="77"/>
        <v xml:space="preserve">DI - Industria de productos minerales no metálicos </v>
      </c>
    </row>
    <row r="1655" spans="1:30" ht="14.4">
      <c r="A1655" s="7" t="s">
        <v>104</v>
      </c>
      <c r="B1655" s="7" t="s">
        <v>121</v>
      </c>
      <c r="C1655" s="7" t="s">
        <v>122</v>
      </c>
      <c r="D1655" s="7" t="s">
        <v>47</v>
      </c>
      <c r="E1655" s="7">
        <v>2.8504443707465599E-5</v>
      </c>
      <c r="F1655" s="7">
        <v>2.5399844745026999E-5</v>
      </c>
      <c r="G1655" s="7">
        <v>2.40038553434985E-5</v>
      </c>
      <c r="H1655" s="7">
        <v>1.9591118636094302E-5</v>
      </c>
      <c r="I1655" s="7">
        <v>9.8599756222006696E-5</v>
      </c>
      <c r="J1655" s="7">
        <v>4.0419620170865197E-5</v>
      </c>
      <c r="K1655" s="7">
        <v>4.15540155088336E-5</v>
      </c>
      <c r="L1655" s="7">
        <v>4.1512821815991803E-5</v>
      </c>
      <c r="M1655" s="7">
        <v>0</v>
      </c>
      <c r="N1655" s="7">
        <v>0</v>
      </c>
      <c r="O1655" s="7">
        <v>1.8457325557528099E-5</v>
      </c>
      <c r="P1655" s="7">
        <v>7.2304735746303904E-6</v>
      </c>
      <c r="Q1655" s="7">
        <v>6.6749034924344498E-6</v>
      </c>
      <c r="R1655" s="7">
        <v>7.0839369322025203E-6</v>
      </c>
      <c r="S1655" s="7">
        <v>6.1748181552549498E-6</v>
      </c>
      <c r="T1655" s="7">
        <v>3.1543277838008499E-5</v>
      </c>
      <c r="U1655" s="7">
        <v>1.3486756503291399E-5</v>
      </c>
      <c r="V1655" s="7">
        <v>1.41980350089715E-5</v>
      </c>
      <c r="W1655" s="7">
        <v>1.41414082075253E-5</v>
      </c>
      <c r="X1655" s="7">
        <v>0</v>
      </c>
      <c r="Y1655" s="7">
        <v>0</v>
      </c>
      <c r="Z1655" s="7">
        <v>6.8329907217827399E-6</v>
      </c>
      <c r="AA1655" s="1" t="s">
        <v>48</v>
      </c>
      <c r="AB1655" s="1" t="str">
        <f t="shared" si="78"/>
        <v>Ceuta y Melilla</v>
      </c>
      <c r="AC1655" s="1" t="str">
        <f t="shared" si="76"/>
        <v>Cáceres-Ceuta y Melilla-Ceuta-R11</v>
      </c>
      <c r="AD1655" s="1" t="str">
        <f t="shared" si="77"/>
        <v xml:space="preserve">DJ - Metalurgia y fabricación de productos metálicos </v>
      </c>
    </row>
    <row r="1656" spans="1:30" ht="14.4">
      <c r="A1656" s="7" t="s">
        <v>104</v>
      </c>
      <c r="B1656" s="7" t="s">
        <v>121</v>
      </c>
      <c r="C1656" s="7" t="s">
        <v>122</v>
      </c>
      <c r="D1656" s="7" t="s">
        <v>49</v>
      </c>
      <c r="E1656" s="7">
        <v>0</v>
      </c>
      <c r="F1656" s="7">
        <v>0</v>
      </c>
      <c r="G1656" s="7">
        <v>0</v>
      </c>
      <c r="H1656" s="7">
        <v>0</v>
      </c>
      <c r="I1656" s="7">
        <v>0</v>
      </c>
      <c r="J1656" s="7">
        <v>0</v>
      </c>
      <c r="K1656" s="7">
        <v>0</v>
      </c>
      <c r="L1656" s="7">
        <v>0</v>
      </c>
      <c r="M1656" s="7">
        <v>0</v>
      </c>
      <c r="N1656" s="7">
        <v>0</v>
      </c>
      <c r="O1656" s="7">
        <v>0</v>
      </c>
      <c r="P1656" s="7">
        <v>0</v>
      </c>
      <c r="Q1656" s="7">
        <v>0</v>
      </c>
      <c r="R1656" s="7">
        <v>0</v>
      </c>
      <c r="S1656" s="7">
        <v>0</v>
      </c>
      <c r="T1656" s="7">
        <v>0</v>
      </c>
      <c r="U1656" s="7">
        <v>0</v>
      </c>
      <c r="V1656" s="7">
        <v>0</v>
      </c>
      <c r="W1656" s="7">
        <v>0</v>
      </c>
      <c r="X1656" s="7">
        <v>0</v>
      </c>
      <c r="Y1656" s="7">
        <v>0</v>
      </c>
      <c r="Z1656" s="7">
        <v>0</v>
      </c>
      <c r="AA1656" s="1" t="s">
        <v>50</v>
      </c>
      <c r="AB1656" s="1" t="str">
        <f t="shared" si="78"/>
        <v>Ceuta y Melilla</v>
      </c>
      <c r="AC1656" s="1" t="str">
        <f t="shared" si="76"/>
        <v>Cáceres-Ceuta y Melilla-Ceuta-R12</v>
      </c>
      <c r="AD1656" s="1" t="str">
        <f t="shared" si="77"/>
        <v xml:space="preserve">DK - Fabricación de maquinaria y equipo mecánico </v>
      </c>
    </row>
    <row r="1657" spans="1:30" ht="14.4">
      <c r="A1657" s="7" t="s">
        <v>104</v>
      </c>
      <c r="B1657" s="7" t="s">
        <v>121</v>
      </c>
      <c r="C1657" s="7" t="s">
        <v>122</v>
      </c>
      <c r="D1657" s="7" t="s">
        <v>51</v>
      </c>
      <c r="E1657" s="7">
        <v>8.9387318133072394E-3</v>
      </c>
      <c r="F1657" s="7">
        <v>7.9651580857188608E-3</v>
      </c>
      <c r="G1657" s="7">
        <v>7.5273886276460899E-3</v>
      </c>
      <c r="H1657" s="7">
        <v>6.1435949148120703E-3</v>
      </c>
      <c r="I1657" s="7">
        <v>9.4183310818025893E-3</v>
      </c>
      <c r="J1657" s="7">
        <v>6.6567318725851898E-3</v>
      </c>
      <c r="K1657" s="7">
        <v>7.1556141244143202E-3</v>
      </c>
      <c r="L1657" s="7">
        <v>7.1485205579629096E-3</v>
      </c>
      <c r="M1657" s="7">
        <v>9.7107997954511797E-3</v>
      </c>
      <c r="N1657" s="7">
        <v>4.8242031441673499E-3</v>
      </c>
      <c r="O1657" s="7">
        <v>9.4278281334383308E-3</v>
      </c>
      <c r="P1657" s="7">
        <v>8.2202753668278396E-4</v>
      </c>
      <c r="Q1657" s="7">
        <v>7.6106264451339704E-4</v>
      </c>
      <c r="R1657" s="7">
        <v>7.6526521439171304E-4</v>
      </c>
      <c r="S1657" s="7">
        <v>6.3207806435028996E-4</v>
      </c>
      <c r="T1657" s="7">
        <v>9.8159320877281089E-4</v>
      </c>
      <c r="U1657" s="7">
        <v>7.0071276635090996E-4</v>
      </c>
      <c r="V1657" s="7">
        <v>7.5774636046854001E-4</v>
      </c>
      <c r="W1657" s="7">
        <v>7.5699518466897195E-4</v>
      </c>
      <c r="X1657" s="7">
        <v>1.0314136625488601E-3</v>
      </c>
      <c r="Y1657" s="7">
        <v>5.1290572226319199E-4</v>
      </c>
      <c r="Z1657" s="7">
        <v>1.00336209742843E-3</v>
      </c>
      <c r="AA1657" s="1" t="s">
        <v>52</v>
      </c>
      <c r="AB1657" s="1" t="str">
        <f t="shared" si="78"/>
        <v>Ceuta y Melilla</v>
      </c>
      <c r="AC1657" s="1" t="str">
        <f t="shared" si="76"/>
        <v>Cáceres-Ceuta y Melilla-Ceuta-R13</v>
      </c>
      <c r="AD1657" s="1" t="str">
        <f t="shared" si="77"/>
        <v xml:space="preserve">DL - Material y equipo eléctrico, electrónico y óptico </v>
      </c>
    </row>
    <row r="1658" spans="1:30" ht="14.4">
      <c r="A1658" s="7" t="s">
        <v>104</v>
      </c>
      <c r="B1658" s="7" t="s">
        <v>121</v>
      </c>
      <c r="C1658" s="7" t="s">
        <v>122</v>
      </c>
      <c r="D1658" s="7" t="s">
        <v>53</v>
      </c>
      <c r="E1658" s="7">
        <v>2.0327491994491E-2</v>
      </c>
      <c r="F1658" s="7">
        <v>1.8113496478467401E-2</v>
      </c>
      <c r="G1658" s="7">
        <v>1.7117968774955899E-2</v>
      </c>
      <c r="H1658" s="7">
        <v>1.39710955711101E-2</v>
      </c>
      <c r="I1658" s="7">
        <v>1.9954923203580902E-2</v>
      </c>
      <c r="J1658" s="7">
        <v>1.5314553485156399E-2</v>
      </c>
      <c r="K1658" s="7">
        <v>8.6030307985812699E-3</v>
      </c>
      <c r="L1658" s="7">
        <v>8.5945023662773196E-3</v>
      </c>
      <c r="M1658" s="7">
        <v>1.23960771900661E-2</v>
      </c>
      <c r="N1658" s="7">
        <v>6.1582151640764598E-3</v>
      </c>
      <c r="O1658" s="7">
        <v>1.3097169716759701E-2</v>
      </c>
      <c r="P1658" s="7">
        <v>3.5182736799654899E-3</v>
      </c>
      <c r="Q1658" s="7">
        <v>3.2855599377548399E-3</v>
      </c>
      <c r="R1658" s="7">
        <v>3.2353930790863399E-3</v>
      </c>
      <c r="S1658" s="7">
        <v>2.6749442259732001E-3</v>
      </c>
      <c r="T1658" s="7">
        <v>3.8932161154986199E-3</v>
      </c>
      <c r="U1658" s="7">
        <v>3.0267199265807802E-3</v>
      </c>
      <c r="V1658" s="7">
        <v>1.7223793899268499E-3</v>
      </c>
      <c r="W1658" s="7">
        <v>1.7172306017206301E-3</v>
      </c>
      <c r="X1658" s="7">
        <v>2.4768069383048E-3</v>
      </c>
      <c r="Y1658" s="7">
        <v>1.2304465204671E-3</v>
      </c>
      <c r="Z1658" s="7">
        <v>2.6221230031003E-3</v>
      </c>
      <c r="AA1658" s="1" t="s">
        <v>54</v>
      </c>
      <c r="AB1658" s="1" t="str">
        <f t="shared" si="78"/>
        <v>Ceuta y Melilla</v>
      </c>
      <c r="AC1658" s="1" t="str">
        <f t="shared" si="76"/>
        <v>Cáceres-Ceuta y Melilla-Ceuta-R14</v>
      </c>
      <c r="AD1658" s="1" t="str">
        <f t="shared" si="77"/>
        <v xml:space="preserve">DM - Fabricación de material de transporte </v>
      </c>
    </row>
    <row r="1659" spans="1:30" ht="14.4">
      <c r="A1659" s="7" t="s">
        <v>104</v>
      </c>
      <c r="B1659" s="7" t="s">
        <v>121</v>
      </c>
      <c r="C1659" s="7" t="s">
        <v>122</v>
      </c>
      <c r="D1659" s="7" t="s">
        <v>55</v>
      </c>
      <c r="E1659" s="7">
        <v>0</v>
      </c>
      <c r="F1659" s="7">
        <v>0</v>
      </c>
      <c r="G1659" s="7">
        <v>0</v>
      </c>
      <c r="H1659" s="7">
        <v>0</v>
      </c>
      <c r="I1659" s="7">
        <v>0</v>
      </c>
      <c r="J1659" s="7">
        <v>0</v>
      </c>
      <c r="K1659" s="7">
        <v>0</v>
      </c>
      <c r="L1659" s="7">
        <v>0</v>
      </c>
      <c r="M1659" s="7">
        <v>0</v>
      </c>
      <c r="N1659" s="7">
        <v>0</v>
      </c>
      <c r="O1659" s="7">
        <v>0</v>
      </c>
      <c r="P1659" s="7">
        <v>0</v>
      </c>
      <c r="Q1659" s="7">
        <v>0</v>
      </c>
      <c r="R1659" s="7">
        <v>0</v>
      </c>
      <c r="S1659" s="7">
        <v>0</v>
      </c>
      <c r="T1659" s="7">
        <v>0</v>
      </c>
      <c r="U1659" s="7">
        <v>0</v>
      </c>
      <c r="V1659" s="7">
        <v>0</v>
      </c>
      <c r="W1659" s="7">
        <v>0</v>
      </c>
      <c r="X1659" s="7">
        <v>0</v>
      </c>
      <c r="Y1659" s="7">
        <v>0</v>
      </c>
      <c r="Z1659" s="7">
        <v>0</v>
      </c>
      <c r="AA1659" s="1" t="s">
        <v>56</v>
      </c>
      <c r="AB1659" s="1" t="str">
        <f t="shared" si="78"/>
        <v>Ceuta y Melilla</v>
      </c>
      <c r="AC1659" s="1" t="str">
        <f t="shared" si="76"/>
        <v>Cáceres-Ceuta y Melilla-Ceuta-R15</v>
      </c>
      <c r="AD1659" s="1" t="str">
        <f t="shared" si="77"/>
        <v xml:space="preserve">DN - Industrias diversas </v>
      </c>
    </row>
    <row r="1660" spans="1:30" ht="14.4">
      <c r="A1660" s="7" t="s">
        <v>104</v>
      </c>
      <c r="B1660" s="7" t="s">
        <v>121</v>
      </c>
      <c r="C1660" s="7" t="s">
        <v>122</v>
      </c>
      <c r="D1660" s="7" t="s">
        <v>57</v>
      </c>
      <c r="E1660" s="7">
        <v>0</v>
      </c>
      <c r="F1660" s="7">
        <v>0</v>
      </c>
      <c r="G1660" s="7">
        <v>0</v>
      </c>
      <c r="H1660" s="7">
        <v>0</v>
      </c>
      <c r="I1660" s="7">
        <v>0</v>
      </c>
      <c r="J1660" s="7">
        <v>0</v>
      </c>
      <c r="K1660" s="7">
        <v>0</v>
      </c>
      <c r="L1660" s="7">
        <v>0</v>
      </c>
      <c r="M1660" s="7">
        <v>0</v>
      </c>
      <c r="N1660" s="7">
        <v>0</v>
      </c>
      <c r="O1660" s="7">
        <v>0</v>
      </c>
      <c r="P1660" s="7">
        <v>0</v>
      </c>
      <c r="Q1660" s="7">
        <v>0</v>
      </c>
      <c r="R1660" s="7">
        <v>0</v>
      </c>
      <c r="S1660" s="7">
        <v>0</v>
      </c>
      <c r="T1660" s="7">
        <v>0</v>
      </c>
      <c r="U1660" s="7">
        <v>0</v>
      </c>
      <c r="V1660" s="7">
        <v>0</v>
      </c>
      <c r="W1660" s="7">
        <v>0</v>
      </c>
      <c r="X1660" s="7">
        <v>0</v>
      </c>
      <c r="Y1660" s="7">
        <v>0</v>
      </c>
      <c r="Z1660" s="7">
        <v>0</v>
      </c>
      <c r="AA1660" s="1" t="s">
        <v>58</v>
      </c>
      <c r="AB1660" s="1" t="str">
        <f t="shared" si="78"/>
        <v>Ceuta y Melilla</v>
      </c>
      <c r="AC1660" s="1" t="str">
        <f t="shared" si="76"/>
        <v>Cáceres-Ceuta y Melilla-Ceuta-R16</v>
      </c>
      <c r="AD1660" s="1" t="str">
        <f t="shared" si="77"/>
        <v xml:space="preserve">EE - Industria energética, distribución de energía, gas y agua </v>
      </c>
    </row>
    <row r="1661" spans="1:30" ht="14.4">
      <c r="A1661" s="7" t="s">
        <v>104</v>
      </c>
      <c r="B1661" s="7" t="s">
        <v>121</v>
      </c>
      <c r="C1661" s="7" t="s">
        <v>123</v>
      </c>
      <c r="D1661" s="7" t="s">
        <v>23</v>
      </c>
      <c r="E1661" s="7">
        <v>0</v>
      </c>
      <c r="F1661" s="7">
        <v>0</v>
      </c>
      <c r="G1661" s="7">
        <v>0</v>
      </c>
      <c r="H1661" s="7">
        <v>0</v>
      </c>
      <c r="I1661" s="7">
        <v>0</v>
      </c>
      <c r="J1661" s="7">
        <v>0</v>
      </c>
      <c r="K1661" s="7">
        <v>0</v>
      </c>
      <c r="L1661" s="7">
        <v>0</v>
      </c>
      <c r="M1661" s="7">
        <v>0</v>
      </c>
      <c r="N1661" s="7">
        <v>0</v>
      </c>
      <c r="O1661" s="7">
        <v>0</v>
      </c>
      <c r="P1661" s="7">
        <v>0</v>
      </c>
      <c r="Q1661" s="7">
        <v>0</v>
      </c>
      <c r="R1661" s="7">
        <v>0</v>
      </c>
      <c r="S1661" s="7">
        <v>0</v>
      </c>
      <c r="T1661" s="7">
        <v>0</v>
      </c>
      <c r="U1661" s="7">
        <v>0</v>
      </c>
      <c r="V1661" s="7">
        <v>0</v>
      </c>
      <c r="W1661" s="7">
        <v>0</v>
      </c>
      <c r="X1661" s="7">
        <v>0</v>
      </c>
      <c r="Y1661" s="7">
        <v>0</v>
      </c>
      <c r="Z1661" s="7">
        <v>0</v>
      </c>
      <c r="AA1661" s="1" t="s">
        <v>24</v>
      </c>
      <c r="AB1661" s="1" t="str">
        <f t="shared" si="78"/>
        <v>Ceuta y Melilla</v>
      </c>
      <c r="AC1661" s="1" t="str">
        <f t="shared" si="76"/>
        <v>Cáceres-Ceuta y Melilla-Melilla-R1</v>
      </c>
      <c r="AD1661" s="1" t="str">
        <f t="shared" si="77"/>
        <v xml:space="preserve">AA,BB - Agricultura, silvicultura y pesca </v>
      </c>
    </row>
    <row r="1662" spans="1:30" ht="14.4">
      <c r="A1662" s="7" t="s">
        <v>104</v>
      </c>
      <c r="B1662" s="7" t="s">
        <v>121</v>
      </c>
      <c r="C1662" s="7" t="s">
        <v>123</v>
      </c>
      <c r="D1662" s="7" t="s">
        <v>26</v>
      </c>
      <c r="E1662" s="7">
        <v>0</v>
      </c>
      <c r="F1662" s="7">
        <v>0</v>
      </c>
      <c r="G1662" s="7">
        <v>0</v>
      </c>
      <c r="H1662" s="7">
        <v>0</v>
      </c>
      <c r="I1662" s="7">
        <v>0</v>
      </c>
      <c r="J1662" s="7">
        <v>0</v>
      </c>
      <c r="K1662" s="7">
        <v>0</v>
      </c>
      <c r="L1662" s="7">
        <v>0</v>
      </c>
      <c r="M1662" s="7">
        <v>0</v>
      </c>
      <c r="N1662" s="7">
        <v>0</v>
      </c>
      <c r="O1662" s="7">
        <v>0</v>
      </c>
      <c r="P1662" s="7">
        <v>0</v>
      </c>
      <c r="Q1662" s="7">
        <v>0</v>
      </c>
      <c r="R1662" s="7">
        <v>0</v>
      </c>
      <c r="S1662" s="7">
        <v>0</v>
      </c>
      <c r="T1662" s="7">
        <v>0</v>
      </c>
      <c r="U1662" s="7">
        <v>0</v>
      </c>
      <c r="V1662" s="7">
        <v>0</v>
      </c>
      <c r="W1662" s="7">
        <v>0</v>
      </c>
      <c r="X1662" s="7">
        <v>0</v>
      </c>
      <c r="Y1662" s="7">
        <v>0</v>
      </c>
      <c r="Z1662" s="7">
        <v>0</v>
      </c>
      <c r="AA1662" s="1" t="s">
        <v>27</v>
      </c>
      <c r="AB1662" s="1" t="str">
        <f t="shared" si="78"/>
        <v>Ceuta y Melilla</v>
      </c>
      <c r="AC1662" s="1" t="str">
        <f t="shared" si="76"/>
        <v>Cáceres-Ceuta y Melilla-Melilla-R2</v>
      </c>
      <c r="AD1662" s="1" t="str">
        <f t="shared" si="77"/>
        <v xml:space="preserve">CA,CB, DF - I. extractivas, coquerías, refino y combustibles nucleares </v>
      </c>
    </row>
    <row r="1663" spans="1:30" ht="14.4">
      <c r="A1663" s="7" t="s">
        <v>104</v>
      </c>
      <c r="B1663" s="7" t="s">
        <v>121</v>
      </c>
      <c r="C1663" s="7" t="s">
        <v>123</v>
      </c>
      <c r="D1663" s="7" t="s">
        <v>29</v>
      </c>
      <c r="E1663" s="7">
        <v>1.46032962871065E-3</v>
      </c>
      <c r="F1663" s="7">
        <v>1.3012759072403401E-3</v>
      </c>
      <c r="G1663" s="7">
        <v>1.22975706949911E-3</v>
      </c>
      <c r="H1663" s="7">
        <v>1.0036852954397699E-3</v>
      </c>
      <c r="I1663" s="7">
        <v>1.7998346276973799E-3</v>
      </c>
      <c r="J1663" s="7">
        <v>1.6773562705436401E-3</v>
      </c>
      <c r="K1663" s="7">
        <v>1.1316585329512101E-3</v>
      </c>
      <c r="L1663" s="7">
        <v>1.1305366872417801E-3</v>
      </c>
      <c r="M1663" s="7">
        <v>2.7726414589236401E-3</v>
      </c>
      <c r="N1663" s="7">
        <v>1.3774133877267E-3</v>
      </c>
      <c r="O1663" s="7">
        <v>6.6846767182710996E-4</v>
      </c>
      <c r="P1663" s="7">
        <v>1.1881022760299799E-4</v>
      </c>
      <c r="Q1663" s="7">
        <v>1.108536177602E-4</v>
      </c>
      <c r="R1663" s="7">
        <v>1.32083782158664E-4</v>
      </c>
      <c r="S1663" s="7">
        <v>1.2225735778289399E-4</v>
      </c>
      <c r="T1663" s="7">
        <v>2.0272322548219501E-4</v>
      </c>
      <c r="U1663" s="7">
        <v>1.77204491277634E-4</v>
      </c>
      <c r="V1663" s="7">
        <v>1.2740198950243501E-4</v>
      </c>
      <c r="W1663" s="7">
        <v>1.31009036071574E-4</v>
      </c>
      <c r="X1663" s="7">
        <v>3.2948692274971099E-4</v>
      </c>
      <c r="Y1663" s="7">
        <v>1.7216457252156801E-4</v>
      </c>
      <c r="Z1663" s="7">
        <v>7.5379296359294497E-5</v>
      </c>
      <c r="AA1663" s="1" t="s">
        <v>30</v>
      </c>
      <c r="AB1663" s="1" t="str">
        <f t="shared" si="78"/>
        <v>Ceuta y Melilla</v>
      </c>
      <c r="AC1663" s="1" t="str">
        <f t="shared" si="76"/>
        <v>Cáceres-Ceuta y Melilla-Melilla-R3</v>
      </c>
      <c r="AD1663" s="1" t="str">
        <f t="shared" si="77"/>
        <v xml:space="preserve">DA - Industria Agroalimentaria </v>
      </c>
    </row>
    <row r="1664" spans="1:30" ht="14.4">
      <c r="A1664" s="7" t="s">
        <v>104</v>
      </c>
      <c r="B1664" s="7" t="s">
        <v>121</v>
      </c>
      <c r="C1664" s="7" t="s">
        <v>123</v>
      </c>
      <c r="D1664" s="7" t="s">
        <v>32</v>
      </c>
      <c r="E1664" s="7">
        <v>0</v>
      </c>
      <c r="F1664" s="7">
        <v>0</v>
      </c>
      <c r="G1664" s="7">
        <v>0</v>
      </c>
      <c r="H1664" s="7">
        <v>0</v>
      </c>
      <c r="I1664" s="7">
        <v>0</v>
      </c>
      <c r="J1664" s="7">
        <v>0</v>
      </c>
      <c r="K1664" s="7">
        <v>0</v>
      </c>
      <c r="L1664" s="7">
        <v>0</v>
      </c>
      <c r="M1664" s="7">
        <v>0</v>
      </c>
      <c r="N1664" s="7">
        <v>0</v>
      </c>
      <c r="O1664" s="7">
        <v>0</v>
      </c>
      <c r="P1664" s="7">
        <v>0</v>
      </c>
      <c r="Q1664" s="7">
        <v>0</v>
      </c>
      <c r="R1664" s="7">
        <v>0</v>
      </c>
      <c r="S1664" s="7">
        <v>0</v>
      </c>
      <c r="T1664" s="7">
        <v>0</v>
      </c>
      <c r="U1664" s="7">
        <v>0</v>
      </c>
      <c r="V1664" s="7">
        <v>0</v>
      </c>
      <c r="W1664" s="7">
        <v>0</v>
      </c>
      <c r="X1664" s="7">
        <v>0</v>
      </c>
      <c r="Y1664" s="7">
        <v>0</v>
      </c>
      <c r="Z1664" s="7">
        <v>0</v>
      </c>
      <c r="AA1664" s="1" t="s">
        <v>33</v>
      </c>
      <c r="AB1664" s="1" t="str">
        <f t="shared" si="78"/>
        <v>Ceuta y Melilla</v>
      </c>
      <c r="AC1664" s="1" t="str">
        <f t="shared" si="76"/>
        <v>Cáceres-Ceuta y Melilla-Melilla-R4</v>
      </c>
      <c r="AD1664" s="1" t="str">
        <f t="shared" si="77"/>
        <v xml:space="preserve">DB - Industria textil y de la confección </v>
      </c>
    </row>
    <row r="1665" spans="1:30" ht="14.4">
      <c r="A1665" s="7" t="s">
        <v>104</v>
      </c>
      <c r="B1665" s="7" t="s">
        <v>121</v>
      </c>
      <c r="C1665" s="7" t="s">
        <v>123</v>
      </c>
      <c r="D1665" s="7" t="s">
        <v>35</v>
      </c>
      <c r="E1665" s="7">
        <v>0</v>
      </c>
      <c r="F1665" s="7">
        <v>0</v>
      </c>
      <c r="G1665" s="7">
        <v>0</v>
      </c>
      <c r="H1665" s="7">
        <v>0</v>
      </c>
      <c r="I1665" s="7">
        <v>0</v>
      </c>
      <c r="J1665" s="7">
        <v>0</v>
      </c>
      <c r="K1665" s="7">
        <v>0</v>
      </c>
      <c r="L1665" s="7">
        <v>0</v>
      </c>
      <c r="M1665" s="7">
        <v>0</v>
      </c>
      <c r="N1665" s="7">
        <v>0</v>
      </c>
      <c r="O1665" s="7">
        <v>0</v>
      </c>
      <c r="P1665" s="7">
        <v>0</v>
      </c>
      <c r="Q1665" s="7">
        <v>0</v>
      </c>
      <c r="R1665" s="7">
        <v>0</v>
      </c>
      <c r="S1665" s="7">
        <v>0</v>
      </c>
      <c r="T1665" s="7">
        <v>0</v>
      </c>
      <c r="U1665" s="7">
        <v>0</v>
      </c>
      <c r="V1665" s="7">
        <v>0</v>
      </c>
      <c r="W1665" s="7">
        <v>0</v>
      </c>
      <c r="X1665" s="7">
        <v>0</v>
      </c>
      <c r="Y1665" s="7">
        <v>0</v>
      </c>
      <c r="Z1665" s="7">
        <v>0</v>
      </c>
      <c r="AA1665" s="1" t="s">
        <v>36</v>
      </c>
      <c r="AB1665" s="1" t="str">
        <f t="shared" si="78"/>
        <v>Ceuta y Melilla</v>
      </c>
      <c r="AC1665" s="1" t="str">
        <f t="shared" si="76"/>
        <v>Cáceres-Ceuta y Melilla-Melilla-R5</v>
      </c>
      <c r="AD1665" s="1" t="str">
        <f t="shared" si="77"/>
        <v xml:space="preserve">DC - Industria del cuero y calzado </v>
      </c>
    </row>
    <row r="1666" spans="1:30" ht="14.4">
      <c r="A1666" s="7" t="s">
        <v>104</v>
      </c>
      <c r="B1666" s="7" t="s">
        <v>121</v>
      </c>
      <c r="C1666" s="7" t="s">
        <v>123</v>
      </c>
      <c r="D1666" s="7" t="s">
        <v>37</v>
      </c>
      <c r="E1666" s="7">
        <v>0</v>
      </c>
      <c r="F1666" s="7">
        <v>0</v>
      </c>
      <c r="G1666" s="7">
        <v>0</v>
      </c>
      <c r="H1666" s="7">
        <v>0</v>
      </c>
      <c r="I1666" s="7">
        <v>0</v>
      </c>
      <c r="J1666" s="7">
        <v>0</v>
      </c>
      <c r="K1666" s="7">
        <v>0</v>
      </c>
      <c r="L1666" s="7">
        <v>0</v>
      </c>
      <c r="M1666" s="7">
        <v>0</v>
      </c>
      <c r="N1666" s="7">
        <v>0</v>
      </c>
      <c r="O1666" s="7">
        <v>0</v>
      </c>
      <c r="P1666" s="7">
        <v>0</v>
      </c>
      <c r="Q1666" s="7">
        <v>0</v>
      </c>
      <c r="R1666" s="7">
        <v>0</v>
      </c>
      <c r="S1666" s="7">
        <v>0</v>
      </c>
      <c r="T1666" s="7">
        <v>0</v>
      </c>
      <c r="U1666" s="7">
        <v>0</v>
      </c>
      <c r="V1666" s="7">
        <v>0</v>
      </c>
      <c r="W1666" s="7">
        <v>0</v>
      </c>
      <c r="X1666" s="7">
        <v>0</v>
      </c>
      <c r="Y1666" s="7">
        <v>0</v>
      </c>
      <c r="Z1666" s="7">
        <v>0</v>
      </c>
      <c r="AA1666" s="1" t="s">
        <v>38</v>
      </c>
      <c r="AB1666" s="1" t="str">
        <f t="shared" si="78"/>
        <v>Ceuta y Melilla</v>
      </c>
      <c r="AC1666" s="1" t="str">
        <f t="shared" si="76"/>
        <v>Cáceres-Ceuta y Melilla-Melilla-R6</v>
      </c>
      <c r="AD1666" s="1" t="str">
        <f t="shared" si="77"/>
        <v xml:space="preserve">DD - Industria de la madera y el corcho </v>
      </c>
    </row>
    <row r="1667" spans="1:30" ht="14.4">
      <c r="A1667" s="7" t="s">
        <v>104</v>
      </c>
      <c r="B1667" s="7" t="s">
        <v>121</v>
      </c>
      <c r="C1667" s="7" t="s">
        <v>123</v>
      </c>
      <c r="D1667" s="7" t="s">
        <v>39</v>
      </c>
      <c r="E1667" s="7">
        <v>0</v>
      </c>
      <c r="F1667" s="7">
        <v>0</v>
      </c>
      <c r="G1667" s="7">
        <v>0</v>
      </c>
      <c r="H1667" s="7">
        <v>0</v>
      </c>
      <c r="I1667" s="7">
        <v>0</v>
      </c>
      <c r="J1667" s="7">
        <v>0</v>
      </c>
      <c r="K1667" s="7">
        <v>0</v>
      </c>
      <c r="L1667" s="7">
        <v>0</v>
      </c>
      <c r="M1667" s="7">
        <v>0</v>
      </c>
      <c r="N1667" s="7">
        <v>0</v>
      </c>
      <c r="O1667" s="7">
        <v>0</v>
      </c>
      <c r="P1667" s="7">
        <v>0</v>
      </c>
      <c r="Q1667" s="7">
        <v>0</v>
      </c>
      <c r="R1667" s="7">
        <v>0</v>
      </c>
      <c r="S1667" s="7">
        <v>0</v>
      </c>
      <c r="T1667" s="7">
        <v>0</v>
      </c>
      <c r="U1667" s="7">
        <v>0</v>
      </c>
      <c r="V1667" s="7">
        <v>0</v>
      </c>
      <c r="W1667" s="7">
        <v>0</v>
      </c>
      <c r="X1667" s="7">
        <v>0</v>
      </c>
      <c r="Y1667" s="7">
        <v>0</v>
      </c>
      <c r="Z1667" s="7">
        <v>0</v>
      </c>
      <c r="AA1667" s="1" t="s">
        <v>40</v>
      </c>
      <c r="AB1667" s="1" t="str">
        <f t="shared" si="78"/>
        <v>Ceuta y Melilla</v>
      </c>
      <c r="AC1667" s="1" t="str">
        <f t="shared" si="76"/>
        <v>Cáceres-Ceuta y Melilla-Melilla-R7</v>
      </c>
      <c r="AD1667" s="1" t="str">
        <f t="shared" si="77"/>
        <v xml:space="preserve">DE - Industria del papel, edición y artes gráficas </v>
      </c>
    </row>
    <row r="1668" spans="1:30" ht="14.4">
      <c r="A1668" s="7" t="s">
        <v>104</v>
      </c>
      <c r="B1668" s="7" t="s">
        <v>121</v>
      </c>
      <c r="C1668" s="7" t="s">
        <v>123</v>
      </c>
      <c r="D1668" s="7" t="s">
        <v>41</v>
      </c>
      <c r="E1668" s="7">
        <v>0</v>
      </c>
      <c r="F1668" s="7">
        <v>0</v>
      </c>
      <c r="G1668" s="7">
        <v>0</v>
      </c>
      <c r="H1668" s="7">
        <v>0</v>
      </c>
      <c r="I1668" s="7">
        <v>0</v>
      </c>
      <c r="J1668" s="7">
        <v>0</v>
      </c>
      <c r="K1668" s="7">
        <v>0</v>
      </c>
      <c r="L1668" s="7">
        <v>0</v>
      </c>
      <c r="M1668" s="7">
        <v>0</v>
      </c>
      <c r="N1668" s="7">
        <v>0</v>
      </c>
      <c r="O1668" s="7">
        <v>0</v>
      </c>
      <c r="P1668" s="7">
        <v>0</v>
      </c>
      <c r="Q1668" s="7">
        <v>0</v>
      </c>
      <c r="R1668" s="7">
        <v>0</v>
      </c>
      <c r="S1668" s="7">
        <v>0</v>
      </c>
      <c r="T1668" s="7">
        <v>0</v>
      </c>
      <c r="U1668" s="7">
        <v>0</v>
      </c>
      <c r="V1668" s="7">
        <v>0</v>
      </c>
      <c r="W1668" s="7">
        <v>0</v>
      </c>
      <c r="X1668" s="7">
        <v>0</v>
      </c>
      <c r="Y1668" s="7">
        <v>0</v>
      </c>
      <c r="Z1668" s="7">
        <v>0</v>
      </c>
      <c r="AA1668" s="1" t="s">
        <v>42</v>
      </c>
      <c r="AB1668" s="1" t="str">
        <f t="shared" si="78"/>
        <v>Ceuta y Melilla</v>
      </c>
      <c r="AC1668" s="1" t="str">
        <f t="shared" si="76"/>
        <v>Cáceres-Ceuta y Melilla-Melilla-R8</v>
      </c>
      <c r="AD1668" s="1" t="str">
        <f t="shared" si="77"/>
        <v xml:space="preserve">DG - Industria Química </v>
      </c>
    </row>
    <row r="1669" spans="1:30" ht="14.4">
      <c r="A1669" s="7" t="s">
        <v>104</v>
      </c>
      <c r="B1669" s="7" t="s">
        <v>121</v>
      </c>
      <c r="C1669" s="7" t="s">
        <v>123</v>
      </c>
      <c r="D1669" s="7" t="s">
        <v>43</v>
      </c>
      <c r="E1669" s="7">
        <v>0</v>
      </c>
      <c r="F1669" s="7">
        <v>0</v>
      </c>
      <c r="G1669" s="7">
        <v>0</v>
      </c>
      <c r="H1669" s="7">
        <v>0</v>
      </c>
      <c r="I1669" s="7">
        <v>0</v>
      </c>
      <c r="J1669" s="7">
        <v>0</v>
      </c>
      <c r="K1669" s="7">
        <v>0</v>
      </c>
      <c r="L1669" s="7">
        <v>0</v>
      </c>
      <c r="M1669" s="7">
        <v>0</v>
      </c>
      <c r="N1669" s="7">
        <v>0</v>
      </c>
      <c r="O1669" s="7">
        <v>0</v>
      </c>
      <c r="P1669" s="7">
        <v>0</v>
      </c>
      <c r="Q1669" s="7">
        <v>0</v>
      </c>
      <c r="R1669" s="7">
        <v>0</v>
      </c>
      <c r="S1669" s="7">
        <v>0</v>
      </c>
      <c r="T1669" s="7">
        <v>0</v>
      </c>
      <c r="U1669" s="7">
        <v>0</v>
      </c>
      <c r="V1669" s="7">
        <v>0</v>
      </c>
      <c r="W1669" s="7">
        <v>0</v>
      </c>
      <c r="X1669" s="7">
        <v>0</v>
      </c>
      <c r="Y1669" s="7">
        <v>0</v>
      </c>
      <c r="Z1669" s="7">
        <v>0</v>
      </c>
      <c r="AA1669" s="1" t="s">
        <v>44</v>
      </c>
      <c r="AB1669" s="1" t="str">
        <f t="shared" si="78"/>
        <v>Ceuta y Melilla</v>
      </c>
      <c r="AC1669" s="1" t="str">
        <f t="shared" si="76"/>
        <v>Cáceres-Ceuta y Melilla-Melilla-R9</v>
      </c>
      <c r="AD1669" s="1" t="str">
        <f t="shared" si="77"/>
        <v xml:space="preserve">DH - Industria del caucho y materias plásticas </v>
      </c>
    </row>
    <row r="1670" spans="1:30" ht="14.4">
      <c r="A1670" s="7" t="s">
        <v>104</v>
      </c>
      <c r="B1670" s="7" t="s">
        <v>121</v>
      </c>
      <c r="C1670" s="7" t="s">
        <v>123</v>
      </c>
      <c r="D1670" s="7" t="s">
        <v>45</v>
      </c>
      <c r="E1670" s="7">
        <v>8.7761127125903204E-5</v>
      </c>
      <c r="F1670" s="7">
        <v>7.82025085815898E-5</v>
      </c>
      <c r="G1670" s="7">
        <v>7.39044558080893E-5</v>
      </c>
      <c r="H1670" s="7">
        <v>6.0318267243033801E-5</v>
      </c>
      <c r="I1670" s="7">
        <v>4.83776140224966E-5</v>
      </c>
      <c r="J1670" s="7">
        <v>5.3321822524518697E-5</v>
      </c>
      <c r="K1670" s="7">
        <v>2.0910061509768E-5</v>
      </c>
      <c r="L1670" s="7">
        <v>2.08893327633259E-5</v>
      </c>
      <c r="M1670" s="7">
        <v>2.0410474868417401E-5</v>
      </c>
      <c r="N1670" s="7">
        <v>1.0139667082858799E-5</v>
      </c>
      <c r="O1670" s="7">
        <v>1.82897470168327E-5</v>
      </c>
      <c r="P1670" s="7">
        <v>8.5192954282119399E-4</v>
      </c>
      <c r="Q1670" s="7">
        <v>8.4340511393788905E-4</v>
      </c>
      <c r="R1670" s="7">
        <v>9.1102941436859504E-4</v>
      </c>
      <c r="S1670" s="7">
        <v>7.5693469294587702E-4</v>
      </c>
      <c r="T1670" s="7">
        <v>6.10733833477627E-4</v>
      </c>
      <c r="U1670" s="7">
        <v>6.81902001142344E-4</v>
      </c>
      <c r="V1670" s="7">
        <v>2.7115039737993501E-4</v>
      </c>
      <c r="W1670" s="7">
        <v>2.7169424297307499E-4</v>
      </c>
      <c r="X1670" s="7">
        <v>2.6520057736375099E-4</v>
      </c>
      <c r="Y1670" s="7">
        <v>1.3201180634699199E-4</v>
      </c>
      <c r="Z1670" s="7">
        <v>2.3812049464654199E-4</v>
      </c>
      <c r="AA1670" s="1" t="s">
        <v>46</v>
      </c>
      <c r="AB1670" s="1" t="str">
        <f t="shared" si="78"/>
        <v>Ceuta y Melilla</v>
      </c>
      <c r="AC1670" s="1" t="str">
        <f t="shared" si="76"/>
        <v>Cáceres-Ceuta y Melilla-Melilla-R10</v>
      </c>
      <c r="AD1670" s="1" t="str">
        <f t="shared" si="77"/>
        <v xml:space="preserve">DI - Industria de productos minerales no metálicos </v>
      </c>
    </row>
    <row r="1671" spans="1:30" ht="14.4">
      <c r="A1671" s="7" t="s">
        <v>104</v>
      </c>
      <c r="B1671" s="7" t="s">
        <v>121</v>
      </c>
      <c r="C1671" s="7" t="s">
        <v>123</v>
      </c>
      <c r="D1671" s="7" t="s">
        <v>47</v>
      </c>
      <c r="E1671" s="7">
        <v>8.4373153374098198E-5</v>
      </c>
      <c r="F1671" s="7">
        <v>7.5183540445280096E-5</v>
      </c>
      <c r="G1671" s="7">
        <v>7.1051411816755496E-5</v>
      </c>
      <c r="H1671" s="7">
        <v>5.7989711162839199E-5</v>
      </c>
      <c r="I1671" s="7">
        <v>0</v>
      </c>
      <c r="J1671" s="7">
        <v>4.0419620170865197E-5</v>
      </c>
      <c r="K1671" s="7">
        <v>2.7702677005888999E-5</v>
      </c>
      <c r="L1671" s="7">
        <v>2.7675214543994598E-5</v>
      </c>
      <c r="M1671" s="7">
        <v>1.2726163203482399E-4</v>
      </c>
      <c r="N1671" s="7">
        <v>6.3221977419599301E-5</v>
      </c>
      <c r="O1671" s="7">
        <v>6.59190198483147E-5</v>
      </c>
      <c r="P1671" s="7">
        <v>2.1402201780905999E-5</v>
      </c>
      <c r="Q1671" s="7">
        <v>1.9757714337606002E-5</v>
      </c>
      <c r="R1671" s="7">
        <v>2.0968453319319501E-5</v>
      </c>
      <c r="S1671" s="7">
        <v>1.8277461739554701E-5</v>
      </c>
      <c r="T1671" s="7">
        <v>0</v>
      </c>
      <c r="U1671" s="7">
        <v>1.3486756503291399E-5</v>
      </c>
      <c r="V1671" s="7">
        <v>9.4653566726476494E-6</v>
      </c>
      <c r="W1671" s="7">
        <v>9.4276054716835304E-6</v>
      </c>
      <c r="X1671" s="7">
        <v>4.6213099404711302E-5</v>
      </c>
      <c r="Y1671" s="7">
        <v>2.2269343681426501E-5</v>
      </c>
      <c r="Z1671" s="7">
        <v>2.4403538292081201E-5</v>
      </c>
      <c r="AA1671" s="1" t="s">
        <v>48</v>
      </c>
      <c r="AB1671" s="1" t="str">
        <f t="shared" si="78"/>
        <v>Ceuta y Melilla</v>
      </c>
      <c r="AC1671" s="1" t="str">
        <f t="shared" si="76"/>
        <v>Cáceres-Ceuta y Melilla-Melilla-R11</v>
      </c>
      <c r="AD1671" s="1" t="str">
        <f t="shared" si="77"/>
        <v xml:space="preserve">DJ - Metalurgia y fabricación de productos metálicos </v>
      </c>
    </row>
    <row r="1672" spans="1:30" ht="14.4">
      <c r="A1672" s="7" t="s">
        <v>104</v>
      </c>
      <c r="B1672" s="7" t="s">
        <v>121</v>
      </c>
      <c r="C1672" s="7" t="s">
        <v>123</v>
      </c>
      <c r="D1672" s="7" t="s">
        <v>49</v>
      </c>
      <c r="E1672" s="7">
        <v>0</v>
      </c>
      <c r="F1672" s="7">
        <v>0</v>
      </c>
      <c r="G1672" s="7">
        <v>0</v>
      </c>
      <c r="H1672" s="7">
        <v>0</v>
      </c>
      <c r="I1672" s="7">
        <v>0</v>
      </c>
      <c r="J1672" s="7">
        <v>0</v>
      </c>
      <c r="K1672" s="7">
        <v>0</v>
      </c>
      <c r="L1672" s="7">
        <v>0</v>
      </c>
      <c r="M1672" s="7">
        <v>0</v>
      </c>
      <c r="N1672" s="7">
        <v>0</v>
      </c>
      <c r="O1672" s="7">
        <v>0</v>
      </c>
      <c r="P1672" s="7">
        <v>0</v>
      </c>
      <c r="Q1672" s="7">
        <v>0</v>
      </c>
      <c r="R1672" s="7">
        <v>0</v>
      </c>
      <c r="S1672" s="7">
        <v>0</v>
      </c>
      <c r="T1672" s="7">
        <v>0</v>
      </c>
      <c r="U1672" s="7">
        <v>0</v>
      </c>
      <c r="V1672" s="7">
        <v>0</v>
      </c>
      <c r="W1672" s="7">
        <v>0</v>
      </c>
      <c r="X1672" s="7">
        <v>0</v>
      </c>
      <c r="Y1672" s="7">
        <v>0</v>
      </c>
      <c r="Z1672" s="7">
        <v>0</v>
      </c>
      <c r="AA1672" s="1" t="s">
        <v>50</v>
      </c>
      <c r="AB1672" s="1" t="str">
        <f t="shared" si="78"/>
        <v>Ceuta y Melilla</v>
      </c>
      <c r="AC1672" s="1" t="str">
        <f t="shared" si="76"/>
        <v>Cáceres-Ceuta y Melilla-Melilla-R12</v>
      </c>
      <c r="AD1672" s="1" t="str">
        <f t="shared" si="77"/>
        <v xml:space="preserve">DK - Fabricación de maquinaria y equipo mecánico </v>
      </c>
    </row>
    <row r="1673" spans="1:30" ht="14.4">
      <c r="A1673" s="7" t="s">
        <v>104</v>
      </c>
      <c r="B1673" s="7" t="s">
        <v>121</v>
      </c>
      <c r="C1673" s="7" t="s">
        <v>123</v>
      </c>
      <c r="D1673" s="7" t="s">
        <v>51</v>
      </c>
      <c r="E1673" s="7">
        <v>7.9420787888269898E-3</v>
      </c>
      <c r="F1673" s="7">
        <v>7.0770568357432402E-3</v>
      </c>
      <c r="G1673" s="7">
        <v>6.6880979095810204E-3</v>
      </c>
      <c r="H1673" s="7">
        <v>5.4585947849375496E-3</v>
      </c>
      <c r="I1673" s="7">
        <v>5.3273801813488704E-3</v>
      </c>
      <c r="J1673" s="7">
        <v>5.4327521411743698E-3</v>
      </c>
      <c r="K1673" s="7">
        <v>3.2017033548592398E-3</v>
      </c>
      <c r="L1673" s="7">
        <v>3.1985294140750502E-3</v>
      </c>
      <c r="M1673" s="7">
        <v>9.32132921541972E-3</v>
      </c>
      <c r="N1673" s="7">
        <v>4.6307190608451303E-3</v>
      </c>
      <c r="O1673" s="7">
        <v>3.19062887594574E-3</v>
      </c>
      <c r="P1673" s="7">
        <v>7.3037289844637596E-4</v>
      </c>
      <c r="Q1673" s="7">
        <v>6.7620548554326199E-4</v>
      </c>
      <c r="R1673" s="7">
        <v>6.7993947620169598E-4</v>
      </c>
      <c r="S1673" s="7">
        <v>5.6160246135653004E-4</v>
      </c>
      <c r="T1673" s="7">
        <v>5.5522790196520298E-4</v>
      </c>
      <c r="U1673" s="7">
        <v>5.7187203189284E-4</v>
      </c>
      <c r="V1673" s="7">
        <v>3.3904554134171901E-4</v>
      </c>
      <c r="W1673" s="7">
        <v>3.3870943572789601E-4</v>
      </c>
      <c r="X1673" s="7">
        <v>9.9004680442523808E-4</v>
      </c>
      <c r="Y1673" s="7">
        <v>4.9233463714568504E-4</v>
      </c>
      <c r="Z1673" s="7">
        <v>3.3956453551907298E-4</v>
      </c>
      <c r="AA1673" s="1" t="s">
        <v>52</v>
      </c>
      <c r="AB1673" s="1" t="str">
        <f t="shared" si="78"/>
        <v>Ceuta y Melilla</v>
      </c>
      <c r="AC1673" s="1" t="str">
        <f t="shared" si="76"/>
        <v>Cáceres-Ceuta y Melilla-Melilla-R13</v>
      </c>
      <c r="AD1673" s="1" t="str">
        <f t="shared" si="77"/>
        <v xml:space="preserve">DL - Material y equipo eléctrico, electrónico y óptico </v>
      </c>
    </row>
    <row r="1674" spans="1:30" ht="14.4">
      <c r="A1674" s="7" t="s">
        <v>104</v>
      </c>
      <c r="B1674" s="7" t="s">
        <v>121</v>
      </c>
      <c r="C1674" s="7" t="s">
        <v>123</v>
      </c>
      <c r="D1674" s="7" t="s">
        <v>53</v>
      </c>
      <c r="E1674" s="7">
        <v>5.4913130032511201E-3</v>
      </c>
      <c r="F1674" s="7">
        <v>4.8932194278324299E-3</v>
      </c>
      <c r="G1674" s="7">
        <v>4.6242854036610799E-3</v>
      </c>
      <c r="H1674" s="7">
        <v>3.7741822158923102E-3</v>
      </c>
      <c r="I1674" s="7">
        <v>2.5982972921329301E-3</v>
      </c>
      <c r="J1674" s="7">
        <v>3.1760295580011899E-3</v>
      </c>
      <c r="K1674" s="7">
        <v>7.2382440429989703E-3</v>
      </c>
      <c r="L1674" s="7">
        <v>7.2310685631285102E-3</v>
      </c>
      <c r="M1674" s="7">
        <v>1.6713118997551801E-2</v>
      </c>
      <c r="N1674" s="7">
        <v>8.3028672112672695E-3</v>
      </c>
      <c r="O1674" s="7">
        <v>6.20246515127733E-3</v>
      </c>
      <c r="P1674" s="7">
        <v>9.1983463154717102E-4</v>
      </c>
      <c r="Q1674" s="7">
        <v>8.58992815704011E-4</v>
      </c>
      <c r="R1674" s="7">
        <v>8.45876947480914E-4</v>
      </c>
      <c r="S1674" s="7">
        <v>6.9935046568958797E-4</v>
      </c>
      <c r="T1674" s="7">
        <v>4.90608455908692E-4</v>
      </c>
      <c r="U1674" s="7">
        <v>6.0749144934120296E-4</v>
      </c>
      <c r="V1674" s="7">
        <v>1.4024852447868401E-3</v>
      </c>
      <c r="W1674" s="7">
        <v>1.3982927309133099E-3</v>
      </c>
      <c r="X1674" s="7">
        <v>3.2318643643250199E-3</v>
      </c>
      <c r="Y1674" s="7">
        <v>1.60554954857606E-3</v>
      </c>
      <c r="Z1674" s="7">
        <v>1.2017874789565001E-3</v>
      </c>
      <c r="AA1674" s="1" t="s">
        <v>54</v>
      </c>
      <c r="AB1674" s="1" t="str">
        <f t="shared" si="78"/>
        <v>Ceuta y Melilla</v>
      </c>
      <c r="AC1674" s="1" t="str">
        <f t="shared" si="76"/>
        <v>Cáceres-Ceuta y Melilla-Melilla-R14</v>
      </c>
      <c r="AD1674" s="1" t="str">
        <f t="shared" si="77"/>
        <v xml:space="preserve">DM - Fabricación de material de transporte </v>
      </c>
    </row>
    <row r="1675" spans="1:30" ht="14.4">
      <c r="A1675" s="7" t="s">
        <v>104</v>
      </c>
      <c r="B1675" s="7" t="s">
        <v>121</v>
      </c>
      <c r="C1675" s="7" t="s">
        <v>123</v>
      </c>
      <c r="D1675" s="7" t="s">
        <v>55</v>
      </c>
      <c r="E1675" s="7">
        <v>0</v>
      </c>
      <c r="F1675" s="7">
        <v>0</v>
      </c>
      <c r="G1675" s="7">
        <v>0</v>
      </c>
      <c r="H1675" s="7">
        <v>0</v>
      </c>
      <c r="I1675" s="7">
        <v>0</v>
      </c>
      <c r="J1675" s="7">
        <v>0</v>
      </c>
      <c r="K1675" s="7">
        <v>0</v>
      </c>
      <c r="L1675" s="7">
        <v>0</v>
      </c>
      <c r="M1675" s="7">
        <v>0</v>
      </c>
      <c r="N1675" s="7">
        <v>0</v>
      </c>
      <c r="O1675" s="7">
        <v>0</v>
      </c>
      <c r="P1675" s="7">
        <v>0</v>
      </c>
      <c r="Q1675" s="7">
        <v>0</v>
      </c>
      <c r="R1675" s="7">
        <v>0</v>
      </c>
      <c r="S1675" s="7">
        <v>0</v>
      </c>
      <c r="T1675" s="7">
        <v>0</v>
      </c>
      <c r="U1675" s="7">
        <v>0</v>
      </c>
      <c r="V1675" s="7">
        <v>0</v>
      </c>
      <c r="W1675" s="7">
        <v>0</v>
      </c>
      <c r="X1675" s="7">
        <v>0</v>
      </c>
      <c r="Y1675" s="7">
        <v>0</v>
      </c>
      <c r="Z1675" s="7">
        <v>0</v>
      </c>
      <c r="AA1675" s="1" t="s">
        <v>56</v>
      </c>
      <c r="AB1675" s="1" t="str">
        <f t="shared" si="78"/>
        <v>Ceuta y Melilla</v>
      </c>
      <c r="AC1675" s="1" t="str">
        <f t="shared" si="76"/>
        <v>Cáceres-Ceuta y Melilla-Melilla-R15</v>
      </c>
      <c r="AD1675" s="1" t="str">
        <f t="shared" si="77"/>
        <v xml:space="preserve">DN - Industrias diversas </v>
      </c>
    </row>
    <row r="1676" spans="1:30" ht="14.4">
      <c r="A1676" s="7" t="s">
        <v>104</v>
      </c>
      <c r="B1676" s="7" t="s">
        <v>121</v>
      </c>
      <c r="C1676" s="7" t="s">
        <v>123</v>
      </c>
      <c r="D1676" s="7" t="s">
        <v>57</v>
      </c>
      <c r="E1676" s="7">
        <v>0</v>
      </c>
      <c r="F1676" s="7">
        <v>0</v>
      </c>
      <c r="G1676" s="7">
        <v>0</v>
      </c>
      <c r="H1676" s="7">
        <v>0</v>
      </c>
      <c r="I1676" s="7">
        <v>0</v>
      </c>
      <c r="J1676" s="7">
        <v>0</v>
      </c>
      <c r="K1676" s="7">
        <v>0</v>
      </c>
      <c r="L1676" s="7">
        <v>0</v>
      </c>
      <c r="M1676" s="7">
        <v>0</v>
      </c>
      <c r="N1676" s="7">
        <v>0</v>
      </c>
      <c r="O1676" s="7">
        <v>0</v>
      </c>
      <c r="P1676" s="7">
        <v>0</v>
      </c>
      <c r="Q1676" s="7">
        <v>0</v>
      </c>
      <c r="R1676" s="7">
        <v>0</v>
      </c>
      <c r="S1676" s="7">
        <v>0</v>
      </c>
      <c r="T1676" s="7">
        <v>0</v>
      </c>
      <c r="U1676" s="7">
        <v>0</v>
      </c>
      <c r="V1676" s="7">
        <v>0</v>
      </c>
      <c r="W1676" s="7">
        <v>0</v>
      </c>
      <c r="X1676" s="7">
        <v>0</v>
      </c>
      <c r="Y1676" s="7">
        <v>0</v>
      </c>
      <c r="Z1676" s="7">
        <v>0</v>
      </c>
      <c r="AA1676" s="1" t="s">
        <v>58</v>
      </c>
      <c r="AB1676" s="1" t="str">
        <f t="shared" si="78"/>
        <v>Ceuta y Melilla</v>
      </c>
      <c r="AC1676" s="1" t="str">
        <f t="shared" si="76"/>
        <v>Cáceres-Ceuta y Melilla-Melilla-R16</v>
      </c>
      <c r="AD1676" s="1" t="str">
        <f t="shared" si="77"/>
        <v xml:space="preserve">EE - Industria energética, distribución de energía, gas y agua 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2136DF-E963-47FD-9702-CB4086ACFA10}">
  <dimension ref="A1:M76"/>
  <sheetViews>
    <sheetView view="pageBreakPreview" zoomScaleNormal="100" zoomScaleSheetLayoutView="100" workbookViewId="0">
      <selection sqref="A1:L1"/>
    </sheetView>
  </sheetViews>
  <sheetFormatPr baseColWidth="10" defaultColWidth="11.44140625" defaultRowHeight="13.2"/>
  <cols>
    <col min="1" max="1" width="23.109375" customWidth="1"/>
    <col min="2" max="12" width="9.6640625" customWidth="1"/>
  </cols>
  <sheetData>
    <row r="1" spans="1:13" ht="15.6">
      <c r="A1" s="86" t="s">
        <v>317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</row>
    <row r="2" spans="1:13" ht="15.6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6"/>
    </row>
    <row r="3" spans="1:13" ht="13.8" thickBot="1">
      <c r="B3" s="27" t="s">
        <v>17</v>
      </c>
      <c r="C3" s="27" t="s">
        <v>18</v>
      </c>
      <c r="D3" s="27">
        <v>2021</v>
      </c>
      <c r="E3" s="27">
        <v>2020</v>
      </c>
      <c r="F3" s="27">
        <v>2019</v>
      </c>
      <c r="G3" s="27">
        <v>2018</v>
      </c>
      <c r="H3" s="27">
        <v>2017</v>
      </c>
      <c r="I3" s="27">
        <v>2016</v>
      </c>
      <c r="J3" s="27">
        <v>2015</v>
      </c>
      <c r="K3" s="27">
        <v>2014</v>
      </c>
      <c r="L3" s="27">
        <v>2013</v>
      </c>
      <c r="M3" s="17"/>
    </row>
    <row r="4" spans="1:13" ht="14.4" thickTop="1" thickBot="1">
      <c r="A4" s="28" t="s">
        <v>196</v>
      </c>
      <c r="B4" s="87" t="s">
        <v>316</v>
      </c>
      <c r="C4" s="87"/>
      <c r="D4" s="87"/>
      <c r="E4" s="87"/>
      <c r="F4" s="87"/>
      <c r="G4" s="87"/>
      <c r="H4" s="87"/>
      <c r="I4" s="87"/>
      <c r="J4" s="87"/>
      <c r="K4" s="87"/>
      <c r="L4" s="87"/>
      <c r="M4" s="17"/>
    </row>
    <row r="5" spans="1:13" ht="13.8" thickTop="1">
      <c r="A5" s="29" t="s">
        <v>218</v>
      </c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</row>
    <row r="6" spans="1:13">
      <c r="A6" s="29" t="s">
        <v>219</v>
      </c>
      <c r="B6" s="30">
        <v>26.287610999999998</v>
      </c>
      <c r="C6" s="30">
        <v>23.099640999999998</v>
      </c>
      <c r="D6" s="30">
        <v>26.104685</v>
      </c>
      <c r="E6" s="30">
        <v>51.703206000000002</v>
      </c>
      <c r="F6" s="30">
        <v>30.879174999999996</v>
      </c>
      <c r="G6" s="30">
        <v>49.645904999999999</v>
      </c>
      <c r="H6" s="30">
        <v>32.115504000000001</v>
      </c>
      <c r="I6" s="30">
        <v>51.206288000000001</v>
      </c>
      <c r="J6" s="30">
        <v>45.289423999999997</v>
      </c>
      <c r="K6" s="30">
        <v>14.869351999999999</v>
      </c>
      <c r="L6" s="30">
        <v>34.940226999999993</v>
      </c>
    </row>
    <row r="7" spans="1:13">
      <c r="A7" s="29" t="s">
        <v>220</v>
      </c>
      <c r="B7" s="30">
        <v>125.13243300000001</v>
      </c>
      <c r="C7" s="30">
        <v>181.6430483</v>
      </c>
      <c r="D7" s="30">
        <v>159.39417545000003</v>
      </c>
      <c r="E7" s="30">
        <v>168.79815904999998</v>
      </c>
      <c r="F7" s="30">
        <v>257.5792328</v>
      </c>
      <c r="G7" s="30">
        <v>211.17546394999999</v>
      </c>
      <c r="H7" s="30">
        <v>103.23498219999998</v>
      </c>
      <c r="I7" s="30">
        <v>196.97947399999998</v>
      </c>
      <c r="J7" s="30">
        <v>160.99804765000002</v>
      </c>
      <c r="K7" s="30">
        <v>136.17393095</v>
      </c>
      <c r="L7" s="30">
        <v>134.4330258</v>
      </c>
    </row>
    <row r="8" spans="1:13">
      <c r="A8" s="29" t="s">
        <v>221</v>
      </c>
      <c r="B8" s="30">
        <v>472.93493099999995</v>
      </c>
      <c r="C8" s="30">
        <v>361.24629699999997</v>
      </c>
      <c r="D8" s="30">
        <v>383.75687200000004</v>
      </c>
      <c r="E8" s="30">
        <v>373.47540500000008</v>
      </c>
      <c r="F8" s="30">
        <v>351.257611</v>
      </c>
      <c r="G8" s="30">
        <v>343.12389400000001</v>
      </c>
      <c r="H8" s="30">
        <v>580.42774600000007</v>
      </c>
      <c r="I8" s="30">
        <v>195.44795899999997</v>
      </c>
      <c r="J8" s="30">
        <v>537.25265899999999</v>
      </c>
      <c r="K8" s="30">
        <v>289.18316299999998</v>
      </c>
      <c r="L8" s="30">
        <v>393.38222700000006</v>
      </c>
    </row>
    <row r="9" spans="1:13">
      <c r="A9" s="29" t="s">
        <v>222</v>
      </c>
      <c r="B9" s="30">
        <v>92.664106000000004</v>
      </c>
      <c r="C9" s="30">
        <v>20.274342000000001</v>
      </c>
      <c r="D9" s="30">
        <v>42.9499</v>
      </c>
      <c r="E9" s="30">
        <v>43.267893999999998</v>
      </c>
      <c r="F9" s="30">
        <v>59.954557999999992</v>
      </c>
      <c r="G9" s="30">
        <v>66.768634000000006</v>
      </c>
      <c r="H9" s="30">
        <v>69.079700000000017</v>
      </c>
      <c r="I9" s="30">
        <v>28.786648999999997</v>
      </c>
      <c r="J9" s="30">
        <v>65.940429000000009</v>
      </c>
      <c r="K9" s="30">
        <v>23.901223000000002</v>
      </c>
      <c r="L9" s="30">
        <v>5.6223840000000003</v>
      </c>
    </row>
    <row r="10" spans="1:13">
      <c r="A10" s="29" t="s">
        <v>223</v>
      </c>
      <c r="B10" s="30">
        <v>150.23815199999999</v>
      </c>
      <c r="C10" s="30">
        <v>198.45673199999999</v>
      </c>
      <c r="D10" s="30">
        <v>627.24077599999987</v>
      </c>
      <c r="E10" s="30">
        <v>522.53067499999997</v>
      </c>
      <c r="F10" s="30">
        <v>250.84939700000001</v>
      </c>
      <c r="G10" s="30">
        <v>401.36362446338666</v>
      </c>
      <c r="H10" s="30">
        <v>421.082561</v>
      </c>
      <c r="I10" s="30">
        <v>387.86053300000003</v>
      </c>
      <c r="J10" s="30">
        <v>212.04300599999996</v>
      </c>
      <c r="K10" s="30">
        <v>512.06597299999999</v>
      </c>
      <c r="L10" s="30">
        <v>441.183606</v>
      </c>
    </row>
    <row r="11" spans="1:13">
      <c r="A11" s="29" t="s">
        <v>224</v>
      </c>
      <c r="B11" s="30">
        <v>218.99464699999999</v>
      </c>
      <c r="C11" s="30">
        <v>97.719652999999994</v>
      </c>
      <c r="D11" s="30">
        <v>61.357534000000001</v>
      </c>
      <c r="E11" s="30">
        <v>70.019946000000004</v>
      </c>
      <c r="F11" s="30">
        <v>83.704323000000002</v>
      </c>
      <c r="G11" s="30">
        <v>65.359479999999991</v>
      </c>
      <c r="H11" s="30">
        <v>128.647153</v>
      </c>
      <c r="I11" s="30">
        <v>89.491128000000003</v>
      </c>
      <c r="J11" s="30">
        <v>34.326509000000001</v>
      </c>
      <c r="K11" s="30">
        <v>55.393380999999998</v>
      </c>
      <c r="L11" s="30">
        <v>62.591413000000003</v>
      </c>
    </row>
    <row r="12" spans="1:13">
      <c r="A12" s="29" t="s">
        <v>225</v>
      </c>
      <c r="B12" s="30">
        <v>197.79318699999999</v>
      </c>
      <c r="C12" s="30">
        <v>303.029585</v>
      </c>
      <c r="D12" s="30">
        <v>215.464842</v>
      </c>
      <c r="E12" s="30">
        <v>100.12911265</v>
      </c>
      <c r="F12" s="30">
        <v>150.30375369999999</v>
      </c>
      <c r="G12" s="30">
        <v>79.372252000000003</v>
      </c>
      <c r="H12" s="30">
        <v>234.37688900000001</v>
      </c>
      <c r="I12" s="30">
        <v>87.814828000000006</v>
      </c>
      <c r="J12" s="30">
        <v>151.83613800000001</v>
      </c>
      <c r="K12" s="30">
        <v>164.94220899999999</v>
      </c>
      <c r="L12" s="30">
        <v>110.72947500000001</v>
      </c>
    </row>
    <row r="13" spans="1:13">
      <c r="A13" s="29" t="s">
        <v>226</v>
      </c>
      <c r="B13" s="30">
        <v>839.79716925000014</v>
      </c>
      <c r="C13" s="30">
        <v>927.92111765000004</v>
      </c>
      <c r="D13" s="30">
        <v>1398.5219692999997</v>
      </c>
      <c r="E13" s="30">
        <v>1015.0476914</v>
      </c>
      <c r="F13" s="30">
        <v>1085.5876926999999</v>
      </c>
      <c r="G13" s="30">
        <v>1511.3157445920779</v>
      </c>
      <c r="H13" s="30">
        <v>1086.6047371500001</v>
      </c>
      <c r="I13" s="30">
        <v>569.12119099999995</v>
      </c>
      <c r="J13" s="30">
        <v>942.4329161500001</v>
      </c>
      <c r="K13" s="30">
        <v>938.22956000000011</v>
      </c>
      <c r="L13" s="30">
        <v>805.26369605000002</v>
      </c>
    </row>
    <row r="14" spans="1:13">
      <c r="A14" s="29" t="s">
        <v>227</v>
      </c>
    </row>
    <row r="15" spans="1:13">
      <c r="A15" s="29" t="s">
        <v>228</v>
      </c>
      <c r="B15" s="30">
        <v>51.024729999999998</v>
      </c>
      <c r="C15" s="30">
        <v>29.928263000000001</v>
      </c>
      <c r="D15" s="30">
        <v>0</v>
      </c>
      <c r="E15" s="30">
        <v>16.088951999999999</v>
      </c>
      <c r="F15" s="30">
        <v>0</v>
      </c>
      <c r="G15" s="30">
        <v>0</v>
      </c>
      <c r="H15" s="30">
        <v>0</v>
      </c>
      <c r="I15" s="30">
        <v>13.452336000000001</v>
      </c>
      <c r="J15" s="30">
        <v>0</v>
      </c>
      <c r="K15" s="30">
        <v>10.21838</v>
      </c>
      <c r="L15" s="30">
        <v>0</v>
      </c>
    </row>
    <row r="16" spans="1:13">
      <c r="A16" s="29" t="s">
        <v>229</v>
      </c>
      <c r="B16" s="30">
        <v>37.084271999999999</v>
      </c>
      <c r="C16" s="30">
        <v>0</v>
      </c>
      <c r="D16" s="30">
        <v>5.7668799999999996</v>
      </c>
      <c r="E16" s="30">
        <v>16.861650000000001</v>
      </c>
      <c r="F16" s="30">
        <v>0</v>
      </c>
      <c r="G16" s="30">
        <v>5.7537599999999998</v>
      </c>
      <c r="H16" s="30">
        <v>0</v>
      </c>
      <c r="I16" s="30">
        <v>3.1957499999999999</v>
      </c>
      <c r="J16" s="30">
        <v>20.841695999999999</v>
      </c>
      <c r="K16" s="30">
        <v>0</v>
      </c>
      <c r="L16" s="30">
        <v>0</v>
      </c>
    </row>
    <row r="17" spans="1:12">
      <c r="A17" s="29" t="s">
        <v>230</v>
      </c>
      <c r="B17" s="30">
        <v>91.396090999999998</v>
      </c>
      <c r="C17" s="30">
        <v>56.210045999999998</v>
      </c>
      <c r="D17" s="30">
        <v>117.66152699999999</v>
      </c>
      <c r="E17" s="30">
        <v>16.176383999999999</v>
      </c>
      <c r="F17" s="30">
        <v>43.534595999999993</v>
      </c>
      <c r="G17" s="30">
        <v>80.124997000000008</v>
      </c>
      <c r="H17" s="30">
        <v>132.352553</v>
      </c>
      <c r="I17" s="30">
        <v>122.73206500000001</v>
      </c>
      <c r="J17" s="30">
        <v>106.905843</v>
      </c>
      <c r="K17" s="30">
        <v>78.678236999999996</v>
      </c>
      <c r="L17" s="30">
        <v>39.816561</v>
      </c>
    </row>
    <row r="18" spans="1:12">
      <c r="A18" s="29" t="s">
        <v>231</v>
      </c>
    </row>
    <row r="19" spans="1:12">
      <c r="A19" s="29" t="s">
        <v>232</v>
      </c>
      <c r="B19" s="30">
        <v>19.881499999999999</v>
      </c>
      <c r="C19" s="30">
        <v>55.572932999999999</v>
      </c>
      <c r="D19" s="30">
        <v>48.134084000000001</v>
      </c>
      <c r="E19" s="30">
        <v>28.991237999999999</v>
      </c>
      <c r="F19" s="30">
        <v>18.117084999999999</v>
      </c>
      <c r="G19" s="30">
        <v>28.600113999999998</v>
      </c>
      <c r="H19" s="30">
        <v>13.973731000000001</v>
      </c>
      <c r="I19" s="30">
        <v>0</v>
      </c>
      <c r="J19" s="30">
        <v>10.50844</v>
      </c>
      <c r="K19" s="30">
        <v>19.997655999999999</v>
      </c>
      <c r="L19" s="30">
        <v>36.264727000000008</v>
      </c>
    </row>
    <row r="20" spans="1:12">
      <c r="A20" s="29" t="s">
        <v>201</v>
      </c>
    </row>
    <row r="21" spans="1:12">
      <c r="A21" s="29" t="s">
        <v>233</v>
      </c>
      <c r="B21" s="30">
        <v>0</v>
      </c>
      <c r="C21" s="30">
        <v>0</v>
      </c>
      <c r="D21" s="30">
        <v>0</v>
      </c>
      <c r="E21" s="30">
        <v>0</v>
      </c>
      <c r="F21" s="30">
        <v>0</v>
      </c>
      <c r="G21" s="30">
        <v>0</v>
      </c>
      <c r="H21" s="30">
        <v>7.2712680000000001</v>
      </c>
      <c r="I21" s="30">
        <v>0</v>
      </c>
      <c r="J21" s="30">
        <v>0</v>
      </c>
      <c r="K21" s="30">
        <v>0</v>
      </c>
      <c r="L21" s="30">
        <v>0</v>
      </c>
    </row>
    <row r="22" spans="1:12">
      <c r="A22" s="29" t="s">
        <v>234</v>
      </c>
    </row>
    <row r="23" spans="1:12">
      <c r="A23" s="29" t="s">
        <v>235</v>
      </c>
      <c r="B23" s="30">
        <v>23.516910811311945</v>
      </c>
      <c r="C23" s="30">
        <v>24.812029694720451</v>
      </c>
      <c r="D23" s="30">
        <v>20.767981247063062</v>
      </c>
      <c r="E23" s="30">
        <v>19.359815714195356</v>
      </c>
      <c r="F23" s="30">
        <v>22.027604344504347</v>
      </c>
      <c r="G23" s="30">
        <v>20.983112411038558</v>
      </c>
      <c r="H23" s="30">
        <v>22.626285807291563</v>
      </c>
      <c r="I23" s="30">
        <v>21.574081748876953</v>
      </c>
      <c r="J23" s="30">
        <v>21.815863048423004</v>
      </c>
      <c r="K23" s="30">
        <v>20.942023486377412</v>
      </c>
      <c r="L23" s="30">
        <v>18.131247944099631</v>
      </c>
    </row>
    <row r="24" spans="1:12">
      <c r="A24" s="29" t="s">
        <v>236</v>
      </c>
      <c r="B24" s="30">
        <v>20.494910896599858</v>
      </c>
      <c r="C24" s="30">
        <v>21.511390689756599</v>
      </c>
      <c r="D24" s="30">
        <v>18.271395082591198</v>
      </c>
      <c r="E24" s="30">
        <v>17.227234050374882</v>
      </c>
      <c r="F24" s="30">
        <v>16.971287594360934</v>
      </c>
      <c r="G24" s="30">
        <v>18.063601004166035</v>
      </c>
      <c r="H24" s="30">
        <v>18.663534685426498</v>
      </c>
      <c r="I24" s="30">
        <v>17.740375040545665</v>
      </c>
      <c r="J24" s="30">
        <v>17.951808883032012</v>
      </c>
      <c r="K24" s="30">
        <v>18.254359424869289</v>
      </c>
      <c r="L24" s="30">
        <v>13.566032416209</v>
      </c>
    </row>
    <row r="25" spans="1:12">
      <c r="A25" s="29" t="s">
        <v>237</v>
      </c>
    </row>
    <row r="26" spans="1:12">
      <c r="A26" s="29" t="s">
        <v>238</v>
      </c>
      <c r="B26" s="30">
        <v>17.124210000000001</v>
      </c>
      <c r="C26" s="30">
        <v>0.2311</v>
      </c>
      <c r="D26" s="30">
        <v>77.48395699999999</v>
      </c>
      <c r="E26" s="30">
        <v>0</v>
      </c>
      <c r="F26" s="30">
        <v>30.894179999999999</v>
      </c>
      <c r="G26" s="30">
        <v>26.245308000000001</v>
      </c>
      <c r="H26" s="30">
        <v>20.471657999999998</v>
      </c>
      <c r="I26" s="30">
        <v>21.115296999999998</v>
      </c>
      <c r="J26" s="30">
        <v>47.011383000000002</v>
      </c>
      <c r="K26" s="30">
        <v>36.451324</v>
      </c>
      <c r="L26" s="30">
        <v>12.154052</v>
      </c>
    </row>
    <row r="27" spans="1:12">
      <c r="A27" s="29" t="s">
        <v>239</v>
      </c>
    </row>
    <row r="28" spans="1:12">
      <c r="A28" s="29" t="s">
        <v>240</v>
      </c>
      <c r="B28" s="30">
        <v>108.78978400000001</v>
      </c>
      <c r="C28" s="30">
        <v>74.105295999999996</v>
      </c>
      <c r="D28" s="30">
        <v>97.144514000000015</v>
      </c>
      <c r="E28" s="30">
        <v>62.876837999999999</v>
      </c>
      <c r="F28" s="30">
        <v>35.279070000000004</v>
      </c>
      <c r="G28" s="30">
        <v>94.500411999999997</v>
      </c>
      <c r="H28" s="30">
        <v>33.513434000000004</v>
      </c>
      <c r="I28" s="30">
        <v>49.171579000000001</v>
      </c>
      <c r="J28" s="30">
        <v>63.412418999999993</v>
      </c>
      <c r="K28" s="30">
        <v>129.41597400000001</v>
      </c>
      <c r="L28" s="30">
        <v>82.609106999999995</v>
      </c>
    </row>
    <row r="29" spans="1:12">
      <c r="A29" s="29" t="s">
        <v>241</v>
      </c>
      <c r="B29" s="30">
        <v>53.291396000000006</v>
      </c>
      <c r="C29" s="30">
        <v>38.660054000000002</v>
      </c>
      <c r="D29" s="30">
        <v>26.301489999999998</v>
      </c>
      <c r="E29" s="30">
        <v>29.956686999999999</v>
      </c>
      <c r="F29" s="30">
        <v>99.169500999999997</v>
      </c>
      <c r="G29" s="30">
        <v>46.599516000000001</v>
      </c>
      <c r="H29" s="30">
        <v>51.995737000000005</v>
      </c>
      <c r="I29" s="30">
        <v>73.852697000000006</v>
      </c>
      <c r="J29" s="30">
        <v>112.714887</v>
      </c>
      <c r="K29" s="30">
        <v>111.367571</v>
      </c>
      <c r="L29" s="30">
        <v>79.958824000000007</v>
      </c>
    </row>
    <row r="30" spans="1:12">
      <c r="A30" s="29" t="s">
        <v>242</v>
      </c>
      <c r="B30" s="30">
        <v>42.567948999999999</v>
      </c>
      <c r="C30" s="30">
        <v>79.659541999999988</v>
      </c>
      <c r="D30" s="30">
        <v>47.818066000000002</v>
      </c>
      <c r="E30" s="30">
        <v>60.457185000000003</v>
      </c>
      <c r="F30" s="30">
        <v>87.385936000000015</v>
      </c>
      <c r="G30" s="30">
        <v>38.718880999999996</v>
      </c>
      <c r="H30" s="30">
        <v>7.8567159999999996</v>
      </c>
      <c r="I30" s="30">
        <v>27.381093999999997</v>
      </c>
      <c r="J30" s="30">
        <v>56.925154000000006</v>
      </c>
      <c r="K30" s="30">
        <v>27.942663999999997</v>
      </c>
      <c r="L30" s="30">
        <v>12.807933999999999</v>
      </c>
    </row>
    <row r="31" spans="1:12">
      <c r="A31" s="29" t="s">
        <v>243</v>
      </c>
      <c r="B31" s="30">
        <v>15.4941</v>
      </c>
      <c r="C31" s="30">
        <v>36.985557</v>
      </c>
      <c r="D31" s="30">
        <v>46.905517000000003</v>
      </c>
      <c r="E31" s="30">
        <v>25.773405999999998</v>
      </c>
      <c r="F31" s="30">
        <v>36.776490000000003</v>
      </c>
      <c r="G31" s="30">
        <v>31.477709999999998</v>
      </c>
      <c r="H31" s="30">
        <v>90.25584099999999</v>
      </c>
      <c r="I31" s="30">
        <v>116.701263</v>
      </c>
      <c r="J31" s="30">
        <v>27.762770000000003</v>
      </c>
      <c r="K31" s="30">
        <v>63.729969000000004</v>
      </c>
      <c r="L31" s="30">
        <v>26.181671000000001</v>
      </c>
    </row>
    <row r="32" spans="1:12">
      <c r="A32" s="29" t="s">
        <v>244</v>
      </c>
      <c r="B32" s="30">
        <v>218.64102299999993</v>
      </c>
      <c r="C32" s="30">
        <v>264.81799999999998</v>
      </c>
      <c r="D32" s="30">
        <v>367.24831999999998</v>
      </c>
      <c r="E32" s="30">
        <v>290.49010999999996</v>
      </c>
      <c r="F32" s="30">
        <v>369.13473600000003</v>
      </c>
      <c r="G32" s="30">
        <v>330.97899699999999</v>
      </c>
      <c r="H32" s="30">
        <v>267.781496</v>
      </c>
      <c r="I32" s="30">
        <v>196.55936400000002</v>
      </c>
      <c r="J32" s="30">
        <v>335.96072400000003</v>
      </c>
      <c r="K32" s="30">
        <v>392.72257300000007</v>
      </c>
      <c r="L32" s="30">
        <v>183.99332399999997</v>
      </c>
    </row>
    <row r="33" spans="1:12">
      <c r="A33" s="29" t="s">
        <v>245</v>
      </c>
      <c r="B33" s="30">
        <v>18.508187</v>
      </c>
      <c r="C33" s="30">
        <v>53.057050000000004</v>
      </c>
      <c r="D33" s="30">
        <v>23.509885000000001</v>
      </c>
      <c r="E33" s="30">
        <v>9.2643850000000008</v>
      </c>
      <c r="F33" s="30">
        <v>32.756399999999999</v>
      </c>
      <c r="G33" s="30">
        <v>95.211794999999995</v>
      </c>
      <c r="H33" s="30">
        <v>0</v>
      </c>
      <c r="I33" s="30">
        <v>128.29326399999999</v>
      </c>
      <c r="J33" s="30">
        <v>27.744064999999999</v>
      </c>
      <c r="K33" s="30">
        <v>68.790706</v>
      </c>
      <c r="L33" s="30">
        <v>45.358087000000005</v>
      </c>
    </row>
    <row r="34" spans="1:12">
      <c r="A34" s="29" t="s">
        <v>246</v>
      </c>
      <c r="B34" s="30">
        <v>0</v>
      </c>
      <c r="C34" s="30">
        <v>0</v>
      </c>
      <c r="D34" s="30">
        <v>0</v>
      </c>
      <c r="E34" s="30">
        <v>30.609034999999999</v>
      </c>
      <c r="F34" s="30">
        <v>15.542088</v>
      </c>
      <c r="G34" s="30">
        <v>0.240396</v>
      </c>
      <c r="H34" s="30">
        <v>39.523510999999999</v>
      </c>
      <c r="I34" s="30">
        <v>0</v>
      </c>
      <c r="J34" s="30">
        <v>0.37259399999999998</v>
      </c>
      <c r="K34" s="30">
        <v>12.023688</v>
      </c>
      <c r="L34" s="30">
        <v>0</v>
      </c>
    </row>
    <row r="35" spans="1:12">
      <c r="A35" s="29" t="s">
        <v>247</v>
      </c>
      <c r="B35" s="30">
        <v>67.369793000000001</v>
      </c>
      <c r="C35" s="30">
        <v>85.551646000000005</v>
      </c>
      <c r="D35" s="30">
        <v>95.238257000000004</v>
      </c>
      <c r="E35" s="30">
        <v>110.329939</v>
      </c>
      <c r="F35" s="30">
        <v>65.563535999999999</v>
      </c>
      <c r="G35" s="30">
        <v>126.67334199999999</v>
      </c>
      <c r="H35" s="30">
        <v>118.418751</v>
      </c>
      <c r="I35" s="30">
        <v>63.688983999999998</v>
      </c>
      <c r="J35" s="30">
        <v>45.416886999999996</v>
      </c>
      <c r="K35" s="30">
        <v>84.185540000000017</v>
      </c>
      <c r="L35" s="30">
        <v>93.545793000000003</v>
      </c>
    </row>
    <row r="36" spans="1:12">
      <c r="A36" s="29" t="s">
        <v>248</v>
      </c>
      <c r="B36" s="30">
        <v>24.949210000000001</v>
      </c>
      <c r="C36" s="30">
        <v>59.724543999999995</v>
      </c>
      <c r="D36" s="30">
        <v>36.082847999999998</v>
      </c>
      <c r="E36" s="30">
        <v>57.723863999999999</v>
      </c>
      <c r="F36" s="30">
        <v>115.14787799999999</v>
      </c>
      <c r="G36" s="30">
        <v>78.614508999999998</v>
      </c>
      <c r="H36" s="30">
        <v>72.545755999999997</v>
      </c>
      <c r="I36" s="30">
        <v>57.233731999999996</v>
      </c>
      <c r="J36" s="30">
        <v>10.229328000000001</v>
      </c>
      <c r="K36" s="30">
        <v>3.776351</v>
      </c>
      <c r="L36" s="30">
        <v>38.808079999999997</v>
      </c>
    </row>
    <row r="37" spans="1:12">
      <c r="A37" s="29" t="s">
        <v>249</v>
      </c>
    </row>
    <row r="38" spans="1:12">
      <c r="A38" s="29" t="s">
        <v>250</v>
      </c>
      <c r="B38" s="30">
        <v>39.568204999999999</v>
      </c>
      <c r="C38" s="30">
        <v>55.946114999999999</v>
      </c>
      <c r="D38" s="30">
        <v>56.035674</v>
      </c>
      <c r="E38" s="30">
        <v>0</v>
      </c>
      <c r="F38" s="30">
        <v>31.683819</v>
      </c>
      <c r="G38" s="30">
        <v>32.276451999999999</v>
      </c>
      <c r="H38" s="30">
        <v>41.214821999999998</v>
      </c>
      <c r="I38" s="30">
        <v>34.063250000000004</v>
      </c>
      <c r="J38" s="30">
        <v>47.166773000000006</v>
      </c>
      <c r="K38" s="30">
        <v>11.71022</v>
      </c>
      <c r="L38" s="30">
        <v>180.61598599999999</v>
      </c>
    </row>
    <row r="39" spans="1:12">
      <c r="A39" s="29" t="s">
        <v>251</v>
      </c>
      <c r="B39" s="30">
        <v>264.93626400000005</v>
      </c>
      <c r="C39" s="30">
        <v>132.915515</v>
      </c>
      <c r="D39" s="30">
        <v>242.06195299999999</v>
      </c>
      <c r="E39" s="30">
        <v>253.34280100000001</v>
      </c>
      <c r="F39" s="30">
        <v>249.859894</v>
      </c>
      <c r="G39" s="30">
        <v>294.40213875298588</v>
      </c>
      <c r="H39" s="30">
        <v>202.15578299999999</v>
      </c>
      <c r="I39" s="30">
        <v>457.62498600000009</v>
      </c>
      <c r="J39" s="30">
        <v>217.58502000000001</v>
      </c>
      <c r="K39" s="30">
        <v>161.649698</v>
      </c>
      <c r="L39" s="30">
        <v>157.71124700000001</v>
      </c>
    </row>
    <row r="40" spans="1:12">
      <c r="A40" s="29" t="s">
        <v>252</v>
      </c>
      <c r="B40" s="30">
        <v>28.982816</v>
      </c>
      <c r="C40" s="30">
        <v>20.735574</v>
      </c>
      <c r="D40" s="30">
        <v>33.871992000000006</v>
      </c>
      <c r="E40" s="30">
        <v>0</v>
      </c>
      <c r="F40" s="30">
        <v>9.6714749999999992</v>
      </c>
      <c r="G40" s="30">
        <v>14.419608</v>
      </c>
      <c r="H40" s="30">
        <v>9.4601600000000001</v>
      </c>
      <c r="I40" s="30">
        <v>0</v>
      </c>
      <c r="J40" s="30">
        <v>3.71278</v>
      </c>
      <c r="K40" s="30">
        <v>12.021815999999999</v>
      </c>
      <c r="L40" s="30">
        <v>12.023425</v>
      </c>
    </row>
    <row r="41" spans="1:12">
      <c r="A41" s="29" t="s">
        <v>253</v>
      </c>
      <c r="B41" s="30">
        <v>147.15771999999998</v>
      </c>
      <c r="C41" s="30">
        <v>57.631240000000005</v>
      </c>
      <c r="D41" s="30">
        <v>135.67988800000001</v>
      </c>
      <c r="E41" s="30">
        <v>78.971429000000001</v>
      </c>
      <c r="F41" s="30">
        <v>42.697783000000001</v>
      </c>
      <c r="G41" s="30">
        <v>56.028081</v>
      </c>
      <c r="H41" s="30">
        <v>74.481469999999987</v>
      </c>
      <c r="I41" s="30">
        <v>86.158380000000008</v>
      </c>
      <c r="J41" s="30">
        <v>98.980277000000001</v>
      </c>
      <c r="K41" s="30">
        <v>44.756619000000001</v>
      </c>
      <c r="L41" s="30">
        <v>68.353532000000001</v>
      </c>
    </row>
    <row r="42" spans="1:12">
      <c r="A42" s="29" t="s">
        <v>254</v>
      </c>
      <c r="B42" s="30">
        <v>613.13620399999991</v>
      </c>
      <c r="C42" s="30">
        <v>738.64212499999996</v>
      </c>
      <c r="D42" s="30">
        <v>668.42264699999998</v>
      </c>
      <c r="E42" s="30">
        <v>586.10769899999991</v>
      </c>
      <c r="F42" s="30">
        <v>375.52740399999988</v>
      </c>
      <c r="G42" s="30">
        <v>555.47252800000001</v>
      </c>
      <c r="H42" s="30">
        <v>392.612729</v>
      </c>
      <c r="I42" s="30">
        <v>335.15792199999999</v>
      </c>
      <c r="J42" s="30">
        <v>273.962087</v>
      </c>
      <c r="K42" s="30">
        <v>389.65426600000001</v>
      </c>
      <c r="L42" s="30">
        <v>218.67507200000003</v>
      </c>
    </row>
    <row r="43" spans="1:12">
      <c r="A43" s="29" t="s">
        <v>255</v>
      </c>
    </row>
    <row r="44" spans="1:12">
      <c r="A44" s="29" t="s">
        <v>256</v>
      </c>
      <c r="B44" s="30">
        <v>135.72987080000001</v>
      </c>
      <c r="C44" s="30">
        <v>98.694323249999997</v>
      </c>
      <c r="D44" s="30">
        <v>138.16582299999996</v>
      </c>
      <c r="E44" s="30">
        <v>124.57471255</v>
      </c>
      <c r="F44" s="30">
        <v>86.027531749999994</v>
      </c>
      <c r="G44" s="30">
        <v>120.9863534</v>
      </c>
      <c r="H44" s="30">
        <v>152.79013749999999</v>
      </c>
      <c r="I44" s="30">
        <v>133.43161699999999</v>
      </c>
      <c r="J44" s="30">
        <v>109.66961329999999</v>
      </c>
      <c r="K44" s="30">
        <v>88.751760300000001</v>
      </c>
      <c r="L44" s="30">
        <v>188.13815360000001</v>
      </c>
    </row>
    <row r="45" spans="1:12">
      <c r="A45" s="29" t="s">
        <v>257</v>
      </c>
      <c r="B45" s="30">
        <v>56.484363000000002</v>
      </c>
      <c r="C45" s="30">
        <v>0</v>
      </c>
      <c r="D45" s="30">
        <v>10.895056</v>
      </c>
      <c r="E45" s="30">
        <v>75.905405999999999</v>
      </c>
      <c r="F45" s="30">
        <v>19.383620999999998</v>
      </c>
      <c r="G45" s="30">
        <v>44.159034000000005</v>
      </c>
      <c r="H45" s="30">
        <v>54.555716000000004</v>
      </c>
      <c r="I45" s="30">
        <v>50.828531999999996</v>
      </c>
      <c r="J45" s="30">
        <v>26.106770000000001</v>
      </c>
      <c r="K45" s="30">
        <v>22.847301999999999</v>
      </c>
      <c r="L45" s="30">
        <v>17.313732000000002</v>
      </c>
    </row>
    <row r="46" spans="1:12">
      <c r="A46" s="29" t="s">
        <v>258</v>
      </c>
      <c r="B46" s="30">
        <v>0</v>
      </c>
      <c r="C46" s="30">
        <v>104.70063999999999</v>
      </c>
      <c r="D46" s="30">
        <v>47.362493999999998</v>
      </c>
      <c r="E46" s="30">
        <v>0</v>
      </c>
      <c r="F46" s="30">
        <v>29.542649000000001</v>
      </c>
      <c r="G46" s="30">
        <v>19.435219</v>
      </c>
      <c r="H46" s="30">
        <v>77.745307999999994</v>
      </c>
      <c r="I46" s="30">
        <v>52.052661000000001</v>
      </c>
      <c r="J46" s="30">
        <v>24.150702000000003</v>
      </c>
      <c r="K46" s="30">
        <v>60.221699000000001</v>
      </c>
      <c r="L46" s="30">
        <v>24.279025000000001</v>
      </c>
    </row>
    <row r="47" spans="1:12">
      <c r="A47" s="29" t="s">
        <v>259</v>
      </c>
      <c r="B47" s="30">
        <v>58.467379999999991</v>
      </c>
      <c r="C47" s="30">
        <v>103.13633200000001</v>
      </c>
      <c r="D47" s="30">
        <v>66.898468000000008</v>
      </c>
      <c r="E47" s="30">
        <v>61.247467999999998</v>
      </c>
      <c r="F47" s="30">
        <v>60.865597999999999</v>
      </c>
      <c r="G47" s="30">
        <v>12.82344</v>
      </c>
      <c r="H47" s="30">
        <v>25.819656999999999</v>
      </c>
      <c r="I47" s="30">
        <v>42.536783999999997</v>
      </c>
      <c r="J47" s="30">
        <v>44.459389999999999</v>
      </c>
      <c r="K47" s="30">
        <v>12.860150000000001</v>
      </c>
      <c r="L47" s="30">
        <v>33.278863000000001</v>
      </c>
    </row>
    <row r="48" spans="1:12">
      <c r="A48" s="29" t="s">
        <v>260</v>
      </c>
    </row>
    <row r="49" spans="1:13">
      <c r="A49" s="29" t="s">
        <v>261</v>
      </c>
      <c r="B49" s="30">
        <v>227.93484000000001</v>
      </c>
      <c r="C49" s="30">
        <v>134.43774719999999</v>
      </c>
      <c r="D49" s="30">
        <v>110.60437800000001</v>
      </c>
      <c r="E49" s="30">
        <v>91.459671999999998</v>
      </c>
      <c r="F49" s="30">
        <v>155.01616999999999</v>
      </c>
      <c r="G49" s="30">
        <v>130.10941299999999</v>
      </c>
      <c r="H49" s="30">
        <v>101.81678499999998</v>
      </c>
      <c r="I49" s="30">
        <v>106.71356</v>
      </c>
      <c r="J49" s="30">
        <v>26.486480999999998</v>
      </c>
      <c r="K49" s="30">
        <v>64.738284999999991</v>
      </c>
      <c r="L49" s="30">
        <v>11.538634</v>
      </c>
    </row>
    <row r="50" spans="1:13">
      <c r="A50" s="29" t="s">
        <v>262</v>
      </c>
      <c r="B50" s="30">
        <v>13.397411</v>
      </c>
      <c r="C50" s="30">
        <v>55.691114000000006</v>
      </c>
      <c r="D50" s="30">
        <v>14.335599999999999</v>
      </c>
      <c r="E50" s="30">
        <v>0</v>
      </c>
      <c r="F50" s="30">
        <v>48.127015</v>
      </c>
      <c r="G50" s="30">
        <v>86.648899999999998</v>
      </c>
      <c r="H50" s="30">
        <v>13.657752</v>
      </c>
      <c r="I50" s="30">
        <v>69.126540000000006</v>
      </c>
      <c r="J50" s="30">
        <v>13.639104</v>
      </c>
      <c r="K50" s="30">
        <v>45.031849999999999</v>
      </c>
      <c r="L50" s="30">
        <v>13.032432</v>
      </c>
    </row>
    <row r="51" spans="1:13">
      <c r="A51" s="29" t="s">
        <v>263</v>
      </c>
      <c r="B51" s="30">
        <v>317.59196954999999</v>
      </c>
      <c r="C51" s="30">
        <v>298.05443700000001</v>
      </c>
      <c r="D51" s="30">
        <v>297.29453960000001</v>
      </c>
      <c r="E51" s="30">
        <v>233.87463600000001</v>
      </c>
      <c r="F51" s="30">
        <v>232.11675489999999</v>
      </c>
      <c r="G51" s="30">
        <v>357.5552849</v>
      </c>
      <c r="H51" s="30">
        <v>261.87489124999996</v>
      </c>
      <c r="I51" s="30">
        <v>328.44464199999999</v>
      </c>
      <c r="J51" s="30">
        <v>202.93049529999996</v>
      </c>
      <c r="K51" s="30">
        <v>286.58813734999995</v>
      </c>
      <c r="L51" s="30">
        <v>394.71341100000001</v>
      </c>
    </row>
    <row r="52" spans="1:13">
      <c r="A52" s="31" t="s">
        <v>264</v>
      </c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41"/>
    </row>
    <row r="53" spans="1:13">
      <c r="A53" s="31" t="s">
        <v>265</v>
      </c>
      <c r="B53" s="32">
        <v>11055.980693000003</v>
      </c>
      <c r="C53" s="32">
        <v>11538.792443999999</v>
      </c>
      <c r="D53" s="32">
        <v>7930.6872120000007</v>
      </c>
      <c r="E53" s="32">
        <v>7815.4798150000015</v>
      </c>
      <c r="F53" s="32">
        <v>7910.540074999999</v>
      </c>
      <c r="G53" s="32">
        <v>8164.7063550000003</v>
      </c>
      <c r="H53" s="32">
        <v>7160.4275600000001</v>
      </c>
      <c r="I53" s="32">
        <v>4829.5513419999997</v>
      </c>
      <c r="J53" s="32">
        <v>6354.0183410000009</v>
      </c>
      <c r="K53" s="32">
        <v>6579.2017340000011</v>
      </c>
      <c r="L53" s="32">
        <v>6964.4764799999984</v>
      </c>
      <c r="M53" s="41"/>
    </row>
    <row r="54" spans="1:13">
      <c r="A54" s="31" t="s">
        <v>266</v>
      </c>
      <c r="B54" s="32">
        <v>8964.2241120000017</v>
      </c>
      <c r="C54" s="32">
        <v>4566.2915149999999</v>
      </c>
      <c r="D54" s="32">
        <v>5479.929118</v>
      </c>
      <c r="E54" s="32">
        <v>5358.0655590000015</v>
      </c>
      <c r="F54" s="32">
        <v>4442.8390570000001</v>
      </c>
      <c r="G54" s="32">
        <v>3264.877602</v>
      </c>
      <c r="H54" s="32">
        <v>3638.3511190000004</v>
      </c>
      <c r="I54" s="32">
        <v>3985.4260240000008</v>
      </c>
      <c r="J54" s="32">
        <v>5238.0283830000008</v>
      </c>
      <c r="K54" s="32">
        <v>5563.5532829999993</v>
      </c>
      <c r="L54" s="32">
        <v>5055.7440999999999</v>
      </c>
      <c r="M54" s="41"/>
    </row>
    <row r="55" spans="1:13">
      <c r="A55" s="29" t="s">
        <v>267</v>
      </c>
    </row>
    <row r="56" spans="1:13">
      <c r="A56" s="29" t="s">
        <v>268</v>
      </c>
      <c r="B56" s="30">
        <v>22.387004999999998</v>
      </c>
      <c r="C56" s="30">
        <v>61.626430999999997</v>
      </c>
      <c r="D56" s="30">
        <v>48.093857</v>
      </c>
      <c r="E56" s="30">
        <v>77.694299999999998</v>
      </c>
      <c r="F56" s="30">
        <v>43.782394999999994</v>
      </c>
      <c r="G56" s="30">
        <v>89.085249999999988</v>
      </c>
      <c r="H56" s="30">
        <v>15.534536000000001</v>
      </c>
      <c r="I56" s="30">
        <v>44.555841000000001</v>
      </c>
      <c r="J56" s="30">
        <v>18.443204999999999</v>
      </c>
      <c r="K56" s="30">
        <v>24.942751999999999</v>
      </c>
      <c r="L56" s="30">
        <v>42.825513000000001</v>
      </c>
    </row>
    <row r="57" spans="1:13">
      <c r="A57" s="29" t="s">
        <v>269</v>
      </c>
      <c r="B57" s="30">
        <v>0</v>
      </c>
      <c r="C57" s="30">
        <v>0</v>
      </c>
      <c r="D57" s="30">
        <v>0</v>
      </c>
      <c r="E57" s="30">
        <v>13.489319999999999</v>
      </c>
      <c r="F57" s="30">
        <v>0</v>
      </c>
      <c r="G57" s="30">
        <v>20.748267999999999</v>
      </c>
      <c r="H57" s="30">
        <v>0</v>
      </c>
      <c r="I57" s="30">
        <v>0</v>
      </c>
      <c r="J57" s="30">
        <v>13.043436</v>
      </c>
      <c r="K57" s="30">
        <v>0</v>
      </c>
      <c r="L57" s="30">
        <v>11.542488000000001</v>
      </c>
    </row>
    <row r="58" spans="1:13">
      <c r="A58" s="29" t="s">
        <v>270</v>
      </c>
      <c r="B58" s="30">
        <v>54.160072</v>
      </c>
      <c r="C58" s="30">
        <v>27.829044000000003</v>
      </c>
      <c r="D58" s="30">
        <v>20.410596999999996</v>
      </c>
      <c r="E58" s="30">
        <v>17.632211999999999</v>
      </c>
      <c r="F58" s="30">
        <v>6.5512800000000002</v>
      </c>
      <c r="G58" s="30">
        <v>0</v>
      </c>
      <c r="H58" s="30">
        <v>0</v>
      </c>
      <c r="I58" s="30">
        <v>11.051936</v>
      </c>
      <c r="J58" s="30">
        <v>13.544808</v>
      </c>
      <c r="K58" s="30">
        <v>39.796118999999997</v>
      </c>
      <c r="L58" s="30">
        <v>19.428046999999999</v>
      </c>
    </row>
    <row r="59" spans="1:13">
      <c r="A59" s="29" t="s">
        <v>271</v>
      </c>
      <c r="B59" s="30">
        <v>19.160207</v>
      </c>
      <c r="C59" s="30">
        <v>0</v>
      </c>
      <c r="D59" s="30">
        <v>15.9038454</v>
      </c>
      <c r="E59" s="30">
        <v>23.029987999999999</v>
      </c>
      <c r="F59" s="30">
        <v>48.341473999999998</v>
      </c>
      <c r="G59" s="30">
        <v>14.639808</v>
      </c>
      <c r="H59" s="30">
        <v>35.772236999999997</v>
      </c>
      <c r="I59" s="30">
        <v>39.103546000000001</v>
      </c>
      <c r="J59" s="30">
        <v>38.126268400000001</v>
      </c>
      <c r="K59" s="30">
        <v>29.480849999999997</v>
      </c>
      <c r="L59" s="30">
        <v>68.313038000000006</v>
      </c>
    </row>
    <row r="60" spans="1:13">
      <c r="A60" s="29" t="s">
        <v>272</v>
      </c>
    </row>
    <row r="61" spans="1:13">
      <c r="A61" s="29" t="s">
        <v>273</v>
      </c>
      <c r="B61" s="30">
        <v>1015.1042210000001</v>
      </c>
      <c r="C61" s="30">
        <v>497.13869599999998</v>
      </c>
      <c r="D61" s="30">
        <v>573.70656900000006</v>
      </c>
      <c r="E61" s="30">
        <v>650.36548600000003</v>
      </c>
      <c r="F61" s="30">
        <v>587.86930200000006</v>
      </c>
      <c r="G61" s="30">
        <v>653.13399900000013</v>
      </c>
      <c r="H61" s="30">
        <v>889.92771300000004</v>
      </c>
      <c r="I61" s="30">
        <v>651.38980700000013</v>
      </c>
      <c r="J61" s="30">
        <v>553.51653999999996</v>
      </c>
      <c r="K61" s="30">
        <v>393.30607999999995</v>
      </c>
      <c r="L61" s="30">
        <v>506.78826699999996</v>
      </c>
    </row>
    <row r="62" spans="1:13">
      <c r="A62" s="29" t="s">
        <v>274</v>
      </c>
    </row>
    <row r="63" spans="1:13">
      <c r="A63" s="29" t="s">
        <v>275</v>
      </c>
      <c r="B63" s="30">
        <v>137.10829000000001</v>
      </c>
      <c r="C63" s="30">
        <v>107.586873</v>
      </c>
      <c r="D63" s="30">
        <v>114.52032199999999</v>
      </c>
      <c r="E63" s="30">
        <v>191.60201499999999</v>
      </c>
      <c r="F63" s="30">
        <v>225.569951</v>
      </c>
      <c r="G63" s="30">
        <v>129.14896100000001</v>
      </c>
      <c r="H63" s="30">
        <v>177.12487999999999</v>
      </c>
      <c r="I63" s="30">
        <v>125.838863</v>
      </c>
      <c r="J63" s="30">
        <v>72.571321999999995</v>
      </c>
      <c r="K63" s="30">
        <v>74.460301999999999</v>
      </c>
      <c r="L63" s="30">
        <v>94.401505</v>
      </c>
    </row>
    <row r="64" spans="1:13">
      <c r="A64" s="29" t="s">
        <v>276</v>
      </c>
    </row>
    <row r="65" spans="1:13">
      <c r="A65" s="29" t="s">
        <v>277</v>
      </c>
      <c r="B65" s="30">
        <v>51.015751999999999</v>
      </c>
      <c r="C65" s="30">
        <v>63.032787999999996</v>
      </c>
      <c r="D65" s="30">
        <v>52.254494000000001</v>
      </c>
      <c r="E65" s="30">
        <v>179.10271400000002</v>
      </c>
      <c r="F65" s="30">
        <v>62.124832999999995</v>
      </c>
      <c r="G65" s="30">
        <v>39.158498999999999</v>
      </c>
      <c r="H65" s="30">
        <v>77.289035999999996</v>
      </c>
      <c r="I65" s="30">
        <v>68.893782999999999</v>
      </c>
      <c r="J65" s="30">
        <v>53.154092000000006</v>
      </c>
      <c r="K65" s="30">
        <v>75.513166999999996</v>
      </c>
      <c r="L65" s="30">
        <v>45.402401000000005</v>
      </c>
    </row>
    <row r="66" spans="1:13">
      <c r="A66" s="29" t="s">
        <v>278</v>
      </c>
    </row>
    <row r="67" spans="1:13">
      <c r="A67" s="29" t="s">
        <v>279</v>
      </c>
      <c r="B67" s="30">
        <v>53.386644000000004</v>
      </c>
      <c r="C67" s="30">
        <v>86.651376999999997</v>
      </c>
      <c r="D67" s="30">
        <v>73.320750000000004</v>
      </c>
      <c r="E67" s="30">
        <v>42.259270000000001</v>
      </c>
      <c r="F67" s="30">
        <v>44.039727999999997</v>
      </c>
      <c r="G67" s="30">
        <v>53.247267000000001</v>
      </c>
      <c r="H67" s="30">
        <v>20.826719000000001</v>
      </c>
      <c r="I67" s="30">
        <v>0</v>
      </c>
      <c r="J67" s="30">
        <v>0</v>
      </c>
      <c r="K67" s="30">
        <v>34.426636000000002</v>
      </c>
      <c r="L67" s="30">
        <v>21.873988000000001</v>
      </c>
    </row>
    <row r="68" spans="1:13">
      <c r="A68" s="29" t="s">
        <v>280</v>
      </c>
      <c r="B68" s="30">
        <v>157.76435499999999</v>
      </c>
      <c r="C68" s="30">
        <v>18.091593</v>
      </c>
      <c r="D68" s="30">
        <v>111.874768</v>
      </c>
      <c r="E68" s="30">
        <v>95.727539000000007</v>
      </c>
      <c r="F68" s="30">
        <v>65.864404000000007</v>
      </c>
      <c r="G68" s="30">
        <v>91.246975000000006</v>
      </c>
      <c r="H68" s="30">
        <v>82.175667000000004</v>
      </c>
      <c r="I68" s="30">
        <v>108.92038700000001</v>
      </c>
      <c r="J68" s="30">
        <v>25.171474</v>
      </c>
      <c r="K68" s="30">
        <v>14.049720000000001</v>
      </c>
      <c r="L68" s="30">
        <v>12.966032999999999</v>
      </c>
      <c r="M68" s="36"/>
    </row>
    <row r="69" spans="1:13">
      <c r="A69" s="29" t="s">
        <v>281</v>
      </c>
      <c r="B69" s="30">
        <v>36.34704</v>
      </c>
      <c r="C69" s="30">
        <v>121.319266</v>
      </c>
      <c r="D69" s="30">
        <v>119.1608116</v>
      </c>
      <c r="E69" s="30">
        <v>32.012590000000003</v>
      </c>
      <c r="F69" s="30">
        <v>19.116686999999999</v>
      </c>
      <c r="G69" s="30">
        <v>28.521028000000001</v>
      </c>
      <c r="H69" s="30">
        <v>49.441752999999999</v>
      </c>
      <c r="I69" s="30">
        <v>13.127627</v>
      </c>
      <c r="J69" s="30">
        <v>8.0609780000000004</v>
      </c>
      <c r="K69" s="30">
        <v>37.665697999999999</v>
      </c>
      <c r="L69" s="30">
        <v>44.784152500000005</v>
      </c>
    </row>
    <row r="70" spans="1:13">
      <c r="A70" s="29" t="s">
        <v>282</v>
      </c>
    </row>
    <row r="71" spans="1:13">
      <c r="A71" s="29" t="s">
        <v>283</v>
      </c>
      <c r="B71" s="30">
        <v>30.841932</v>
      </c>
      <c r="C71" s="30">
        <v>0</v>
      </c>
      <c r="D71" s="30">
        <v>62.704368000000009</v>
      </c>
      <c r="E71" s="30">
        <v>38.673183999999999</v>
      </c>
      <c r="F71" s="30">
        <v>49.856269000000005</v>
      </c>
      <c r="G71" s="30">
        <v>0</v>
      </c>
      <c r="H71" s="30">
        <v>41.616864</v>
      </c>
      <c r="I71" s="30">
        <v>13.164505</v>
      </c>
      <c r="J71" s="30">
        <v>49.614733999999999</v>
      </c>
      <c r="K71" s="30">
        <v>30.108972999999999</v>
      </c>
      <c r="L71" s="30">
        <v>30.202035000000002</v>
      </c>
    </row>
    <row r="72" spans="1:13">
      <c r="A72" s="29" t="s">
        <v>284</v>
      </c>
    </row>
    <row r="73" spans="1:13">
      <c r="A73" s="29" t="s">
        <v>285</v>
      </c>
      <c r="B73" s="30">
        <v>1.7439465511201531</v>
      </c>
      <c r="C73" s="30">
        <v>1.7709368496690834</v>
      </c>
      <c r="D73" s="30">
        <v>1.6312327293676661</v>
      </c>
      <c r="E73" s="30">
        <v>1.7699459564316546</v>
      </c>
      <c r="F73" s="30">
        <v>2.9651553733501181</v>
      </c>
      <c r="G73" s="30">
        <v>2.9229825249822041</v>
      </c>
      <c r="H73" s="30">
        <v>2.6353271191765555</v>
      </c>
      <c r="I73" s="30">
        <v>2.7256219725293711</v>
      </c>
      <c r="J73" s="30">
        <v>2.4990674886974809</v>
      </c>
      <c r="K73" s="30">
        <v>2.4501408127812296</v>
      </c>
      <c r="L73" s="30">
        <v>3.3816005986841891</v>
      </c>
    </row>
    <row r="74" spans="1:13">
      <c r="A74" s="29" t="s">
        <v>286</v>
      </c>
      <c r="B74" s="30">
        <v>3.3886293465700685</v>
      </c>
      <c r="C74" s="30">
        <v>3.4147626447822228</v>
      </c>
      <c r="D74" s="30">
        <v>3.1632908589446522</v>
      </c>
      <c r="E74" s="30">
        <v>3.4679118576340353</v>
      </c>
      <c r="F74" s="30">
        <v>4.5553558174184765</v>
      </c>
      <c r="G74" s="30">
        <v>4.9026100292165706</v>
      </c>
      <c r="H74" s="30">
        <v>5.0968822479373737</v>
      </c>
      <c r="I74" s="30">
        <v>5.0682736313285561</v>
      </c>
      <c r="J74" s="30">
        <v>5.1638548677947353</v>
      </c>
      <c r="K74" s="30">
        <v>5.0409763982065945</v>
      </c>
      <c r="L74" s="30">
        <v>4.217891012284773</v>
      </c>
    </row>
    <row r="75" spans="1:13">
      <c r="A75" s="29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</row>
    <row r="76" spans="1:13">
      <c r="A76" s="34" t="s">
        <v>215</v>
      </c>
      <c r="B76" s="35">
        <v>26439.976245205606</v>
      </c>
      <c r="C76" s="35">
        <v>21888.348756278923</v>
      </c>
      <c r="D76" s="35">
        <v>20372.115223267967</v>
      </c>
      <c r="E76" s="35">
        <v>19183.014485228636</v>
      </c>
      <c r="F76" s="35">
        <v>18112.951811979634</v>
      </c>
      <c r="G76" s="35">
        <v>18031.567505027855</v>
      </c>
      <c r="H76" s="35">
        <v>17157.22504895983</v>
      </c>
      <c r="I76" s="35">
        <v>14114.356362393282</v>
      </c>
      <c r="J76" s="35">
        <v>16589.498987087947</v>
      </c>
      <c r="K76" s="35">
        <v>17318.084041722228</v>
      </c>
      <c r="L76" s="35">
        <v>16917.362545921278</v>
      </c>
    </row>
  </sheetData>
  <mergeCells count="2">
    <mergeCell ref="A1:L1"/>
    <mergeCell ref="B4:L4"/>
  </mergeCells>
  <printOptions horizontalCentered="1"/>
  <pageMargins left="0.39370078740157483" right="0" top="0.39370078740157483" bottom="0.39370078740157483" header="0" footer="0"/>
  <pageSetup paperSize="9" orientation="landscape" horizontalDpi="1200" verticalDpi="12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CC1852-C38B-47DA-9F54-82E6B4656C14}">
  <sheetPr>
    <pageSetUpPr fitToPage="1"/>
  </sheetPr>
  <dimension ref="A1:K46"/>
  <sheetViews>
    <sheetView view="pageBreakPreview" zoomScaleNormal="100" zoomScaleSheetLayoutView="100" workbookViewId="0">
      <selection sqref="A1:K1"/>
    </sheetView>
  </sheetViews>
  <sheetFormatPr baseColWidth="10" defaultColWidth="11.44140625" defaultRowHeight="13.2"/>
  <cols>
    <col min="1" max="1" width="49.44140625" customWidth="1"/>
    <col min="2" max="2" width="14.5546875" customWidth="1"/>
    <col min="3" max="3" width="8" customWidth="1"/>
    <col min="4" max="4" width="8.88671875" customWidth="1"/>
    <col min="5" max="5" width="9.33203125" customWidth="1"/>
    <col min="6" max="6" width="9.109375" customWidth="1"/>
    <col min="7" max="7" width="10.6640625" customWidth="1"/>
    <col min="8" max="8" width="8.6640625" customWidth="1"/>
    <col min="9" max="9" width="14.88671875" customWidth="1"/>
    <col min="11" max="11" width="10.109375" customWidth="1"/>
  </cols>
  <sheetData>
    <row r="1" spans="1:11" ht="15.6">
      <c r="A1" s="86" t="s">
        <v>318</v>
      </c>
      <c r="B1" s="86"/>
      <c r="C1" s="86"/>
      <c r="D1" s="86"/>
      <c r="E1" s="86"/>
      <c r="F1" s="86"/>
      <c r="G1" s="86"/>
      <c r="H1" s="86"/>
      <c r="I1" s="86"/>
      <c r="J1" s="86"/>
      <c r="K1" s="86"/>
    </row>
    <row r="2" spans="1:11" ht="13.8">
      <c r="A2" s="43"/>
      <c r="D2" s="45"/>
      <c r="I2" s="43"/>
    </row>
    <row r="3" spans="1:11" ht="16.2" thickBot="1">
      <c r="A3" s="46" t="s">
        <v>163</v>
      </c>
      <c r="B3" s="89" t="s">
        <v>289</v>
      </c>
      <c r="C3" s="89"/>
      <c r="D3" s="89"/>
      <c r="E3" s="89"/>
      <c r="F3" s="89"/>
      <c r="G3" s="89"/>
      <c r="H3" s="89"/>
      <c r="I3" s="89"/>
      <c r="J3" s="89"/>
      <c r="K3" s="89"/>
    </row>
    <row r="4" spans="1:11" ht="21.75" customHeight="1" thickTop="1" thickBot="1">
      <c r="A4" s="47" t="s">
        <v>290</v>
      </c>
      <c r="B4" s="48" t="s">
        <v>198</v>
      </c>
      <c r="C4" s="48" t="s">
        <v>199</v>
      </c>
      <c r="D4" s="48" t="s">
        <v>200</v>
      </c>
      <c r="E4" s="48" t="s">
        <v>201</v>
      </c>
      <c r="F4" s="48" t="s">
        <v>202</v>
      </c>
      <c r="G4" s="48" t="s">
        <v>203</v>
      </c>
      <c r="H4" s="48" t="s">
        <v>204</v>
      </c>
      <c r="I4" s="48" t="s">
        <v>205</v>
      </c>
      <c r="J4" s="48" t="s">
        <v>206</v>
      </c>
      <c r="K4" s="48" t="s">
        <v>207</v>
      </c>
    </row>
    <row r="5" spans="1:11" ht="13.8" thickTop="1">
      <c r="A5" s="29" t="s">
        <v>0</v>
      </c>
      <c r="B5" s="30">
        <v>540.67575924999994</v>
      </c>
      <c r="C5" s="30">
        <v>18.928431</v>
      </c>
      <c r="D5" s="30">
        <v>0</v>
      </c>
      <c r="E5" s="30">
        <v>0</v>
      </c>
      <c r="F5" s="30">
        <v>4.1675332872269184</v>
      </c>
      <c r="G5" s="30">
        <v>0</v>
      </c>
      <c r="H5" s="30">
        <v>281.04449099999994</v>
      </c>
      <c r="I5" s="30">
        <v>352.568039</v>
      </c>
      <c r="J5" s="30">
        <v>21.972794999999998</v>
      </c>
      <c r="K5" s="30">
        <v>100.35365100000001</v>
      </c>
    </row>
    <row r="6" spans="1:11">
      <c r="A6" s="50" t="s">
        <v>1</v>
      </c>
      <c r="B6" s="30">
        <v>200.03038800000002</v>
      </c>
      <c r="C6" s="30">
        <v>20.087313999999999</v>
      </c>
      <c r="D6" s="30">
        <v>0</v>
      </c>
      <c r="E6" s="30">
        <v>0</v>
      </c>
      <c r="F6" s="30">
        <v>3.1403865690127359</v>
      </c>
      <c r="G6" s="30">
        <v>0</v>
      </c>
      <c r="H6" s="30">
        <v>0</v>
      </c>
      <c r="I6" s="30">
        <v>27.372975</v>
      </c>
      <c r="J6" s="30">
        <v>0</v>
      </c>
      <c r="K6" s="30">
        <v>0</v>
      </c>
    </row>
    <row r="7" spans="1:11">
      <c r="A7" s="29" t="s">
        <v>2</v>
      </c>
      <c r="B7" s="30">
        <v>767.99860139999998</v>
      </c>
      <c r="C7" s="30">
        <v>0</v>
      </c>
      <c r="D7" s="30">
        <v>0</v>
      </c>
      <c r="E7" s="30">
        <v>0</v>
      </c>
      <c r="F7" s="30">
        <v>3.0147714360509448</v>
      </c>
      <c r="G7" s="30">
        <v>0</v>
      </c>
      <c r="H7" s="30">
        <v>104.086877</v>
      </c>
      <c r="I7" s="30">
        <v>531.269046</v>
      </c>
      <c r="J7" s="30">
        <v>96.058178999999996</v>
      </c>
      <c r="K7" s="30">
        <v>121.63883215</v>
      </c>
    </row>
    <row r="8" spans="1:11">
      <c r="A8" s="29" t="s">
        <v>3</v>
      </c>
      <c r="B8" s="30">
        <v>0</v>
      </c>
      <c r="C8" s="30">
        <v>0</v>
      </c>
      <c r="D8" s="30">
        <v>0</v>
      </c>
      <c r="E8" s="30">
        <v>0</v>
      </c>
      <c r="F8" s="30">
        <v>6.2529335442930098E-4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</row>
    <row r="9" spans="1:11">
      <c r="A9" s="29" t="s">
        <v>5</v>
      </c>
      <c r="B9" s="30">
        <v>15.451779999999999</v>
      </c>
      <c r="C9" s="30">
        <v>0</v>
      </c>
      <c r="D9" s="30">
        <v>0</v>
      </c>
      <c r="E9" s="30">
        <v>0</v>
      </c>
      <c r="F9" s="30">
        <v>9.419322759904987E-3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</row>
    <row r="10" spans="1:11">
      <c r="A10" s="29" t="s">
        <v>6</v>
      </c>
      <c r="B10" s="30">
        <v>52.371352999999999</v>
      </c>
      <c r="C10" s="30">
        <v>0</v>
      </c>
      <c r="D10" s="30">
        <v>0</v>
      </c>
      <c r="E10" s="30">
        <v>0</v>
      </c>
      <c r="F10" s="30">
        <v>3.7311991889470437E-2</v>
      </c>
      <c r="G10" s="30">
        <v>0</v>
      </c>
      <c r="H10" s="30">
        <v>0</v>
      </c>
      <c r="I10" s="30">
        <v>7.1687940000000001</v>
      </c>
      <c r="J10" s="30">
        <v>0</v>
      </c>
      <c r="K10" s="30">
        <v>0</v>
      </c>
    </row>
    <row r="11" spans="1:11">
      <c r="A11" s="29" t="s">
        <v>7</v>
      </c>
      <c r="B11" s="30">
        <v>8.6146750000000001</v>
      </c>
      <c r="C11" s="30">
        <v>0</v>
      </c>
      <c r="D11" s="30">
        <v>0</v>
      </c>
      <c r="E11" s="30">
        <v>0</v>
      </c>
      <c r="F11" s="30">
        <v>0.76825252714582593</v>
      </c>
      <c r="G11" s="30">
        <v>0</v>
      </c>
      <c r="H11" s="30">
        <v>14.130737999999999</v>
      </c>
      <c r="I11" s="30">
        <v>3.2312910000000001</v>
      </c>
      <c r="J11" s="30">
        <v>0</v>
      </c>
      <c r="K11" s="30">
        <v>0</v>
      </c>
    </row>
    <row r="12" spans="1:11">
      <c r="A12" s="29" t="s">
        <v>9</v>
      </c>
      <c r="B12" s="30">
        <v>96.224336999999991</v>
      </c>
      <c r="C12" s="30">
        <v>74.26982000000001</v>
      </c>
      <c r="D12" s="30">
        <v>0</v>
      </c>
      <c r="E12" s="30">
        <v>0</v>
      </c>
      <c r="F12" s="30">
        <v>3.4927310108721836</v>
      </c>
      <c r="G12" s="30">
        <v>0</v>
      </c>
      <c r="H12" s="30">
        <v>19.715579000000002</v>
      </c>
      <c r="I12" s="30">
        <v>73.610602</v>
      </c>
      <c r="J12" s="30">
        <v>36.34704</v>
      </c>
      <c r="K12" s="30">
        <v>152.37007199999999</v>
      </c>
    </row>
    <row r="13" spans="1:11">
      <c r="A13" s="29" t="s">
        <v>11</v>
      </c>
      <c r="B13" s="30">
        <v>20.824216399999997</v>
      </c>
      <c r="C13" s="30">
        <v>0</v>
      </c>
      <c r="D13" s="30">
        <v>0</v>
      </c>
      <c r="E13" s="30">
        <v>0</v>
      </c>
      <c r="F13" s="30">
        <v>0.21600340811572344</v>
      </c>
      <c r="G13" s="30">
        <v>0</v>
      </c>
      <c r="H13" s="30">
        <v>3.0443039999999999</v>
      </c>
      <c r="I13" s="30">
        <v>0</v>
      </c>
      <c r="J13" s="30">
        <v>0</v>
      </c>
      <c r="K13" s="30">
        <v>0</v>
      </c>
    </row>
    <row r="14" spans="1:11">
      <c r="A14" s="29" t="s">
        <v>13</v>
      </c>
      <c r="B14" s="30">
        <v>169.327191</v>
      </c>
      <c r="C14" s="30">
        <v>66.219527999999997</v>
      </c>
      <c r="D14" s="30">
        <v>0</v>
      </c>
      <c r="E14" s="30">
        <v>0</v>
      </c>
      <c r="F14" s="30">
        <v>26.280832577236559</v>
      </c>
      <c r="G14" s="30">
        <v>0</v>
      </c>
      <c r="H14" s="30">
        <v>58.972031000000001</v>
      </c>
      <c r="I14" s="30">
        <v>37.373880000000007</v>
      </c>
      <c r="J14" s="30">
        <v>30.335418799999999</v>
      </c>
      <c r="K14" s="30">
        <v>11.928900000000001</v>
      </c>
    </row>
    <row r="15" spans="1:11">
      <c r="A15" s="29" t="s">
        <v>16</v>
      </c>
      <c r="B15" s="30">
        <v>207.01631100000003</v>
      </c>
      <c r="C15" s="30">
        <v>0</v>
      </c>
      <c r="D15" s="30">
        <v>19.881499999999999</v>
      </c>
      <c r="E15" s="30">
        <v>0</v>
      </c>
      <c r="F15" s="30">
        <v>1.1307303787810039</v>
      </c>
      <c r="G15" s="30">
        <v>17.124210000000001</v>
      </c>
      <c r="H15" s="30">
        <v>25.003292000000002</v>
      </c>
      <c r="I15" s="30">
        <v>58.190038000000001</v>
      </c>
      <c r="J15" s="30">
        <v>58.558272000000002</v>
      </c>
      <c r="K15" s="30">
        <v>172.63276539999998</v>
      </c>
    </row>
    <row r="16" spans="1:11">
      <c r="A16" s="29" t="s">
        <v>19</v>
      </c>
      <c r="B16" s="30">
        <v>10.915571999999999</v>
      </c>
      <c r="C16" s="30">
        <v>0</v>
      </c>
      <c r="D16" s="30">
        <v>0</v>
      </c>
      <c r="E16" s="30">
        <v>0</v>
      </c>
      <c r="F16" s="30">
        <v>1.0211105298470989E-2</v>
      </c>
      <c r="G16" s="30">
        <v>0</v>
      </c>
      <c r="H16" s="30">
        <v>0</v>
      </c>
      <c r="I16" s="30">
        <v>2.9965440000000001</v>
      </c>
      <c r="J16" s="30">
        <v>3.605369</v>
      </c>
      <c r="K16" s="30">
        <v>0</v>
      </c>
    </row>
    <row r="17" spans="1:11">
      <c r="A17" s="29" t="s">
        <v>25</v>
      </c>
      <c r="B17" s="30">
        <v>3.9513039999999999</v>
      </c>
      <c r="C17" s="30">
        <v>0</v>
      </c>
      <c r="D17" s="30">
        <v>0</v>
      </c>
      <c r="E17" s="30">
        <v>0</v>
      </c>
      <c r="F17" s="30">
        <v>5.3585158141057576E-2</v>
      </c>
      <c r="G17" s="30">
        <v>0</v>
      </c>
      <c r="H17" s="30">
        <v>7.5653629999999996</v>
      </c>
      <c r="I17" s="30">
        <v>0</v>
      </c>
      <c r="J17" s="30">
        <v>0</v>
      </c>
      <c r="K17" s="30">
        <v>0</v>
      </c>
    </row>
    <row r="18" spans="1:11">
      <c r="A18" s="29" t="s">
        <v>28</v>
      </c>
      <c r="B18" s="30">
        <v>26.375928199999997</v>
      </c>
      <c r="C18" s="30">
        <v>0</v>
      </c>
      <c r="D18" s="30">
        <v>0</v>
      </c>
      <c r="E18" s="30">
        <v>0</v>
      </c>
      <c r="F18" s="30">
        <v>1.6865392069033318</v>
      </c>
      <c r="G18" s="30">
        <v>0</v>
      </c>
      <c r="H18" s="30">
        <v>36.048766999999998</v>
      </c>
      <c r="I18" s="30">
        <v>0</v>
      </c>
      <c r="J18" s="30">
        <v>0</v>
      </c>
      <c r="K18" s="30">
        <v>0</v>
      </c>
    </row>
    <row r="19" spans="1:11">
      <c r="A19" s="29" t="s">
        <v>31</v>
      </c>
      <c r="B19" s="30">
        <v>4.0648200000000001</v>
      </c>
      <c r="C19" s="30">
        <v>0</v>
      </c>
      <c r="D19" s="30">
        <v>0</v>
      </c>
      <c r="E19" s="30">
        <v>0</v>
      </c>
      <c r="F19" s="30">
        <v>2.888435123252384E-3</v>
      </c>
      <c r="G19" s="30">
        <v>0</v>
      </c>
      <c r="H19" s="30">
        <v>0</v>
      </c>
      <c r="I19" s="30">
        <v>0</v>
      </c>
      <c r="J19" s="30">
        <v>3.8045399999999998</v>
      </c>
      <c r="K19" s="30">
        <v>0</v>
      </c>
    </row>
    <row r="20" spans="1:11">
      <c r="A20" s="29" t="s">
        <v>34</v>
      </c>
      <c r="B20" s="30">
        <v>0</v>
      </c>
      <c r="C20" s="30">
        <v>0</v>
      </c>
      <c r="D20" s="30">
        <v>0</v>
      </c>
      <c r="E20" s="30"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</row>
    <row r="21" spans="1:11" ht="6.75" customHeight="1">
      <c r="A21" s="29"/>
      <c r="B21" s="30"/>
      <c r="C21" s="30"/>
      <c r="D21" s="30"/>
      <c r="E21" s="30"/>
      <c r="F21" s="30"/>
      <c r="G21" s="30"/>
      <c r="H21" s="30"/>
      <c r="I21" s="30"/>
      <c r="J21" s="30"/>
      <c r="K21" s="30"/>
    </row>
    <row r="22" spans="1:11">
      <c r="A22" s="51" t="s">
        <v>291</v>
      </c>
      <c r="B22" s="52">
        <v>2123.8422362500005</v>
      </c>
      <c r="C22" s="52">
        <v>179.50509299999999</v>
      </c>
      <c r="D22" s="52">
        <v>19.881499999999999</v>
      </c>
      <c r="E22" s="53">
        <v>0</v>
      </c>
      <c r="F22" s="52">
        <v>44.011821707911821</v>
      </c>
      <c r="G22" s="52">
        <v>17.124210000000001</v>
      </c>
      <c r="H22" s="52">
        <v>549.61144200000001</v>
      </c>
      <c r="I22" s="52">
        <v>1093.7812090000002</v>
      </c>
      <c r="J22" s="52">
        <v>250.68161379999995</v>
      </c>
      <c r="K22" s="52">
        <v>558.92422054999997</v>
      </c>
    </row>
    <row r="23" spans="1:11">
      <c r="A23" s="51" t="s">
        <v>292</v>
      </c>
      <c r="B23" s="54">
        <v>8.0326934357027632E-2</v>
      </c>
      <c r="C23" s="54">
        <v>6.7891548515498345E-3</v>
      </c>
      <c r="D23" s="54">
        <v>7.5194848193576344E-4</v>
      </c>
      <c r="E23" s="53">
        <v>0</v>
      </c>
      <c r="F23" s="54">
        <v>1.6645938445535686E-3</v>
      </c>
      <c r="G23" s="54">
        <v>6.4766359247789263E-4</v>
      </c>
      <c r="H23" s="54">
        <v>2.0787138267556567E-2</v>
      </c>
      <c r="I23" s="54">
        <v>4.1368464133863851E-2</v>
      </c>
      <c r="J23" s="54">
        <v>9.4811588132745171E-3</v>
      </c>
      <c r="K23" s="54">
        <v>2.1139361675914913E-2</v>
      </c>
    </row>
    <row r="25" spans="1:11" ht="21.75" customHeight="1" thickBot="1">
      <c r="A25" s="47" t="s">
        <v>307</v>
      </c>
      <c r="B25" s="55" t="s">
        <v>130</v>
      </c>
      <c r="C25" s="48" t="s">
        <v>208</v>
      </c>
      <c r="D25" s="48" t="s">
        <v>209</v>
      </c>
      <c r="E25" s="48" t="s">
        <v>210</v>
      </c>
      <c r="F25" s="48" t="s">
        <v>211</v>
      </c>
      <c r="G25" s="48" t="s">
        <v>212</v>
      </c>
      <c r="H25" s="48" t="s">
        <v>213</v>
      </c>
      <c r="I25" s="48" t="s">
        <v>214</v>
      </c>
      <c r="J25" s="56" t="s">
        <v>293</v>
      </c>
      <c r="K25" s="56" t="s">
        <v>294</v>
      </c>
    </row>
    <row r="26" spans="1:11" ht="13.8" thickTop="1">
      <c r="A26" s="29" t="s">
        <v>0</v>
      </c>
      <c r="B26" s="32">
        <v>3389.6147849999998</v>
      </c>
      <c r="C26" s="30">
        <v>0</v>
      </c>
      <c r="D26" s="30">
        <v>105.47335100000001</v>
      </c>
      <c r="E26" s="30">
        <v>80.859946000000008</v>
      </c>
      <c r="F26" s="30">
        <v>32.473616</v>
      </c>
      <c r="G26" s="30">
        <v>0</v>
      </c>
      <c r="H26" s="30">
        <v>0</v>
      </c>
      <c r="I26" s="30">
        <v>0.43928793609915934</v>
      </c>
      <c r="J26" s="52">
        <v>4928.5716854733255</v>
      </c>
      <c r="K26" s="57">
        <v>0.18640605573036512</v>
      </c>
    </row>
    <row r="27" spans="1:11">
      <c r="A27" s="50" t="s">
        <v>1</v>
      </c>
      <c r="B27" s="32">
        <v>10591.749377</v>
      </c>
      <c r="C27" s="30">
        <v>19.160207</v>
      </c>
      <c r="D27" s="30">
        <v>4.3117080000000003</v>
      </c>
      <c r="E27" s="30">
        <v>0</v>
      </c>
      <c r="F27" s="30">
        <v>0</v>
      </c>
      <c r="G27" s="30">
        <v>0</v>
      </c>
      <c r="H27" s="30">
        <v>0</v>
      </c>
      <c r="I27" s="30">
        <v>0.23847568905677741</v>
      </c>
      <c r="J27" s="52">
        <v>10866.09083125807</v>
      </c>
      <c r="K27" s="57">
        <v>0.41097203456180992</v>
      </c>
    </row>
    <row r="28" spans="1:11">
      <c r="A28" s="29" t="s">
        <v>2</v>
      </c>
      <c r="B28" s="32">
        <v>2993.250106</v>
      </c>
      <c r="C28" s="30">
        <v>0</v>
      </c>
      <c r="D28" s="30">
        <v>539.46190200000001</v>
      </c>
      <c r="E28" s="30">
        <v>20.142330000000001</v>
      </c>
      <c r="F28" s="30">
        <v>0</v>
      </c>
      <c r="G28" s="30">
        <v>36.274271999999996</v>
      </c>
      <c r="H28" s="30">
        <v>17.906496000000001</v>
      </c>
      <c r="I28" s="30">
        <v>0.49050515308257553</v>
      </c>
      <c r="J28" s="52">
        <v>5231.5919181391337</v>
      </c>
      <c r="K28" s="57">
        <v>0.19786674048498004</v>
      </c>
    </row>
    <row r="29" spans="1:11">
      <c r="A29" s="29" t="s">
        <v>3</v>
      </c>
      <c r="B29" s="32">
        <v>3.6509620000000003</v>
      </c>
      <c r="C29" s="30">
        <v>0</v>
      </c>
      <c r="D29" s="30">
        <v>14.417522999999999</v>
      </c>
      <c r="E29" s="30">
        <v>0</v>
      </c>
      <c r="F29" s="30">
        <v>0</v>
      </c>
      <c r="G29" s="30">
        <v>0</v>
      </c>
      <c r="H29" s="30">
        <v>0</v>
      </c>
      <c r="I29" s="30">
        <v>1.39587589103966E-5</v>
      </c>
      <c r="J29" s="52">
        <v>18.069124252113337</v>
      </c>
      <c r="K29" s="57">
        <v>6.8340168253327516E-4</v>
      </c>
    </row>
    <row r="30" spans="1:11">
      <c r="A30" s="29" t="s">
        <v>5</v>
      </c>
      <c r="B30" s="32">
        <v>0</v>
      </c>
      <c r="C30" s="30">
        <v>0</v>
      </c>
      <c r="D30" s="30">
        <v>0</v>
      </c>
      <c r="E30" s="30">
        <v>0</v>
      </c>
      <c r="F30" s="30">
        <v>0</v>
      </c>
      <c r="G30" s="30">
        <v>0</v>
      </c>
      <c r="H30" s="30">
        <v>0</v>
      </c>
      <c r="I30" s="30">
        <v>2.0307872089821871E-4</v>
      </c>
      <c r="J30" s="52">
        <v>15.461402401480804</v>
      </c>
      <c r="K30" s="57">
        <v>5.8477368731692572E-4</v>
      </c>
    </row>
    <row r="31" spans="1:11">
      <c r="A31" s="29" t="s">
        <v>6</v>
      </c>
      <c r="B31" s="32">
        <v>68.441354000000004</v>
      </c>
      <c r="C31" s="30">
        <v>20.676760000000002</v>
      </c>
      <c r="D31" s="30">
        <v>0</v>
      </c>
      <c r="E31" s="30">
        <v>0</v>
      </c>
      <c r="F31" s="30">
        <v>0</v>
      </c>
      <c r="G31" s="30">
        <v>37.859946000000001</v>
      </c>
      <c r="H31" s="30">
        <v>0</v>
      </c>
      <c r="I31" s="30">
        <v>1.0338775152850293E-2</v>
      </c>
      <c r="J31" s="52">
        <v>186.5658577670423</v>
      </c>
      <c r="K31" s="57">
        <v>7.0562036832719378E-3</v>
      </c>
    </row>
    <row r="32" spans="1:11">
      <c r="A32" s="29" t="s">
        <v>7</v>
      </c>
      <c r="B32" s="32">
        <v>6.1099389999999998</v>
      </c>
      <c r="C32" s="30">
        <v>0</v>
      </c>
      <c r="D32" s="30">
        <v>4.1545170000000002</v>
      </c>
      <c r="E32" s="30">
        <v>0</v>
      </c>
      <c r="F32" s="30">
        <v>0</v>
      </c>
      <c r="G32" s="30">
        <v>0</v>
      </c>
      <c r="H32" s="30">
        <v>0</v>
      </c>
      <c r="I32" s="30">
        <v>1.1859974143507326E-2</v>
      </c>
      <c r="J32" s="52">
        <v>37.021272501289332</v>
      </c>
      <c r="K32" s="57">
        <v>1.4002006718142363E-3</v>
      </c>
    </row>
    <row r="33" spans="1:11">
      <c r="A33" s="29" t="s">
        <v>9</v>
      </c>
      <c r="B33" s="32">
        <v>213.86211500000002</v>
      </c>
      <c r="C33" s="30">
        <v>0</v>
      </c>
      <c r="D33" s="30">
        <v>111.952798</v>
      </c>
      <c r="E33" s="30">
        <v>0</v>
      </c>
      <c r="F33" s="30">
        <v>0</v>
      </c>
      <c r="G33" s="30">
        <v>17.979264000000001</v>
      </c>
      <c r="H33" s="30">
        <v>0</v>
      </c>
      <c r="I33" s="30">
        <v>0.1508406015225828</v>
      </c>
      <c r="J33" s="52">
        <v>799.97519861239471</v>
      </c>
      <c r="K33" s="57">
        <v>3.0256275239939193E-2</v>
      </c>
    </row>
    <row r="34" spans="1:11">
      <c r="A34" s="29" t="s">
        <v>11</v>
      </c>
      <c r="B34" s="32">
        <v>48.594343999999992</v>
      </c>
      <c r="C34" s="30">
        <v>15.22152</v>
      </c>
      <c r="D34" s="30">
        <v>1.843356</v>
      </c>
      <c r="E34" s="30">
        <v>14.050136999999999</v>
      </c>
      <c r="F34" s="30">
        <v>0</v>
      </c>
      <c r="G34" s="30">
        <v>0</v>
      </c>
      <c r="H34" s="30">
        <v>0</v>
      </c>
      <c r="I34" s="30">
        <v>6.1238081323146095E-4</v>
      </c>
      <c r="J34" s="52">
        <v>103.79449318892894</v>
      </c>
      <c r="K34" s="57">
        <v>3.9256651453213817E-3</v>
      </c>
    </row>
    <row r="35" spans="1:11">
      <c r="A35" s="29" t="s">
        <v>13</v>
      </c>
      <c r="B35" s="32">
        <v>2177.77061</v>
      </c>
      <c r="C35" s="30">
        <v>18.592919999999999</v>
      </c>
      <c r="D35" s="30">
        <v>74.712100000000007</v>
      </c>
      <c r="E35" s="30">
        <v>0</v>
      </c>
      <c r="F35" s="30">
        <v>0</v>
      </c>
      <c r="G35" s="30">
        <v>0</v>
      </c>
      <c r="H35" s="30">
        <v>12.935435999999999</v>
      </c>
      <c r="I35" s="30">
        <v>3.629693112899508</v>
      </c>
      <c r="J35" s="52">
        <v>2688.0785404901367</v>
      </c>
      <c r="K35" s="57">
        <v>0.10166720709431688</v>
      </c>
    </row>
    <row r="36" spans="1:11">
      <c r="A36" s="29" t="s">
        <v>16</v>
      </c>
      <c r="B36" s="32">
        <v>249.86805699999999</v>
      </c>
      <c r="C36" s="30">
        <v>18.261792</v>
      </c>
      <c r="D36" s="30">
        <v>113.14004300000001</v>
      </c>
      <c r="E36" s="30">
        <v>18.261792</v>
      </c>
      <c r="F36" s="30">
        <v>18.542135999999999</v>
      </c>
      <c r="G36" s="30">
        <v>155.384557</v>
      </c>
      <c r="H36" s="30">
        <v>0</v>
      </c>
      <c r="I36" s="30">
        <v>0.1357258670726271</v>
      </c>
      <c r="J36" s="52">
        <v>1133.1312216458537</v>
      </c>
      <c r="K36" s="57">
        <v>4.2856741289672144E-2</v>
      </c>
    </row>
    <row r="37" spans="1:11">
      <c r="A37" s="29" t="s">
        <v>19</v>
      </c>
      <c r="B37" s="32">
        <v>147.39437799999999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6.3833324996759265E-5</v>
      </c>
      <c r="J37" s="52">
        <v>164.92213793862345</v>
      </c>
      <c r="K37" s="57">
        <v>6.23760537487355E-3</v>
      </c>
    </row>
    <row r="38" spans="1:11">
      <c r="A38" s="29" t="s">
        <v>25</v>
      </c>
      <c r="B38" s="32">
        <v>60.887330000000006</v>
      </c>
      <c r="C38" s="30">
        <v>0</v>
      </c>
      <c r="D38" s="30">
        <v>16.702916999999999</v>
      </c>
      <c r="E38" s="30">
        <v>0</v>
      </c>
      <c r="F38" s="30">
        <v>0</v>
      </c>
      <c r="G38" s="30">
        <v>0</v>
      </c>
      <c r="H38" s="30">
        <v>0</v>
      </c>
      <c r="I38" s="30">
        <v>1.0981110710429037E-2</v>
      </c>
      <c r="J38" s="52">
        <v>89.171480268851496</v>
      </c>
      <c r="K38" s="57">
        <v>3.3726006196779803E-3</v>
      </c>
    </row>
    <row r="39" spans="1:11">
      <c r="A39" s="29" t="s">
        <v>28</v>
      </c>
      <c r="B39" s="32">
        <v>44.882641</v>
      </c>
      <c r="C39" s="30">
        <v>0</v>
      </c>
      <c r="D39" s="30">
        <v>25.129466000000001</v>
      </c>
      <c r="E39" s="30">
        <v>0</v>
      </c>
      <c r="F39" s="30">
        <v>0</v>
      </c>
      <c r="G39" s="30">
        <v>0</v>
      </c>
      <c r="H39" s="30">
        <v>0</v>
      </c>
      <c r="I39" s="30">
        <v>1.3954123756359141E-2</v>
      </c>
      <c r="J39" s="52">
        <v>134.13729553065969</v>
      </c>
      <c r="K39" s="57">
        <v>5.073275947249877E-3</v>
      </c>
    </row>
    <row r="40" spans="1:11">
      <c r="A40" s="29" t="s">
        <v>31</v>
      </c>
      <c r="B40" s="32">
        <v>24.128806999999998</v>
      </c>
      <c r="C40" s="30">
        <v>3.7940849999999999</v>
      </c>
      <c r="D40" s="30">
        <v>3.8045399999999998</v>
      </c>
      <c r="E40" s="30">
        <v>3.7940849999999999</v>
      </c>
      <c r="F40" s="30">
        <v>0</v>
      </c>
      <c r="G40" s="30">
        <v>0</v>
      </c>
      <c r="H40" s="30">
        <v>0</v>
      </c>
      <c r="I40" s="30">
        <v>2.03025758089121E-5</v>
      </c>
      <c r="J40" s="52">
        <v>43.393785737699055</v>
      </c>
      <c r="K40" s="57">
        <v>1.6412187868575605E-3</v>
      </c>
    </row>
    <row r="41" spans="1:11">
      <c r="A41" s="29" t="s">
        <v>34</v>
      </c>
      <c r="B41" s="32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52">
        <v>0</v>
      </c>
      <c r="K41" s="57">
        <v>0</v>
      </c>
    </row>
    <row r="42" spans="1:11" ht="6.75" customHeight="1">
      <c r="A42" s="29"/>
      <c r="B42" s="32"/>
      <c r="C42" s="30"/>
      <c r="D42" s="30"/>
      <c r="E42" s="30"/>
      <c r="F42" s="30"/>
      <c r="G42" s="30"/>
      <c r="H42" s="30"/>
      <c r="I42" s="30"/>
      <c r="J42" s="52"/>
      <c r="K42" s="57"/>
    </row>
    <row r="43" spans="1:11">
      <c r="A43" s="51" t="s">
        <v>295</v>
      </c>
      <c r="B43" s="32">
        <v>20020.204805000005</v>
      </c>
      <c r="C43" s="53">
        <v>95.707284000000001</v>
      </c>
      <c r="D43" s="53">
        <v>1015.1042209999999</v>
      </c>
      <c r="E43" s="53">
        <v>137.10829000000001</v>
      </c>
      <c r="F43" s="53">
        <v>51.015751999999999</v>
      </c>
      <c r="G43" s="53">
        <v>247.49803900000001</v>
      </c>
      <c r="H43" s="53">
        <v>30.841932</v>
      </c>
      <c r="I43" s="53">
        <v>5.1325758976902209</v>
      </c>
      <c r="J43" s="53">
        <v>26439.976245205602</v>
      </c>
      <c r="K43" s="57">
        <v>1</v>
      </c>
    </row>
    <row r="44" spans="1:11">
      <c r="A44" s="51" t="s">
        <v>292</v>
      </c>
      <c r="B44" s="40">
        <v>0.75719450801814914</v>
      </c>
      <c r="C44" s="54">
        <v>3.6197946288758385E-3</v>
      </c>
      <c r="D44" s="54">
        <v>3.8392781127557563E-2</v>
      </c>
      <c r="E44" s="54">
        <v>5.1856434638386656E-3</v>
      </c>
      <c r="F44" s="54">
        <v>1.9294931102387339E-3</v>
      </c>
      <c r="G44" s="54">
        <v>9.360751186184563E-3</v>
      </c>
      <c r="H44" s="54">
        <v>1.1664886425755625E-3</v>
      </c>
      <c r="I44" s="54">
        <v>1.941218044256344E-4</v>
      </c>
      <c r="J44" s="54">
        <v>1</v>
      </c>
      <c r="K44" s="52"/>
    </row>
    <row r="45" spans="1:11" ht="6.75" customHeight="1">
      <c r="A45" s="58"/>
      <c r="B45" s="41"/>
    </row>
    <row r="46" spans="1:11">
      <c r="A46" s="59" t="s">
        <v>296</v>
      </c>
      <c r="B46" s="30"/>
    </row>
  </sheetData>
  <mergeCells count="2">
    <mergeCell ref="A1:K1"/>
    <mergeCell ref="B3:K3"/>
  </mergeCells>
  <printOptions horizontalCentered="1"/>
  <pageMargins left="0.39370078740157483" right="0.19685039370078741" top="0.39370078740157483" bottom="0.39370078740157483" header="0" footer="0"/>
  <pageSetup paperSize="9" scale="92" orientation="landscape" horizontalDpi="1200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2BB8EA-0727-43FF-A555-0484F78DFE2E}">
  <sheetPr>
    <pageSetUpPr fitToPage="1"/>
  </sheetPr>
  <dimension ref="A1:M41"/>
  <sheetViews>
    <sheetView view="pageBreakPreview" zoomScaleNormal="100" zoomScaleSheetLayoutView="100" workbookViewId="0">
      <selection activeCell="B2" sqref="B2"/>
    </sheetView>
  </sheetViews>
  <sheetFormatPr baseColWidth="10" defaultColWidth="11.44140625" defaultRowHeight="13.2"/>
  <cols>
    <col min="1" max="1" width="48.6640625" customWidth="1"/>
    <col min="2" max="12" width="9.88671875" style="61" customWidth="1"/>
    <col min="13" max="13" width="0" hidden="1" customWidth="1"/>
  </cols>
  <sheetData>
    <row r="1" spans="1:13" ht="15.6">
      <c r="A1" s="86" t="s">
        <v>319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</row>
    <row r="2" spans="1:13" ht="15.6">
      <c r="A2" s="81" t="s">
        <v>298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</row>
    <row r="3" spans="1:13" ht="15.6">
      <c r="A3" s="60" t="s">
        <v>198</v>
      </c>
    </row>
    <row r="4" spans="1:13" ht="13.8" thickBot="1">
      <c r="B4" s="27" t="str">
        <f>+'V1'!B3</f>
        <v>2023A</v>
      </c>
      <c r="C4" s="27" t="str">
        <f>+'V1'!C3</f>
        <v>2022P</v>
      </c>
      <c r="D4" s="27">
        <f>+'V1'!D3</f>
        <v>2021</v>
      </c>
      <c r="E4" s="27">
        <f>+'V1'!E3</f>
        <v>2020</v>
      </c>
      <c r="F4" s="27">
        <f>+'V1'!F3</f>
        <v>2019</v>
      </c>
      <c r="G4" s="27">
        <f>+'V1'!G3</f>
        <v>2018</v>
      </c>
      <c r="H4" s="27">
        <f>+'V1'!H3</f>
        <v>2017</v>
      </c>
      <c r="I4" s="27">
        <f>+'V1'!I3</f>
        <v>2016</v>
      </c>
      <c r="J4" s="27">
        <f>+'V1'!J3</f>
        <v>2015</v>
      </c>
      <c r="K4" s="27">
        <f>+'V1'!K3</f>
        <v>2014</v>
      </c>
      <c r="L4" s="27">
        <f>+'V1'!L3</f>
        <v>2013</v>
      </c>
    </row>
    <row r="5" spans="1:13" ht="14.4" thickTop="1" thickBot="1">
      <c r="A5" s="62" t="s">
        <v>290</v>
      </c>
      <c r="B5" s="87" t="s">
        <v>316</v>
      </c>
      <c r="C5" s="87"/>
      <c r="D5" s="87"/>
      <c r="E5" s="87"/>
      <c r="F5" s="87"/>
      <c r="G5" s="87"/>
      <c r="H5" s="87"/>
      <c r="I5" s="87"/>
      <c r="J5" s="87"/>
      <c r="K5" s="87"/>
      <c r="L5" s="87"/>
    </row>
    <row r="6" spans="1:13" ht="14.4" thickTop="1" thickBot="1">
      <c r="A6" s="29" t="s">
        <v>0</v>
      </c>
      <c r="B6" s="30">
        <f>+SUMIFS(Ventas!P:P,Ventas!$D:$D,$M6,Ventas!$B:$B,$A$3)</f>
        <v>540.67575924999994</v>
      </c>
      <c r="C6" s="30">
        <f>+SUMIFS(Ventas!Q:Q,Ventas!$D:$D,$M6,Ventas!$B:$B,$A$3)</f>
        <v>543.95176179999999</v>
      </c>
      <c r="D6" s="30">
        <f>+SUMIFS(Ventas!R:R,Ventas!$D:$D,$M6,Ventas!$B:$B,$A$3)</f>
        <v>691.10622000000001</v>
      </c>
      <c r="E6" s="30">
        <f>+SUMIFS(Ventas!S:S,Ventas!$D:$D,$M6,Ventas!$B:$B,$A$3)</f>
        <v>613.76676200000009</v>
      </c>
      <c r="F6" s="30">
        <f>+SUMIFS(Ventas!T:T,Ventas!$D:$D,$M6,Ventas!$B:$B,$A$3)</f>
        <v>504.46499140000003</v>
      </c>
      <c r="G6" s="30">
        <f>+SUMIFS(Ventas!U:U,Ventas!$D:$D,$M6,Ventas!$B:$B,$A$3)</f>
        <v>826.52555050000012</v>
      </c>
      <c r="H6" s="30">
        <f>+SUMIFS(Ventas!V:V,Ventas!$D:$D,$M6,Ventas!$B:$B,$A$3)</f>
        <v>749.31363900000008</v>
      </c>
      <c r="I6" s="30">
        <f>+SUMIFS(Ventas!W:W,Ventas!$D:$D,$M6,Ventas!$B:$B,$A$3)</f>
        <v>350.31813699999998</v>
      </c>
      <c r="J6" s="30">
        <f>+SUMIFS(Ventas!X:X,Ventas!$D:$D,$M6,Ventas!$B:$B,$A$3)</f>
        <v>485.14013025000003</v>
      </c>
      <c r="K6" s="30">
        <f>+SUMIFS(Ventas!Y:Y,Ventas!$D:$D,$M6,Ventas!$B:$B,$A$3)</f>
        <v>397.27024065000001</v>
      </c>
      <c r="L6" s="30">
        <f>+SUMIFS(Ventas!Z:Z,Ventas!$D:$D,$M6,Ventas!$B:$B,$A$3)</f>
        <v>491.54482245000008</v>
      </c>
      <c r="M6" s="49" t="s">
        <v>23</v>
      </c>
    </row>
    <row r="7" spans="1:13" ht="13.8" thickBot="1">
      <c r="A7" s="50" t="s">
        <v>299</v>
      </c>
      <c r="B7" s="30">
        <f>+SUMIFS(Ventas!P:P,Ventas!$D:$D,$M7,Ventas!$B:$B,$A$3)</f>
        <v>200.03038800000002</v>
      </c>
      <c r="C7" s="30">
        <f>+SUMIFS(Ventas!Q:Q,Ventas!$D:$D,$M7,Ventas!$B:$B,$A$3)</f>
        <v>152.16649899999999</v>
      </c>
      <c r="D7" s="30">
        <f>+SUMIFS(Ventas!R:R,Ventas!$D:$D,$M7,Ventas!$B:$B,$A$3)</f>
        <v>148.30802800000001</v>
      </c>
      <c r="E7" s="30">
        <f>+SUMIFS(Ventas!S:S,Ventas!$D:$D,$M7,Ventas!$B:$B,$A$3)</f>
        <v>138.48903899999999</v>
      </c>
      <c r="F7" s="30">
        <f>+SUMIFS(Ventas!T:T,Ventas!$D:$D,$M7,Ventas!$B:$B,$A$3)</f>
        <v>229.59880900000002</v>
      </c>
      <c r="G7" s="30">
        <f>+SUMIFS(Ventas!U:U,Ventas!$D:$D,$M7,Ventas!$B:$B,$A$3)</f>
        <v>154.20630446338669</v>
      </c>
      <c r="H7" s="30">
        <f>+SUMIFS(Ventas!V:V,Ventas!$D:$D,$M7,Ventas!$B:$B,$A$3)</f>
        <v>211.56178699999998</v>
      </c>
      <c r="I7" s="30">
        <f>+SUMIFS(Ventas!W:W,Ventas!$D:$D,$M7,Ventas!$B:$B,$A$3)</f>
        <v>78.681956999999997</v>
      </c>
      <c r="J7" s="30">
        <f>+SUMIFS(Ventas!X:X,Ventas!$D:$D,$M7,Ventas!$B:$B,$A$3)</f>
        <v>475.56379500000003</v>
      </c>
      <c r="K7" s="30">
        <f>+SUMIFS(Ventas!Y:Y,Ventas!$D:$D,$M7,Ventas!$B:$B,$A$3)</f>
        <v>84.349532000000011</v>
      </c>
      <c r="L7" s="30">
        <f>+SUMIFS(Ventas!Z:Z,Ventas!$D:$D,$M7,Ventas!$B:$B,$A$3)</f>
        <v>54.004326999999996</v>
      </c>
      <c r="M7" s="49" t="s">
        <v>26</v>
      </c>
    </row>
    <row r="8" spans="1:13" ht="13.8" thickBot="1">
      <c r="A8" s="29" t="s">
        <v>2</v>
      </c>
      <c r="B8" s="30">
        <f>+SUMIFS(Ventas!P:P,Ventas!$D:$D,$M8,Ventas!$B:$B,$A$3)</f>
        <v>767.99860139999998</v>
      </c>
      <c r="C8" s="30">
        <f>+SUMIFS(Ventas!Q:Q,Ventas!$D:$D,$M8,Ventas!$B:$B,$A$3)</f>
        <v>545.88638815000002</v>
      </c>
      <c r="D8" s="30">
        <f>+SUMIFS(Ventas!R:R,Ventas!$D:$D,$M8,Ventas!$B:$B,$A$3)</f>
        <v>816.78106134999996</v>
      </c>
      <c r="E8" s="30">
        <f>+SUMIFS(Ventas!S:S,Ventas!$D:$D,$M8,Ventas!$B:$B,$A$3)</f>
        <v>818.00794324999993</v>
      </c>
      <c r="F8" s="30">
        <f>+SUMIFS(Ventas!T:T,Ventas!$D:$D,$M8,Ventas!$B:$B,$A$3)</f>
        <v>688.37690770000006</v>
      </c>
      <c r="G8" s="30">
        <f>+SUMIFS(Ventas!U:U,Ventas!$D:$D,$M8,Ventas!$B:$B,$A$3)</f>
        <v>458.929508</v>
      </c>
      <c r="H8" s="30">
        <f>+SUMIFS(Ventas!V:V,Ventas!$D:$D,$M8,Ventas!$B:$B,$A$3)</f>
        <v>716.96721575000004</v>
      </c>
      <c r="I8" s="30">
        <f>+SUMIFS(Ventas!W:W,Ventas!$D:$D,$M8,Ventas!$B:$B,$A$3)</f>
        <v>461.81745799999993</v>
      </c>
      <c r="J8" s="30">
        <f>+SUMIFS(Ventas!X:X,Ventas!$D:$D,$M8,Ventas!$B:$B,$A$3)</f>
        <v>468.44085620000004</v>
      </c>
      <c r="K8" s="30">
        <f>+SUMIFS(Ventas!Y:Y,Ventas!$D:$D,$M8,Ventas!$B:$B,$A$3)</f>
        <v>567.05456845000003</v>
      </c>
      <c r="L8" s="30">
        <f>+SUMIFS(Ventas!Z:Z,Ventas!$D:$D,$M8,Ventas!$B:$B,$A$3)</f>
        <v>382.06321220000001</v>
      </c>
      <c r="M8" s="49" t="s">
        <v>29</v>
      </c>
    </row>
    <row r="9" spans="1:13" ht="13.8" thickBot="1">
      <c r="A9" s="29" t="s">
        <v>3</v>
      </c>
      <c r="B9" s="30">
        <f>+SUMIFS(Ventas!P:P,Ventas!$D:$D,$M9,Ventas!$B:$B,$A$3)</f>
        <v>0</v>
      </c>
      <c r="C9" s="30">
        <f>+SUMIFS(Ventas!Q:Q,Ventas!$D:$D,$M9,Ventas!$B:$B,$A$3)</f>
        <v>0</v>
      </c>
      <c r="D9" s="30">
        <f>+SUMIFS(Ventas!R:R,Ventas!$D:$D,$M9,Ventas!$B:$B,$A$3)</f>
        <v>0</v>
      </c>
      <c r="E9" s="30">
        <f>+SUMIFS(Ventas!S:S,Ventas!$D:$D,$M9,Ventas!$B:$B,$A$3)</f>
        <v>0</v>
      </c>
      <c r="F9" s="30">
        <f>+SUMIFS(Ventas!T:T,Ventas!$D:$D,$M9,Ventas!$B:$B,$A$3)</f>
        <v>0</v>
      </c>
      <c r="G9" s="30">
        <f>+SUMIFS(Ventas!U:U,Ventas!$D:$D,$M9,Ventas!$B:$B,$A$3)</f>
        <v>0</v>
      </c>
      <c r="H9" s="30">
        <f>+SUMIFS(Ventas!V:V,Ventas!$D:$D,$M9,Ventas!$B:$B,$A$3)</f>
        <v>12.3611556</v>
      </c>
      <c r="I9" s="30">
        <f>+SUMIFS(Ventas!W:W,Ventas!$D:$D,$M9,Ventas!$B:$B,$A$3)</f>
        <v>1.7473799999999999</v>
      </c>
      <c r="J9" s="30">
        <f>+SUMIFS(Ventas!X:X,Ventas!$D:$D,$M9,Ventas!$B:$B,$A$3)</f>
        <v>13.065696000000001</v>
      </c>
      <c r="K9" s="30">
        <f>+SUMIFS(Ventas!Y:Y,Ventas!$D:$D,$M9,Ventas!$B:$B,$A$3)</f>
        <v>0</v>
      </c>
      <c r="L9" s="30">
        <f>+SUMIFS(Ventas!Z:Z,Ventas!$D:$D,$M9,Ventas!$B:$B,$A$3)</f>
        <v>8.1995719999999999</v>
      </c>
      <c r="M9" s="49" t="s">
        <v>32</v>
      </c>
    </row>
    <row r="10" spans="1:13" ht="13.8" thickBot="1">
      <c r="A10" s="29" t="s">
        <v>5</v>
      </c>
      <c r="B10" s="30">
        <f>+SUMIFS(Ventas!P:P,Ventas!$D:$D,$M10,Ventas!$B:$B,$A$3)</f>
        <v>15.451779999999999</v>
      </c>
      <c r="C10" s="30">
        <f>+SUMIFS(Ventas!Q:Q,Ventas!$D:$D,$M10,Ventas!$B:$B,$A$3)</f>
        <v>0</v>
      </c>
      <c r="D10" s="30">
        <f>+SUMIFS(Ventas!R:R,Ventas!$D:$D,$M10,Ventas!$B:$B,$A$3)</f>
        <v>0</v>
      </c>
      <c r="E10" s="30">
        <f>+SUMIFS(Ventas!S:S,Ventas!$D:$D,$M10,Ventas!$B:$B,$A$3)</f>
        <v>0</v>
      </c>
      <c r="F10" s="30">
        <f>+SUMIFS(Ventas!T:T,Ventas!$D:$D,$M10,Ventas!$B:$B,$A$3)</f>
        <v>0</v>
      </c>
      <c r="G10" s="30">
        <f>+SUMIFS(Ventas!U:U,Ventas!$D:$D,$M10,Ventas!$B:$B,$A$3)</f>
        <v>0</v>
      </c>
      <c r="H10" s="30">
        <f>+SUMIFS(Ventas!V:V,Ventas!$D:$D,$M10,Ventas!$B:$B,$A$3)</f>
        <v>3.2299370999999999</v>
      </c>
      <c r="I10" s="30">
        <f>+SUMIFS(Ventas!W:W,Ventas!$D:$D,$M10,Ventas!$B:$B,$A$3)</f>
        <v>13.555391999999999</v>
      </c>
      <c r="J10" s="30">
        <f>+SUMIFS(Ventas!X:X,Ventas!$D:$D,$M10,Ventas!$B:$B,$A$3)</f>
        <v>0</v>
      </c>
      <c r="K10" s="30">
        <f>+SUMIFS(Ventas!Y:Y,Ventas!$D:$D,$M10,Ventas!$B:$B,$A$3)</f>
        <v>0</v>
      </c>
      <c r="L10" s="30">
        <f>+SUMIFS(Ventas!Z:Z,Ventas!$D:$D,$M10,Ventas!$B:$B,$A$3)</f>
        <v>0</v>
      </c>
      <c r="M10" s="49" t="s">
        <v>35</v>
      </c>
    </row>
    <row r="11" spans="1:13" ht="13.8" thickBot="1">
      <c r="A11" s="29" t="s">
        <v>6</v>
      </c>
      <c r="B11" s="30">
        <f>+SUMIFS(Ventas!P:P,Ventas!$D:$D,$M11,Ventas!$B:$B,$A$3)</f>
        <v>52.371352999999999</v>
      </c>
      <c r="C11" s="30">
        <f>+SUMIFS(Ventas!Q:Q,Ventas!$D:$D,$M11,Ventas!$B:$B,$A$3)</f>
        <v>63.640536000000004</v>
      </c>
      <c r="D11" s="30">
        <f>+SUMIFS(Ventas!R:R,Ventas!$D:$D,$M11,Ventas!$B:$B,$A$3)</f>
        <v>34.263750999999999</v>
      </c>
      <c r="E11" s="30">
        <f>+SUMIFS(Ventas!S:S,Ventas!$D:$D,$M11,Ventas!$B:$B,$A$3)</f>
        <v>16.924440000000001</v>
      </c>
      <c r="F11" s="30">
        <f>+SUMIFS(Ventas!T:T,Ventas!$D:$D,$M11,Ventas!$B:$B,$A$3)</f>
        <v>21.320458199999997</v>
      </c>
      <c r="G11" s="30">
        <f>+SUMIFS(Ventas!U:U,Ventas!$D:$D,$M11,Ventas!$B:$B,$A$3)</f>
        <v>117.70330099999998</v>
      </c>
      <c r="H11" s="30">
        <f>+SUMIFS(Ventas!V:V,Ventas!$D:$D,$M11,Ventas!$B:$B,$A$3)</f>
        <v>40.726416</v>
      </c>
      <c r="I11" s="30">
        <f>+SUMIFS(Ventas!W:W,Ventas!$D:$D,$M11,Ventas!$B:$B,$A$3)</f>
        <v>69.320550999999995</v>
      </c>
      <c r="J11" s="30">
        <f>+SUMIFS(Ventas!X:X,Ventas!$D:$D,$M11,Ventas!$B:$B,$A$3)</f>
        <v>27.246246999999997</v>
      </c>
      <c r="K11" s="30">
        <f>+SUMIFS(Ventas!Y:Y,Ventas!$D:$D,$M11,Ventas!$B:$B,$A$3)</f>
        <v>32.568384999999999</v>
      </c>
      <c r="L11" s="30">
        <f>+SUMIFS(Ventas!Z:Z,Ventas!$D:$D,$M11,Ventas!$B:$B,$A$3)</f>
        <v>67.058597000000006</v>
      </c>
      <c r="M11" s="49" t="s">
        <v>37</v>
      </c>
    </row>
    <row r="12" spans="1:13" ht="13.8" thickBot="1">
      <c r="A12" s="29" t="s">
        <v>7</v>
      </c>
      <c r="B12" s="30">
        <f>+SUMIFS(Ventas!P:P,Ventas!$D:$D,$M12,Ventas!$B:$B,$A$3)</f>
        <v>8.6146750000000001</v>
      </c>
      <c r="C12" s="30">
        <f>+SUMIFS(Ventas!Q:Q,Ventas!$D:$D,$M12,Ventas!$B:$B,$A$3)</f>
        <v>3.7312010000000004</v>
      </c>
      <c r="D12" s="30">
        <f>+SUMIFS(Ventas!R:R,Ventas!$D:$D,$M12,Ventas!$B:$B,$A$3)</f>
        <v>12.757435999999998</v>
      </c>
      <c r="E12" s="30">
        <f>+SUMIFS(Ventas!S:S,Ventas!$D:$D,$M12,Ventas!$B:$B,$A$3)</f>
        <v>14.732700000000001</v>
      </c>
      <c r="F12" s="30">
        <f>+SUMIFS(Ventas!T:T,Ventas!$D:$D,$M12,Ventas!$B:$B,$A$3)</f>
        <v>21.061970000000002</v>
      </c>
      <c r="G12" s="30">
        <f>+SUMIFS(Ventas!U:U,Ventas!$D:$D,$M12,Ventas!$B:$B,$A$3)</f>
        <v>41.984563199999997</v>
      </c>
      <c r="H12" s="30">
        <f>+SUMIFS(Ventas!V:V,Ventas!$D:$D,$M12,Ventas!$B:$B,$A$3)</f>
        <v>9.9375149999999994</v>
      </c>
      <c r="I12" s="30">
        <f>+SUMIFS(Ventas!W:W,Ventas!$D:$D,$M12,Ventas!$B:$B,$A$3)</f>
        <v>31.447091</v>
      </c>
      <c r="J12" s="30">
        <f>+SUMIFS(Ventas!X:X,Ventas!$D:$D,$M12,Ventas!$B:$B,$A$3)</f>
        <v>46.293274000000004</v>
      </c>
      <c r="K12" s="30">
        <f>+SUMIFS(Ventas!Y:Y,Ventas!$D:$D,$M12,Ventas!$B:$B,$A$3)</f>
        <v>41.333828999999994</v>
      </c>
      <c r="L12" s="30">
        <f>+SUMIFS(Ventas!Z:Z,Ventas!$D:$D,$M12,Ventas!$B:$B,$A$3)</f>
        <v>29.459416999999995</v>
      </c>
      <c r="M12" s="49" t="s">
        <v>39</v>
      </c>
    </row>
    <row r="13" spans="1:13" ht="13.8" thickBot="1">
      <c r="A13" s="29" t="s">
        <v>9</v>
      </c>
      <c r="B13" s="30">
        <f>+SUMIFS(Ventas!P:P,Ventas!$D:$D,$M13,Ventas!$B:$B,$A$3)</f>
        <v>96.224336999999991</v>
      </c>
      <c r="C13" s="30">
        <f>+SUMIFS(Ventas!Q:Q,Ventas!$D:$D,$M13,Ventas!$B:$B,$A$3)</f>
        <v>61.403351950000001</v>
      </c>
      <c r="D13" s="30">
        <f>+SUMIFS(Ventas!R:R,Ventas!$D:$D,$M13,Ventas!$B:$B,$A$3)</f>
        <v>163.06018800000001</v>
      </c>
      <c r="E13" s="30">
        <f>+SUMIFS(Ventas!S:S,Ventas!$D:$D,$M13,Ventas!$B:$B,$A$3)</f>
        <v>111.21468750000001</v>
      </c>
      <c r="F13" s="30">
        <f>+SUMIFS(Ventas!T:T,Ventas!$D:$D,$M13,Ventas!$B:$B,$A$3)</f>
        <v>110.69240189999999</v>
      </c>
      <c r="G13" s="30">
        <f>+SUMIFS(Ventas!U:U,Ventas!$D:$D,$M13,Ventas!$B:$B,$A$3)</f>
        <v>170.40250889999999</v>
      </c>
      <c r="H13" s="30">
        <f>+SUMIFS(Ventas!V:V,Ventas!$D:$D,$M13,Ventas!$B:$B,$A$3)</f>
        <v>94.906846000000002</v>
      </c>
      <c r="I13" s="30">
        <f>+SUMIFS(Ventas!W:W,Ventas!$D:$D,$M13,Ventas!$B:$B,$A$3)</f>
        <v>139.48652100000001</v>
      </c>
      <c r="J13" s="30">
        <f>+SUMIFS(Ventas!X:X,Ventas!$D:$D,$M13,Ventas!$B:$B,$A$3)</f>
        <v>61.819304000000002</v>
      </c>
      <c r="K13" s="30">
        <f>+SUMIFS(Ventas!Y:Y,Ventas!$D:$D,$M13,Ventas!$B:$B,$A$3)</f>
        <v>66.361447999999996</v>
      </c>
      <c r="L13" s="30">
        <f>+SUMIFS(Ventas!Z:Z,Ventas!$D:$D,$M13,Ventas!$B:$B,$A$3)</f>
        <v>84.00713605</v>
      </c>
      <c r="M13" s="49" t="s">
        <v>41</v>
      </c>
    </row>
    <row r="14" spans="1:13" ht="13.8" thickBot="1">
      <c r="A14" s="29" t="s">
        <v>11</v>
      </c>
      <c r="B14" s="30">
        <f>+SUMIFS(Ventas!P:P,Ventas!$D:$D,$M14,Ventas!$B:$B,$A$3)</f>
        <v>20.824216399999997</v>
      </c>
      <c r="C14" s="30">
        <f>+SUMIFS(Ventas!Q:Q,Ventas!$D:$D,$M14,Ventas!$B:$B,$A$3)</f>
        <v>41.135232950000002</v>
      </c>
      <c r="D14" s="30">
        <f>+SUMIFS(Ventas!R:R,Ventas!$D:$D,$M14,Ventas!$B:$B,$A$3)</f>
        <v>51.326774999999998</v>
      </c>
      <c r="E14" s="30">
        <f>+SUMIFS(Ventas!S:S,Ventas!$D:$D,$M14,Ventas!$B:$B,$A$3)</f>
        <v>30.432578999999997</v>
      </c>
      <c r="F14" s="30">
        <f>+SUMIFS(Ventas!T:T,Ventas!$D:$D,$M14,Ventas!$B:$B,$A$3)</f>
        <v>30.201280000000001</v>
      </c>
      <c r="G14" s="30">
        <f>+SUMIFS(Ventas!U:U,Ventas!$D:$D,$M14,Ventas!$B:$B,$A$3)</f>
        <v>84.252847000000003</v>
      </c>
      <c r="H14" s="30">
        <f>+SUMIFS(Ventas!V:V,Ventas!$D:$D,$M14,Ventas!$B:$B,$A$3)</f>
        <v>41.549053000000001</v>
      </c>
      <c r="I14" s="30">
        <f>+SUMIFS(Ventas!W:W,Ventas!$D:$D,$M14,Ventas!$B:$B,$A$3)</f>
        <v>51.303413999999997</v>
      </c>
      <c r="J14" s="30">
        <f>+SUMIFS(Ventas!X:X,Ventas!$D:$D,$M14,Ventas!$B:$B,$A$3)</f>
        <v>51.226716250000003</v>
      </c>
      <c r="K14" s="30">
        <f>+SUMIFS(Ventas!Y:Y,Ventas!$D:$D,$M14,Ventas!$B:$B,$A$3)</f>
        <v>27.951734000000002</v>
      </c>
      <c r="L14" s="30">
        <f>+SUMIFS(Ventas!Z:Z,Ventas!$D:$D,$M14,Ventas!$B:$B,$A$3)</f>
        <v>28.697865049999997</v>
      </c>
      <c r="M14" s="49" t="s">
        <v>43</v>
      </c>
    </row>
    <row r="15" spans="1:13" ht="13.8" thickBot="1">
      <c r="A15" s="29" t="s">
        <v>13</v>
      </c>
      <c r="B15" s="30">
        <f>+SUMIFS(Ventas!P:P,Ventas!$D:$D,$M15,Ventas!$B:$B,$A$3)</f>
        <v>169.327191</v>
      </c>
      <c r="C15" s="30">
        <f>+SUMIFS(Ventas!Q:Q,Ventas!$D:$D,$M15,Ventas!$B:$B,$A$3)</f>
        <v>274.90140500000001</v>
      </c>
      <c r="D15" s="30">
        <f>+SUMIFS(Ventas!R:R,Ventas!$D:$D,$M15,Ventas!$B:$B,$A$3)</f>
        <v>383.16033300000004</v>
      </c>
      <c r="E15" s="30">
        <f>+SUMIFS(Ventas!S:S,Ventas!$D:$D,$M15,Ventas!$B:$B,$A$3)</f>
        <v>159.53878665000002</v>
      </c>
      <c r="F15" s="30">
        <f>+SUMIFS(Ventas!T:T,Ventas!$D:$D,$M15,Ventas!$B:$B,$A$3)</f>
        <v>205.58655509999997</v>
      </c>
      <c r="G15" s="30">
        <f>+SUMIFS(Ventas!U:U,Ventas!$D:$D,$M15,Ventas!$B:$B,$A$3)</f>
        <v>224.24615229999998</v>
      </c>
      <c r="H15" s="30">
        <f>+SUMIFS(Ventas!V:V,Ventas!$D:$D,$M15,Ventas!$B:$B,$A$3)</f>
        <v>246.47137309999999</v>
      </c>
      <c r="I15" s="30">
        <f>+SUMIFS(Ventas!W:W,Ventas!$D:$D,$M15,Ventas!$B:$B,$A$3)</f>
        <v>92.805094999999994</v>
      </c>
      <c r="J15" s="30">
        <f>+SUMIFS(Ventas!X:X,Ventas!$D:$D,$M15,Ventas!$B:$B,$A$3)</f>
        <v>112.535991</v>
      </c>
      <c r="K15" s="30">
        <f>+SUMIFS(Ventas!Y:Y,Ventas!$D:$D,$M15,Ventas!$B:$B,$A$3)</f>
        <v>271.20015000000001</v>
      </c>
      <c r="L15" s="30">
        <f>+SUMIFS(Ventas!Z:Z,Ventas!$D:$D,$M15,Ventas!$B:$B,$A$3)</f>
        <v>328.57004599999999</v>
      </c>
      <c r="M15" s="49" t="s">
        <v>45</v>
      </c>
    </row>
    <row r="16" spans="1:13" ht="13.8" thickBot="1">
      <c r="A16" s="29" t="s">
        <v>16</v>
      </c>
      <c r="B16" s="30">
        <f>+SUMIFS(Ventas!P:P,Ventas!$D:$D,$M16,Ventas!$B:$B,$A$3)</f>
        <v>207.01631100000003</v>
      </c>
      <c r="C16" s="30">
        <f>+SUMIFS(Ventas!Q:Q,Ventas!$D:$D,$M16,Ventas!$B:$B,$A$3)</f>
        <v>395.06356400000004</v>
      </c>
      <c r="D16" s="30">
        <f>+SUMIFS(Ventas!R:R,Ventas!$D:$D,$M16,Ventas!$B:$B,$A$3)</f>
        <v>567.66218029999993</v>
      </c>
      <c r="E16" s="30">
        <f>+SUMIFS(Ventas!S:S,Ventas!$D:$D,$M16,Ventas!$B:$B,$A$3)</f>
        <v>387.77254300000004</v>
      </c>
      <c r="F16" s="30">
        <f>+SUMIFS(Ventas!T:T,Ventas!$D:$D,$M16,Ventas!$B:$B,$A$3)</f>
        <v>414.78273999999999</v>
      </c>
      <c r="G16" s="30">
        <f>+SUMIFS(Ventas!U:U,Ventas!$D:$D,$M16,Ventas!$B:$B,$A$3)</f>
        <v>614.61531344207799</v>
      </c>
      <c r="H16" s="30">
        <f>+SUMIFS(Ventas!V:V,Ventas!$D:$D,$M16,Ventas!$B:$B,$A$3)</f>
        <v>461.76331250000004</v>
      </c>
      <c r="I16" s="30">
        <f>+SUMIFS(Ventas!W:W,Ventas!$D:$D,$M16,Ventas!$B:$B,$A$3)</f>
        <v>307.08409400000005</v>
      </c>
      <c r="J16" s="30">
        <f>+SUMIFS(Ventas!X:X,Ventas!$D:$D,$M16,Ventas!$B:$B,$A$3)</f>
        <v>376.48127045000001</v>
      </c>
      <c r="K16" s="30">
        <f>+SUMIFS(Ventas!Y:Y,Ventas!$D:$D,$M16,Ventas!$B:$B,$A$3)</f>
        <v>631.807275</v>
      </c>
      <c r="L16" s="30">
        <f>+SUMIFS(Ventas!Z:Z,Ventas!$D:$D,$M16,Ventas!$B:$B,$A$3)</f>
        <v>514.54105909999998</v>
      </c>
      <c r="M16" s="49" t="s">
        <v>47</v>
      </c>
    </row>
    <row r="17" spans="1:13" ht="13.8" thickBot="1">
      <c r="A17" s="29" t="s">
        <v>19</v>
      </c>
      <c r="B17" s="30">
        <f>+SUMIFS(Ventas!P:P,Ventas!$D:$D,$M17,Ventas!$B:$B,$A$3)</f>
        <v>10.915571999999999</v>
      </c>
      <c r="C17" s="30">
        <f>+SUMIFS(Ventas!Q:Q,Ventas!$D:$D,$M17,Ventas!$B:$B,$A$3)</f>
        <v>10.855712</v>
      </c>
      <c r="D17" s="30">
        <f>+SUMIFS(Ventas!R:R,Ventas!$D:$D,$M17,Ventas!$B:$B,$A$3)</f>
        <v>16.302391100000001</v>
      </c>
      <c r="E17" s="30">
        <f>+SUMIFS(Ventas!S:S,Ventas!$D:$D,$M17,Ventas!$B:$B,$A$3)</f>
        <v>10.232946</v>
      </c>
      <c r="F17" s="30">
        <f>+SUMIFS(Ventas!T:T,Ventas!$D:$D,$M17,Ventas!$B:$B,$A$3)</f>
        <v>1.4301280000000001</v>
      </c>
      <c r="G17" s="30">
        <f>+SUMIFS(Ventas!U:U,Ventas!$D:$D,$M17,Ventas!$B:$B,$A$3)</f>
        <v>17.641629000000002</v>
      </c>
      <c r="H17" s="30">
        <f>+SUMIFS(Ventas!V:V,Ventas!$D:$D,$M17,Ventas!$B:$B,$A$3)</f>
        <v>7.5546370500000002</v>
      </c>
      <c r="I17" s="30">
        <f>+SUMIFS(Ventas!W:W,Ventas!$D:$D,$M17,Ventas!$B:$B,$A$3)</f>
        <v>0</v>
      </c>
      <c r="J17" s="30">
        <f>+SUMIFS(Ventas!X:X,Ventas!$D:$D,$M17,Ventas!$B:$B,$A$3)</f>
        <v>24.000240650000002</v>
      </c>
      <c r="K17" s="30">
        <f>+SUMIFS(Ventas!Y:Y,Ventas!$D:$D,$M17,Ventas!$B:$B,$A$3)</f>
        <v>8.7858499999999999</v>
      </c>
      <c r="L17" s="30">
        <f>+SUMIFS(Ventas!Z:Z,Ventas!$D:$D,$M17,Ventas!$B:$B,$A$3)</f>
        <v>0</v>
      </c>
      <c r="M17" s="49" t="s">
        <v>49</v>
      </c>
    </row>
    <row r="18" spans="1:13" ht="13.8" thickBot="1">
      <c r="A18" s="29" t="s">
        <v>25</v>
      </c>
      <c r="B18" s="30">
        <f>+SUMIFS(Ventas!P:P,Ventas!$D:$D,$M18,Ventas!$B:$B,$A$3)</f>
        <v>3.9513039999999999</v>
      </c>
      <c r="C18" s="30">
        <f>+SUMIFS(Ventas!Q:Q,Ventas!$D:$D,$M18,Ventas!$B:$B,$A$3)</f>
        <v>14.4465881</v>
      </c>
      <c r="D18" s="30">
        <f>+SUMIFS(Ventas!R:R,Ventas!$D:$D,$M18,Ventas!$B:$B,$A$3)</f>
        <v>0</v>
      </c>
      <c r="E18" s="30">
        <f>+SUMIFS(Ventas!S:S,Ventas!$D:$D,$M18,Ventas!$B:$B,$A$3)</f>
        <v>23.462331200000001</v>
      </c>
      <c r="F18" s="30">
        <f>+SUMIFS(Ventas!T:T,Ventas!$D:$D,$M18,Ventas!$B:$B,$A$3)</f>
        <v>0</v>
      </c>
      <c r="G18" s="30">
        <f>+SUMIFS(Ventas!U:U,Ventas!$D:$D,$M18,Ventas!$B:$B,$A$3)</f>
        <v>1.8666782</v>
      </c>
      <c r="H18" s="30">
        <f>+SUMIFS(Ventas!V:V,Ventas!$D:$D,$M18,Ventas!$B:$B,$A$3)</f>
        <v>0</v>
      </c>
      <c r="I18" s="30">
        <f>+SUMIFS(Ventas!W:W,Ventas!$D:$D,$M18,Ventas!$B:$B,$A$3)</f>
        <v>0</v>
      </c>
      <c r="J18" s="30">
        <f>+SUMIFS(Ventas!X:X,Ventas!$D:$D,$M18,Ventas!$B:$B,$A$3)</f>
        <v>7.6031899999999997</v>
      </c>
      <c r="K18" s="30">
        <f>+SUMIFS(Ventas!Y:Y,Ventas!$D:$D,$M18,Ventas!$B:$B,$A$3)</f>
        <v>3.6013498500000001</v>
      </c>
      <c r="L18" s="30">
        <f>+SUMIFS(Ventas!Z:Z,Ventas!$D:$D,$M18,Ventas!$B:$B,$A$3)</f>
        <v>0</v>
      </c>
      <c r="M18" s="49" t="s">
        <v>51</v>
      </c>
    </row>
    <row r="19" spans="1:13" ht="13.8" thickBot="1">
      <c r="A19" s="29" t="s">
        <v>28</v>
      </c>
      <c r="B19" s="30">
        <f>+SUMIFS(Ventas!P:P,Ventas!$D:$D,$M19,Ventas!$B:$B,$A$3)</f>
        <v>26.375928199999997</v>
      </c>
      <c r="C19" s="30">
        <f>+SUMIFS(Ventas!Q:Q,Ventas!$D:$D,$M19,Ventas!$B:$B,$A$3)</f>
        <v>3.7706970000000002</v>
      </c>
      <c r="D19" s="30">
        <f>+SUMIFS(Ventas!R:R,Ventas!$D:$D,$M19,Ventas!$B:$B,$A$3)</f>
        <v>20.774004000000001</v>
      </c>
      <c r="E19" s="30">
        <f>+SUMIFS(Ventas!S:S,Ventas!$D:$D,$M19,Ventas!$B:$B,$A$3)</f>
        <v>20.3973315</v>
      </c>
      <c r="F19" s="30">
        <f>+SUMIFS(Ventas!T:T,Ventas!$D:$D,$M19,Ventas!$B:$B,$A$3)</f>
        <v>24.352025400000002</v>
      </c>
      <c r="G19" s="30">
        <f>+SUMIFS(Ventas!U:U,Ventas!$D:$D,$M19,Ventas!$B:$B,$A$3)</f>
        <v>12.038584</v>
      </c>
      <c r="H19" s="30">
        <f>+SUMIFS(Ventas!V:V,Ventas!$D:$D,$M19,Ventas!$B:$B,$A$3)</f>
        <v>57.255027249999998</v>
      </c>
      <c r="I19" s="30">
        <f>+SUMIFS(Ventas!W:W,Ventas!$D:$D,$M19,Ventas!$B:$B,$A$3)</f>
        <v>9.1409599999999998</v>
      </c>
      <c r="J19" s="30">
        <f>+SUMIFS(Ventas!X:X,Ventas!$D:$D,$M19,Ventas!$B:$B,$A$3)</f>
        <v>0.70241799999999999</v>
      </c>
      <c r="K19" s="30">
        <f>+SUMIFS(Ventas!Y:Y,Ventas!$D:$D,$M19,Ventas!$B:$B,$A$3)</f>
        <v>0</v>
      </c>
      <c r="L19" s="30">
        <f>+SUMIFS(Ventas!Z:Z,Ventas!$D:$D,$M19,Ventas!$B:$B,$A$3)</f>
        <v>0</v>
      </c>
      <c r="M19" s="49" t="s">
        <v>53</v>
      </c>
    </row>
    <row r="20" spans="1:13" ht="13.8" thickBot="1">
      <c r="A20" s="29" t="s">
        <v>31</v>
      </c>
      <c r="B20" s="30">
        <f>+SUMIFS(Ventas!P:P,Ventas!$D:$D,$M20,Ventas!$B:$B,$A$3)</f>
        <v>4.0648200000000001</v>
      </c>
      <c r="C20" s="30">
        <f>+SUMIFS(Ventas!Q:Q,Ventas!$D:$D,$M20,Ventas!$B:$B,$A$3)</f>
        <v>2.4374790000000002</v>
      </c>
      <c r="D20" s="30">
        <f>+SUMIFS(Ventas!R:R,Ventas!$D:$D,$M20,Ventas!$B:$B,$A$3)</f>
        <v>9.2883859999999991</v>
      </c>
      <c r="E20" s="30">
        <f>+SUMIFS(Ventas!S:S,Ventas!$D:$D,$M20,Ventas!$B:$B,$A$3)</f>
        <v>0</v>
      </c>
      <c r="F20" s="30">
        <f>+SUMIFS(Ventas!T:T,Ventas!$D:$D,$M20,Ventas!$B:$B,$A$3)</f>
        <v>18.247476500000001</v>
      </c>
      <c r="G20" s="30">
        <f>+SUMIFS(Ventas!U:U,Ventas!$D:$D,$M20,Ventas!$B:$B,$A$3)</f>
        <v>3.7120579999999999</v>
      </c>
      <c r="H20" s="30">
        <f>+SUMIFS(Ventas!V:V,Ventas!$D:$D,$M20,Ventas!$B:$B,$A$3)</f>
        <v>1.9713579999999999</v>
      </c>
      <c r="I20" s="30">
        <f>+SUMIFS(Ventas!W:W,Ventas!$D:$D,$M20,Ventas!$B:$B,$A$3)</f>
        <v>0</v>
      </c>
      <c r="J20" s="30">
        <f>+SUMIFS(Ventas!X:X,Ventas!$D:$D,$M20,Ventas!$B:$B,$A$3)</f>
        <v>0</v>
      </c>
      <c r="K20" s="30">
        <f>+SUMIFS(Ventas!Y:Y,Ventas!$D:$D,$M20,Ventas!$B:$B,$A$3)</f>
        <v>2.4744300000000004</v>
      </c>
      <c r="L20" s="30">
        <f>+SUMIFS(Ventas!Z:Z,Ventas!$D:$D,$M20,Ventas!$B:$B,$A$3)</f>
        <v>0</v>
      </c>
      <c r="M20" s="49" t="s">
        <v>55</v>
      </c>
    </row>
    <row r="21" spans="1:13" ht="13.8" thickBot="1">
      <c r="A21" s="29" t="s">
        <v>34</v>
      </c>
      <c r="B21" s="30">
        <f>+SUMIFS(Ventas!P:P,Ventas!$D:$D,$M21,Ventas!$B:$B,$A$3)</f>
        <v>0</v>
      </c>
      <c r="C21" s="30">
        <f>+SUMIFS(Ventas!Q:Q,Ventas!$D:$D,$M21,Ventas!$B:$B,$A$3)</f>
        <v>0</v>
      </c>
      <c r="D21" s="30">
        <f>+SUMIFS(Ventas!R:R,Ventas!$D:$D,$M21,Ventas!$B:$B,$A$3)</f>
        <v>0</v>
      </c>
      <c r="E21" s="30">
        <f>+SUMIFS(Ventas!S:S,Ventas!$D:$D,$M21,Ventas!$B:$B,$A$3)</f>
        <v>0</v>
      </c>
      <c r="F21" s="30">
        <f>+SUMIFS(Ventas!T:T,Ventas!$D:$D,$M21,Ventas!$B:$B,$A$3)</f>
        <v>0</v>
      </c>
      <c r="G21" s="30">
        <f>+SUMIFS(Ventas!U:U,Ventas!$D:$D,$M21,Ventas!$B:$B,$A$3)</f>
        <v>0</v>
      </c>
      <c r="H21" s="30">
        <f>+SUMIFS(Ventas!V:V,Ventas!$D:$D,$M21,Ventas!$B:$B,$A$3)</f>
        <v>0</v>
      </c>
      <c r="I21" s="30">
        <f>+SUMIFS(Ventas!W:W,Ventas!$D:$D,$M21,Ventas!$B:$B,$A$3)</f>
        <v>0</v>
      </c>
      <c r="J21" s="30">
        <f>+SUMIFS(Ventas!X:X,Ventas!$D:$D,$M21,Ventas!$B:$B,$A$3)</f>
        <v>0</v>
      </c>
      <c r="K21" s="30">
        <f>+SUMIFS(Ventas!Y:Y,Ventas!$D:$D,$M21,Ventas!$B:$B,$A$3)</f>
        <v>0</v>
      </c>
      <c r="L21" s="30">
        <f>+SUMIFS(Ventas!Z:Z,Ventas!$D:$D,$M21,Ventas!$B:$B,$A$3)</f>
        <v>0</v>
      </c>
      <c r="M21" s="49" t="s">
        <v>57</v>
      </c>
    </row>
    <row r="22" spans="1:13">
      <c r="A22" s="34" t="s">
        <v>293</v>
      </c>
      <c r="B22" s="35">
        <f t="shared" ref="B22:L22" si="0">SUM(B6:B21)</f>
        <v>2123.8422362500005</v>
      </c>
      <c r="C22" s="35">
        <f t="shared" si="0"/>
        <v>2113.3904159500007</v>
      </c>
      <c r="D22" s="35">
        <f t="shared" si="0"/>
        <v>2914.79075375</v>
      </c>
      <c r="E22" s="35">
        <f t="shared" si="0"/>
        <v>2344.9720890999997</v>
      </c>
      <c r="F22" s="35">
        <f t="shared" si="0"/>
        <v>2270.1157432</v>
      </c>
      <c r="G22" s="35">
        <f t="shared" si="0"/>
        <v>2728.1249980054649</v>
      </c>
      <c r="H22" s="35">
        <f t="shared" si="0"/>
        <v>2655.5692723500001</v>
      </c>
      <c r="I22" s="35">
        <f t="shared" si="0"/>
        <v>1606.70805</v>
      </c>
      <c r="J22" s="35">
        <f t="shared" si="0"/>
        <v>2150.1191288</v>
      </c>
      <c r="K22" s="35">
        <f t="shared" si="0"/>
        <v>2134.7587919500006</v>
      </c>
      <c r="L22" s="35">
        <f t="shared" si="0"/>
        <v>1988.1460538500003</v>
      </c>
    </row>
    <row r="23" spans="1:13" ht="13.8" thickBot="1">
      <c r="A23" s="37"/>
      <c r="B23" s="88" t="s">
        <v>216</v>
      </c>
      <c r="C23" s="88"/>
      <c r="D23" s="88"/>
      <c r="E23" s="88"/>
      <c r="F23" s="88"/>
      <c r="G23" s="88"/>
      <c r="H23" s="88"/>
      <c r="I23" s="88"/>
      <c r="J23" s="88"/>
      <c r="K23" s="88"/>
      <c r="L23" s="88"/>
    </row>
    <row r="24" spans="1:13" ht="13.8" thickTop="1">
      <c r="A24" s="29" t="s">
        <v>0</v>
      </c>
      <c r="B24" s="38">
        <f t="shared" ref="B24:L39" si="1">+IF(B$22=0,"-",B6/B$22)</f>
        <v>0.2545743511555047</v>
      </c>
      <c r="C24" s="38">
        <f t="shared" si="1"/>
        <v>0.25738347145644902</v>
      </c>
      <c r="D24" s="38">
        <f t="shared" si="1"/>
        <v>0.23710320170010935</v>
      </c>
      <c r="E24" s="38">
        <f t="shared" si="1"/>
        <v>0.26173734214276462</v>
      </c>
      <c r="F24" s="38">
        <f t="shared" si="1"/>
        <v>0.22221994315095855</v>
      </c>
      <c r="G24" s="38">
        <f t="shared" si="1"/>
        <v>0.30296469227189876</v>
      </c>
      <c r="H24" s="38">
        <f t="shared" si="1"/>
        <v>0.28216685845928169</v>
      </c>
      <c r="I24" s="38">
        <f t="shared" si="1"/>
        <v>0.21803471825513041</v>
      </c>
      <c r="J24" s="38">
        <f t="shared" si="1"/>
        <v>0.22563407010883202</v>
      </c>
      <c r="K24" s="38">
        <f t="shared" si="1"/>
        <v>0.18609607893316721</v>
      </c>
      <c r="L24" s="38">
        <f t="shared" si="1"/>
        <v>0.24723778290741494</v>
      </c>
    </row>
    <row r="25" spans="1:13">
      <c r="A25" s="50" t="s">
        <v>299</v>
      </c>
      <c r="B25" s="38">
        <f t="shared" si="1"/>
        <v>9.41832611602956E-2</v>
      </c>
      <c r="C25" s="38">
        <f t="shared" si="1"/>
        <v>7.2001130435522892E-2</v>
      </c>
      <c r="D25" s="38">
        <f t="shared" si="1"/>
        <v>5.0881192006388638E-2</v>
      </c>
      <c r="E25" s="38">
        <f t="shared" si="1"/>
        <v>5.9057862412832424E-2</v>
      </c>
      <c r="F25" s="38">
        <f t="shared" si="1"/>
        <v>0.10113969284947251</v>
      </c>
      <c r="G25" s="38">
        <f t="shared" si="1"/>
        <v>5.6524647725499047E-2</v>
      </c>
      <c r="H25" s="38">
        <f t="shared" si="1"/>
        <v>7.9667207028940368E-2</v>
      </c>
      <c r="I25" s="38">
        <f t="shared" si="1"/>
        <v>4.8970911050081563E-2</v>
      </c>
      <c r="J25" s="38">
        <f t="shared" si="1"/>
        <v>0.22118020747316278</v>
      </c>
      <c r="K25" s="38">
        <f t="shared" si="1"/>
        <v>3.9512441554556486E-2</v>
      </c>
      <c r="L25" s="38">
        <f t="shared" si="1"/>
        <v>2.7163158810904173E-2</v>
      </c>
    </row>
    <row r="26" spans="1:13">
      <c r="A26" s="29" t="s">
        <v>2</v>
      </c>
      <c r="B26" s="38">
        <f t="shared" si="1"/>
        <v>0.36160812149400995</v>
      </c>
      <c r="C26" s="38">
        <f t="shared" si="1"/>
        <v>0.2582988850664471</v>
      </c>
      <c r="D26" s="38">
        <f t="shared" si="1"/>
        <v>0.2802194498178564</v>
      </c>
      <c r="E26" s="38">
        <f t="shared" si="1"/>
        <v>0.34883483136208726</v>
      </c>
      <c r="F26" s="38">
        <f t="shared" si="1"/>
        <v>0.30323427770676148</v>
      </c>
      <c r="G26" s="38">
        <f t="shared" si="1"/>
        <v>0.16822158381141766</v>
      </c>
      <c r="H26" s="38">
        <f t="shared" si="1"/>
        <v>0.26998625990107661</v>
      </c>
      <c r="I26" s="38">
        <f t="shared" si="1"/>
        <v>0.2874308484357192</v>
      </c>
      <c r="J26" s="38">
        <f t="shared" si="1"/>
        <v>0.21786739624117521</v>
      </c>
      <c r="K26" s="38">
        <f t="shared" si="1"/>
        <v>0.26562933975881303</v>
      </c>
      <c r="L26" s="38">
        <f t="shared" si="1"/>
        <v>0.19217059604858666</v>
      </c>
    </row>
    <row r="27" spans="1:13">
      <c r="A27" s="29" t="s">
        <v>3</v>
      </c>
      <c r="B27" s="38">
        <f t="shared" si="1"/>
        <v>0</v>
      </c>
      <c r="C27" s="38">
        <f t="shared" si="1"/>
        <v>0</v>
      </c>
      <c r="D27" s="38">
        <f t="shared" si="1"/>
        <v>0</v>
      </c>
      <c r="E27" s="38">
        <f t="shared" si="1"/>
        <v>0</v>
      </c>
      <c r="F27" s="38">
        <f t="shared" si="1"/>
        <v>0</v>
      </c>
      <c r="G27" s="38">
        <f t="shared" si="1"/>
        <v>0</v>
      </c>
      <c r="H27" s="38">
        <f t="shared" si="1"/>
        <v>4.6548044250644639E-3</v>
      </c>
      <c r="I27" s="38">
        <f t="shared" si="1"/>
        <v>1.0875529004787149E-3</v>
      </c>
      <c r="J27" s="38">
        <f t="shared" si="1"/>
        <v>6.0767312029320342E-3</v>
      </c>
      <c r="K27" s="38">
        <f t="shared" si="1"/>
        <v>0</v>
      </c>
      <c r="L27" s="38">
        <f t="shared" si="1"/>
        <v>4.1242302013585535E-3</v>
      </c>
    </row>
    <row r="28" spans="1:13">
      <c r="A28" s="29" t="s">
        <v>5</v>
      </c>
      <c r="B28" s="38">
        <f t="shared" si="1"/>
        <v>7.2753897329411376E-3</v>
      </c>
      <c r="C28" s="38">
        <f t="shared" si="1"/>
        <v>0</v>
      </c>
      <c r="D28" s="38">
        <f t="shared" si="1"/>
        <v>0</v>
      </c>
      <c r="E28" s="38">
        <f t="shared" si="1"/>
        <v>0</v>
      </c>
      <c r="F28" s="38">
        <f t="shared" si="1"/>
        <v>0</v>
      </c>
      <c r="G28" s="38">
        <f t="shared" si="1"/>
        <v>0</v>
      </c>
      <c r="H28" s="38">
        <f t="shared" si="1"/>
        <v>1.216288022922378E-3</v>
      </c>
      <c r="I28" s="38">
        <f t="shared" si="1"/>
        <v>8.4367486675628461E-3</v>
      </c>
      <c r="J28" s="38">
        <f t="shared" si="1"/>
        <v>0</v>
      </c>
      <c r="K28" s="38">
        <f t="shared" si="1"/>
        <v>0</v>
      </c>
      <c r="L28" s="38">
        <f t="shared" si="1"/>
        <v>0</v>
      </c>
    </row>
    <row r="29" spans="1:13">
      <c r="A29" s="29" t="s">
        <v>6</v>
      </c>
      <c r="B29" s="38">
        <f t="shared" si="1"/>
        <v>2.4658777429942443E-2</v>
      </c>
      <c r="C29" s="38">
        <f t="shared" si="1"/>
        <v>3.0113004923130886E-2</v>
      </c>
      <c r="D29" s="38">
        <f t="shared" si="1"/>
        <v>1.1755132321563135E-2</v>
      </c>
      <c r="E29" s="38">
        <f t="shared" si="1"/>
        <v>7.2173311054186578E-3</v>
      </c>
      <c r="F29" s="38">
        <f t="shared" si="1"/>
        <v>9.3917934642161714E-3</v>
      </c>
      <c r="G29" s="38">
        <f t="shared" si="1"/>
        <v>4.3144394441623088E-2</v>
      </c>
      <c r="H29" s="38">
        <f t="shared" si="1"/>
        <v>1.5336228063807902E-2</v>
      </c>
      <c r="I29" s="38">
        <f t="shared" si="1"/>
        <v>4.3144459878694204E-2</v>
      </c>
      <c r="J29" s="38">
        <f t="shared" si="1"/>
        <v>1.2671970885262698E-2</v>
      </c>
      <c r="K29" s="38">
        <f t="shared" si="1"/>
        <v>1.5256236499792245E-2</v>
      </c>
      <c r="L29" s="38">
        <f t="shared" si="1"/>
        <v>3.372921062320474E-2</v>
      </c>
    </row>
    <row r="30" spans="1:13">
      <c r="A30" s="29" t="s">
        <v>7</v>
      </c>
      <c r="B30" s="38">
        <f t="shared" si="1"/>
        <v>4.0561746315068356E-3</v>
      </c>
      <c r="C30" s="38">
        <f t="shared" si="1"/>
        <v>1.7655048361344865E-3</v>
      </c>
      <c r="D30" s="38">
        <f t="shared" si="1"/>
        <v>4.3767930797732309E-3</v>
      </c>
      <c r="E30" s="38">
        <f t="shared" si="1"/>
        <v>6.2826760576303537E-3</v>
      </c>
      <c r="F30" s="38">
        <f t="shared" si="1"/>
        <v>9.2779278162754084E-3</v>
      </c>
      <c r="G30" s="38">
        <f t="shared" si="1"/>
        <v>1.538953062293515E-2</v>
      </c>
      <c r="H30" s="38">
        <f t="shared" si="1"/>
        <v>3.7421411308943063E-3</v>
      </c>
      <c r="I30" s="38">
        <f t="shared" si="1"/>
        <v>1.9572374085011897E-2</v>
      </c>
      <c r="J30" s="38">
        <f t="shared" si="1"/>
        <v>2.1530562367414813E-2</v>
      </c>
      <c r="K30" s="38">
        <f t="shared" si="1"/>
        <v>1.9362294773473451E-2</v>
      </c>
      <c r="L30" s="38">
        <f t="shared" si="1"/>
        <v>1.4817531610895735E-2</v>
      </c>
    </row>
    <row r="31" spans="1:13">
      <c r="A31" s="29" t="s">
        <v>9</v>
      </c>
      <c r="B31" s="38">
        <f t="shared" si="1"/>
        <v>4.5306725404378523E-2</v>
      </c>
      <c r="C31" s="38">
        <f t="shared" si="1"/>
        <v>2.9054429075944434E-2</v>
      </c>
      <c r="D31" s="38">
        <f t="shared" si="1"/>
        <v>5.5942330608197609E-2</v>
      </c>
      <c r="E31" s="38">
        <f t="shared" si="1"/>
        <v>4.7426870459120987E-2</v>
      </c>
      <c r="F31" s="38">
        <f t="shared" si="1"/>
        <v>4.8760686423841015E-2</v>
      </c>
      <c r="G31" s="38">
        <f t="shared" si="1"/>
        <v>6.2461400787933635E-2</v>
      </c>
      <c r="H31" s="38">
        <f t="shared" si="1"/>
        <v>3.5738795062956061E-2</v>
      </c>
      <c r="I31" s="38">
        <f t="shared" si="1"/>
        <v>8.6815100602751077E-2</v>
      </c>
      <c r="J31" s="38">
        <f t="shared" si="1"/>
        <v>2.8751571562689128E-2</v>
      </c>
      <c r="K31" s="38">
        <f t="shared" si="1"/>
        <v>3.1086157485446856E-2</v>
      </c>
      <c r="L31" s="38">
        <f t="shared" si="1"/>
        <v>4.2254006383143763E-2</v>
      </c>
    </row>
    <row r="32" spans="1:13">
      <c r="A32" s="29" t="s">
        <v>11</v>
      </c>
      <c r="B32" s="38">
        <f t="shared" si="1"/>
        <v>9.8049732906567693E-3</v>
      </c>
      <c r="C32" s="38">
        <f t="shared" si="1"/>
        <v>1.9464095530834089E-2</v>
      </c>
      <c r="D32" s="38">
        <f t="shared" si="1"/>
        <v>1.760907706118045E-2</v>
      </c>
      <c r="E32" s="38">
        <f t="shared" si="1"/>
        <v>1.2977800094703907E-2</v>
      </c>
      <c r="F32" s="38">
        <f t="shared" si="1"/>
        <v>1.3303850295063669E-2</v>
      </c>
      <c r="G32" s="38">
        <f t="shared" si="1"/>
        <v>3.0883059633117011E-2</v>
      </c>
      <c r="H32" s="38">
        <f t="shared" si="1"/>
        <v>1.5646006087136219E-2</v>
      </c>
      <c r="I32" s="38">
        <f t="shared" si="1"/>
        <v>3.1930763028168059E-2</v>
      </c>
      <c r="J32" s="38">
        <f t="shared" si="1"/>
        <v>2.3825059534533826E-2</v>
      </c>
      <c r="K32" s="38">
        <f t="shared" si="1"/>
        <v>1.3093626364441587E-2</v>
      </c>
      <c r="L32" s="38">
        <f t="shared" si="1"/>
        <v>1.443448533090777E-2</v>
      </c>
    </row>
    <row r="33" spans="1:12">
      <c r="A33" s="29" t="s">
        <v>13</v>
      </c>
      <c r="B33" s="38">
        <f t="shared" si="1"/>
        <v>7.9726821564192807E-2</v>
      </c>
      <c r="C33" s="38">
        <f t="shared" si="1"/>
        <v>0.13007601573532626</v>
      </c>
      <c r="D33" s="38">
        <f t="shared" si="1"/>
        <v>0.13145380419059183</v>
      </c>
      <c r="E33" s="38">
        <f t="shared" si="1"/>
        <v>6.8034407484666909E-2</v>
      </c>
      <c r="F33" s="38">
        <f t="shared" si="1"/>
        <v>9.0562146760940529E-2</v>
      </c>
      <c r="G33" s="38">
        <f t="shared" si="1"/>
        <v>8.2197902392282821E-2</v>
      </c>
      <c r="H33" s="38">
        <f t="shared" si="1"/>
        <v>9.2813008369346514E-2</v>
      </c>
      <c r="I33" s="38">
        <f t="shared" si="1"/>
        <v>5.7761019495732278E-2</v>
      </c>
      <c r="J33" s="38">
        <f t="shared" si="1"/>
        <v>5.2339421333741309E-2</v>
      </c>
      <c r="K33" s="38">
        <f t="shared" si="1"/>
        <v>0.12704018412884557</v>
      </c>
      <c r="L33" s="38">
        <f t="shared" si="1"/>
        <v>0.16526454148764949</v>
      </c>
    </row>
    <row r="34" spans="1:12">
      <c r="A34" s="29" t="s">
        <v>16</v>
      </c>
      <c r="B34" s="38">
        <f t="shared" si="1"/>
        <v>9.7472546438064078E-2</v>
      </c>
      <c r="C34" s="38">
        <f t="shared" si="1"/>
        <v>0.18693354574640345</v>
      </c>
      <c r="D34" s="38">
        <f t="shared" si="1"/>
        <v>0.19475229210524936</v>
      </c>
      <c r="E34" s="38">
        <f t="shared" si="1"/>
        <v>0.16536339379153428</v>
      </c>
      <c r="F34" s="38">
        <f t="shared" si="1"/>
        <v>0.18271435773372244</v>
      </c>
      <c r="G34" s="38">
        <f t="shared" si="1"/>
        <v>0.22528854575630658</v>
      </c>
      <c r="H34" s="38">
        <f t="shared" si="1"/>
        <v>0.17388486804238798</v>
      </c>
      <c r="I34" s="38">
        <f t="shared" si="1"/>
        <v>0.19112625594923735</v>
      </c>
      <c r="J34" s="38">
        <f t="shared" si="1"/>
        <v>0.17509786569831479</v>
      </c>
      <c r="K34" s="38">
        <f t="shared" si="1"/>
        <v>0.29596190322882993</v>
      </c>
      <c r="L34" s="38">
        <f t="shared" si="1"/>
        <v>0.25880445659593404</v>
      </c>
    </row>
    <row r="35" spans="1:12">
      <c r="A35" s="29" t="s">
        <v>19</v>
      </c>
      <c r="B35" s="38">
        <f t="shared" si="1"/>
        <v>5.1395399402515279E-3</v>
      </c>
      <c r="C35" s="38">
        <f t="shared" si="1"/>
        <v>5.1366334956715488E-3</v>
      </c>
      <c r="D35" s="38">
        <f t="shared" si="1"/>
        <v>5.5929884774837766E-3</v>
      </c>
      <c r="E35" s="38">
        <f t="shared" si="1"/>
        <v>4.3637815765762075E-3</v>
      </c>
      <c r="F35" s="38">
        <f t="shared" si="1"/>
        <v>6.2998021324853833E-4</v>
      </c>
      <c r="G35" s="38">
        <f t="shared" si="1"/>
        <v>6.4665764995730825E-3</v>
      </c>
      <c r="H35" s="38">
        <f t="shared" si="1"/>
        <v>2.8448277093199889E-3</v>
      </c>
      <c r="I35" s="38">
        <f t="shared" si="1"/>
        <v>0</v>
      </c>
      <c r="J35" s="38">
        <f t="shared" si="1"/>
        <v>1.1162284139760545E-2</v>
      </c>
      <c r="K35" s="38">
        <f t="shared" si="1"/>
        <v>4.1156171990628246E-3</v>
      </c>
      <c r="L35" s="38">
        <f t="shared" si="1"/>
        <v>0</v>
      </c>
    </row>
    <row r="36" spans="1:12">
      <c r="A36" s="29" t="s">
        <v>25</v>
      </c>
      <c r="B36" s="38">
        <f t="shared" si="1"/>
        <v>1.8604508058831571E-3</v>
      </c>
      <c r="C36" s="38">
        <f t="shared" si="1"/>
        <v>6.835740330309978E-3</v>
      </c>
      <c r="D36" s="38">
        <f t="shared" si="1"/>
        <v>0</v>
      </c>
      <c r="E36" s="38">
        <f t="shared" si="1"/>
        <v>1.0005377594496165E-2</v>
      </c>
      <c r="F36" s="38">
        <f t="shared" si="1"/>
        <v>0</v>
      </c>
      <c r="G36" s="38">
        <f t="shared" si="1"/>
        <v>6.8423485044297107E-4</v>
      </c>
      <c r="H36" s="38">
        <f t="shared" si="1"/>
        <v>0</v>
      </c>
      <c r="I36" s="38">
        <f t="shared" si="1"/>
        <v>0</v>
      </c>
      <c r="J36" s="38">
        <f t="shared" si="1"/>
        <v>3.5361715070380334E-3</v>
      </c>
      <c r="K36" s="38">
        <f t="shared" si="1"/>
        <v>1.6870055125573875E-3</v>
      </c>
      <c r="L36" s="38">
        <f t="shared" si="1"/>
        <v>0</v>
      </c>
    </row>
    <row r="37" spans="1:12">
      <c r="A37" s="29" t="s">
        <v>28</v>
      </c>
      <c r="B37" s="38">
        <f t="shared" si="1"/>
        <v>1.2418967732071814E-2</v>
      </c>
      <c r="C37" s="38">
        <f t="shared" si="1"/>
        <v>1.7841932903367573E-3</v>
      </c>
      <c r="D37" s="38">
        <f t="shared" si="1"/>
        <v>7.1270995948074069E-3</v>
      </c>
      <c r="E37" s="38">
        <f t="shared" si="1"/>
        <v>8.6983259181683883E-3</v>
      </c>
      <c r="F37" s="38">
        <f t="shared" si="1"/>
        <v>1.0727217531945268E-2</v>
      </c>
      <c r="G37" s="38">
        <f t="shared" si="1"/>
        <v>4.4127684797439348E-3</v>
      </c>
      <c r="H37" s="38">
        <f t="shared" si="1"/>
        <v>2.1560359146396188E-2</v>
      </c>
      <c r="I37" s="38">
        <f t="shared" si="1"/>
        <v>5.6892476514323808E-3</v>
      </c>
      <c r="J37" s="38">
        <f t="shared" si="1"/>
        <v>3.2668794514284684E-4</v>
      </c>
      <c r="K37" s="38">
        <f t="shared" si="1"/>
        <v>0</v>
      </c>
      <c r="L37" s="38">
        <f t="shared" si="1"/>
        <v>0</v>
      </c>
    </row>
    <row r="38" spans="1:12">
      <c r="A38" s="29" t="s">
        <v>31</v>
      </c>
      <c r="B38" s="38">
        <f t="shared" si="1"/>
        <v>1.9138992203004313E-3</v>
      </c>
      <c r="C38" s="38">
        <f t="shared" si="1"/>
        <v>1.1533500774887904E-3</v>
      </c>
      <c r="D38" s="38">
        <f t="shared" si="1"/>
        <v>3.1866390367988173E-3</v>
      </c>
      <c r="E38" s="38">
        <f t="shared" si="1"/>
        <v>0</v>
      </c>
      <c r="F38" s="38">
        <f t="shared" si="1"/>
        <v>8.0381260535544313E-3</v>
      </c>
      <c r="G38" s="38">
        <f t="shared" si="1"/>
        <v>1.3606627272261679E-3</v>
      </c>
      <c r="H38" s="38">
        <f t="shared" si="1"/>
        <v>7.423485504693616E-4</v>
      </c>
      <c r="I38" s="38">
        <f t="shared" si="1"/>
        <v>0</v>
      </c>
      <c r="J38" s="38">
        <f t="shared" si="1"/>
        <v>0</v>
      </c>
      <c r="K38" s="38">
        <f t="shared" si="1"/>
        <v>1.1591145610131092E-3</v>
      </c>
      <c r="L38" s="38">
        <f t="shared" si="1"/>
        <v>0</v>
      </c>
    </row>
    <row r="39" spans="1:12">
      <c r="A39" s="29" t="s">
        <v>34</v>
      </c>
      <c r="B39" s="38">
        <f t="shared" si="1"/>
        <v>0</v>
      </c>
      <c r="C39" s="38">
        <f t="shared" si="1"/>
        <v>0</v>
      </c>
      <c r="D39" s="38">
        <f t="shared" si="1"/>
        <v>0</v>
      </c>
      <c r="E39" s="38">
        <f t="shared" si="1"/>
        <v>0</v>
      </c>
      <c r="F39" s="38">
        <f t="shared" si="1"/>
        <v>0</v>
      </c>
      <c r="G39" s="38">
        <f t="shared" si="1"/>
        <v>0</v>
      </c>
      <c r="H39" s="38">
        <f t="shared" si="1"/>
        <v>0</v>
      </c>
      <c r="I39" s="38">
        <f t="shared" si="1"/>
        <v>0</v>
      </c>
      <c r="J39" s="38">
        <f t="shared" si="1"/>
        <v>0</v>
      </c>
      <c r="K39" s="38">
        <f t="shared" si="1"/>
        <v>0</v>
      </c>
      <c r="L39" s="38">
        <f t="shared" si="1"/>
        <v>0</v>
      </c>
    </row>
    <row r="40" spans="1:12">
      <c r="A40" s="34" t="s">
        <v>293</v>
      </c>
      <c r="B40" s="42">
        <f t="shared" ref="B40:L40" si="2">+IF(B22=0,"-",SUM(B24:B39))</f>
        <v>0.99999999999999989</v>
      </c>
      <c r="C40" s="42">
        <f t="shared" si="2"/>
        <v>0.99999999999999956</v>
      </c>
      <c r="D40" s="42">
        <f t="shared" si="2"/>
        <v>1</v>
      </c>
      <c r="E40" s="42">
        <f t="shared" si="2"/>
        <v>1.0000000000000002</v>
      </c>
      <c r="F40" s="42">
        <f t="shared" si="2"/>
        <v>1</v>
      </c>
      <c r="G40" s="42">
        <f t="shared" si="2"/>
        <v>0.99999999999999989</v>
      </c>
      <c r="H40" s="42">
        <f t="shared" si="2"/>
        <v>1</v>
      </c>
      <c r="I40" s="42">
        <f t="shared" si="2"/>
        <v>1</v>
      </c>
      <c r="J40" s="42">
        <f t="shared" si="2"/>
        <v>1</v>
      </c>
      <c r="K40" s="42">
        <f t="shared" si="2"/>
        <v>0.99999999999999956</v>
      </c>
      <c r="L40" s="42">
        <f t="shared" si="2"/>
        <v>0.99999999999999978</v>
      </c>
    </row>
    <row r="41" spans="1:12">
      <c r="A41" s="15"/>
      <c r="B41" s="64"/>
      <c r="C41" s="64"/>
      <c r="D41" s="65"/>
      <c r="E41" s="65"/>
      <c r="F41" s="65"/>
      <c r="G41" s="65"/>
      <c r="H41" s="65"/>
      <c r="I41" s="65"/>
      <c r="J41" s="65"/>
      <c r="K41" s="65"/>
      <c r="L41" s="65"/>
    </row>
  </sheetData>
  <sheetProtection algorithmName="SHA-512" hashValue="n9MKWrZqcqSyzOslzG2kGk+OpHwJmUrAc46Tc8wT4JUAGqh3f8oPyOILecDSACy5X5c8vw24xd7ImIBALcE2Qw==" saltValue="ohIWKrxb4FiTUU6cL2ltNg==" spinCount="100000" sheet="1" objects="1" scenarios="1"/>
  <protectedRanges>
    <protectedRange sqref="A2:A3" name="Rango1"/>
  </protectedRanges>
  <mergeCells count="3">
    <mergeCell ref="A1:L1"/>
    <mergeCell ref="B5:L5"/>
    <mergeCell ref="B23:L23"/>
  </mergeCells>
  <printOptions horizontalCentered="1"/>
  <pageMargins left="0.39370078740157483" right="0.19685039370078741" top="0.39370078740157483" bottom="0.39370078740157483" header="0" footer="0"/>
  <pageSetup paperSize="9" scale="90" fitToHeight="0" orientation="landscape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3DF5F1D-4EA5-487D-A479-53644A30836A}">
          <x14:formula1>
            <xm:f>'V4'!$R$5:$R$22</xm:f>
          </x14:formula1>
          <xm:sqref>A3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9BB7E-8BB2-427C-A853-D849DB79A538}">
  <sheetPr>
    <pageSetUpPr fitToPage="1"/>
  </sheetPr>
  <dimension ref="A1:L54"/>
  <sheetViews>
    <sheetView view="pageBreakPreview" zoomScaleNormal="100" zoomScaleSheetLayoutView="100" workbookViewId="0">
      <selection activeCell="C12" sqref="C12"/>
    </sheetView>
  </sheetViews>
  <sheetFormatPr baseColWidth="10" defaultColWidth="11.44140625" defaultRowHeight="13.2"/>
  <cols>
    <col min="1" max="1" width="23.109375" customWidth="1"/>
    <col min="2" max="12" width="9.6640625" customWidth="1"/>
  </cols>
  <sheetData>
    <row r="1" spans="1:12" ht="17.399999999999999">
      <c r="A1" s="66" t="str">
        <f>"En "&amp;LEFT('V1'!B3,4)&amp;", las principales ventas de Extremadura (el "&amp;ROUND(SUM(A3:A6)*100,2)&amp;"% del total) se concentraron en "</f>
        <v xml:space="preserve">En 2023, las principales ventas de Extremadura (el 89,69% del total) se concentraron en </v>
      </c>
      <c r="B1" s="17"/>
      <c r="C1" s="17"/>
    </row>
    <row r="2" spans="1:12" ht="17.399999999999999">
      <c r="A2" s="66" t="s">
        <v>300</v>
      </c>
      <c r="B2" s="17"/>
      <c r="C2" s="17"/>
    </row>
    <row r="3" spans="1:12" ht="17.399999999999999">
      <c r="A3" s="67">
        <f>+LARGE('VTM3'!$K$26:$K$41,1)</f>
        <v>0.41097203456180992</v>
      </c>
      <c r="B3" s="68" t="str">
        <f>+_xlfn.XLOOKUP(A3,'VTM3'!$K$26:$K$41,'VTM3'!$A$26:$A$41)</f>
        <v xml:space="preserve">CA,CB, DF - I. extractivas, coquerías, refino y combustibles nucleares </v>
      </c>
      <c r="C3" s="17"/>
    </row>
    <row r="4" spans="1:12" ht="17.399999999999999">
      <c r="A4" s="67">
        <f>+LARGE('VTM3'!$K$26:$K$41,2)</f>
        <v>0.19786674048498004</v>
      </c>
      <c r="B4" s="68" t="str">
        <f>+_xlfn.XLOOKUP(A4,'VTM3'!$K$26:$K$41,'VTM3'!$A$26:$A$41)</f>
        <v xml:space="preserve">DA - Industria Agroalimentaria </v>
      </c>
      <c r="C4" s="17"/>
    </row>
    <row r="5" spans="1:12" ht="17.399999999999999">
      <c r="A5" s="67">
        <f>+LARGE('VTM3'!$K$26:$K$41,3)</f>
        <v>0.18640605573036512</v>
      </c>
      <c r="B5" s="68" t="str">
        <f>+_xlfn.XLOOKUP(A5,'VTM3'!$K$26:$K$41,'VTM3'!$A$26:$A$41)</f>
        <v xml:space="preserve">AA,BB - Agricultura, silvicultura y pesca </v>
      </c>
      <c r="C5" s="17"/>
    </row>
    <row r="6" spans="1:12" ht="17.399999999999999">
      <c r="A6" s="67">
        <f>+LARGE('VTM3'!$K$26:$K$41,4)</f>
        <v>0.10166720709431688</v>
      </c>
      <c r="B6" s="68" t="str">
        <f>+_xlfn.XLOOKUP(A6,'VTM3'!$K$26:$K$41,'VTM3'!$A$26:$A$41)</f>
        <v xml:space="preserve">DI - Industria de productos minerales no metálicos </v>
      </c>
      <c r="C6" s="17"/>
    </row>
    <row r="7" spans="1:12">
      <c r="A7" s="17"/>
      <c r="B7" s="17"/>
      <c r="C7" s="17"/>
    </row>
    <row r="8" spans="1:12" ht="15">
      <c r="A8" s="69"/>
      <c r="B8" s="17"/>
      <c r="C8" s="17"/>
    </row>
    <row r="9" spans="1:12" ht="17.399999999999999">
      <c r="A9" s="66" t="s">
        <v>301</v>
      </c>
      <c r="B9" s="17"/>
      <c r="C9" s="17"/>
    </row>
    <row r="11" spans="1:12" ht="15.6">
      <c r="A11" s="90" t="s">
        <v>302</v>
      </c>
      <c r="B11" s="90"/>
      <c r="C11" s="90"/>
      <c r="D11" s="90"/>
      <c r="E11" s="90"/>
      <c r="F11" s="90"/>
      <c r="G11" s="90"/>
      <c r="H11" s="90"/>
      <c r="I11" s="90"/>
      <c r="J11" s="90"/>
      <c r="K11" s="90"/>
      <c r="L11" s="90"/>
    </row>
    <row r="12" spans="1:12" ht="15.6">
      <c r="A12" s="70"/>
      <c r="B12" s="70"/>
      <c r="C12" s="41" t="s">
        <v>303</v>
      </c>
      <c r="D12" s="70"/>
      <c r="E12" s="70"/>
      <c r="F12" s="70"/>
      <c r="G12" s="70"/>
      <c r="H12" s="70"/>
      <c r="I12" s="70"/>
      <c r="J12" s="70"/>
      <c r="K12" s="70"/>
      <c r="L12" s="70"/>
    </row>
    <row r="13" spans="1:12">
      <c r="B13" s="71"/>
      <c r="C13" s="72" t="s">
        <v>1</v>
      </c>
      <c r="D13" s="26"/>
      <c r="E13" s="26"/>
      <c r="F13" s="45"/>
      <c r="G13" s="26"/>
      <c r="H13" s="26"/>
      <c r="J13" s="26"/>
      <c r="K13" s="73"/>
      <c r="L13" s="26"/>
    </row>
    <row r="14" spans="1:12" ht="13.8" thickBot="1">
      <c r="A14" s="17"/>
      <c r="B14" s="27" t="str">
        <f>+'V1'!B3</f>
        <v>2023A</v>
      </c>
      <c r="C14" s="27" t="str">
        <f>+'V1'!C3</f>
        <v>2022P</v>
      </c>
      <c r="D14" s="27">
        <f>+'V1'!D3</f>
        <v>2021</v>
      </c>
      <c r="E14" s="27">
        <f>+'V1'!E3</f>
        <v>2020</v>
      </c>
      <c r="F14" s="27">
        <f>+'V1'!F3</f>
        <v>2019</v>
      </c>
      <c r="G14" s="27">
        <f>+'V1'!G3</f>
        <v>2018</v>
      </c>
      <c r="H14" s="27">
        <f>+'V1'!H3</f>
        <v>2017</v>
      </c>
      <c r="I14" s="27">
        <f>+'V1'!I3</f>
        <v>2016</v>
      </c>
      <c r="J14" s="27">
        <f>+'V1'!J3</f>
        <v>2015</v>
      </c>
      <c r="K14" s="27">
        <f>+'V1'!K3</f>
        <v>2014</v>
      </c>
      <c r="L14" s="27">
        <f>+'V1'!L3</f>
        <v>2013</v>
      </c>
    </row>
    <row r="15" spans="1:12" ht="14.4" thickTop="1" thickBot="1">
      <c r="A15" s="28" t="s">
        <v>196</v>
      </c>
      <c r="B15" s="87" t="s">
        <v>316</v>
      </c>
      <c r="C15" s="87"/>
      <c r="D15" s="87"/>
      <c r="E15" s="87"/>
      <c r="F15" s="87"/>
      <c r="G15" s="87"/>
      <c r="H15" s="87"/>
      <c r="I15" s="87"/>
      <c r="J15" s="87"/>
      <c r="K15" s="87"/>
      <c r="L15" s="87"/>
    </row>
    <row r="16" spans="1:12" ht="13.8" thickTop="1">
      <c r="A16" s="29" t="s">
        <v>198</v>
      </c>
      <c r="B16" s="30">
        <f>+SUMIFS(Ventas!P:P,Ventas!$AD:$AD,$C$13,Ventas!$B:$B,$A16)</f>
        <v>200.03038800000002</v>
      </c>
      <c r="C16" s="30">
        <f>+SUMIFS(Ventas!Q:Q,Ventas!$AD:$AD,$C$13,Ventas!$B:$B,$A16)</f>
        <v>152.16649899999999</v>
      </c>
      <c r="D16" s="30">
        <f>+SUMIFS(Ventas!R:R,Ventas!$AD:$AD,$C$13,Ventas!$B:$B,$A16)</f>
        <v>148.30802800000001</v>
      </c>
      <c r="E16" s="30">
        <f>+SUMIFS(Ventas!S:S,Ventas!$AD:$AD,$C$13,Ventas!$B:$B,$A16)</f>
        <v>138.48903899999999</v>
      </c>
      <c r="F16" s="30">
        <f>+SUMIFS(Ventas!T:T,Ventas!$AD:$AD,$C$13,Ventas!$B:$B,$A16)</f>
        <v>229.59880900000002</v>
      </c>
      <c r="G16" s="30">
        <f>+SUMIFS(Ventas!U:U,Ventas!$AD:$AD,$C$13,Ventas!$B:$B,$A16)</f>
        <v>154.20630446338669</v>
      </c>
      <c r="H16" s="30">
        <f>+SUMIFS(Ventas!V:V,Ventas!$AD:$AD,$C$13,Ventas!$B:$B,$A16)</f>
        <v>211.56178699999998</v>
      </c>
      <c r="I16" s="30">
        <f>+SUMIFS(Ventas!W:W,Ventas!$AD:$AD,$C$13,Ventas!$B:$B,$A16)</f>
        <v>78.681956999999997</v>
      </c>
      <c r="J16" s="30">
        <f>+SUMIFS(Ventas!X:X,Ventas!$AD:$AD,$C$13,Ventas!$B:$B,$A16)</f>
        <v>475.56379500000003</v>
      </c>
      <c r="K16" s="30">
        <f>+SUMIFS(Ventas!Y:Y,Ventas!$AD:$AD,$C$13,Ventas!$B:$B,$A16)</f>
        <v>84.349532000000011</v>
      </c>
      <c r="L16" s="30">
        <f>+SUMIFS(Ventas!Z:Z,Ventas!$AD:$AD,$C$13,Ventas!$B:$B,$A16)</f>
        <v>54.004326999999996</v>
      </c>
    </row>
    <row r="17" spans="1:12">
      <c r="A17" s="29" t="s">
        <v>199</v>
      </c>
      <c r="B17" s="30">
        <f>+SUMIFS(Ventas!P:P,Ventas!$AD:$AD,$C$13,Ventas!$B:$B,$A17)</f>
        <v>20.087313999999999</v>
      </c>
      <c r="C17" s="30">
        <f>+SUMIFS(Ventas!Q:Q,Ventas!$AD:$AD,$C$13,Ventas!$B:$B,$A17)</f>
        <v>0</v>
      </c>
      <c r="D17" s="30">
        <f>+SUMIFS(Ventas!R:R,Ventas!$AD:$AD,$C$13,Ventas!$B:$B,$A17)</f>
        <v>0</v>
      </c>
      <c r="E17" s="30">
        <f>+SUMIFS(Ventas!S:S,Ventas!$AD:$AD,$C$13,Ventas!$B:$B,$A17)</f>
        <v>0</v>
      </c>
      <c r="F17" s="30">
        <f>+SUMIFS(Ventas!T:T,Ventas!$AD:$AD,$C$13,Ventas!$B:$B,$A17)</f>
        <v>0</v>
      </c>
      <c r="G17" s="30">
        <f>+SUMIFS(Ventas!U:U,Ventas!$AD:$AD,$C$13,Ventas!$B:$B,$A17)</f>
        <v>0</v>
      </c>
      <c r="H17" s="30">
        <f>+SUMIFS(Ventas!V:V,Ventas!$AD:$AD,$C$13,Ventas!$B:$B,$A17)</f>
        <v>0</v>
      </c>
      <c r="I17" s="30">
        <f>+SUMIFS(Ventas!W:W,Ventas!$AD:$AD,$C$13,Ventas!$B:$B,$A17)</f>
        <v>0</v>
      </c>
      <c r="J17" s="30">
        <f>+SUMIFS(Ventas!X:X,Ventas!$AD:$AD,$C$13,Ventas!$B:$B,$A17)</f>
        <v>0</v>
      </c>
      <c r="K17" s="30">
        <f>+SUMIFS(Ventas!Y:Y,Ventas!$AD:$AD,$C$13,Ventas!$B:$B,$A17)</f>
        <v>0</v>
      </c>
      <c r="L17" s="30">
        <f>+SUMIFS(Ventas!Z:Z,Ventas!$AD:$AD,$C$13,Ventas!$B:$B,$A17)</f>
        <v>0</v>
      </c>
    </row>
    <row r="18" spans="1:12">
      <c r="A18" s="29" t="s">
        <v>200</v>
      </c>
      <c r="B18" s="30">
        <f>+SUMIFS(Ventas!P:P,Ventas!$AD:$AD,$C$13,Ventas!$B:$B,$A18)</f>
        <v>0</v>
      </c>
      <c r="C18" s="30">
        <f>+SUMIFS(Ventas!Q:Q,Ventas!$AD:$AD,$C$13,Ventas!$B:$B,$A18)</f>
        <v>0</v>
      </c>
      <c r="D18" s="30">
        <f>+SUMIFS(Ventas!R:R,Ventas!$AD:$AD,$C$13,Ventas!$B:$B,$A18)</f>
        <v>0</v>
      </c>
      <c r="E18" s="30">
        <f>+SUMIFS(Ventas!S:S,Ventas!$AD:$AD,$C$13,Ventas!$B:$B,$A18)</f>
        <v>0</v>
      </c>
      <c r="F18" s="30">
        <f>+SUMIFS(Ventas!T:T,Ventas!$AD:$AD,$C$13,Ventas!$B:$B,$A18)</f>
        <v>0</v>
      </c>
      <c r="G18" s="30">
        <f>+SUMIFS(Ventas!U:U,Ventas!$AD:$AD,$C$13,Ventas!$B:$B,$A18)</f>
        <v>0</v>
      </c>
      <c r="H18" s="30">
        <f>+SUMIFS(Ventas!V:V,Ventas!$AD:$AD,$C$13,Ventas!$B:$B,$A18)</f>
        <v>0</v>
      </c>
      <c r="I18" s="30">
        <f>+SUMIFS(Ventas!W:W,Ventas!$AD:$AD,$C$13,Ventas!$B:$B,$A18)</f>
        <v>0</v>
      </c>
      <c r="J18" s="30">
        <f>+SUMIFS(Ventas!X:X,Ventas!$AD:$AD,$C$13,Ventas!$B:$B,$A18)</f>
        <v>0</v>
      </c>
      <c r="K18" s="30">
        <f>+SUMIFS(Ventas!Y:Y,Ventas!$AD:$AD,$C$13,Ventas!$B:$B,$A18)</f>
        <v>0</v>
      </c>
      <c r="L18" s="30">
        <f>+SUMIFS(Ventas!Z:Z,Ventas!$AD:$AD,$C$13,Ventas!$B:$B,$A18)</f>
        <v>0</v>
      </c>
    </row>
    <row r="19" spans="1:12">
      <c r="A19" s="29" t="s">
        <v>201</v>
      </c>
      <c r="B19" s="30">
        <f>+SUMIFS(Ventas!P:P,Ventas!$AD:$AD,$C$13,Ventas!$B:$B,$A19)</f>
        <v>0</v>
      </c>
      <c r="C19" s="30">
        <f>+SUMIFS(Ventas!Q:Q,Ventas!$AD:$AD,$C$13,Ventas!$B:$B,$A19)</f>
        <v>0</v>
      </c>
      <c r="D19" s="30">
        <f>+SUMIFS(Ventas!R:R,Ventas!$AD:$AD,$C$13,Ventas!$B:$B,$A19)</f>
        <v>0</v>
      </c>
      <c r="E19" s="30">
        <f>+SUMIFS(Ventas!S:S,Ventas!$AD:$AD,$C$13,Ventas!$B:$B,$A19)</f>
        <v>0</v>
      </c>
      <c r="F19" s="30">
        <f>+SUMIFS(Ventas!T:T,Ventas!$AD:$AD,$C$13,Ventas!$B:$B,$A19)</f>
        <v>0</v>
      </c>
      <c r="G19" s="30">
        <f>+SUMIFS(Ventas!U:U,Ventas!$AD:$AD,$C$13,Ventas!$B:$B,$A19)</f>
        <v>0</v>
      </c>
      <c r="H19" s="30">
        <f>+SUMIFS(Ventas!V:V,Ventas!$AD:$AD,$C$13,Ventas!$B:$B,$A19)</f>
        <v>0</v>
      </c>
      <c r="I19" s="30">
        <f>+SUMIFS(Ventas!W:W,Ventas!$AD:$AD,$C$13,Ventas!$B:$B,$A19)</f>
        <v>0</v>
      </c>
      <c r="J19" s="30">
        <f>+SUMIFS(Ventas!X:X,Ventas!$AD:$AD,$C$13,Ventas!$B:$B,$A19)</f>
        <v>0</v>
      </c>
      <c r="K19" s="30">
        <f>+SUMIFS(Ventas!Y:Y,Ventas!$AD:$AD,$C$13,Ventas!$B:$B,$A19)</f>
        <v>0</v>
      </c>
      <c r="L19" s="30">
        <f>+SUMIFS(Ventas!Z:Z,Ventas!$AD:$AD,$C$13,Ventas!$B:$B,$A19)</f>
        <v>0</v>
      </c>
    </row>
    <row r="20" spans="1:12">
      <c r="A20" s="29" t="s">
        <v>202</v>
      </c>
      <c r="B20" s="30">
        <f>+SUMIFS(Ventas!P:P,Ventas!$AD:$AD,$C$13,Ventas!$B:$B,$A20)</f>
        <v>3.1403865690127359</v>
      </c>
      <c r="C20" s="30">
        <f>+SUMIFS(Ventas!Q:Q,Ventas!$AD:$AD,$C$13,Ventas!$B:$B,$A20)</f>
        <v>2.6078086134915619</v>
      </c>
      <c r="D20" s="30">
        <f>+SUMIFS(Ventas!R:R,Ventas!$AD:$AD,$C$13,Ventas!$B:$B,$A20)</f>
        <v>2.7352478357785417</v>
      </c>
      <c r="E20" s="30">
        <f>+SUMIFS(Ventas!S:S,Ventas!$AD:$AD,$C$13,Ventas!$B:$B,$A20)</f>
        <v>3.3566197926069612</v>
      </c>
      <c r="F20" s="30">
        <f>+SUMIFS(Ventas!T:T,Ventas!$AD:$AD,$C$13,Ventas!$B:$B,$A20)</f>
        <v>3.1001606948248108</v>
      </c>
      <c r="G20" s="30">
        <f>+SUMIFS(Ventas!U:U,Ventas!$AD:$AD,$C$13,Ventas!$B:$B,$A20)</f>
        <v>2.9868044459956309</v>
      </c>
      <c r="H20" s="30">
        <f>+SUMIFS(Ventas!V:V,Ventas!$AD:$AD,$C$13,Ventas!$B:$B,$A20)</f>
        <v>3.1155704828869006</v>
      </c>
      <c r="I20" s="30">
        <f>+SUMIFS(Ventas!W:W,Ventas!$AD:$AD,$C$13,Ventas!$B:$B,$A20)</f>
        <v>3.5515179280375588</v>
      </c>
      <c r="J20" s="30">
        <f>+SUMIFS(Ventas!X:X,Ventas!$AD:$AD,$C$13,Ventas!$B:$B,$A20)</f>
        <v>3.5752763698825634</v>
      </c>
      <c r="K20" s="30">
        <f>+SUMIFS(Ventas!Y:Y,Ventas!$AD:$AD,$C$13,Ventas!$B:$B,$A20)</f>
        <v>3.1010124401133519</v>
      </c>
      <c r="L20" s="30">
        <f>+SUMIFS(Ventas!Z:Z,Ventas!$AD:$AD,$C$13,Ventas!$B:$B,$A20)</f>
        <v>2.5354222904996542</v>
      </c>
    </row>
    <row r="21" spans="1:12">
      <c r="A21" s="29" t="s">
        <v>203</v>
      </c>
      <c r="B21" s="30">
        <f>+SUMIFS(Ventas!P:P,Ventas!$AD:$AD,$C$13,Ventas!$B:$B,$A21)</f>
        <v>0</v>
      </c>
      <c r="C21" s="30">
        <f>+SUMIFS(Ventas!Q:Q,Ventas!$AD:$AD,$C$13,Ventas!$B:$B,$A21)</f>
        <v>0</v>
      </c>
      <c r="D21" s="74">
        <f>+SUMIFS(Ventas!R:R,Ventas!$AD:$AD,$C$13,Ventas!$B:$B,$A21)</f>
        <v>0</v>
      </c>
      <c r="E21" s="75">
        <f>+SUMIFS(Ventas!S:S,Ventas!$AD:$AD,$C$13,Ventas!$B:$B,$A21)</f>
        <v>0</v>
      </c>
      <c r="F21" s="75">
        <f>+SUMIFS(Ventas!T:T,Ventas!$AD:$AD,$C$13,Ventas!$B:$B,$A21)</f>
        <v>0</v>
      </c>
      <c r="G21" s="30">
        <f>+SUMIFS(Ventas!U:U,Ventas!$AD:$AD,$C$13,Ventas!$B:$B,$A21)</f>
        <v>0</v>
      </c>
      <c r="H21" s="30">
        <f>+SUMIFS(Ventas!V:V,Ventas!$AD:$AD,$C$13,Ventas!$B:$B,$A21)</f>
        <v>0</v>
      </c>
      <c r="I21" s="74">
        <f>+SUMIFS(Ventas!W:W,Ventas!$AD:$AD,$C$13,Ventas!$B:$B,$A21)</f>
        <v>7.6007769999999999</v>
      </c>
      <c r="J21" s="74">
        <f>+SUMIFS(Ventas!X:X,Ventas!$AD:$AD,$C$13,Ventas!$B:$B,$A21)</f>
        <v>0</v>
      </c>
      <c r="K21" s="30">
        <f>+SUMIFS(Ventas!Y:Y,Ventas!$AD:$AD,$C$13,Ventas!$B:$B,$A21)</f>
        <v>0</v>
      </c>
      <c r="L21" s="30">
        <f>+SUMIFS(Ventas!Z:Z,Ventas!$AD:$AD,$C$13,Ventas!$B:$B,$A21)</f>
        <v>0</v>
      </c>
    </row>
    <row r="22" spans="1:12">
      <c r="A22" s="29" t="s">
        <v>204</v>
      </c>
      <c r="B22" s="30">
        <f>+SUMIFS(Ventas!P:P,Ventas!$AD:$AD,$C$13,Ventas!$B:$B,$A22)</f>
        <v>0</v>
      </c>
      <c r="C22" s="30">
        <f>+SUMIFS(Ventas!Q:Q,Ventas!$AD:$AD,$C$13,Ventas!$B:$B,$A22)</f>
        <v>0</v>
      </c>
      <c r="D22" s="74">
        <f>+SUMIFS(Ventas!R:R,Ventas!$AD:$AD,$C$13,Ventas!$B:$B,$A22)</f>
        <v>99.445666000000003</v>
      </c>
      <c r="E22" s="75">
        <f>+SUMIFS(Ventas!S:S,Ventas!$AD:$AD,$C$13,Ventas!$B:$B,$A22)</f>
        <v>26.045476999999998</v>
      </c>
      <c r="F22" s="75">
        <f>+SUMIFS(Ventas!T:T,Ventas!$AD:$AD,$C$13,Ventas!$B:$B,$A22)</f>
        <v>15.430999999999999</v>
      </c>
      <c r="G22" s="30">
        <f>+SUMIFS(Ventas!U:U,Ventas!$AD:$AD,$C$13,Ventas!$B:$B,$A22)</f>
        <v>15.628190999999999</v>
      </c>
      <c r="H22" s="30">
        <f>+SUMIFS(Ventas!V:V,Ventas!$AD:$AD,$C$13,Ventas!$B:$B,$A22)</f>
        <v>16.19145</v>
      </c>
      <c r="I22" s="74">
        <f>+SUMIFS(Ventas!W:W,Ventas!$AD:$AD,$C$13,Ventas!$B:$B,$A22)</f>
        <v>24.044913999999999</v>
      </c>
      <c r="J22" s="74">
        <f>+SUMIFS(Ventas!X:X,Ventas!$AD:$AD,$C$13,Ventas!$B:$B,$A22)</f>
        <v>14.598877999999999</v>
      </c>
      <c r="K22" s="30">
        <f>+SUMIFS(Ventas!Y:Y,Ventas!$AD:$AD,$C$13,Ventas!$B:$B,$A22)</f>
        <v>79.50155500000001</v>
      </c>
      <c r="L22" s="30">
        <f>+SUMIFS(Ventas!Z:Z,Ventas!$AD:$AD,$C$13,Ventas!$B:$B,$A22)</f>
        <v>26.505336</v>
      </c>
    </row>
    <row r="23" spans="1:12">
      <c r="A23" s="29" t="s">
        <v>205</v>
      </c>
      <c r="B23" s="30">
        <f>+SUMIFS(Ventas!P:P,Ventas!$AD:$AD,$C$13,Ventas!$B:$B,$A23)</f>
        <v>27.372975</v>
      </c>
      <c r="C23" s="30">
        <f>+SUMIFS(Ventas!Q:Q,Ventas!$AD:$AD,$C$13,Ventas!$B:$B,$A23)</f>
        <v>26.800682999999999</v>
      </c>
      <c r="D23" s="30">
        <f>+SUMIFS(Ventas!R:R,Ventas!$AD:$AD,$C$13,Ventas!$B:$B,$A23)</f>
        <v>43.357264999999998</v>
      </c>
      <c r="E23" s="30">
        <f>+SUMIFS(Ventas!S:S,Ventas!$AD:$AD,$C$13,Ventas!$B:$B,$A23)</f>
        <v>36.142977999999999</v>
      </c>
      <c r="F23" s="30">
        <f>+SUMIFS(Ventas!T:T,Ventas!$AD:$AD,$C$13,Ventas!$B:$B,$A23)</f>
        <v>16.356860000000001</v>
      </c>
      <c r="G23" s="30">
        <f>+SUMIFS(Ventas!U:U,Ventas!$AD:$AD,$C$13,Ventas!$B:$B,$A23)</f>
        <v>57.162740752985847</v>
      </c>
      <c r="H23" s="30">
        <f>+SUMIFS(Ventas!V:V,Ventas!$AD:$AD,$C$13,Ventas!$B:$B,$A23)</f>
        <v>2.8388100000000001</v>
      </c>
      <c r="I23" s="30">
        <f>+SUMIFS(Ventas!W:W,Ventas!$AD:$AD,$C$13,Ventas!$B:$B,$A23)</f>
        <v>27.377386000000001</v>
      </c>
      <c r="J23" s="30">
        <f>+SUMIFS(Ventas!X:X,Ventas!$AD:$AD,$C$13,Ventas!$B:$B,$A23)</f>
        <v>18.706211</v>
      </c>
      <c r="K23" s="30">
        <f>+SUMIFS(Ventas!Y:Y,Ventas!$AD:$AD,$C$13,Ventas!$B:$B,$A23)</f>
        <v>30.194186999999999</v>
      </c>
      <c r="L23" s="30">
        <f>+SUMIFS(Ventas!Z:Z,Ventas!$AD:$AD,$C$13,Ventas!$B:$B,$A23)</f>
        <v>13.318795</v>
      </c>
    </row>
    <row r="24" spans="1:12">
      <c r="A24" s="29" t="s">
        <v>206</v>
      </c>
      <c r="B24" s="30">
        <f>+SUMIFS(Ventas!P:P,Ventas!$AD:$AD,$C$13,Ventas!$B:$B,$A24)</f>
        <v>0</v>
      </c>
      <c r="C24" s="30">
        <f>+SUMIFS(Ventas!Q:Q,Ventas!$AD:$AD,$C$13,Ventas!$B:$B,$A24)</f>
        <v>0</v>
      </c>
      <c r="D24" s="75">
        <f>+SUMIFS(Ventas!R:R,Ventas!$AD:$AD,$C$13,Ventas!$B:$B,$A24)</f>
        <v>34.776035</v>
      </c>
      <c r="E24" s="75">
        <f>+SUMIFS(Ventas!S:S,Ventas!$AD:$AD,$C$13,Ventas!$B:$B,$A24)</f>
        <v>0</v>
      </c>
      <c r="F24" s="30">
        <f>+SUMIFS(Ventas!T:T,Ventas!$AD:$AD,$C$13,Ventas!$B:$B,$A24)</f>
        <v>0</v>
      </c>
      <c r="G24" s="30">
        <f>+SUMIFS(Ventas!U:U,Ventas!$AD:$AD,$C$13,Ventas!$B:$B,$A24)</f>
        <v>0</v>
      </c>
      <c r="H24" s="30">
        <f>+SUMIFS(Ventas!V:V,Ventas!$AD:$AD,$C$13,Ventas!$B:$B,$A24)</f>
        <v>28.096789999999999</v>
      </c>
      <c r="I24" s="30">
        <f>+SUMIFS(Ventas!W:W,Ventas!$AD:$AD,$C$13,Ventas!$B:$B,$A24)</f>
        <v>13.715688</v>
      </c>
      <c r="J24" s="30">
        <f>+SUMIFS(Ventas!X:X,Ventas!$AD:$AD,$C$13,Ventas!$B:$B,$A24)</f>
        <v>12.4152</v>
      </c>
      <c r="K24" s="30">
        <f>+SUMIFS(Ventas!Y:Y,Ventas!$AD:$AD,$C$13,Ventas!$B:$B,$A24)</f>
        <v>0</v>
      </c>
      <c r="L24" s="30">
        <f>+SUMIFS(Ventas!Z:Z,Ventas!$AD:$AD,$C$13,Ventas!$B:$B,$A24)</f>
        <v>12.3978</v>
      </c>
    </row>
    <row r="25" spans="1:12">
      <c r="A25" s="29" t="s">
        <v>207</v>
      </c>
      <c r="B25" s="30">
        <f>+SUMIFS(Ventas!P:P,Ventas!$AD:$AD,$C$13,Ventas!$B:$B,$A25)</f>
        <v>0</v>
      </c>
      <c r="C25" s="30">
        <f>+SUMIFS(Ventas!Q:Q,Ventas!$AD:$AD,$C$13,Ventas!$B:$B,$A25)</f>
        <v>0</v>
      </c>
      <c r="D25" s="30">
        <f>+SUMIFS(Ventas!R:R,Ventas!$AD:$AD,$C$13,Ventas!$B:$B,$A25)</f>
        <v>0</v>
      </c>
      <c r="E25" s="30">
        <f>+SUMIFS(Ventas!S:S,Ventas!$AD:$AD,$C$13,Ventas!$B:$B,$A25)</f>
        <v>4.7944050000000002</v>
      </c>
      <c r="F25" s="30">
        <f>+SUMIFS(Ventas!T:T,Ventas!$AD:$AD,$C$13,Ventas!$B:$B,$A25)</f>
        <v>0</v>
      </c>
      <c r="G25" s="30">
        <f>+SUMIFS(Ventas!U:U,Ventas!$AD:$AD,$C$13,Ventas!$B:$B,$A25)</f>
        <v>37.073588399999998</v>
      </c>
      <c r="H25" s="30">
        <f>+SUMIFS(Ventas!V:V,Ventas!$AD:$AD,$C$13,Ventas!$B:$B,$A25)</f>
        <v>0</v>
      </c>
      <c r="I25" s="30">
        <f>+SUMIFS(Ventas!W:W,Ventas!$AD:$AD,$C$13,Ventas!$B:$B,$A25)</f>
        <v>0</v>
      </c>
      <c r="J25" s="30">
        <f>+SUMIFS(Ventas!X:X,Ventas!$AD:$AD,$C$13,Ventas!$B:$B,$A25)</f>
        <v>6.2076000000000002</v>
      </c>
      <c r="K25" s="30">
        <f>+SUMIFS(Ventas!Y:Y,Ventas!$AD:$AD,$C$13,Ventas!$B:$B,$A25)</f>
        <v>0</v>
      </c>
      <c r="L25" s="30">
        <f>+SUMIFS(Ventas!Z:Z,Ventas!$AD:$AD,$C$13,Ventas!$B:$B,$A25)</f>
        <v>0</v>
      </c>
    </row>
    <row r="26" spans="1:12">
      <c r="A26" s="31" t="s">
        <v>130</v>
      </c>
      <c r="B26" s="32">
        <f>+SUMIFS(Ventas!P:P,Ventas!$AD:$AD,$C$13,Ventas!$B:$B,$A26)</f>
        <v>10591.749377</v>
      </c>
      <c r="C26" s="32">
        <f>+SUMIFS(Ventas!Q:Q,Ventas!$AD:$AD,$C$13,Ventas!$B:$B,$A26)</f>
        <v>6356.0987390000009</v>
      </c>
      <c r="D26" s="32">
        <f>+SUMIFS(Ventas!R:R,Ventas!$AD:$AD,$C$13,Ventas!$B:$B,$A26)</f>
        <v>4264.646068</v>
      </c>
      <c r="E26" s="32">
        <f>+SUMIFS(Ventas!S:S,Ventas!$AD:$AD,$C$13,Ventas!$B:$B,$A26)</f>
        <v>5282.906774</v>
      </c>
      <c r="F26" s="32">
        <f>+SUMIFS(Ventas!T:T,Ventas!$AD:$AD,$C$13,Ventas!$B:$B,$A26)</f>
        <v>4836.7231220000003</v>
      </c>
      <c r="G26" s="32">
        <f>+SUMIFS(Ventas!U:U,Ventas!$AD:$AD,$C$13,Ventas!$B:$B,$A26)</f>
        <v>2602.5019499999999</v>
      </c>
      <c r="H26" s="32">
        <f>+SUMIFS(Ventas!V:V,Ventas!$AD:$AD,$C$13,Ventas!$B:$B,$A26)</f>
        <v>3440.7453420000002</v>
      </c>
      <c r="I26" s="32">
        <f>+SUMIFS(Ventas!W:W,Ventas!$AD:$AD,$C$13,Ventas!$B:$B,$A26)</f>
        <v>2025.7285280000001</v>
      </c>
      <c r="J26" s="32">
        <f>+SUMIFS(Ventas!X:X,Ventas!$AD:$AD,$C$13,Ventas!$B:$B,$A26)</f>
        <v>4571.3769030000003</v>
      </c>
      <c r="K26" s="32">
        <f>+SUMIFS(Ventas!Y:Y,Ventas!$AD:$AD,$C$13,Ventas!$B:$B,$A26)</f>
        <v>5435.6012190000001</v>
      </c>
      <c r="L26" s="32">
        <f>+SUMIFS(Ventas!Z:Z,Ventas!$AD:$AD,$C$13,Ventas!$B:$B,$A26)</f>
        <v>6309.3490060000004</v>
      </c>
    </row>
    <row r="27" spans="1:12">
      <c r="A27" s="29" t="s">
        <v>208</v>
      </c>
      <c r="B27" s="30">
        <f>+SUMIFS(Ventas!P:P,Ventas!$AD:$AD,$C$13,Ventas!$B:$B,$A27)</f>
        <v>19.160207</v>
      </c>
      <c r="C27" s="30">
        <f>+SUMIFS(Ventas!Q:Q,Ventas!$AD:$AD,$C$13,Ventas!$B:$B,$A27)</f>
        <v>0</v>
      </c>
      <c r="D27" s="30">
        <f>+SUMIFS(Ventas!R:R,Ventas!$AD:$AD,$C$13,Ventas!$B:$B,$A27)</f>
        <v>0</v>
      </c>
      <c r="E27" s="30">
        <f>+SUMIFS(Ventas!S:S,Ventas!$AD:$AD,$C$13,Ventas!$B:$B,$A27)</f>
        <v>0</v>
      </c>
      <c r="F27" s="30">
        <f>+SUMIFS(Ventas!T:T,Ventas!$AD:$AD,$C$13,Ventas!$B:$B,$A27)</f>
        <v>28.543475999999998</v>
      </c>
      <c r="G27" s="30">
        <f>+SUMIFS(Ventas!U:U,Ventas!$AD:$AD,$C$13,Ventas!$B:$B,$A27)</f>
        <v>14.639808</v>
      </c>
      <c r="H27" s="30">
        <f>+SUMIFS(Ventas!V:V,Ventas!$AD:$AD,$C$13,Ventas!$B:$B,$A27)</f>
        <v>22.171392000000001</v>
      </c>
      <c r="I27" s="30">
        <f>+SUMIFS(Ventas!W:W,Ventas!$AD:$AD,$C$13,Ventas!$B:$B,$A27)</f>
        <v>39.103546000000001</v>
      </c>
      <c r="J27" s="30">
        <f>+SUMIFS(Ventas!X:X,Ventas!$AD:$AD,$C$13,Ventas!$B:$B,$A27)</f>
        <v>12.452501</v>
      </c>
      <c r="K27" s="30">
        <f>+SUMIFS(Ventas!Y:Y,Ventas!$AD:$AD,$C$13,Ventas!$B:$B,$A27)</f>
        <v>13.01328</v>
      </c>
      <c r="L27" s="30">
        <f>+SUMIFS(Ventas!Z:Z,Ventas!$AD:$AD,$C$13,Ventas!$B:$B,$A27)</f>
        <v>50.723281</v>
      </c>
    </row>
    <row r="28" spans="1:12">
      <c r="A28" s="29" t="s">
        <v>209</v>
      </c>
      <c r="B28" s="30">
        <f>+SUMIFS(Ventas!P:P,Ventas!$AD:$AD,$C$13,Ventas!$B:$B,$A28)</f>
        <v>4.3117080000000003</v>
      </c>
      <c r="C28" s="30">
        <f>+SUMIFS(Ventas!Q:Q,Ventas!$AD:$AD,$C$13,Ventas!$B:$B,$A28)</f>
        <v>0</v>
      </c>
      <c r="D28" s="30">
        <f>+SUMIFS(Ventas!R:R,Ventas!$AD:$AD,$C$13,Ventas!$B:$B,$A28)</f>
        <v>15.847804999999999</v>
      </c>
      <c r="E28" s="30">
        <f>+SUMIFS(Ventas!S:S,Ventas!$AD:$AD,$C$13,Ventas!$B:$B,$A28)</f>
        <v>64.454707999999997</v>
      </c>
      <c r="F28" s="30">
        <f>+SUMIFS(Ventas!T:T,Ventas!$AD:$AD,$C$13,Ventas!$B:$B,$A28)</f>
        <v>65.161308000000005</v>
      </c>
      <c r="G28" s="30">
        <f>+SUMIFS(Ventas!U:U,Ventas!$AD:$AD,$C$13,Ventas!$B:$B,$A28)</f>
        <v>86.861025999999995</v>
      </c>
      <c r="H28" s="30">
        <f>+SUMIFS(Ventas!V:V,Ventas!$AD:$AD,$C$13,Ventas!$B:$B,$A28)</f>
        <v>10.822466</v>
      </c>
      <c r="I28" s="30">
        <f>+SUMIFS(Ventas!W:W,Ventas!$AD:$AD,$C$13,Ventas!$B:$B,$A28)</f>
        <v>18.211701999999999</v>
      </c>
      <c r="J28" s="30">
        <f>+SUMIFS(Ventas!X:X,Ventas!$AD:$AD,$C$13,Ventas!$B:$B,$A28)</f>
        <v>0</v>
      </c>
      <c r="K28" s="30">
        <f>+SUMIFS(Ventas!Y:Y,Ventas!$AD:$AD,$C$13,Ventas!$B:$B,$A28)</f>
        <v>16.931115999999999</v>
      </c>
      <c r="L28" s="30">
        <f>+SUMIFS(Ventas!Z:Z,Ventas!$AD:$AD,$C$13,Ventas!$B:$B,$A28)</f>
        <v>13.142424999999999</v>
      </c>
    </row>
    <row r="29" spans="1:12">
      <c r="A29" s="29" t="s">
        <v>210</v>
      </c>
      <c r="B29" s="30">
        <f>+SUMIFS(Ventas!P:P,Ventas!$AD:$AD,$C$13,Ventas!$B:$B,$A29)</f>
        <v>0</v>
      </c>
      <c r="C29" s="30">
        <f>+SUMIFS(Ventas!Q:Q,Ventas!$AD:$AD,$C$13,Ventas!$B:$B,$A29)</f>
        <v>0</v>
      </c>
      <c r="D29" s="30">
        <f>+SUMIFS(Ventas!R:R,Ventas!$AD:$AD,$C$13,Ventas!$B:$B,$A29)</f>
        <v>0</v>
      </c>
      <c r="E29" s="30">
        <f>+SUMIFS(Ventas!S:S,Ventas!$AD:$AD,$C$13,Ventas!$B:$B,$A29)</f>
        <v>0</v>
      </c>
      <c r="F29" s="30">
        <f>+SUMIFS(Ventas!T:T,Ventas!$AD:$AD,$C$13,Ventas!$B:$B,$A29)</f>
        <v>7.4217719999999998</v>
      </c>
      <c r="G29" s="30">
        <f>+SUMIFS(Ventas!U:U,Ventas!$AD:$AD,$C$13,Ventas!$B:$B,$A29)</f>
        <v>0</v>
      </c>
      <c r="H29" s="30">
        <f>+SUMIFS(Ventas!V:V,Ventas!$AD:$AD,$C$13,Ventas!$B:$B,$A29)</f>
        <v>0</v>
      </c>
      <c r="I29" s="30">
        <f>+SUMIFS(Ventas!W:W,Ventas!$AD:$AD,$C$13,Ventas!$B:$B,$A29)</f>
        <v>0</v>
      </c>
      <c r="J29" s="30">
        <f>+SUMIFS(Ventas!X:X,Ventas!$AD:$AD,$C$13,Ventas!$B:$B,$A29)</f>
        <v>0</v>
      </c>
      <c r="K29" s="30">
        <f>+SUMIFS(Ventas!Y:Y,Ventas!$AD:$AD,$C$13,Ventas!$B:$B,$A29)</f>
        <v>0</v>
      </c>
      <c r="L29" s="30">
        <f>+SUMIFS(Ventas!Z:Z,Ventas!$AD:$AD,$C$13,Ventas!$B:$B,$A29)</f>
        <v>11.542488000000001</v>
      </c>
    </row>
    <row r="30" spans="1:12">
      <c r="A30" s="29" t="s">
        <v>211</v>
      </c>
      <c r="B30" s="30">
        <f>+SUMIFS(Ventas!P:P,Ventas!$AD:$AD,$C$13,Ventas!$B:$B,$A30)</f>
        <v>0</v>
      </c>
      <c r="C30" s="30">
        <f>+SUMIFS(Ventas!Q:Q,Ventas!$AD:$AD,$C$13,Ventas!$B:$B,$A30)</f>
        <v>0</v>
      </c>
      <c r="D30" s="30">
        <f>+SUMIFS(Ventas!R:R,Ventas!$AD:$AD,$C$13,Ventas!$B:$B,$A30)</f>
        <v>0</v>
      </c>
      <c r="E30" s="30">
        <f>+SUMIFS(Ventas!S:S,Ventas!$AD:$AD,$C$13,Ventas!$B:$B,$A30)</f>
        <v>0</v>
      </c>
      <c r="F30" s="30">
        <f>+SUMIFS(Ventas!T:T,Ventas!$AD:$AD,$C$13,Ventas!$B:$B,$A30)</f>
        <v>0</v>
      </c>
      <c r="G30" s="30">
        <f>+SUMIFS(Ventas!U:U,Ventas!$AD:$AD,$C$13,Ventas!$B:$B,$A30)</f>
        <v>0</v>
      </c>
      <c r="H30" s="30">
        <f>+SUMIFS(Ventas!V:V,Ventas!$AD:$AD,$C$13,Ventas!$B:$B,$A30)</f>
        <v>0</v>
      </c>
      <c r="I30" s="30">
        <f>+SUMIFS(Ventas!W:W,Ventas!$AD:$AD,$C$13,Ventas!$B:$B,$A30)</f>
        <v>0</v>
      </c>
      <c r="J30" s="30">
        <f>+SUMIFS(Ventas!X:X,Ventas!$AD:$AD,$C$13,Ventas!$B:$B,$A30)</f>
        <v>0</v>
      </c>
      <c r="K30" s="30">
        <f>+SUMIFS(Ventas!Y:Y,Ventas!$AD:$AD,$C$13,Ventas!$B:$B,$A30)</f>
        <v>0</v>
      </c>
      <c r="L30" s="30">
        <f>+SUMIFS(Ventas!Z:Z,Ventas!$AD:$AD,$C$13,Ventas!$B:$B,$A30)</f>
        <v>0</v>
      </c>
    </row>
    <row r="31" spans="1:12">
      <c r="A31" s="29" t="s">
        <v>212</v>
      </c>
      <c r="B31" s="30">
        <f>+SUMIFS(Ventas!P:P,Ventas!$AD:$AD,$C$13,Ventas!$B:$B,$A31)</f>
        <v>0</v>
      </c>
      <c r="C31" s="30">
        <f>+SUMIFS(Ventas!Q:Q,Ventas!$AD:$AD,$C$13,Ventas!$B:$B,$A31)</f>
        <v>0</v>
      </c>
      <c r="D31" s="30">
        <f>+SUMIFS(Ventas!R:R,Ventas!$AD:$AD,$C$13,Ventas!$B:$B,$A31)</f>
        <v>33.473494000000002</v>
      </c>
      <c r="E31" s="30">
        <f>+SUMIFS(Ventas!S:S,Ventas!$AD:$AD,$C$13,Ventas!$B:$B,$A31)</f>
        <v>0</v>
      </c>
      <c r="F31" s="30">
        <f>+SUMIFS(Ventas!T:T,Ventas!$AD:$AD,$C$13,Ventas!$B:$B,$A31)</f>
        <v>8.634639</v>
      </c>
      <c r="G31" s="30">
        <f>+SUMIFS(Ventas!U:U,Ventas!$AD:$AD,$C$13,Ventas!$B:$B,$A31)</f>
        <v>0</v>
      </c>
      <c r="H31" s="30">
        <f>+SUMIFS(Ventas!V:V,Ventas!$AD:$AD,$C$13,Ventas!$B:$B,$A31)</f>
        <v>22.219837999999999</v>
      </c>
      <c r="I31" s="30">
        <f>+SUMIFS(Ventas!W:W,Ventas!$AD:$AD,$C$13,Ventas!$B:$B,$A31)</f>
        <v>0</v>
      </c>
      <c r="J31" s="30">
        <f>+SUMIFS(Ventas!X:X,Ventas!$AD:$AD,$C$13,Ventas!$B:$B,$A31)</f>
        <v>0</v>
      </c>
      <c r="K31" s="30">
        <f>+SUMIFS(Ventas!Y:Y,Ventas!$AD:$AD,$C$13,Ventas!$B:$B,$A31)</f>
        <v>26.077055999999999</v>
      </c>
      <c r="L31" s="30">
        <f>+SUMIFS(Ventas!Z:Z,Ventas!$AD:$AD,$C$13,Ventas!$B:$B,$A31)</f>
        <v>0</v>
      </c>
    </row>
    <row r="32" spans="1:12">
      <c r="A32" s="29" t="s">
        <v>213</v>
      </c>
      <c r="B32" s="30">
        <f>+SUMIFS(Ventas!P:P,Ventas!$AD:$AD,$C$13,Ventas!$B:$B,$A32)</f>
        <v>0</v>
      </c>
      <c r="C32" s="30">
        <f>+SUMIFS(Ventas!Q:Q,Ventas!$AD:$AD,$C$13,Ventas!$B:$B,$A32)</f>
        <v>0</v>
      </c>
      <c r="D32" s="30">
        <f>+SUMIFS(Ventas!R:R,Ventas!$AD:$AD,$C$13,Ventas!$B:$B,$A32)</f>
        <v>0</v>
      </c>
      <c r="E32" s="30">
        <f>+SUMIFS(Ventas!S:S,Ventas!$AD:$AD,$C$13,Ventas!$B:$B,$A32)</f>
        <v>0</v>
      </c>
      <c r="F32" s="30">
        <f>+SUMIFS(Ventas!T:T,Ventas!$AD:$AD,$C$13,Ventas!$B:$B,$A32)</f>
        <v>0</v>
      </c>
      <c r="G32" s="30">
        <f>+SUMIFS(Ventas!U:U,Ventas!$AD:$AD,$C$13,Ventas!$B:$B,$A32)</f>
        <v>0</v>
      </c>
      <c r="H32" s="30">
        <f>+SUMIFS(Ventas!V:V,Ventas!$AD:$AD,$C$13,Ventas!$B:$B,$A32)</f>
        <v>0</v>
      </c>
      <c r="I32" s="30">
        <f>+SUMIFS(Ventas!W:W,Ventas!$AD:$AD,$C$13,Ventas!$B:$B,$A32)</f>
        <v>0</v>
      </c>
      <c r="J32" s="30">
        <f>+SUMIFS(Ventas!X:X,Ventas!$AD:$AD,$C$13,Ventas!$B:$B,$A32)</f>
        <v>0</v>
      </c>
      <c r="K32" s="30">
        <f>+SUMIFS(Ventas!Y:Y,Ventas!$AD:$AD,$C$13,Ventas!$B:$B,$A32)</f>
        <v>0</v>
      </c>
      <c r="L32" s="30">
        <f>+SUMIFS(Ventas!Z:Z,Ventas!$AD:$AD,$C$13,Ventas!$B:$B,$A32)</f>
        <v>0</v>
      </c>
    </row>
    <row r="33" spans="1:12">
      <c r="A33" s="29" t="s">
        <v>214</v>
      </c>
      <c r="B33" s="30">
        <f>+SUMIFS(Ventas!P:P,Ventas!$AD:$AD,$C$13,Ventas!$B:$B,$A33)</f>
        <v>0.23847568905677741</v>
      </c>
      <c r="C33" s="30">
        <f>+SUMIFS(Ventas!Q:Q,Ventas!$AD:$AD,$C$13,Ventas!$B:$B,$A33)</f>
        <v>0.18764913544743092</v>
      </c>
      <c r="D33" s="30">
        <f>+SUMIFS(Ventas!R:R,Ventas!$AD:$AD,$C$13,Ventas!$B:$B,$A33)</f>
        <v>0.20829557646923275</v>
      </c>
      <c r="E33" s="30">
        <f>+SUMIFS(Ventas!S:S,Ventas!$AD:$AD,$C$13,Ventas!$B:$B,$A33)</f>
        <v>0.30153086097951165</v>
      </c>
      <c r="F33" s="30">
        <f>+SUMIFS(Ventas!T:T,Ventas!$AD:$AD,$C$13,Ventas!$B:$B,$A33)</f>
        <v>0.38466801167247472</v>
      </c>
      <c r="G33" s="30">
        <f>+SUMIFS(Ventas!U:U,Ventas!$AD:$AD,$C$13,Ventas!$B:$B,$A33)</f>
        <v>0.37983855669843397</v>
      </c>
      <c r="H33" s="30">
        <f>+SUMIFS(Ventas!V:V,Ventas!$AD:$AD,$C$13,Ventas!$B:$B,$A33)</f>
        <v>0.40673971155234417</v>
      </c>
      <c r="I33" s="30">
        <f>+SUMIFS(Ventas!W:W,Ventas!$AD:$AD,$C$13,Ventas!$B:$B,$A33)</f>
        <v>0.47431301099903744</v>
      </c>
      <c r="J33" s="30">
        <f>+SUMIFS(Ventas!X:X,Ventas!$AD:$AD,$C$13,Ventas!$B:$B,$A33)</f>
        <v>0.44957041581304774</v>
      </c>
      <c r="K33" s="30">
        <f>+SUMIFS(Ventas!Y:Y,Ventas!$AD:$AD,$C$13,Ventas!$B:$B,$A33)</f>
        <v>0.39993845066160788</v>
      </c>
      <c r="L33" s="30">
        <f>+SUMIFS(Ventas!Z:Z,Ventas!$AD:$AD,$C$13,Ventas!$B:$B,$A33)</f>
        <v>0.39623181098631044</v>
      </c>
    </row>
    <row r="34" spans="1:12">
      <c r="A34" s="34" t="s">
        <v>215</v>
      </c>
      <c r="B34" s="76">
        <f t="shared" ref="B34:L34" si="0">SUM(B16:B33)</f>
        <v>10866.09083125807</v>
      </c>
      <c r="C34" s="76">
        <f t="shared" si="0"/>
        <v>6537.8613787489403</v>
      </c>
      <c r="D34" s="76">
        <f t="shared" si="0"/>
        <v>4642.7979044122476</v>
      </c>
      <c r="E34" s="76">
        <f t="shared" si="0"/>
        <v>5556.4915316535862</v>
      </c>
      <c r="F34" s="76">
        <f t="shared" si="0"/>
        <v>5211.3558147064969</v>
      </c>
      <c r="G34" s="76">
        <f t="shared" si="0"/>
        <v>2971.4402516190662</v>
      </c>
      <c r="H34" s="76">
        <f t="shared" si="0"/>
        <v>3758.1701851944395</v>
      </c>
      <c r="I34" s="76">
        <f t="shared" si="0"/>
        <v>2238.4903289390368</v>
      </c>
      <c r="J34" s="76">
        <f t="shared" si="0"/>
        <v>5115.345934785696</v>
      </c>
      <c r="K34" s="76">
        <f t="shared" si="0"/>
        <v>5689.1688958907753</v>
      </c>
      <c r="L34" s="76">
        <f t="shared" si="0"/>
        <v>6493.9151121014856</v>
      </c>
    </row>
    <row r="35" spans="1:12" ht="13.8" thickBot="1">
      <c r="A35" s="37"/>
      <c r="B35" s="88" t="s">
        <v>216</v>
      </c>
      <c r="C35" s="88"/>
      <c r="D35" s="88"/>
      <c r="E35" s="88"/>
      <c r="F35" s="88"/>
      <c r="G35" s="88"/>
      <c r="H35" s="88"/>
      <c r="I35" s="88"/>
      <c r="J35" s="88"/>
      <c r="K35" s="88"/>
      <c r="L35" s="88"/>
    </row>
    <row r="36" spans="1:12" ht="13.8" thickTop="1">
      <c r="A36" s="29" t="s">
        <v>198</v>
      </c>
      <c r="B36" s="38">
        <f t="shared" ref="B36:L51" si="1">+B16/B$34</f>
        <v>1.8408679911323785E-2</v>
      </c>
      <c r="C36" s="38">
        <f t="shared" si="1"/>
        <v>2.3274659737297455E-2</v>
      </c>
      <c r="D36" s="38">
        <f t="shared" si="1"/>
        <v>3.194367514016852E-2</v>
      </c>
      <c r="E36" s="38">
        <f t="shared" si="1"/>
        <v>2.4923827960696324E-2</v>
      </c>
      <c r="F36" s="38">
        <f t="shared" si="1"/>
        <v>4.4057404092821668E-2</v>
      </c>
      <c r="G36" s="38">
        <f t="shared" si="1"/>
        <v>5.1896148468529156E-2</v>
      </c>
      <c r="H36" s="38">
        <f t="shared" si="1"/>
        <v>5.6293828266069927E-2</v>
      </c>
      <c r="I36" s="38">
        <f t="shared" si="1"/>
        <v>3.5149563070613038E-2</v>
      </c>
      <c r="J36" s="38">
        <f t="shared" si="1"/>
        <v>9.2968061410283381E-2</v>
      </c>
      <c r="K36" s="38">
        <f t="shared" si="1"/>
        <v>1.4826336419881075E-2</v>
      </c>
      <c r="L36" s="38">
        <f t="shared" si="1"/>
        <v>8.3161430458741775E-3</v>
      </c>
    </row>
    <row r="37" spans="1:12">
      <c r="A37" s="29" t="s">
        <v>199</v>
      </c>
      <c r="B37" s="38">
        <f t="shared" si="1"/>
        <v>1.8486237886228215E-3</v>
      </c>
      <c r="C37" s="38">
        <f t="shared" si="1"/>
        <v>0</v>
      </c>
      <c r="D37" s="38">
        <f t="shared" si="1"/>
        <v>0</v>
      </c>
      <c r="E37" s="38">
        <f t="shared" si="1"/>
        <v>0</v>
      </c>
      <c r="F37" s="38">
        <f t="shared" si="1"/>
        <v>0</v>
      </c>
      <c r="G37" s="38">
        <f t="shared" si="1"/>
        <v>0</v>
      </c>
      <c r="H37" s="38">
        <f t="shared" si="1"/>
        <v>0</v>
      </c>
      <c r="I37" s="38">
        <f t="shared" si="1"/>
        <v>0</v>
      </c>
      <c r="J37" s="38">
        <f t="shared" si="1"/>
        <v>0</v>
      </c>
      <c r="K37" s="38">
        <f t="shared" si="1"/>
        <v>0</v>
      </c>
      <c r="L37" s="38">
        <f t="shared" si="1"/>
        <v>0</v>
      </c>
    </row>
    <row r="38" spans="1:12">
      <c r="A38" s="29" t="s">
        <v>200</v>
      </c>
      <c r="B38" s="38">
        <f t="shared" si="1"/>
        <v>0</v>
      </c>
      <c r="C38" s="38">
        <f t="shared" si="1"/>
        <v>0</v>
      </c>
      <c r="D38" s="38">
        <f t="shared" si="1"/>
        <v>0</v>
      </c>
      <c r="E38" s="38">
        <f t="shared" si="1"/>
        <v>0</v>
      </c>
      <c r="F38" s="38">
        <f t="shared" si="1"/>
        <v>0</v>
      </c>
      <c r="G38" s="38">
        <f t="shared" si="1"/>
        <v>0</v>
      </c>
      <c r="H38" s="38">
        <f t="shared" si="1"/>
        <v>0</v>
      </c>
      <c r="I38" s="38">
        <f t="shared" si="1"/>
        <v>0</v>
      </c>
      <c r="J38" s="38">
        <f t="shared" si="1"/>
        <v>0</v>
      </c>
      <c r="K38" s="38">
        <f t="shared" si="1"/>
        <v>0</v>
      </c>
      <c r="L38" s="38">
        <f t="shared" si="1"/>
        <v>0</v>
      </c>
    </row>
    <row r="39" spans="1:12">
      <c r="A39" s="29" t="s">
        <v>201</v>
      </c>
      <c r="B39" s="38">
        <f t="shared" si="1"/>
        <v>0</v>
      </c>
      <c r="C39" s="38">
        <f t="shared" si="1"/>
        <v>0</v>
      </c>
      <c r="D39" s="38">
        <f t="shared" si="1"/>
        <v>0</v>
      </c>
      <c r="E39" s="38">
        <f t="shared" si="1"/>
        <v>0</v>
      </c>
      <c r="F39" s="38">
        <f t="shared" si="1"/>
        <v>0</v>
      </c>
      <c r="G39" s="38">
        <f t="shared" si="1"/>
        <v>0</v>
      </c>
      <c r="H39" s="38">
        <f t="shared" si="1"/>
        <v>0</v>
      </c>
      <c r="I39" s="38">
        <f t="shared" si="1"/>
        <v>0</v>
      </c>
      <c r="J39" s="38">
        <f t="shared" si="1"/>
        <v>0</v>
      </c>
      <c r="K39" s="38">
        <f t="shared" si="1"/>
        <v>0</v>
      </c>
      <c r="L39" s="38">
        <f t="shared" si="1"/>
        <v>0</v>
      </c>
    </row>
    <row r="40" spans="1:12">
      <c r="A40" s="29" t="s">
        <v>202</v>
      </c>
      <c r="B40" s="38">
        <f t="shared" si="1"/>
        <v>2.8900794386688773E-4</v>
      </c>
      <c r="C40" s="38">
        <f t="shared" si="1"/>
        <v>3.9887793001670862E-4</v>
      </c>
      <c r="D40" s="38">
        <f t="shared" si="1"/>
        <v>5.8913781992946958E-4</v>
      </c>
      <c r="E40" s="38">
        <f t="shared" si="1"/>
        <v>6.0408978822074197E-4</v>
      </c>
      <c r="F40" s="38">
        <f t="shared" si="1"/>
        <v>5.9488563150420989E-4</v>
      </c>
      <c r="G40" s="38">
        <f t="shared" si="1"/>
        <v>1.0051706220134135E-3</v>
      </c>
      <c r="H40" s="38">
        <f t="shared" si="1"/>
        <v>8.2901261235079167E-4</v>
      </c>
      <c r="I40" s="38">
        <f t="shared" si="1"/>
        <v>1.5865683590962172E-3</v>
      </c>
      <c r="J40" s="38">
        <f t="shared" si="1"/>
        <v>6.9893149270115729E-4</v>
      </c>
      <c r="K40" s="38">
        <f t="shared" si="1"/>
        <v>5.4507301450536639E-4</v>
      </c>
      <c r="L40" s="38">
        <f t="shared" si="1"/>
        <v>3.9043046401620891E-4</v>
      </c>
    </row>
    <row r="41" spans="1:12">
      <c r="A41" s="29" t="s">
        <v>203</v>
      </c>
      <c r="B41" s="38">
        <f t="shared" si="1"/>
        <v>0</v>
      </c>
      <c r="C41" s="38">
        <f t="shared" si="1"/>
        <v>0</v>
      </c>
      <c r="D41" s="38">
        <f t="shared" si="1"/>
        <v>0</v>
      </c>
      <c r="E41" s="38">
        <f t="shared" si="1"/>
        <v>0</v>
      </c>
      <c r="F41" s="38">
        <f t="shared" si="1"/>
        <v>0</v>
      </c>
      <c r="G41" s="38">
        <f t="shared" si="1"/>
        <v>0</v>
      </c>
      <c r="H41" s="38">
        <f t="shared" si="1"/>
        <v>0</v>
      </c>
      <c r="I41" s="38">
        <f t="shared" si="1"/>
        <v>3.3954924449472574E-3</v>
      </c>
      <c r="J41" s="38">
        <f t="shared" si="1"/>
        <v>0</v>
      </c>
      <c r="K41" s="38">
        <f t="shared" si="1"/>
        <v>0</v>
      </c>
      <c r="L41" s="38">
        <f t="shared" si="1"/>
        <v>0</v>
      </c>
    </row>
    <row r="42" spans="1:12">
      <c r="A42" s="29" t="s">
        <v>204</v>
      </c>
      <c r="B42" s="38">
        <f t="shared" si="1"/>
        <v>0</v>
      </c>
      <c r="C42" s="38">
        <f t="shared" si="1"/>
        <v>0</v>
      </c>
      <c r="D42" s="38">
        <f t="shared" si="1"/>
        <v>2.1419339813497498E-2</v>
      </c>
      <c r="E42" s="38">
        <f t="shared" si="1"/>
        <v>4.687396147663881E-3</v>
      </c>
      <c r="F42" s="38">
        <f t="shared" si="1"/>
        <v>2.961033663534078E-3</v>
      </c>
      <c r="G42" s="38">
        <f t="shared" si="1"/>
        <v>5.2594666816822497E-3</v>
      </c>
      <c r="H42" s="38">
        <f t="shared" si="1"/>
        <v>4.3083333649410792E-3</v>
      </c>
      <c r="I42" s="38">
        <f t="shared" si="1"/>
        <v>1.0741576002875302E-2</v>
      </c>
      <c r="J42" s="38">
        <f t="shared" si="1"/>
        <v>2.8539375803938879E-3</v>
      </c>
      <c r="K42" s="38">
        <f t="shared" si="1"/>
        <v>1.3974194905238815E-2</v>
      </c>
      <c r="L42" s="38">
        <f t="shared" si="1"/>
        <v>4.0815649022893754E-3</v>
      </c>
    </row>
    <row r="43" spans="1:12">
      <c r="A43" s="29" t="s">
        <v>205</v>
      </c>
      <c r="B43" s="38">
        <f t="shared" si="1"/>
        <v>2.5191189200496284E-3</v>
      </c>
      <c r="C43" s="38">
        <f t="shared" si="1"/>
        <v>4.0993042598172179E-3</v>
      </c>
      <c r="D43" s="38">
        <f t="shared" si="1"/>
        <v>9.3386069979043782E-3</v>
      </c>
      <c r="E43" s="38">
        <f t="shared" si="1"/>
        <v>6.5046401662100647E-3</v>
      </c>
      <c r="F43" s="38">
        <f t="shared" si="1"/>
        <v>3.1386956833461231E-3</v>
      </c>
      <c r="G43" s="38">
        <f t="shared" si="1"/>
        <v>1.923738521137662E-2</v>
      </c>
      <c r="H43" s="38">
        <f t="shared" si="1"/>
        <v>7.5537026268360067E-4</v>
      </c>
      <c r="I43" s="38">
        <f t="shared" si="1"/>
        <v>1.2230290051320387E-2</v>
      </c>
      <c r="J43" s="38">
        <f t="shared" si="1"/>
        <v>3.6568809301425445E-3</v>
      </c>
      <c r="K43" s="38">
        <f t="shared" si="1"/>
        <v>5.3073107078626071E-3</v>
      </c>
      <c r="L43" s="38">
        <f t="shared" si="1"/>
        <v>2.0509653683615714E-3</v>
      </c>
    </row>
    <row r="44" spans="1:12">
      <c r="A44" s="29" t="s">
        <v>206</v>
      </c>
      <c r="B44" s="38">
        <f t="shared" si="1"/>
        <v>0</v>
      </c>
      <c r="C44" s="38">
        <f t="shared" si="1"/>
        <v>0</v>
      </c>
      <c r="D44" s="38">
        <f t="shared" si="1"/>
        <v>7.4903184924226098E-3</v>
      </c>
      <c r="E44" s="38">
        <f t="shared" si="1"/>
        <v>0</v>
      </c>
      <c r="F44" s="38">
        <f t="shared" si="1"/>
        <v>0</v>
      </c>
      <c r="G44" s="38">
        <f t="shared" si="1"/>
        <v>0</v>
      </c>
      <c r="H44" s="38">
        <f t="shared" si="1"/>
        <v>7.4761888406994353E-3</v>
      </c>
      <c r="I44" s="38">
        <f t="shared" si="1"/>
        <v>6.1272044925477697E-3</v>
      </c>
      <c r="J44" s="38">
        <f t="shared" si="1"/>
        <v>2.4270499313787126E-3</v>
      </c>
      <c r="K44" s="38">
        <f t="shared" si="1"/>
        <v>0</v>
      </c>
      <c r="L44" s="38">
        <f t="shared" si="1"/>
        <v>1.9091410629770256E-3</v>
      </c>
    </row>
    <row r="45" spans="1:12">
      <c r="A45" s="29" t="s">
        <v>207</v>
      </c>
      <c r="B45" s="38">
        <f t="shared" si="1"/>
        <v>0</v>
      </c>
      <c r="C45" s="38">
        <f t="shared" si="1"/>
        <v>0</v>
      </c>
      <c r="D45" s="38">
        <f t="shared" si="1"/>
        <v>0</v>
      </c>
      <c r="E45" s="38">
        <f t="shared" si="1"/>
        <v>8.6284753116022607E-4</v>
      </c>
      <c r="F45" s="38">
        <f t="shared" si="1"/>
        <v>0</v>
      </c>
      <c r="G45" s="38">
        <f t="shared" si="1"/>
        <v>1.2476639360256191E-2</v>
      </c>
      <c r="H45" s="38">
        <f t="shared" si="1"/>
        <v>0</v>
      </c>
      <c r="I45" s="38">
        <f t="shared" si="1"/>
        <v>0</v>
      </c>
      <c r="J45" s="38">
        <f t="shared" si="1"/>
        <v>1.2135249656893563E-3</v>
      </c>
      <c r="K45" s="38">
        <f t="shared" si="1"/>
        <v>0</v>
      </c>
      <c r="L45" s="38">
        <f t="shared" si="1"/>
        <v>0</v>
      </c>
    </row>
    <row r="46" spans="1:12">
      <c r="A46" s="31" t="s">
        <v>130</v>
      </c>
      <c r="B46" s="40">
        <f t="shared" si="1"/>
        <v>0.97475251601349744</v>
      </c>
      <c r="C46" s="40">
        <f t="shared" si="1"/>
        <v>0.97219845615880573</v>
      </c>
      <c r="D46" s="40">
        <f t="shared" si="1"/>
        <v>0.91855087294390436</v>
      </c>
      <c r="E46" s="40">
        <f t="shared" si="1"/>
        <v>0.95076303885373359</v>
      </c>
      <c r="F46" s="40">
        <f t="shared" si="1"/>
        <v>0.92811224064776399</v>
      </c>
      <c r="G46" s="40">
        <f t="shared" si="1"/>
        <v>0.87583855962843582</v>
      </c>
      <c r="H46" s="40">
        <f t="shared" si="1"/>
        <v>0.91553739518104971</v>
      </c>
      <c r="I46" s="40">
        <f t="shared" si="1"/>
        <v>0.90495299524484518</v>
      </c>
      <c r="J46" s="40">
        <f t="shared" si="1"/>
        <v>0.89365938516756738</v>
      </c>
      <c r="K46" s="40">
        <f t="shared" si="1"/>
        <v>0.95542975054336599</v>
      </c>
      <c r="L46" s="40">
        <f t="shared" si="1"/>
        <v>0.97157860814078945</v>
      </c>
    </row>
    <row r="47" spans="1:12">
      <c r="A47" s="29" t="s">
        <v>208</v>
      </c>
      <c r="B47" s="38">
        <f t="shared" si="1"/>
        <v>1.7633026722805004E-3</v>
      </c>
      <c r="C47" s="38">
        <f t="shared" si="1"/>
        <v>0</v>
      </c>
      <c r="D47" s="38">
        <f t="shared" si="1"/>
        <v>0</v>
      </c>
      <c r="E47" s="38">
        <f t="shared" si="1"/>
        <v>0</v>
      </c>
      <c r="F47" s="38">
        <f t="shared" si="1"/>
        <v>5.4771689009316983E-3</v>
      </c>
      <c r="G47" s="38">
        <f t="shared" si="1"/>
        <v>4.9268390949550886E-3</v>
      </c>
      <c r="H47" s="38">
        <f t="shared" si="1"/>
        <v>5.8995178258147195E-3</v>
      </c>
      <c r="I47" s="38">
        <f t="shared" si="1"/>
        <v>1.7468713397807558E-2</v>
      </c>
      <c r="J47" s="38">
        <f t="shared" si="1"/>
        <v>2.4343419113299304E-3</v>
      </c>
      <c r="K47" s="38">
        <f t="shared" si="1"/>
        <v>2.2873780402967734E-3</v>
      </c>
      <c r="L47" s="38">
        <f t="shared" si="1"/>
        <v>7.8108937558294504E-3</v>
      </c>
    </row>
    <row r="48" spans="1:12">
      <c r="A48" s="29" t="s">
        <v>209</v>
      </c>
      <c r="B48" s="38">
        <f t="shared" si="1"/>
        <v>3.9680397181999193E-4</v>
      </c>
      <c r="C48" s="38">
        <f t="shared" si="1"/>
        <v>0</v>
      </c>
      <c r="D48" s="38">
        <f t="shared" si="1"/>
        <v>3.4134169365716218E-3</v>
      </c>
      <c r="E48" s="38">
        <f t="shared" si="1"/>
        <v>1.1599893139910639E-2</v>
      </c>
      <c r="F48" s="38">
        <f t="shared" si="1"/>
        <v>1.2503715024814495E-2</v>
      </c>
      <c r="G48" s="38">
        <f t="shared" si="1"/>
        <v>2.9231961151724828E-2</v>
      </c>
      <c r="H48" s="38">
        <f t="shared" si="1"/>
        <v>2.8797168480117858E-3</v>
      </c>
      <c r="I48" s="38">
        <f t="shared" si="1"/>
        <v>8.1357072508022339E-3</v>
      </c>
      <c r="J48" s="38">
        <f t="shared" si="1"/>
        <v>0</v>
      </c>
      <c r="K48" s="38">
        <f t="shared" si="1"/>
        <v>2.9760262544198958E-3</v>
      </c>
      <c r="L48" s="38">
        <f t="shared" si="1"/>
        <v>2.0238060974201739E-3</v>
      </c>
    </row>
    <row r="49" spans="1:12">
      <c r="A49" s="29" t="s">
        <v>210</v>
      </c>
      <c r="B49" s="38">
        <f t="shared" si="1"/>
        <v>0</v>
      </c>
      <c r="C49" s="38">
        <f t="shared" si="1"/>
        <v>0</v>
      </c>
      <c r="D49" s="38">
        <f t="shared" si="1"/>
        <v>0</v>
      </c>
      <c r="E49" s="38">
        <f t="shared" si="1"/>
        <v>0</v>
      </c>
      <c r="F49" s="38">
        <f t="shared" si="1"/>
        <v>1.4241537641808465E-3</v>
      </c>
      <c r="G49" s="38">
        <f t="shared" si="1"/>
        <v>0</v>
      </c>
      <c r="H49" s="38">
        <f t="shared" si="1"/>
        <v>0</v>
      </c>
      <c r="I49" s="38">
        <f t="shared" si="1"/>
        <v>0</v>
      </c>
      <c r="J49" s="38">
        <f t="shared" si="1"/>
        <v>0</v>
      </c>
      <c r="K49" s="38">
        <f t="shared" si="1"/>
        <v>0</v>
      </c>
      <c r="L49" s="38">
        <f t="shared" si="1"/>
        <v>1.777431303111807E-3</v>
      </c>
    </row>
    <row r="50" spans="1:12">
      <c r="A50" s="29" t="s">
        <v>211</v>
      </c>
      <c r="B50" s="38">
        <f t="shared" si="1"/>
        <v>0</v>
      </c>
      <c r="C50" s="38">
        <f t="shared" si="1"/>
        <v>0</v>
      </c>
      <c r="D50" s="38">
        <f t="shared" si="1"/>
        <v>0</v>
      </c>
      <c r="E50" s="38">
        <f t="shared" si="1"/>
        <v>0</v>
      </c>
      <c r="F50" s="38">
        <f t="shared" si="1"/>
        <v>0</v>
      </c>
      <c r="G50" s="38">
        <f t="shared" si="1"/>
        <v>0</v>
      </c>
      <c r="H50" s="38">
        <f t="shared" si="1"/>
        <v>0</v>
      </c>
      <c r="I50" s="38">
        <f t="shared" si="1"/>
        <v>0</v>
      </c>
      <c r="J50" s="38">
        <f t="shared" si="1"/>
        <v>0</v>
      </c>
      <c r="K50" s="38">
        <f t="shared" si="1"/>
        <v>0</v>
      </c>
      <c r="L50" s="38">
        <f t="shared" si="1"/>
        <v>0</v>
      </c>
    </row>
    <row r="51" spans="1:12">
      <c r="A51" s="29" t="s">
        <v>212</v>
      </c>
      <c r="B51" s="38">
        <f t="shared" si="1"/>
        <v>0</v>
      </c>
      <c r="C51" s="38">
        <f t="shared" si="1"/>
        <v>0</v>
      </c>
      <c r="D51" s="38">
        <f t="shared" si="1"/>
        <v>7.2097676205524095E-3</v>
      </c>
      <c r="E51" s="38">
        <f t="shared" si="1"/>
        <v>0</v>
      </c>
      <c r="F51" s="38">
        <f t="shared" si="1"/>
        <v>1.6568891680036439E-3</v>
      </c>
      <c r="G51" s="38">
        <f t="shared" si="1"/>
        <v>0</v>
      </c>
      <c r="H51" s="38">
        <f t="shared" si="1"/>
        <v>5.9124086736509493E-3</v>
      </c>
      <c r="I51" s="38">
        <f t="shared" si="1"/>
        <v>0</v>
      </c>
      <c r="J51" s="38">
        <f t="shared" si="1"/>
        <v>0</v>
      </c>
      <c r="K51" s="38">
        <f t="shared" si="1"/>
        <v>4.583631893726195E-3</v>
      </c>
      <c r="L51" s="38">
        <f t="shared" si="1"/>
        <v>0</v>
      </c>
    </row>
    <row r="52" spans="1:12">
      <c r="A52" s="29" t="s">
        <v>213</v>
      </c>
      <c r="B52" s="38">
        <f t="shared" ref="B52:L53" si="2">+B32/B$34</f>
        <v>0</v>
      </c>
      <c r="C52" s="38">
        <f t="shared" si="2"/>
        <v>0</v>
      </c>
      <c r="D52" s="38">
        <f t="shared" si="2"/>
        <v>0</v>
      </c>
      <c r="E52" s="38">
        <f t="shared" si="2"/>
        <v>0</v>
      </c>
      <c r="F52" s="38">
        <f t="shared" si="2"/>
        <v>0</v>
      </c>
      <c r="G52" s="38">
        <f t="shared" si="2"/>
        <v>0</v>
      </c>
      <c r="H52" s="38">
        <f t="shared" si="2"/>
        <v>0</v>
      </c>
      <c r="I52" s="38">
        <f t="shared" si="2"/>
        <v>0</v>
      </c>
      <c r="J52" s="38">
        <f t="shared" si="2"/>
        <v>0</v>
      </c>
      <c r="K52" s="38">
        <f t="shared" si="2"/>
        <v>0</v>
      </c>
      <c r="L52" s="38">
        <f t="shared" si="2"/>
        <v>0</v>
      </c>
    </row>
    <row r="53" spans="1:12">
      <c r="A53" s="29" t="s">
        <v>214</v>
      </c>
      <c r="B53" s="38">
        <f t="shared" si="2"/>
        <v>2.1946778538861783E-5</v>
      </c>
      <c r="C53" s="38">
        <f t="shared" si="2"/>
        <v>2.8701914062812191E-5</v>
      </c>
      <c r="D53" s="38">
        <f t="shared" si="2"/>
        <v>4.4864235049145826E-5</v>
      </c>
      <c r="E53" s="38">
        <f t="shared" si="2"/>
        <v>5.4266412404623511E-5</v>
      </c>
      <c r="F53" s="38">
        <f t="shared" si="2"/>
        <v>7.3813423099404924E-5</v>
      </c>
      <c r="G53" s="38">
        <f t="shared" si="2"/>
        <v>1.2782978102671562E-4</v>
      </c>
      <c r="H53" s="38">
        <f t="shared" si="2"/>
        <v>1.082281247280185E-4</v>
      </c>
      <c r="I53" s="38">
        <f t="shared" si="2"/>
        <v>2.118896851450078E-4</v>
      </c>
      <c r="J53" s="38">
        <f t="shared" si="2"/>
        <v>8.7886610513641085E-5</v>
      </c>
      <c r="K53" s="38">
        <f t="shared" si="2"/>
        <v>7.0298220703287443E-5</v>
      </c>
      <c r="L53" s="38">
        <f t="shared" si="2"/>
        <v>6.1015859330826161E-5</v>
      </c>
    </row>
    <row r="54" spans="1:12">
      <c r="A54" s="34" t="s">
        <v>215</v>
      </c>
      <c r="B54" s="77">
        <f t="shared" ref="B54:L54" si="3">SUM(B36:B53)</f>
        <v>0.99999999999999989</v>
      </c>
      <c r="C54" s="77">
        <f t="shared" si="3"/>
        <v>0.99999999999999989</v>
      </c>
      <c r="D54" s="77">
        <f t="shared" si="3"/>
        <v>0.99999999999999989</v>
      </c>
      <c r="E54" s="77">
        <f t="shared" si="3"/>
        <v>1</v>
      </c>
      <c r="F54" s="77">
        <f t="shared" si="3"/>
        <v>1.0000000000000002</v>
      </c>
      <c r="G54" s="77">
        <f t="shared" si="3"/>
        <v>1.0000000000000002</v>
      </c>
      <c r="H54" s="77">
        <f t="shared" si="3"/>
        <v>1</v>
      </c>
      <c r="I54" s="77">
        <f t="shared" si="3"/>
        <v>0.99999999999999989</v>
      </c>
      <c r="J54" s="77">
        <f t="shared" si="3"/>
        <v>1</v>
      </c>
      <c r="K54" s="77">
        <f t="shared" si="3"/>
        <v>1.0000000000000002</v>
      </c>
      <c r="L54" s="77">
        <f t="shared" si="3"/>
        <v>1</v>
      </c>
    </row>
  </sheetData>
  <sheetProtection algorithmName="SHA-512" hashValue="sSBb6sVTWvNGGMHazJQ5ANxax/OOvnp9OWVWphbJ3VHGn1uCvebx/W04A1iVK4DKIo27i0SWFr90Gn4onvFT4g==" saltValue="BJbe6ZEB+k12M6I3jx7uBA==" spinCount="100000" sheet="1" objects="1" scenarios="1"/>
  <protectedRanges>
    <protectedRange sqref="C12:C13" name="Rango1"/>
  </protectedRanges>
  <mergeCells count="3">
    <mergeCell ref="A11:L11"/>
    <mergeCell ref="B15:L15"/>
    <mergeCell ref="B35:L35"/>
  </mergeCells>
  <dataValidations count="1">
    <dataValidation type="list" allowBlank="1" showInputMessage="1" showErrorMessage="1" sqref="C13" xr:uid="{04422ACE-CA48-4BBC-9FA0-BBD602F04920}">
      <formula1>$B$3:$B$6</formula1>
    </dataValidation>
  </dataValidations>
  <printOptions verticalCentered="1"/>
  <pageMargins left="0.59055118110236227" right="0" top="0" bottom="0" header="0" footer="0"/>
  <pageSetup paperSize="9" fitToHeight="0" orientation="landscape" horizontalDpi="1200" verticalDpi="1200" r:id="rId1"/>
  <rowBreaks count="4" manualBreakCount="4">
    <brk id="9" max="16383" man="1"/>
    <brk id="54" max="16383" man="1"/>
    <brk id="9" max="16383" man="1"/>
    <brk id="54" max="1638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FF954-5FD5-47E2-97FC-B873CA86D021}">
  <sheetPr>
    <pageSetUpPr fitToPage="1"/>
  </sheetPr>
  <dimension ref="A1:M43"/>
  <sheetViews>
    <sheetView view="pageBreakPreview" zoomScaleNormal="100" zoomScaleSheetLayoutView="100" workbookViewId="0">
      <selection sqref="A1:L1"/>
    </sheetView>
  </sheetViews>
  <sheetFormatPr baseColWidth="10" defaultColWidth="11.44140625" defaultRowHeight="13.2"/>
  <cols>
    <col min="1" max="1" width="23.109375" customWidth="1"/>
    <col min="2" max="12" width="9.6640625" customWidth="1"/>
  </cols>
  <sheetData>
    <row r="1" spans="1:13" ht="15.6">
      <c r="A1" s="86" t="s">
        <v>320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</row>
    <row r="2" spans="1:13" ht="15.6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6"/>
    </row>
    <row r="3" spans="1:13" ht="13.8" thickBot="1">
      <c r="B3" s="27" t="s">
        <v>17</v>
      </c>
      <c r="C3" s="27" t="s">
        <v>18</v>
      </c>
      <c r="D3" s="27">
        <v>2021</v>
      </c>
      <c r="E3" s="27">
        <v>2020</v>
      </c>
      <c r="F3" s="27">
        <v>2019</v>
      </c>
      <c r="G3" s="27">
        <v>2018</v>
      </c>
      <c r="H3" s="27">
        <v>2017</v>
      </c>
      <c r="I3" s="27">
        <v>2016</v>
      </c>
      <c r="J3" s="27">
        <v>2015</v>
      </c>
      <c r="K3" s="27">
        <v>2014</v>
      </c>
      <c r="L3" s="27">
        <v>2013</v>
      </c>
      <c r="M3" s="17"/>
    </row>
    <row r="4" spans="1:13" ht="14.4" thickTop="1" thickBot="1">
      <c r="A4" s="28" t="s">
        <v>196</v>
      </c>
      <c r="B4" s="87" t="s">
        <v>316</v>
      </c>
      <c r="C4" s="87"/>
      <c r="D4" s="87"/>
      <c r="E4" s="87"/>
      <c r="F4" s="87"/>
      <c r="G4" s="87"/>
      <c r="H4" s="87"/>
      <c r="I4" s="87"/>
      <c r="J4" s="87"/>
      <c r="K4" s="87"/>
      <c r="L4" s="87"/>
      <c r="M4" s="17"/>
    </row>
    <row r="5" spans="1:13" ht="13.8" thickTop="1">
      <c r="A5" s="29" t="s">
        <v>198</v>
      </c>
      <c r="B5" s="30">
        <v>1933.4349202500005</v>
      </c>
      <c r="C5" s="30">
        <v>1861.3453482499997</v>
      </c>
      <c r="D5" s="30">
        <v>2569.3523447499997</v>
      </c>
      <c r="E5" s="30">
        <v>2060.1630595000001</v>
      </c>
      <c r="F5" s="30">
        <v>1901.4935537999997</v>
      </c>
      <c r="G5" s="30">
        <v>2395.2284740054652</v>
      </c>
      <c r="H5" s="30">
        <v>2298.2727580000005</v>
      </c>
      <c r="I5" s="30">
        <v>1466.8787409999998</v>
      </c>
      <c r="J5" s="30">
        <v>1921.2056667999996</v>
      </c>
      <c r="K5" s="30">
        <v>1950.0754357499998</v>
      </c>
      <c r="L5" s="30">
        <v>1828.2993854499998</v>
      </c>
    </row>
    <row r="6" spans="1:13">
      <c r="A6" s="29" t="s">
        <v>199</v>
      </c>
      <c r="B6" s="30">
        <v>179.50509299999999</v>
      </c>
      <c r="C6" s="30">
        <v>65.318365</v>
      </c>
      <c r="D6" s="30">
        <v>84.937557999999996</v>
      </c>
      <c r="E6" s="30">
        <v>49.126986000000002</v>
      </c>
      <c r="F6" s="30">
        <v>26.340187999999998</v>
      </c>
      <c r="G6" s="30">
        <v>70.845325000000003</v>
      </c>
      <c r="H6" s="30">
        <v>72.466331999999994</v>
      </c>
      <c r="I6" s="30">
        <v>108.126266</v>
      </c>
      <c r="J6" s="30">
        <v>116.363439</v>
      </c>
      <c r="K6" s="30">
        <v>61.897621999999998</v>
      </c>
      <c r="L6" s="30">
        <v>27.768681000000001</v>
      </c>
    </row>
    <row r="7" spans="1:13">
      <c r="A7" s="29" t="s">
        <v>200</v>
      </c>
      <c r="B7" s="30">
        <v>19.881499999999999</v>
      </c>
      <c r="C7" s="30">
        <v>55.572932999999999</v>
      </c>
      <c r="D7" s="30">
        <v>29.995757000000001</v>
      </c>
      <c r="E7" s="30">
        <v>16.176383999999999</v>
      </c>
      <c r="F7" s="30">
        <v>18.117084999999999</v>
      </c>
      <c r="G7" s="30">
        <v>15.033431999999999</v>
      </c>
      <c r="H7" s="30">
        <v>0</v>
      </c>
      <c r="I7" s="30">
        <v>0</v>
      </c>
      <c r="J7" s="30">
        <v>10.50844</v>
      </c>
      <c r="K7" s="30">
        <v>14.906255999999999</v>
      </c>
      <c r="L7" s="30">
        <v>11.444509000000002</v>
      </c>
    </row>
    <row r="8" spans="1:13">
      <c r="A8" s="29" t="s">
        <v>201</v>
      </c>
      <c r="B8" s="30">
        <v>0</v>
      </c>
      <c r="C8" s="30">
        <v>0</v>
      </c>
      <c r="D8" s="30">
        <v>0</v>
      </c>
      <c r="E8" s="30">
        <v>0</v>
      </c>
      <c r="F8" s="30">
        <v>0</v>
      </c>
      <c r="G8" s="30">
        <v>0</v>
      </c>
      <c r="H8" s="30">
        <v>7.2712680000000001</v>
      </c>
      <c r="I8" s="30">
        <v>0</v>
      </c>
      <c r="J8" s="30">
        <v>0</v>
      </c>
      <c r="K8" s="30">
        <v>0</v>
      </c>
      <c r="L8" s="30">
        <v>0</v>
      </c>
    </row>
    <row r="9" spans="1:13">
      <c r="A9" s="29" t="s">
        <v>202</v>
      </c>
      <c r="B9" s="30">
        <v>21.040263241773488</v>
      </c>
      <c r="C9" s="30">
        <v>21.899301082797937</v>
      </c>
      <c r="D9" s="30">
        <v>18.720120925601655</v>
      </c>
      <c r="E9" s="30">
        <v>17.837938225089122</v>
      </c>
      <c r="F9" s="30">
        <v>18.752368829057211</v>
      </c>
      <c r="G9" s="30">
        <v>18.70683360088259</v>
      </c>
      <c r="H9" s="30">
        <v>19.744896532291804</v>
      </c>
      <c r="I9" s="30">
        <v>18.965347102665305</v>
      </c>
      <c r="J9" s="30">
        <v>19.227674350610897</v>
      </c>
      <c r="K9" s="30">
        <v>18.874875318115215</v>
      </c>
      <c r="L9" s="30">
        <v>15.378452615556034</v>
      </c>
    </row>
    <row r="10" spans="1:13">
      <c r="A10" s="29" t="s">
        <v>203</v>
      </c>
      <c r="B10" s="30">
        <v>0</v>
      </c>
      <c r="C10" s="30">
        <v>0.2311</v>
      </c>
      <c r="D10" s="30">
        <v>60.613200999999997</v>
      </c>
      <c r="E10" s="30">
        <v>0</v>
      </c>
      <c r="F10" s="30">
        <v>30.894179999999999</v>
      </c>
      <c r="G10" s="30">
        <v>26.245308000000001</v>
      </c>
      <c r="H10" s="30">
        <v>14.780927999999999</v>
      </c>
      <c r="I10" s="30">
        <v>21.115296999999998</v>
      </c>
      <c r="J10" s="30">
        <v>47.011383000000002</v>
      </c>
      <c r="K10" s="30">
        <v>24.724211</v>
      </c>
      <c r="L10" s="30">
        <v>6.988302</v>
      </c>
    </row>
    <row r="11" spans="1:13">
      <c r="A11" s="29" t="s">
        <v>204</v>
      </c>
      <c r="B11" s="30">
        <v>374.48750999999993</v>
      </c>
      <c r="C11" s="30">
        <v>452.21010499999994</v>
      </c>
      <c r="D11" s="30">
        <v>411.44990300000001</v>
      </c>
      <c r="E11" s="30">
        <v>379.51477600000004</v>
      </c>
      <c r="F11" s="30">
        <v>439.13875300000001</v>
      </c>
      <c r="G11" s="30">
        <v>488.618494</v>
      </c>
      <c r="H11" s="30">
        <v>409.541833</v>
      </c>
      <c r="I11" s="30">
        <v>377.33918300000005</v>
      </c>
      <c r="J11" s="30">
        <v>391.61125900000002</v>
      </c>
      <c r="K11" s="30">
        <v>363.42657100000002</v>
      </c>
      <c r="L11" s="30">
        <v>296.56924499999991</v>
      </c>
    </row>
    <row r="12" spans="1:13">
      <c r="A12" s="29" t="s">
        <v>205</v>
      </c>
      <c r="B12" s="30">
        <v>448.04245500000002</v>
      </c>
      <c r="C12" s="30">
        <v>555.19367800000009</v>
      </c>
      <c r="D12" s="30">
        <v>617.61908899999992</v>
      </c>
      <c r="E12" s="30">
        <v>530.81896599999993</v>
      </c>
      <c r="F12" s="30">
        <v>584.38436200000001</v>
      </c>
      <c r="G12" s="30">
        <v>458.74575775298581</v>
      </c>
      <c r="H12" s="30">
        <v>421.75540800000005</v>
      </c>
      <c r="I12" s="30">
        <v>621.54594899999995</v>
      </c>
      <c r="J12" s="30">
        <v>407.04078200000004</v>
      </c>
      <c r="K12" s="30">
        <v>385.91630500000008</v>
      </c>
      <c r="L12" s="30">
        <v>355.44926299999997</v>
      </c>
    </row>
    <row r="13" spans="1:13">
      <c r="A13" s="29" t="s">
        <v>206</v>
      </c>
      <c r="B13" s="30">
        <v>190.1569298</v>
      </c>
      <c r="C13" s="30">
        <v>236.53412225000002</v>
      </c>
      <c r="D13" s="30">
        <v>206.89796699999997</v>
      </c>
      <c r="E13" s="30">
        <v>234.28198655</v>
      </c>
      <c r="F13" s="30">
        <v>116.1930327</v>
      </c>
      <c r="G13" s="30">
        <v>158.58063540000001</v>
      </c>
      <c r="H13" s="30">
        <v>257.3276687</v>
      </c>
      <c r="I13" s="30">
        <v>255.23506800000001</v>
      </c>
      <c r="J13" s="30">
        <v>204.38647529999997</v>
      </c>
      <c r="K13" s="30">
        <v>121.59572029999998</v>
      </c>
      <c r="L13" s="30">
        <v>142.48229370000001</v>
      </c>
    </row>
    <row r="14" spans="1:13">
      <c r="A14" s="29" t="s">
        <v>207</v>
      </c>
      <c r="B14" s="30">
        <v>488.36986274999998</v>
      </c>
      <c r="C14" s="30">
        <v>420.70100890000003</v>
      </c>
      <c r="D14" s="30">
        <v>365.61524359999999</v>
      </c>
      <c r="E14" s="30">
        <v>276.53565300000002</v>
      </c>
      <c r="F14" s="30">
        <v>288.439483</v>
      </c>
      <c r="G14" s="30">
        <v>421.31028995000003</v>
      </c>
      <c r="H14" s="30">
        <v>304.13282025000001</v>
      </c>
      <c r="I14" s="30">
        <v>493.84956599999998</v>
      </c>
      <c r="J14" s="30">
        <v>210.55355730000002</v>
      </c>
      <c r="K14" s="30">
        <v>300.53847994999995</v>
      </c>
      <c r="L14" s="30">
        <v>383.67194720000003</v>
      </c>
    </row>
    <row r="15" spans="1:13">
      <c r="A15" s="31" t="s">
        <v>130</v>
      </c>
      <c r="B15" s="32">
        <v>11713.333212000009</v>
      </c>
      <c r="C15" s="32">
        <v>11906.859701999998</v>
      </c>
      <c r="D15" s="32">
        <v>9195.9535470000028</v>
      </c>
      <c r="E15" s="32">
        <v>7936.815353</v>
      </c>
      <c r="F15" s="32">
        <v>8285.776147999999</v>
      </c>
      <c r="G15" s="32">
        <v>8234.4924530000008</v>
      </c>
      <c r="H15" s="32">
        <v>7087.5859399999999</v>
      </c>
      <c r="I15" s="32">
        <v>5364.9494729999997</v>
      </c>
      <c r="J15" s="32">
        <v>7030.6282969999993</v>
      </c>
      <c r="K15" s="32">
        <v>7022.1191129999997</v>
      </c>
      <c r="L15" s="32">
        <v>7715.0532790000007</v>
      </c>
      <c r="M15" s="41"/>
    </row>
    <row r="16" spans="1:13">
      <c r="A16" s="29" t="s">
        <v>208</v>
      </c>
      <c r="B16" s="30">
        <v>55.870317</v>
      </c>
      <c r="C16" s="30">
        <v>89.455474999999993</v>
      </c>
      <c r="D16" s="30">
        <v>83.834150399999999</v>
      </c>
      <c r="E16" s="30">
        <v>111.60239999999999</v>
      </c>
      <c r="F16" s="30">
        <v>63.580392999999994</v>
      </c>
      <c r="G16" s="30">
        <v>74.025681999999989</v>
      </c>
      <c r="H16" s="30">
        <v>38.447296999999999</v>
      </c>
      <c r="I16" s="30">
        <v>47.009491999999995</v>
      </c>
      <c r="J16" s="30">
        <v>61.408959999999993</v>
      </c>
      <c r="K16" s="30">
        <v>81.206440999999984</v>
      </c>
      <c r="L16" s="30">
        <v>80.168612999999993</v>
      </c>
    </row>
    <row r="17" spans="1:13">
      <c r="A17" s="29" t="s">
        <v>209</v>
      </c>
      <c r="B17" s="30">
        <v>611.04771300000004</v>
      </c>
      <c r="C17" s="30">
        <v>219.25118500000002</v>
      </c>
      <c r="D17" s="30">
        <v>313.06582300000002</v>
      </c>
      <c r="E17" s="30">
        <v>340.63633700000008</v>
      </c>
      <c r="F17" s="30">
        <v>311.01398700000004</v>
      </c>
      <c r="G17" s="30">
        <v>332.87895100000003</v>
      </c>
      <c r="H17" s="30">
        <v>457.39648</v>
      </c>
      <c r="I17" s="30">
        <v>243.799948</v>
      </c>
      <c r="J17" s="30">
        <v>387.74234499999994</v>
      </c>
      <c r="K17" s="30">
        <v>167.669949</v>
      </c>
      <c r="L17" s="30">
        <v>222.62190600000002</v>
      </c>
    </row>
    <row r="18" spans="1:13">
      <c r="A18" s="29" t="s">
        <v>210</v>
      </c>
      <c r="B18" s="30">
        <v>122.042804</v>
      </c>
      <c r="C18" s="30">
        <v>84.529742999999996</v>
      </c>
      <c r="D18" s="30">
        <v>87.854666999999992</v>
      </c>
      <c r="E18" s="30">
        <v>175.655023</v>
      </c>
      <c r="F18" s="30">
        <v>193.53545500000001</v>
      </c>
      <c r="G18" s="30">
        <v>109.504897</v>
      </c>
      <c r="H18" s="30">
        <v>116.361569</v>
      </c>
      <c r="I18" s="30">
        <v>89.392859999999999</v>
      </c>
      <c r="J18" s="30">
        <v>62.623396999999997</v>
      </c>
      <c r="K18" s="30">
        <v>30.865549999999999</v>
      </c>
      <c r="L18" s="30">
        <v>81.566110999999992</v>
      </c>
    </row>
    <row r="19" spans="1:13">
      <c r="A19" s="29" t="s">
        <v>211</v>
      </c>
      <c r="B19" s="30">
        <v>50.142736999999997</v>
      </c>
      <c r="C19" s="30">
        <v>63.032787999999996</v>
      </c>
      <c r="D19" s="30">
        <v>17.202719999999999</v>
      </c>
      <c r="E19" s="30">
        <v>150.29806400000001</v>
      </c>
      <c r="F19" s="30">
        <v>62.124832999999995</v>
      </c>
      <c r="G19" s="30">
        <v>20.679904999999998</v>
      </c>
      <c r="H19" s="30">
        <v>50.339939999999999</v>
      </c>
      <c r="I19" s="30">
        <v>68.893782999999999</v>
      </c>
      <c r="J19" s="30">
        <v>40.240532000000002</v>
      </c>
      <c r="K19" s="30">
        <v>73.258724999999998</v>
      </c>
      <c r="L19" s="30">
        <v>9.7006969999999999</v>
      </c>
    </row>
    <row r="20" spans="1:13">
      <c r="A20" s="29" t="s">
        <v>212</v>
      </c>
      <c r="B20" s="30">
        <v>191.658829</v>
      </c>
      <c r="C20" s="30">
        <v>185.05448999999999</v>
      </c>
      <c r="D20" s="30">
        <v>270.05755399999998</v>
      </c>
      <c r="E20" s="30">
        <v>83.920608999999999</v>
      </c>
      <c r="F20" s="30">
        <v>97.213118999999992</v>
      </c>
      <c r="G20" s="30">
        <v>157.07756599999999</v>
      </c>
      <c r="H20" s="30">
        <v>137.78377899999998</v>
      </c>
      <c r="I20" s="30">
        <v>108.30525400000001</v>
      </c>
      <c r="J20" s="30">
        <v>8.0609780000000004</v>
      </c>
      <c r="K20" s="30">
        <v>76.760363999999996</v>
      </c>
      <c r="L20" s="30">
        <v>66.973899500000002</v>
      </c>
    </row>
    <row r="21" spans="1:13">
      <c r="A21" s="29" t="s">
        <v>213</v>
      </c>
      <c r="B21" s="30">
        <v>30.841932</v>
      </c>
      <c r="C21" s="30">
        <v>0</v>
      </c>
      <c r="D21" s="30">
        <v>61.785730000000008</v>
      </c>
      <c r="E21" s="30">
        <v>38.673183999999999</v>
      </c>
      <c r="F21" s="30">
        <v>30.683568000000001</v>
      </c>
      <c r="G21" s="30">
        <v>0</v>
      </c>
      <c r="H21" s="30">
        <v>41.616864</v>
      </c>
      <c r="I21" s="30">
        <v>13.164505</v>
      </c>
      <c r="J21" s="30">
        <v>30.262140000000002</v>
      </c>
      <c r="K21" s="30">
        <v>18.982336</v>
      </c>
      <c r="L21" s="30">
        <v>18.437576</v>
      </c>
    </row>
    <row r="22" spans="1:13">
      <c r="A22" s="29" t="s">
        <v>214</v>
      </c>
      <c r="B22" s="30">
        <v>4.7287657397734622</v>
      </c>
      <c r="C22" s="30">
        <v>4.7887599565817194</v>
      </c>
      <c r="D22" s="30">
        <v>4.4171898355032493</v>
      </c>
      <c r="E22" s="30">
        <v>4.8074298431879514</v>
      </c>
      <c r="F22" s="30">
        <v>6.9177980835531256</v>
      </c>
      <c r="G22" s="30">
        <v>7.2147231350477483</v>
      </c>
      <c r="H22" s="30">
        <v>6.9926530886491456</v>
      </c>
      <c r="I22" s="30">
        <v>7.1660597461923894</v>
      </c>
      <c r="J22" s="30">
        <v>7.0418826531482024</v>
      </c>
      <c r="K22" s="30">
        <v>6.8736624988089039</v>
      </c>
      <c r="L22" s="30">
        <v>6.9967854099069609</v>
      </c>
    </row>
    <row r="23" spans="1:13">
      <c r="A23" s="34" t="s">
        <v>215</v>
      </c>
      <c r="B23" s="35">
        <v>16434.584843781555</v>
      </c>
      <c r="C23" s="35">
        <v>16221.978104439379</v>
      </c>
      <c r="D23" s="35">
        <v>14399.372565511107</v>
      </c>
      <c r="E23" s="35">
        <v>12406.864149118275</v>
      </c>
      <c r="F23" s="35">
        <v>12474.598307412609</v>
      </c>
      <c r="G23" s="35">
        <v>12989.188726844384</v>
      </c>
      <c r="H23" s="35">
        <v>11741.818434570941</v>
      </c>
      <c r="I23" s="35">
        <v>9305.7367918488562</v>
      </c>
      <c r="J23" s="35">
        <v>10955.917208403758</v>
      </c>
      <c r="K23" s="35">
        <v>10719.691616816923</v>
      </c>
      <c r="L23" s="35">
        <v>11269.570945875465</v>
      </c>
      <c r="M23" s="36"/>
    </row>
    <row r="24" spans="1:13" ht="13.8" thickBot="1">
      <c r="A24" s="37"/>
      <c r="B24" s="88" t="s">
        <v>216</v>
      </c>
      <c r="C24" s="88"/>
      <c r="D24" s="88"/>
      <c r="E24" s="88"/>
      <c r="F24" s="88"/>
      <c r="G24" s="88"/>
      <c r="H24" s="88"/>
      <c r="I24" s="88"/>
      <c r="J24" s="88"/>
      <c r="K24" s="88"/>
      <c r="L24" s="88"/>
    </row>
    <row r="25" spans="1:13" ht="13.8" thickTop="1">
      <c r="A25" s="29" t="s">
        <v>198</v>
      </c>
      <c r="B25" s="38">
        <v>0.11764428116853617</v>
      </c>
      <c r="C25" s="38">
        <v>0.1147421933543737</v>
      </c>
      <c r="D25" s="38">
        <v>0.17843502090528765</v>
      </c>
      <c r="E25" s="38">
        <v>0.16605026336541379</v>
      </c>
      <c r="F25" s="38">
        <v>0.15242924116202614</v>
      </c>
      <c r="G25" s="38">
        <v>0.18440169931901251</v>
      </c>
      <c r="H25" s="38">
        <v>0.1957339717699341</v>
      </c>
      <c r="I25" s="38">
        <v>0.15763166031999509</v>
      </c>
      <c r="J25" s="38">
        <v>0.17535781169707407</v>
      </c>
      <c r="K25" s="38">
        <v>0.18191525516375351</v>
      </c>
      <c r="L25" s="38">
        <v>0.16223327349646233</v>
      </c>
    </row>
    <row r="26" spans="1:13">
      <c r="A26" s="29" t="s">
        <v>199</v>
      </c>
      <c r="B26" s="38">
        <v>1.0922398996158418E-2</v>
      </c>
      <c r="C26" s="38">
        <v>4.0265351475307866E-3</v>
      </c>
      <c r="D26" s="38">
        <v>5.8986985449240737E-3</v>
      </c>
      <c r="E26" s="38">
        <v>3.9596617976583011E-3</v>
      </c>
      <c r="F26" s="38">
        <v>2.111505905913478E-3</v>
      </c>
      <c r="G26" s="38">
        <v>5.4541762761200008E-3</v>
      </c>
      <c r="H26" s="38">
        <v>6.1716447417241973E-3</v>
      </c>
      <c r="I26" s="38">
        <v>1.1619312733486153E-2</v>
      </c>
      <c r="J26" s="38">
        <v>1.062105862855035E-2</v>
      </c>
      <c r="K26" s="38">
        <v>5.7741980098472007E-3</v>
      </c>
      <c r="L26" s="38">
        <v>2.4640406572144632E-3</v>
      </c>
    </row>
    <row r="27" spans="1:13">
      <c r="A27" s="29" t="s">
        <v>200</v>
      </c>
      <c r="B27" s="38">
        <v>1.2097354565985688E-3</v>
      </c>
      <c r="C27" s="38">
        <v>3.4257802989384914E-3</v>
      </c>
      <c r="D27" s="38">
        <v>2.0831294463374626E-3</v>
      </c>
      <c r="E27" s="38">
        <v>1.3038253506749014E-3</v>
      </c>
      <c r="F27" s="38">
        <v>1.4523181070475459E-3</v>
      </c>
      <c r="G27" s="38">
        <v>1.1573803657907314E-3</v>
      </c>
      <c r="H27" s="38">
        <v>0</v>
      </c>
      <c r="I27" s="38">
        <v>0</v>
      </c>
      <c r="J27" s="38">
        <v>9.5915657266371827E-4</v>
      </c>
      <c r="K27" s="38">
        <v>1.3905489572680659E-3</v>
      </c>
      <c r="L27" s="38">
        <v>1.0155230447516338E-3</v>
      </c>
    </row>
    <row r="28" spans="1:13">
      <c r="A28" s="29" t="s">
        <v>201</v>
      </c>
      <c r="B28" s="38">
        <v>0</v>
      </c>
      <c r="C28" s="38">
        <v>0</v>
      </c>
      <c r="D28" s="38">
        <v>0</v>
      </c>
      <c r="E28" s="38">
        <v>0</v>
      </c>
      <c r="F28" s="38">
        <v>0</v>
      </c>
      <c r="G28" s="38">
        <v>0</v>
      </c>
      <c r="H28" s="38">
        <v>6.1926251376801336E-4</v>
      </c>
      <c r="I28" s="38">
        <v>0</v>
      </c>
      <c r="J28" s="38">
        <v>0</v>
      </c>
      <c r="K28" s="38">
        <v>0</v>
      </c>
      <c r="L28" s="38">
        <v>0</v>
      </c>
    </row>
    <row r="29" spans="1:13">
      <c r="A29" s="29" t="s">
        <v>202</v>
      </c>
      <c r="B29" s="38">
        <v>1.2802430631361284E-3</v>
      </c>
      <c r="C29" s="38">
        <v>1.349977231001494E-3</v>
      </c>
      <c r="D29" s="38">
        <v>1.3000650438366641E-3</v>
      </c>
      <c r="E29" s="38">
        <v>1.4377475251356581E-3</v>
      </c>
      <c r="F29" s="38">
        <v>1.5032443022966319E-3</v>
      </c>
      <c r="G29" s="38">
        <v>1.440184910257075E-3</v>
      </c>
      <c r="H29" s="38">
        <v>1.681587621399232E-3</v>
      </c>
      <c r="I29" s="38">
        <v>2.0380274584251685E-3</v>
      </c>
      <c r="J29" s="38">
        <v>1.7550036190363205E-3</v>
      </c>
      <c r="K29" s="38">
        <v>1.7607666332961052E-3</v>
      </c>
      <c r="L29" s="38">
        <v>1.3645996541850932E-3</v>
      </c>
    </row>
    <row r="30" spans="1:13">
      <c r="A30" s="29" t="s">
        <v>203</v>
      </c>
      <c r="B30" s="38">
        <v>0</v>
      </c>
      <c r="C30" s="38">
        <v>1.4246104791422209E-5</v>
      </c>
      <c r="D30" s="38">
        <v>4.2094334822045439E-3</v>
      </c>
      <c r="E30" s="38">
        <v>0</v>
      </c>
      <c r="F30" s="38">
        <v>2.4765671197317972E-3</v>
      </c>
      <c r="G30" s="38">
        <v>2.0205502092489869E-3</v>
      </c>
      <c r="H30" s="38">
        <v>1.2588278453089629E-3</v>
      </c>
      <c r="I30" s="38">
        <v>2.2690623507098818E-3</v>
      </c>
      <c r="J30" s="38">
        <v>4.2909582197225649E-3</v>
      </c>
      <c r="K30" s="38">
        <v>2.3064293156729392E-3</v>
      </c>
      <c r="L30" s="38">
        <v>6.2010364312561873E-4</v>
      </c>
    </row>
    <row r="31" spans="1:13">
      <c r="A31" s="29" t="s">
        <v>204</v>
      </c>
      <c r="B31" s="38">
        <v>2.2786551261238391E-2</v>
      </c>
      <c r="C31" s="38">
        <v>2.7876384870489136E-2</v>
      </c>
      <c r="D31" s="38">
        <v>2.8574154959049466E-2</v>
      </c>
      <c r="E31" s="38">
        <v>3.0589097409192734E-2</v>
      </c>
      <c r="F31" s="38">
        <v>3.5202636764588777E-2</v>
      </c>
      <c r="G31" s="38">
        <v>3.7617321934062455E-2</v>
      </c>
      <c r="H31" s="38">
        <v>3.4878910390421576E-2</v>
      </c>
      <c r="I31" s="38">
        <v>4.0549092612475517E-2</v>
      </c>
      <c r="J31" s="38">
        <v>3.5744269653627342E-2</v>
      </c>
      <c r="K31" s="38">
        <v>3.3902707651576547E-2</v>
      </c>
      <c r="L31" s="38">
        <v>2.6315930431099588E-2</v>
      </c>
    </row>
    <row r="32" spans="1:13">
      <c r="A32" s="29" t="s">
        <v>205</v>
      </c>
      <c r="B32" s="38">
        <v>2.7262170554282563E-2</v>
      </c>
      <c r="C32" s="38">
        <v>3.4224782848650458E-2</v>
      </c>
      <c r="D32" s="38">
        <v>4.2892083400862924E-2</v>
      </c>
      <c r="E32" s="38">
        <v>4.2784297435683932E-2</v>
      </c>
      <c r="F32" s="38">
        <v>4.6845946266081316E-2</v>
      </c>
      <c r="G32" s="38">
        <v>3.5317506535639837E-2</v>
      </c>
      <c r="H32" s="38">
        <v>3.5919087861062758E-2</v>
      </c>
      <c r="I32" s="38">
        <v>6.6791696660110644E-2</v>
      </c>
      <c r="J32" s="38">
        <v>3.7152597473790565E-2</v>
      </c>
      <c r="K32" s="38">
        <v>3.6000690952207919E-2</v>
      </c>
      <c r="L32" s="38">
        <v>3.1540620730560319E-2</v>
      </c>
    </row>
    <row r="33" spans="1:13">
      <c r="A33" s="29" t="s">
        <v>206</v>
      </c>
      <c r="B33" s="38">
        <v>1.157053443135503E-2</v>
      </c>
      <c r="C33" s="38">
        <v>1.4581089971097239E-2</v>
      </c>
      <c r="D33" s="38">
        <v>1.4368540438737937E-2</v>
      </c>
      <c r="E33" s="38">
        <v>1.8883255569994279E-2</v>
      </c>
      <c r="F33" s="38">
        <v>9.3143706784495194E-3</v>
      </c>
      <c r="G33" s="38">
        <v>1.2208663584375053E-2</v>
      </c>
      <c r="H33" s="38">
        <v>2.1915486952375364E-2</v>
      </c>
      <c r="I33" s="38">
        <v>2.7427711927503391E-2</v>
      </c>
      <c r="J33" s="38">
        <v>1.8655350475195717E-2</v>
      </c>
      <c r="K33" s="38">
        <v>1.1343210667482458E-2</v>
      </c>
      <c r="L33" s="38">
        <v>1.2643098338375245E-2</v>
      </c>
    </row>
    <row r="34" spans="1:13">
      <c r="A34" s="29" t="s">
        <v>207</v>
      </c>
      <c r="B34" s="38">
        <v>2.9715984151238672E-2</v>
      </c>
      <c r="C34" s="38">
        <v>2.593401410059043E-2</v>
      </c>
      <c r="D34" s="38">
        <v>2.5391053807143606E-2</v>
      </c>
      <c r="E34" s="38">
        <v>2.2288924072699928E-2</v>
      </c>
      <c r="F34" s="38">
        <v>2.3122145971514334E-2</v>
      </c>
      <c r="G34" s="38">
        <v>3.2435458350011506E-2</v>
      </c>
      <c r="H34" s="38">
        <v>2.590167970529629E-2</v>
      </c>
      <c r="I34" s="38">
        <v>5.3069367536010263E-2</v>
      </c>
      <c r="J34" s="38">
        <v>1.9218250128660564E-2</v>
      </c>
      <c r="K34" s="38">
        <v>2.8036112482799302E-2</v>
      </c>
      <c r="L34" s="38">
        <v>3.4044947145074729E-2</v>
      </c>
    </row>
    <row r="35" spans="1:13">
      <c r="A35" s="31" t="s">
        <v>130</v>
      </c>
      <c r="B35" s="40">
        <v>0.71272461843975621</v>
      </c>
      <c r="C35" s="40">
        <v>0.73399554760473473</v>
      </c>
      <c r="D35" s="40">
        <v>0.63863571174106859</v>
      </c>
      <c r="E35" s="40">
        <v>0.63971163523734154</v>
      </c>
      <c r="F35" s="40">
        <v>0.66421186027901646</v>
      </c>
      <c r="G35" s="40">
        <v>0.63394971203875194</v>
      </c>
      <c r="H35" s="40">
        <v>0.60361910546430519</v>
      </c>
      <c r="I35" s="40">
        <v>0.57652065526926388</v>
      </c>
      <c r="J35" s="40">
        <v>0.64171973585261688</v>
      </c>
      <c r="K35" s="40">
        <v>0.65506726909790802</v>
      </c>
      <c r="L35" s="40">
        <v>0.68459157105920021</v>
      </c>
      <c r="M35" s="41"/>
    </row>
    <row r="36" spans="1:13">
      <c r="A36" s="29" t="s">
        <v>208</v>
      </c>
      <c r="B36" s="38">
        <v>3.3995575508036007E-3</v>
      </c>
      <c r="C36" s="38">
        <v>5.5144615794740356E-3</v>
      </c>
      <c r="D36" s="38">
        <v>5.8220696782856178E-3</v>
      </c>
      <c r="E36" s="38">
        <v>8.9952141539271467E-3</v>
      </c>
      <c r="F36" s="38">
        <v>5.0967888049925818E-3</v>
      </c>
      <c r="G36" s="38">
        <v>5.6990227455093658E-3</v>
      </c>
      <c r="H36" s="38">
        <v>3.2743903522474203E-3</v>
      </c>
      <c r="I36" s="38">
        <v>5.0516679174911613E-3</v>
      </c>
      <c r="J36" s="38">
        <v>5.6050952952525169E-3</v>
      </c>
      <c r="K36" s="38">
        <v>7.5754456287347206E-3</v>
      </c>
      <c r="L36" s="38">
        <v>7.1137236177869576E-3</v>
      </c>
    </row>
    <row r="37" spans="1:13">
      <c r="A37" s="29" t="s">
        <v>209</v>
      </c>
      <c r="B37" s="38">
        <v>3.7180599255064575E-2</v>
      </c>
      <c r="C37" s="38">
        <v>1.3515687395731274E-2</v>
      </c>
      <c r="D37" s="38">
        <v>2.1741629475567899E-2</v>
      </c>
      <c r="E37" s="38">
        <v>2.745547407514801E-2</v>
      </c>
      <c r="F37" s="38">
        <v>2.4931783720457793E-2</v>
      </c>
      <c r="G37" s="38">
        <v>2.5627385820643951E-2</v>
      </c>
      <c r="H37" s="38">
        <v>3.8954484141341075E-2</v>
      </c>
      <c r="I37" s="38">
        <v>2.619888714384775E-2</v>
      </c>
      <c r="J37" s="38">
        <v>3.5391135002606759E-2</v>
      </c>
      <c r="K37" s="38">
        <v>1.5641303406243649E-2</v>
      </c>
      <c r="L37" s="38">
        <v>1.9754248592886946E-2</v>
      </c>
    </row>
    <row r="38" spans="1:13">
      <c r="A38" s="29" t="s">
        <v>210</v>
      </c>
      <c r="B38" s="38">
        <v>7.425974258557436E-3</v>
      </c>
      <c r="C38" s="38">
        <v>5.2108159964084286E-3</v>
      </c>
      <c r="D38" s="38">
        <v>6.1012843858507101E-3</v>
      </c>
      <c r="E38" s="38">
        <v>1.4157890413629085E-2</v>
      </c>
      <c r="F38" s="38">
        <v>1.5514363687766852E-2</v>
      </c>
      <c r="G38" s="38">
        <v>8.4304646966664957E-3</v>
      </c>
      <c r="H38" s="38">
        <v>9.9100126312123456E-3</v>
      </c>
      <c r="I38" s="38">
        <v>9.6062098036451653E-3</v>
      </c>
      <c r="J38" s="38">
        <v>5.715942883537363E-3</v>
      </c>
      <c r="K38" s="38">
        <v>2.87933189715817E-3</v>
      </c>
      <c r="L38" s="38">
        <v>7.2377299359255793E-3</v>
      </c>
    </row>
    <row r="39" spans="1:13">
      <c r="A39" s="29" t="s">
        <v>211</v>
      </c>
      <c r="B39" s="38">
        <v>3.0510498121266985E-3</v>
      </c>
      <c r="C39" s="38">
        <v>3.8856412944331471E-3</v>
      </c>
      <c r="D39" s="38">
        <v>1.1946853879733189E-3</v>
      </c>
      <c r="E39" s="38">
        <v>1.2114105723538637E-2</v>
      </c>
      <c r="F39" s="38">
        <v>4.9801068915449097E-3</v>
      </c>
      <c r="G39" s="38">
        <v>1.592085959707509E-3</v>
      </c>
      <c r="H39" s="38">
        <v>4.2872354295469461E-3</v>
      </c>
      <c r="I39" s="38">
        <v>7.403366819954107E-3</v>
      </c>
      <c r="J39" s="38">
        <v>3.6729496248048884E-3</v>
      </c>
      <c r="K39" s="38">
        <v>6.834032882538579E-3</v>
      </c>
      <c r="L39" s="38">
        <v>8.6078671908537436E-4</v>
      </c>
    </row>
    <row r="40" spans="1:13">
      <c r="A40" s="29" t="s">
        <v>212</v>
      </c>
      <c r="B40" s="38">
        <v>1.166192093209577E-2</v>
      </c>
      <c r="C40" s="38">
        <v>1.1407640227880541E-2</v>
      </c>
      <c r="D40" s="38">
        <v>1.8754813987300584E-2</v>
      </c>
      <c r="E40" s="38">
        <v>6.7640467398818122E-3</v>
      </c>
      <c r="F40" s="38">
        <v>7.7928857189922002E-3</v>
      </c>
      <c r="G40" s="38">
        <v>1.2092946626864562E-2</v>
      </c>
      <c r="H40" s="38">
        <v>1.1734449801602195E-2</v>
      </c>
      <c r="I40" s="38">
        <v>1.1638546890222328E-2</v>
      </c>
      <c r="J40" s="38">
        <v>7.3576477867291757E-4</v>
      </c>
      <c r="K40" s="38">
        <v>7.1606877085511732E-3</v>
      </c>
      <c r="L40" s="38">
        <v>5.9428970119320907E-3</v>
      </c>
    </row>
    <row r="41" spans="1:13">
      <c r="A41" s="29" t="s">
        <v>213</v>
      </c>
      <c r="B41" s="38">
        <v>1.8766480743606878E-3</v>
      </c>
      <c r="C41" s="38">
        <v>0</v>
      </c>
      <c r="D41" s="38">
        <v>4.2908626552234028E-3</v>
      </c>
      <c r="E41" s="38">
        <v>3.1170796693819206E-3</v>
      </c>
      <c r="F41" s="38">
        <v>2.4596838506428962E-3</v>
      </c>
      <c r="G41" s="38">
        <v>0</v>
      </c>
      <c r="H41" s="38">
        <v>3.5443286942224571E-3</v>
      </c>
      <c r="I41" s="38">
        <v>1.414665522404539E-3</v>
      </c>
      <c r="J41" s="38">
        <v>2.7621731183572079E-3</v>
      </c>
      <c r="K41" s="38">
        <v>1.7707912390148184E-3</v>
      </c>
      <c r="L41" s="38">
        <v>1.6360495078783762E-3</v>
      </c>
    </row>
    <row r="42" spans="1:13">
      <c r="A42" s="29" t="s">
        <v>214</v>
      </c>
      <c r="B42" s="38">
        <v>2.8773259469117111E-4</v>
      </c>
      <c r="C42" s="38">
        <v>2.9520197387464145E-4</v>
      </c>
      <c r="D42" s="38">
        <v>3.0676266034557323E-4</v>
      </c>
      <c r="E42" s="38">
        <v>3.8748146069847981E-4</v>
      </c>
      <c r="F42" s="38">
        <v>5.5455076893678068E-4</v>
      </c>
      <c r="G42" s="38">
        <v>5.5544062733781725E-4</v>
      </c>
      <c r="H42" s="38">
        <v>5.9553408423187429E-4</v>
      </c>
      <c r="I42" s="38">
        <v>7.7006903445510442E-4</v>
      </c>
      <c r="J42" s="38">
        <v>6.4274697583025842E-4</v>
      </c>
      <c r="K42" s="38">
        <v>6.412183059469346E-4</v>
      </c>
      <c r="L42" s="38">
        <v>6.2085641445539723E-4</v>
      </c>
    </row>
    <row r="43" spans="1:13">
      <c r="A43" s="34" t="s">
        <v>215</v>
      </c>
      <c r="B43" s="42">
        <v>1</v>
      </c>
      <c r="C43" s="42">
        <v>0.99999999999999989</v>
      </c>
      <c r="D43" s="42">
        <v>0.99999999999999989</v>
      </c>
      <c r="E43" s="42">
        <v>1.0000000000000002</v>
      </c>
      <c r="F43" s="42">
        <v>0.99999999999999978</v>
      </c>
      <c r="G43" s="42">
        <v>0.99999999999999989</v>
      </c>
      <c r="H43" s="42">
        <v>1</v>
      </c>
      <c r="I43" s="42">
        <v>1.0000000000000002</v>
      </c>
      <c r="J43" s="42">
        <v>1</v>
      </c>
      <c r="K43" s="42">
        <v>1</v>
      </c>
      <c r="L43" s="42">
        <v>0.99999999999999989</v>
      </c>
      <c r="M43" s="36"/>
    </row>
  </sheetData>
  <mergeCells count="3">
    <mergeCell ref="A1:L1"/>
    <mergeCell ref="B4:L4"/>
    <mergeCell ref="B24:L24"/>
  </mergeCells>
  <printOptions horizontalCentered="1"/>
  <pageMargins left="0.39370078740157483" right="0" top="0.39370078740157483" bottom="0.39370078740157483" header="0" footer="0"/>
  <pageSetup paperSize="9" scale="99" orientation="landscape" horizontalDpi="1200" verticalDpi="12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BCC45F-B1DB-44BF-A0B7-E06025BECACF}">
  <dimension ref="A1:M76"/>
  <sheetViews>
    <sheetView view="pageBreakPreview" zoomScaleNormal="100" zoomScaleSheetLayoutView="100" workbookViewId="0">
      <selection sqref="A1:L1"/>
    </sheetView>
  </sheetViews>
  <sheetFormatPr baseColWidth="10" defaultColWidth="11.44140625" defaultRowHeight="13.2"/>
  <cols>
    <col min="1" max="1" width="23.109375" customWidth="1"/>
    <col min="2" max="12" width="9.6640625" customWidth="1"/>
  </cols>
  <sheetData>
    <row r="1" spans="1:13" ht="15.6">
      <c r="A1" s="86" t="s">
        <v>321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</row>
    <row r="2" spans="1:13" ht="15.6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6"/>
    </row>
    <row r="3" spans="1:13" ht="13.8" thickBot="1">
      <c r="B3" s="27" t="s">
        <v>17</v>
      </c>
      <c r="C3" s="27" t="s">
        <v>18</v>
      </c>
      <c r="D3" s="27">
        <v>2021</v>
      </c>
      <c r="E3" s="27">
        <v>2020</v>
      </c>
      <c r="F3" s="27">
        <v>2019</v>
      </c>
      <c r="G3" s="27">
        <v>2018</v>
      </c>
      <c r="H3" s="27">
        <v>2017</v>
      </c>
      <c r="I3" s="27">
        <v>2016</v>
      </c>
      <c r="J3" s="27">
        <v>2015</v>
      </c>
      <c r="K3" s="27">
        <v>2014</v>
      </c>
      <c r="L3" s="27">
        <v>2013</v>
      </c>
      <c r="M3" s="17"/>
    </row>
    <row r="4" spans="1:13" ht="14.4" thickTop="1" thickBot="1">
      <c r="A4" s="28" t="s">
        <v>196</v>
      </c>
      <c r="B4" s="87" t="s">
        <v>322</v>
      </c>
      <c r="C4" s="87"/>
      <c r="D4" s="87"/>
      <c r="E4" s="87"/>
      <c r="F4" s="87"/>
      <c r="G4" s="87"/>
      <c r="H4" s="87"/>
      <c r="I4" s="87"/>
      <c r="J4" s="87"/>
      <c r="K4" s="87"/>
      <c r="L4" s="87"/>
      <c r="M4" s="17"/>
    </row>
    <row r="5" spans="1:13" ht="13.8" thickTop="1">
      <c r="A5" s="29" t="s">
        <v>218</v>
      </c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</row>
    <row r="6" spans="1:13">
      <c r="A6" s="29" t="s">
        <v>219</v>
      </c>
      <c r="B6" s="30">
        <v>26.287610999999998</v>
      </c>
      <c r="C6" s="30">
        <v>23.099640999999998</v>
      </c>
      <c r="D6" s="30">
        <v>10.335525000000001</v>
      </c>
      <c r="E6" s="30">
        <v>36.874853999999999</v>
      </c>
      <c r="F6" s="30">
        <v>13.973051999999999</v>
      </c>
      <c r="G6" s="30">
        <v>21.107179000000002</v>
      </c>
      <c r="H6" s="30">
        <v>5.3161899999999997</v>
      </c>
      <c r="I6" s="30">
        <v>51.206288000000001</v>
      </c>
      <c r="J6" s="30">
        <v>31.744615999999997</v>
      </c>
      <c r="K6" s="30">
        <v>14.869351999999999</v>
      </c>
      <c r="L6" s="30">
        <v>22.542426999999996</v>
      </c>
    </row>
    <row r="7" spans="1:13">
      <c r="A7" s="29" t="s">
        <v>220</v>
      </c>
      <c r="B7" s="30">
        <v>125.13243300000001</v>
      </c>
      <c r="C7" s="30">
        <v>164.4900126</v>
      </c>
      <c r="D7" s="30">
        <v>140.57027945000002</v>
      </c>
      <c r="E7" s="30">
        <v>150.44385745</v>
      </c>
      <c r="F7" s="30">
        <v>216.61486339999999</v>
      </c>
      <c r="G7" s="30">
        <v>181.33881794999999</v>
      </c>
      <c r="H7" s="30">
        <v>79.520466849999977</v>
      </c>
      <c r="I7" s="30">
        <v>173.22040699999999</v>
      </c>
      <c r="J7" s="30">
        <v>151.74317965000003</v>
      </c>
      <c r="K7" s="30">
        <v>106.65660775000001</v>
      </c>
      <c r="L7" s="30">
        <v>109.80199140000001</v>
      </c>
    </row>
    <row r="8" spans="1:13">
      <c r="A8" s="29" t="s">
        <v>221</v>
      </c>
      <c r="B8" s="30">
        <v>435.40467399999994</v>
      </c>
      <c r="C8" s="30">
        <v>303.73843799999997</v>
      </c>
      <c r="D8" s="30">
        <v>351.94765300000006</v>
      </c>
      <c r="E8" s="30">
        <v>337.75074000000006</v>
      </c>
      <c r="F8" s="30">
        <v>319.99068699999998</v>
      </c>
      <c r="G8" s="30">
        <v>311.65748500000001</v>
      </c>
      <c r="H8" s="30">
        <v>501.57527400000009</v>
      </c>
      <c r="I8" s="30">
        <v>177.15135099999998</v>
      </c>
      <c r="J8" s="30">
        <v>467.14744899999999</v>
      </c>
      <c r="K8" s="30">
        <v>287.79867999999999</v>
      </c>
      <c r="L8" s="30">
        <v>358.72254900000001</v>
      </c>
    </row>
    <row r="9" spans="1:13">
      <c r="A9" s="29" t="s">
        <v>222</v>
      </c>
      <c r="B9" s="30">
        <v>92.664106000000004</v>
      </c>
      <c r="C9" s="30">
        <v>20.274342000000001</v>
      </c>
      <c r="D9" s="30">
        <v>23.821045000000002</v>
      </c>
      <c r="E9" s="30">
        <v>43.267893999999998</v>
      </c>
      <c r="F9" s="30">
        <v>37.557412999999997</v>
      </c>
      <c r="G9" s="30">
        <v>66.768634000000006</v>
      </c>
      <c r="H9" s="30">
        <v>57.334375000000009</v>
      </c>
      <c r="I9" s="30">
        <v>28.786648999999997</v>
      </c>
      <c r="J9" s="30">
        <v>50.635846000000001</v>
      </c>
      <c r="K9" s="30">
        <v>23.901223000000002</v>
      </c>
      <c r="L9" s="30">
        <v>0</v>
      </c>
    </row>
    <row r="10" spans="1:13">
      <c r="A10" s="29" t="s">
        <v>223</v>
      </c>
      <c r="B10" s="30">
        <v>133.28849299999999</v>
      </c>
      <c r="C10" s="30">
        <v>179.74145999999999</v>
      </c>
      <c r="D10" s="30">
        <v>600.59493899999995</v>
      </c>
      <c r="E10" s="30">
        <v>462.67623300000002</v>
      </c>
      <c r="F10" s="30">
        <v>217.97134800000001</v>
      </c>
      <c r="G10" s="30">
        <v>366.72820146338665</v>
      </c>
      <c r="H10" s="30">
        <v>350.40711299999998</v>
      </c>
      <c r="I10" s="30">
        <v>374.34601300000003</v>
      </c>
      <c r="J10" s="30">
        <v>212.04300599999996</v>
      </c>
      <c r="K10" s="30">
        <v>512.06597299999999</v>
      </c>
      <c r="L10" s="30">
        <v>441.183606</v>
      </c>
    </row>
    <row r="11" spans="1:13">
      <c r="A11" s="29" t="s">
        <v>224</v>
      </c>
      <c r="B11" s="30">
        <v>218.99464699999999</v>
      </c>
      <c r="C11" s="30">
        <v>95.234820999999997</v>
      </c>
      <c r="D11" s="30">
        <v>61.357534000000001</v>
      </c>
      <c r="E11" s="30">
        <v>70.019946000000004</v>
      </c>
      <c r="F11" s="30">
        <v>83.704323000000002</v>
      </c>
      <c r="G11" s="30">
        <v>65.359479999999991</v>
      </c>
      <c r="H11" s="30">
        <v>128.647153</v>
      </c>
      <c r="I11" s="30">
        <v>89.491128000000003</v>
      </c>
      <c r="J11" s="30">
        <v>8.1951169999999998</v>
      </c>
      <c r="K11" s="30">
        <v>42.817693999999996</v>
      </c>
      <c r="L11" s="30">
        <v>51.346645000000002</v>
      </c>
    </row>
    <row r="12" spans="1:13">
      <c r="A12" s="29" t="s">
        <v>225</v>
      </c>
      <c r="B12" s="30">
        <v>106.75237899999999</v>
      </c>
      <c r="C12" s="30">
        <v>197.45856900000001</v>
      </c>
      <c r="D12" s="30">
        <v>198.39827400000001</v>
      </c>
      <c r="E12" s="30">
        <v>93.96911265</v>
      </c>
      <c r="F12" s="30">
        <v>101.7304657</v>
      </c>
      <c r="G12" s="30">
        <v>57.518717000000002</v>
      </c>
      <c r="H12" s="30">
        <v>147.57340800000003</v>
      </c>
      <c r="I12" s="30">
        <v>37.447763999999999</v>
      </c>
      <c r="J12" s="30">
        <v>118.93760899999999</v>
      </c>
      <c r="K12" s="30">
        <v>65.039907999999997</v>
      </c>
      <c r="L12" s="30">
        <v>77.434420000000003</v>
      </c>
    </row>
    <row r="13" spans="1:13">
      <c r="A13" s="29" t="s">
        <v>226</v>
      </c>
      <c r="B13" s="30">
        <v>794.91057725000007</v>
      </c>
      <c r="C13" s="30">
        <v>877.30806465000001</v>
      </c>
      <c r="D13" s="30">
        <v>1182.3270952999999</v>
      </c>
      <c r="E13" s="30">
        <v>865.1604223999999</v>
      </c>
      <c r="F13" s="30">
        <v>909.95140170000002</v>
      </c>
      <c r="G13" s="30">
        <v>1324.7499595920781</v>
      </c>
      <c r="H13" s="30">
        <v>1027.89877815</v>
      </c>
      <c r="I13" s="30">
        <v>535.22914100000003</v>
      </c>
      <c r="J13" s="30">
        <v>880.75884415000007</v>
      </c>
      <c r="K13" s="30">
        <v>896.92599800000005</v>
      </c>
      <c r="L13" s="30">
        <v>767.26774705000003</v>
      </c>
    </row>
    <row r="14" spans="1:13">
      <c r="A14" s="29" t="s">
        <v>227</v>
      </c>
    </row>
    <row r="15" spans="1:13">
      <c r="A15" s="29" t="s">
        <v>228</v>
      </c>
      <c r="B15" s="30">
        <v>51.024729999999998</v>
      </c>
      <c r="C15" s="30">
        <v>29.928263000000001</v>
      </c>
      <c r="D15" s="30">
        <v>0</v>
      </c>
      <c r="E15" s="30">
        <v>16.088951999999999</v>
      </c>
      <c r="F15" s="30">
        <v>0</v>
      </c>
      <c r="G15" s="30">
        <v>0</v>
      </c>
      <c r="H15" s="30">
        <v>0</v>
      </c>
      <c r="I15" s="30">
        <v>13.452336000000001</v>
      </c>
      <c r="J15" s="30">
        <v>0</v>
      </c>
      <c r="K15" s="30">
        <v>10.21838</v>
      </c>
      <c r="L15" s="30">
        <v>0</v>
      </c>
    </row>
    <row r="16" spans="1:13">
      <c r="A16" s="29" t="s">
        <v>229</v>
      </c>
      <c r="B16" s="30">
        <v>37.084271999999999</v>
      </c>
      <c r="C16" s="30">
        <v>0</v>
      </c>
      <c r="D16" s="30">
        <v>5.7668799999999996</v>
      </c>
      <c r="E16" s="30">
        <v>16.861650000000001</v>
      </c>
      <c r="F16" s="30">
        <v>0</v>
      </c>
      <c r="G16" s="30">
        <v>5.7537599999999998</v>
      </c>
      <c r="H16" s="30">
        <v>0</v>
      </c>
      <c r="I16" s="30">
        <v>0</v>
      </c>
      <c r="J16" s="30">
        <v>9.4575960000000006</v>
      </c>
      <c r="K16" s="30">
        <v>0</v>
      </c>
      <c r="L16" s="30">
        <v>0</v>
      </c>
    </row>
    <row r="17" spans="1:12">
      <c r="A17" s="29" t="s">
        <v>230</v>
      </c>
      <c r="B17" s="30">
        <v>91.396090999999998</v>
      </c>
      <c r="C17" s="30">
        <v>35.390101999999999</v>
      </c>
      <c r="D17" s="30">
        <v>79.170677999999995</v>
      </c>
      <c r="E17" s="30">
        <v>16.176383999999999</v>
      </c>
      <c r="F17" s="30">
        <v>26.340187999999998</v>
      </c>
      <c r="G17" s="30">
        <v>65.091565000000003</v>
      </c>
      <c r="H17" s="30">
        <v>72.466331999999994</v>
      </c>
      <c r="I17" s="30">
        <v>94.673929999999999</v>
      </c>
      <c r="J17" s="30">
        <v>106.905843</v>
      </c>
      <c r="K17" s="30">
        <v>51.679242000000002</v>
      </c>
      <c r="L17" s="30">
        <v>27.768681000000001</v>
      </c>
    </row>
    <row r="18" spans="1:12">
      <c r="A18" s="29" t="s">
        <v>231</v>
      </c>
    </row>
    <row r="19" spans="1:12">
      <c r="A19" s="29" t="s">
        <v>232</v>
      </c>
      <c r="B19" s="30">
        <v>19.881499999999999</v>
      </c>
      <c r="C19" s="30">
        <v>55.572932999999999</v>
      </c>
      <c r="D19" s="30">
        <v>29.995757000000001</v>
      </c>
      <c r="E19" s="30">
        <v>16.176383999999999</v>
      </c>
      <c r="F19" s="30">
        <v>18.117084999999999</v>
      </c>
      <c r="G19" s="30">
        <v>15.033431999999999</v>
      </c>
      <c r="H19" s="30">
        <v>0</v>
      </c>
      <c r="I19" s="30">
        <v>0</v>
      </c>
      <c r="J19" s="30">
        <v>10.50844</v>
      </c>
      <c r="K19" s="30">
        <v>14.906255999999999</v>
      </c>
      <c r="L19" s="30">
        <v>11.444509000000002</v>
      </c>
    </row>
    <row r="20" spans="1:12">
      <c r="A20" s="29" t="s">
        <v>201</v>
      </c>
    </row>
    <row r="21" spans="1:12">
      <c r="A21" s="29" t="s">
        <v>233</v>
      </c>
      <c r="B21" s="30">
        <v>0</v>
      </c>
      <c r="C21" s="30">
        <v>0</v>
      </c>
      <c r="D21" s="30">
        <v>0</v>
      </c>
      <c r="E21" s="30">
        <v>0</v>
      </c>
      <c r="F21" s="30">
        <v>0</v>
      </c>
      <c r="G21" s="30">
        <v>0</v>
      </c>
      <c r="H21" s="30">
        <v>7.2712680000000001</v>
      </c>
      <c r="I21" s="30">
        <v>0</v>
      </c>
      <c r="J21" s="30">
        <v>0</v>
      </c>
      <c r="K21" s="30">
        <v>0</v>
      </c>
      <c r="L21" s="30">
        <v>0</v>
      </c>
    </row>
    <row r="22" spans="1:12">
      <c r="A22" s="29" t="s">
        <v>234</v>
      </c>
    </row>
    <row r="23" spans="1:12">
      <c r="A23" s="29" t="s">
        <v>235</v>
      </c>
      <c r="B23" s="30">
        <v>11.053028359441365</v>
      </c>
      <c r="C23" s="30">
        <v>11.5665080684755</v>
      </c>
      <c r="D23" s="30">
        <v>9.7624008755156879</v>
      </c>
      <c r="E23" s="30">
        <v>9.2067249440089913</v>
      </c>
      <c r="F23" s="30">
        <v>10.328926279377644</v>
      </c>
      <c r="G23" s="30">
        <v>9.8463994340673562</v>
      </c>
      <c r="H23" s="30">
        <v>10.830497806091566</v>
      </c>
      <c r="I23" s="30">
        <v>10.36676019537226</v>
      </c>
      <c r="J23" s="30">
        <v>10.497119430453109</v>
      </c>
      <c r="K23" s="30">
        <v>9.9556341957611885</v>
      </c>
      <c r="L23" s="30">
        <v>8.5912440254880131</v>
      </c>
    </row>
    <row r="24" spans="1:12">
      <c r="A24" s="29" t="s">
        <v>236</v>
      </c>
      <c r="B24" s="30">
        <v>9.9872348823321175</v>
      </c>
      <c r="C24" s="30">
        <v>10.332793014322442</v>
      </c>
      <c r="D24" s="30">
        <v>8.9577200500859639</v>
      </c>
      <c r="E24" s="30">
        <v>8.6312132810801323</v>
      </c>
      <c r="F24" s="30">
        <v>8.4234425496795655</v>
      </c>
      <c r="G24" s="30">
        <v>8.8604341668152387</v>
      </c>
      <c r="H24" s="30">
        <v>8.9143987262002433</v>
      </c>
      <c r="I24" s="30">
        <v>8.5985869072930434</v>
      </c>
      <c r="J24" s="30">
        <v>8.7305549201577843</v>
      </c>
      <c r="K24" s="30">
        <v>8.9192411223540287</v>
      </c>
      <c r="L24" s="30">
        <v>6.7872085900680226</v>
      </c>
    </row>
    <row r="25" spans="1:12">
      <c r="A25" s="29" t="s">
        <v>237</v>
      </c>
    </row>
    <row r="26" spans="1:12">
      <c r="A26" s="29" t="s">
        <v>238</v>
      </c>
      <c r="B26" s="30">
        <v>0</v>
      </c>
      <c r="C26" s="30">
        <v>0.2311</v>
      </c>
      <c r="D26" s="30">
        <v>60.613200999999997</v>
      </c>
      <c r="E26" s="30">
        <v>0</v>
      </c>
      <c r="F26" s="30">
        <v>30.894179999999999</v>
      </c>
      <c r="G26" s="30">
        <v>26.245308000000001</v>
      </c>
      <c r="H26" s="30">
        <v>14.780927999999999</v>
      </c>
      <c r="I26" s="30">
        <v>21.115296999999998</v>
      </c>
      <c r="J26" s="30">
        <v>47.011383000000002</v>
      </c>
      <c r="K26" s="30">
        <v>24.724211</v>
      </c>
      <c r="L26" s="30">
        <v>6.988302</v>
      </c>
    </row>
    <row r="27" spans="1:12">
      <c r="A27" s="29" t="s">
        <v>239</v>
      </c>
    </row>
    <row r="28" spans="1:12">
      <c r="A28" s="29" t="s">
        <v>240</v>
      </c>
      <c r="B28" s="30">
        <v>19.233066000000001</v>
      </c>
      <c r="C28" s="30">
        <v>36.411988999999998</v>
      </c>
      <c r="D28" s="30">
        <v>35.062728000000007</v>
      </c>
      <c r="E28" s="30">
        <v>0</v>
      </c>
      <c r="F28" s="30">
        <v>0</v>
      </c>
      <c r="G28" s="30">
        <v>20.585603000000003</v>
      </c>
      <c r="H28" s="30">
        <v>18.476356000000003</v>
      </c>
      <c r="I28" s="30">
        <v>17.706911999999999</v>
      </c>
      <c r="J28" s="30">
        <v>39.103666999999994</v>
      </c>
      <c r="K28" s="30">
        <v>4.9471340000000001</v>
      </c>
      <c r="L28" s="30">
        <v>44.192208999999998</v>
      </c>
    </row>
    <row r="29" spans="1:12">
      <c r="A29" s="29" t="s">
        <v>241</v>
      </c>
      <c r="B29" s="30">
        <v>39.630756000000005</v>
      </c>
      <c r="C29" s="30">
        <v>38.660054000000002</v>
      </c>
      <c r="D29" s="30">
        <v>17.108924999999999</v>
      </c>
      <c r="E29" s="30">
        <v>0</v>
      </c>
      <c r="F29" s="30">
        <v>11.379239999999999</v>
      </c>
      <c r="G29" s="30">
        <v>32.004559</v>
      </c>
      <c r="H29" s="30">
        <v>30.341146000000002</v>
      </c>
      <c r="I29" s="30">
        <v>61.426921</v>
      </c>
      <c r="J29" s="30">
        <v>40.460377999999999</v>
      </c>
      <c r="K29" s="30">
        <v>58.955930999999993</v>
      </c>
      <c r="L29" s="30">
        <v>41.289416000000003</v>
      </c>
    </row>
    <row r="30" spans="1:12">
      <c r="A30" s="29" t="s">
        <v>242</v>
      </c>
      <c r="B30" s="30">
        <v>42.567948999999999</v>
      </c>
      <c r="C30" s="30">
        <v>73.356416999999993</v>
      </c>
      <c r="D30" s="30">
        <v>16.537680000000002</v>
      </c>
      <c r="E30" s="30">
        <v>17.763283000000001</v>
      </c>
      <c r="F30" s="30">
        <v>49.170385000000003</v>
      </c>
      <c r="G30" s="30">
        <v>25.16151</v>
      </c>
      <c r="H30" s="30">
        <v>7.8567159999999996</v>
      </c>
      <c r="I30" s="30">
        <v>27.381093999999997</v>
      </c>
      <c r="J30" s="30">
        <v>49.260268000000003</v>
      </c>
      <c r="K30" s="30">
        <v>22.712187999999998</v>
      </c>
      <c r="L30" s="30">
        <v>2.582875</v>
      </c>
    </row>
    <row r="31" spans="1:12">
      <c r="A31" s="29" t="s">
        <v>243</v>
      </c>
      <c r="B31" s="30">
        <v>0</v>
      </c>
      <c r="C31" s="30">
        <v>19.580589</v>
      </c>
      <c r="D31" s="30">
        <v>29.537977999999999</v>
      </c>
      <c r="E31" s="30">
        <v>25.773405999999998</v>
      </c>
      <c r="F31" s="30">
        <v>34.445177000000001</v>
      </c>
      <c r="G31" s="30">
        <v>31.477709999999998</v>
      </c>
      <c r="H31" s="30">
        <v>59.447274999999998</v>
      </c>
      <c r="I31" s="30">
        <v>101.149856</v>
      </c>
      <c r="J31" s="30">
        <v>27.220950000000002</v>
      </c>
      <c r="K31" s="30">
        <v>40.004379</v>
      </c>
      <c r="L31" s="30">
        <v>11.284276999999999</v>
      </c>
    </row>
    <row r="32" spans="1:12">
      <c r="A32" s="29" t="s">
        <v>244</v>
      </c>
      <c r="B32" s="30">
        <v>193.11356199999997</v>
      </c>
      <c r="C32" s="30">
        <v>177.24956</v>
      </c>
      <c r="D32" s="30">
        <v>216.22524900000002</v>
      </c>
      <c r="E32" s="30">
        <v>174.329476</v>
      </c>
      <c r="F32" s="30">
        <v>212.01584100000002</v>
      </c>
      <c r="G32" s="30">
        <v>199.17048</v>
      </c>
      <c r="H32" s="30">
        <v>197.962695</v>
      </c>
      <c r="I32" s="30">
        <v>111.12744000000001</v>
      </c>
      <c r="J32" s="30">
        <v>194.43556300000003</v>
      </c>
      <c r="K32" s="30">
        <v>115.92754099999999</v>
      </c>
      <c r="L32" s="30">
        <v>92.291560000000004</v>
      </c>
    </row>
    <row r="33" spans="1:12">
      <c r="A33" s="29" t="s">
        <v>245</v>
      </c>
      <c r="B33" s="30">
        <v>16.206844</v>
      </c>
      <c r="C33" s="30">
        <v>35.652082</v>
      </c>
      <c r="D33" s="30">
        <v>23.509885000000001</v>
      </c>
      <c r="E33" s="30">
        <v>4.1781699999999997</v>
      </c>
      <c r="F33" s="30">
        <v>32.756399999999999</v>
      </c>
      <c r="G33" s="30">
        <v>26.132900999999997</v>
      </c>
      <c r="H33" s="30">
        <v>0</v>
      </c>
      <c r="I33" s="30">
        <v>14.203434</v>
      </c>
      <c r="J33" s="30">
        <v>8.3781219999999994</v>
      </c>
      <c r="K33" s="30">
        <v>33.775261999999998</v>
      </c>
      <c r="L33" s="30">
        <v>34.877777999999999</v>
      </c>
    </row>
    <row r="34" spans="1:12">
      <c r="A34" s="29" t="s">
        <v>246</v>
      </c>
      <c r="B34" s="30">
        <v>0</v>
      </c>
      <c r="C34" s="30">
        <v>0</v>
      </c>
      <c r="D34" s="30">
        <v>0</v>
      </c>
      <c r="E34" s="30">
        <v>30.609034999999999</v>
      </c>
      <c r="F34" s="30">
        <v>15.542088</v>
      </c>
      <c r="G34" s="30">
        <v>0.240396</v>
      </c>
      <c r="H34" s="30">
        <v>28.880831000000001</v>
      </c>
      <c r="I34" s="30">
        <v>0</v>
      </c>
      <c r="J34" s="30">
        <v>0.37259399999999998</v>
      </c>
      <c r="K34" s="30">
        <v>12.023688</v>
      </c>
      <c r="L34" s="30">
        <v>0</v>
      </c>
    </row>
    <row r="35" spans="1:12">
      <c r="A35" s="29" t="s">
        <v>247</v>
      </c>
      <c r="B35" s="30">
        <v>48.283552999999998</v>
      </c>
      <c r="C35" s="30">
        <v>38.492750000000001</v>
      </c>
      <c r="D35" s="30">
        <v>56.929778000000006</v>
      </c>
      <c r="E35" s="30">
        <v>90.270262000000002</v>
      </c>
      <c r="F35" s="30">
        <v>57.083641999999998</v>
      </c>
      <c r="G35" s="30">
        <v>106.515418</v>
      </c>
      <c r="H35" s="30">
        <v>42.289909999999999</v>
      </c>
      <c r="I35" s="30">
        <v>40.705342000000002</v>
      </c>
      <c r="J35" s="30">
        <v>22.150389000000001</v>
      </c>
      <c r="K35" s="30">
        <v>74.461852000000007</v>
      </c>
      <c r="L35" s="30">
        <v>44.495717999999997</v>
      </c>
    </row>
    <row r="36" spans="1:12">
      <c r="A36" s="29" t="s">
        <v>248</v>
      </c>
      <c r="B36" s="30">
        <v>15.451779999999999</v>
      </c>
      <c r="C36" s="30">
        <v>32.806663999999998</v>
      </c>
      <c r="D36" s="30">
        <v>16.537680000000002</v>
      </c>
      <c r="E36" s="30">
        <v>36.591144</v>
      </c>
      <c r="F36" s="30">
        <v>26.745979999999999</v>
      </c>
      <c r="G36" s="30">
        <v>47.329917000000002</v>
      </c>
      <c r="H36" s="30">
        <v>24.286904</v>
      </c>
      <c r="I36" s="30">
        <v>3.6381839999999999</v>
      </c>
      <c r="J36" s="30">
        <v>10.229328000000001</v>
      </c>
      <c r="K36" s="30">
        <v>0.61859600000000003</v>
      </c>
      <c r="L36" s="30">
        <v>25.555411999999997</v>
      </c>
    </row>
    <row r="37" spans="1:12">
      <c r="A37" s="29" t="s">
        <v>249</v>
      </c>
    </row>
    <row r="38" spans="1:12">
      <c r="A38" s="29" t="s">
        <v>250</v>
      </c>
      <c r="B38" s="30">
        <v>19.566274</v>
      </c>
      <c r="C38" s="30">
        <v>36.62039</v>
      </c>
      <c r="D38" s="30">
        <v>40.774591999999998</v>
      </c>
      <c r="E38" s="30">
        <v>0</v>
      </c>
      <c r="F38" s="30">
        <v>31.683819</v>
      </c>
      <c r="G38" s="30">
        <v>27.365435999999999</v>
      </c>
      <c r="H38" s="30">
        <v>41.214821999999998</v>
      </c>
      <c r="I38" s="30">
        <v>34.063250000000004</v>
      </c>
      <c r="J38" s="30">
        <v>47.166773000000006</v>
      </c>
      <c r="K38" s="30">
        <v>0</v>
      </c>
      <c r="L38" s="30">
        <v>64.106747999999996</v>
      </c>
    </row>
    <row r="39" spans="1:12">
      <c r="A39" s="29" t="s">
        <v>251</v>
      </c>
      <c r="B39" s="30">
        <v>241.44956200000001</v>
      </c>
      <c r="C39" s="30">
        <v>130.34805499999999</v>
      </c>
      <c r="D39" s="30">
        <v>207.82259299999998</v>
      </c>
      <c r="E39" s="30">
        <v>241.20241300000001</v>
      </c>
      <c r="F39" s="30">
        <v>249.859894</v>
      </c>
      <c r="G39" s="30">
        <v>254.18845075298586</v>
      </c>
      <c r="H39" s="30">
        <v>197.36490599999999</v>
      </c>
      <c r="I39" s="30">
        <v>442.41024300000004</v>
      </c>
      <c r="J39" s="30">
        <v>164.32032000000001</v>
      </c>
      <c r="K39" s="30">
        <v>148.648315</v>
      </c>
      <c r="L39" s="30">
        <v>154.39662900000002</v>
      </c>
    </row>
    <row r="40" spans="1:12">
      <c r="A40" s="29" t="s">
        <v>252</v>
      </c>
      <c r="B40" s="30">
        <v>28.982816</v>
      </c>
      <c r="C40" s="30">
        <v>2.2590539999999999</v>
      </c>
      <c r="D40" s="30">
        <v>17.335152000000001</v>
      </c>
      <c r="E40" s="30">
        <v>0</v>
      </c>
      <c r="F40" s="30">
        <v>9.6714749999999992</v>
      </c>
      <c r="G40" s="30">
        <v>0</v>
      </c>
      <c r="H40" s="30">
        <v>9.4601600000000001</v>
      </c>
      <c r="I40" s="30">
        <v>0</v>
      </c>
      <c r="J40" s="30">
        <v>3.71278</v>
      </c>
      <c r="K40" s="30">
        <v>12.021815999999999</v>
      </c>
      <c r="L40" s="30">
        <v>0</v>
      </c>
    </row>
    <row r="41" spans="1:12">
      <c r="A41" s="29" t="s">
        <v>253</v>
      </c>
      <c r="B41" s="30">
        <v>56.784526</v>
      </c>
      <c r="C41" s="30">
        <v>18.518640000000001</v>
      </c>
      <c r="D41" s="30">
        <v>36.822167999999998</v>
      </c>
      <c r="E41" s="30">
        <v>62.118095000000004</v>
      </c>
      <c r="F41" s="30">
        <v>42.697783000000001</v>
      </c>
      <c r="G41" s="30">
        <v>12.765454</v>
      </c>
      <c r="H41" s="30">
        <v>50.518740999999999</v>
      </c>
      <c r="I41" s="30">
        <v>40.912513000000004</v>
      </c>
      <c r="J41" s="30">
        <v>75.704082</v>
      </c>
      <c r="K41" s="30">
        <v>27.195159</v>
      </c>
      <c r="L41" s="30">
        <v>25.459521000000002</v>
      </c>
    </row>
    <row r="42" spans="1:12">
      <c r="A42" s="29" t="s">
        <v>254</v>
      </c>
      <c r="B42" s="30">
        <v>101.25927700000001</v>
      </c>
      <c r="C42" s="30">
        <v>367.44753900000001</v>
      </c>
      <c r="D42" s="30">
        <v>314.86458399999998</v>
      </c>
      <c r="E42" s="30">
        <v>227.498458</v>
      </c>
      <c r="F42" s="30">
        <v>250.47139099999998</v>
      </c>
      <c r="G42" s="30">
        <v>164.42641700000001</v>
      </c>
      <c r="H42" s="30">
        <v>123.19677899999999</v>
      </c>
      <c r="I42" s="30">
        <v>104.159943</v>
      </c>
      <c r="J42" s="30">
        <v>116.13682699999998</v>
      </c>
      <c r="K42" s="30">
        <v>198.05101500000001</v>
      </c>
      <c r="L42" s="30">
        <v>111.48636499999999</v>
      </c>
    </row>
    <row r="43" spans="1:12">
      <c r="A43" s="29" t="s">
        <v>255</v>
      </c>
    </row>
    <row r="44" spans="1:12">
      <c r="A44" s="29" t="s">
        <v>256</v>
      </c>
      <c r="B44" s="30">
        <v>108.09440280000001</v>
      </c>
      <c r="C44" s="30">
        <v>66.730835249999998</v>
      </c>
      <c r="D44" s="30">
        <v>105.10853899999995</v>
      </c>
      <c r="E44" s="30">
        <v>124.57471255</v>
      </c>
      <c r="F44" s="30">
        <v>68.620723699999999</v>
      </c>
      <c r="G44" s="30">
        <v>95.396491400000002</v>
      </c>
      <c r="H44" s="30">
        <v>125.02664469999999</v>
      </c>
      <c r="I44" s="30">
        <v>109.817091</v>
      </c>
      <c r="J44" s="30">
        <v>109.66961329999999</v>
      </c>
      <c r="K44" s="30">
        <v>51.241845299999994</v>
      </c>
      <c r="L44" s="30">
        <v>96.470290700000007</v>
      </c>
    </row>
    <row r="45" spans="1:12">
      <c r="A45" s="29" t="s">
        <v>257</v>
      </c>
      <c r="B45" s="30">
        <v>56.484363000000002</v>
      </c>
      <c r="C45" s="30">
        <v>0</v>
      </c>
      <c r="D45" s="30">
        <v>0</v>
      </c>
      <c r="E45" s="30">
        <v>75.905405999999999</v>
      </c>
      <c r="F45" s="30">
        <v>19.383620999999998</v>
      </c>
      <c r="G45" s="30">
        <v>44.159034000000005</v>
      </c>
      <c r="H45" s="30">
        <v>54.555716000000004</v>
      </c>
      <c r="I45" s="30">
        <v>50.828531999999996</v>
      </c>
      <c r="J45" s="30">
        <v>26.106770000000001</v>
      </c>
      <c r="K45" s="30">
        <v>12.525134</v>
      </c>
      <c r="L45" s="30">
        <v>0</v>
      </c>
    </row>
    <row r="46" spans="1:12">
      <c r="A46" s="29" t="s">
        <v>258</v>
      </c>
      <c r="B46" s="30">
        <v>0</v>
      </c>
      <c r="C46" s="30">
        <v>93.509334999999993</v>
      </c>
      <c r="D46" s="30">
        <v>34.89096</v>
      </c>
      <c r="E46" s="30">
        <v>0</v>
      </c>
      <c r="F46" s="30">
        <v>14.246914</v>
      </c>
      <c r="G46" s="30">
        <v>6.20167</v>
      </c>
      <c r="H46" s="30">
        <v>77.745307999999994</v>
      </c>
      <c r="I46" s="30">
        <v>52.052661000000001</v>
      </c>
      <c r="J46" s="30">
        <v>24.150702000000003</v>
      </c>
      <c r="K46" s="30">
        <v>57.828741000000001</v>
      </c>
      <c r="L46" s="30">
        <v>24.279025000000001</v>
      </c>
    </row>
    <row r="47" spans="1:12">
      <c r="A47" s="29" t="s">
        <v>259</v>
      </c>
      <c r="B47" s="30">
        <v>25.578163999999997</v>
      </c>
      <c r="C47" s="30">
        <v>76.293952000000004</v>
      </c>
      <c r="D47" s="30">
        <v>66.898468000000008</v>
      </c>
      <c r="E47" s="30">
        <v>33.801867999999999</v>
      </c>
      <c r="F47" s="30">
        <v>13.941774000000001</v>
      </c>
      <c r="G47" s="30">
        <v>12.82344</v>
      </c>
      <c r="H47" s="30">
        <v>0</v>
      </c>
      <c r="I47" s="30">
        <v>42.536783999999997</v>
      </c>
      <c r="J47" s="30">
        <v>44.459389999999999</v>
      </c>
      <c r="K47" s="30">
        <v>0</v>
      </c>
      <c r="L47" s="30">
        <v>21.732977999999999</v>
      </c>
    </row>
    <row r="48" spans="1:12">
      <c r="A48" s="29" t="s">
        <v>260</v>
      </c>
    </row>
    <row r="49" spans="1:13">
      <c r="A49" s="29" t="s">
        <v>261</v>
      </c>
      <c r="B49" s="30">
        <v>227.93484000000001</v>
      </c>
      <c r="C49" s="30">
        <v>108.6922792</v>
      </c>
      <c r="D49" s="30">
        <v>96.158418000000012</v>
      </c>
      <c r="E49" s="30">
        <v>91.459671999999998</v>
      </c>
      <c r="F49" s="30">
        <v>107.316626</v>
      </c>
      <c r="G49" s="30">
        <v>83.521667999999991</v>
      </c>
      <c r="H49" s="30">
        <v>88.348128999999986</v>
      </c>
      <c r="I49" s="30">
        <v>106.71356</v>
      </c>
      <c r="J49" s="30">
        <v>26.486480999999998</v>
      </c>
      <c r="K49" s="30">
        <v>41.705264999999997</v>
      </c>
      <c r="L49" s="30">
        <v>10.48724</v>
      </c>
    </row>
    <row r="50" spans="1:13">
      <c r="A50" s="29" t="s">
        <v>262</v>
      </c>
      <c r="B50" s="30">
        <v>0</v>
      </c>
      <c r="C50" s="30">
        <v>53.930794000000006</v>
      </c>
      <c r="D50" s="30">
        <v>0</v>
      </c>
      <c r="E50" s="30">
        <v>0</v>
      </c>
      <c r="F50" s="30">
        <v>48.127015</v>
      </c>
      <c r="G50" s="30">
        <v>55.981034000000001</v>
      </c>
      <c r="H50" s="30">
        <v>13.657752</v>
      </c>
      <c r="I50" s="30">
        <v>69.126540000000006</v>
      </c>
      <c r="J50" s="30">
        <v>13.639104</v>
      </c>
      <c r="K50" s="30">
        <v>37.199947999999999</v>
      </c>
      <c r="L50" s="30">
        <v>13.032432</v>
      </c>
    </row>
    <row r="51" spans="1:13">
      <c r="A51" s="29" t="s">
        <v>263</v>
      </c>
      <c r="B51" s="30">
        <v>260.43502274999997</v>
      </c>
      <c r="C51" s="30">
        <v>258.07793570000001</v>
      </c>
      <c r="D51" s="30">
        <v>269.4568256</v>
      </c>
      <c r="E51" s="30">
        <v>185.07598100000001</v>
      </c>
      <c r="F51" s="30">
        <v>132.99584200000001</v>
      </c>
      <c r="G51" s="30">
        <v>281.80758795000003</v>
      </c>
      <c r="H51" s="30">
        <v>202.12693924999996</v>
      </c>
      <c r="I51" s="30">
        <v>318.00946599999997</v>
      </c>
      <c r="J51" s="30">
        <v>170.42797229999999</v>
      </c>
      <c r="K51" s="30">
        <v>221.63326694999998</v>
      </c>
      <c r="L51" s="30">
        <v>360.15227520000002</v>
      </c>
    </row>
    <row r="52" spans="1:13">
      <c r="A52" s="31" t="s">
        <v>264</v>
      </c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41"/>
    </row>
    <row r="53" spans="1:13">
      <c r="A53" s="31" t="s">
        <v>265</v>
      </c>
      <c r="B53" s="32">
        <v>10463.316287000003</v>
      </c>
      <c r="C53" s="32">
        <v>10905.367382999999</v>
      </c>
      <c r="D53" s="32">
        <v>7316.7761120000014</v>
      </c>
      <c r="E53" s="32">
        <v>6819.7831410000008</v>
      </c>
      <c r="F53" s="32">
        <v>7277.0116329999992</v>
      </c>
      <c r="G53" s="32">
        <v>7577.0826219999999</v>
      </c>
      <c r="H53" s="32">
        <v>6408.3553539999994</v>
      </c>
      <c r="I53" s="32">
        <v>4378.4815239999998</v>
      </c>
      <c r="J53" s="32">
        <v>5923.791502</v>
      </c>
      <c r="K53" s="32">
        <v>5999.0453630000002</v>
      </c>
      <c r="L53" s="32">
        <v>6700.7338889999992</v>
      </c>
      <c r="M53" s="41"/>
    </row>
    <row r="54" spans="1:13">
      <c r="A54" s="31" t="s">
        <v>266</v>
      </c>
      <c r="B54" s="32">
        <v>1250.0169250000004</v>
      </c>
      <c r="C54" s="32">
        <v>1001.492319</v>
      </c>
      <c r="D54" s="32">
        <v>1879.1774349999996</v>
      </c>
      <c r="E54" s="32">
        <v>1117.0322120000001</v>
      </c>
      <c r="F54" s="32">
        <v>1008.764515</v>
      </c>
      <c r="G54" s="32">
        <v>657.40983100000017</v>
      </c>
      <c r="H54" s="32">
        <v>679.23058600000002</v>
      </c>
      <c r="I54" s="32">
        <v>986.46794900000009</v>
      </c>
      <c r="J54" s="32">
        <v>1106.8367949999999</v>
      </c>
      <c r="K54" s="32">
        <v>1023.0737500000001</v>
      </c>
      <c r="L54" s="32">
        <v>1014.31939</v>
      </c>
      <c r="M54" s="41"/>
    </row>
    <row r="55" spans="1:13">
      <c r="A55" s="29" t="s">
        <v>267</v>
      </c>
    </row>
    <row r="56" spans="1:13">
      <c r="A56" s="29" t="s">
        <v>268</v>
      </c>
      <c r="B56" s="30">
        <v>22.387004999999998</v>
      </c>
      <c r="C56" s="30">
        <v>61.626430999999997</v>
      </c>
      <c r="D56" s="30">
        <v>48.093857</v>
      </c>
      <c r="E56" s="30">
        <v>77.694299999999998</v>
      </c>
      <c r="F56" s="30">
        <v>43.782394999999994</v>
      </c>
      <c r="G56" s="30">
        <v>74.025681999999989</v>
      </c>
      <c r="H56" s="30">
        <v>13.760756000000001</v>
      </c>
      <c r="I56" s="30">
        <v>35.957555999999997</v>
      </c>
      <c r="J56" s="30">
        <v>18.443204999999999</v>
      </c>
      <c r="K56" s="30">
        <v>24.942751999999999</v>
      </c>
      <c r="L56" s="30">
        <v>31.608321</v>
      </c>
    </row>
    <row r="57" spans="1:13">
      <c r="A57" s="29" t="s">
        <v>269</v>
      </c>
      <c r="B57" s="30">
        <v>0</v>
      </c>
      <c r="C57" s="30">
        <v>0</v>
      </c>
      <c r="D57" s="30">
        <v>0</v>
      </c>
      <c r="E57" s="30">
        <v>0</v>
      </c>
      <c r="F57" s="30">
        <v>0</v>
      </c>
      <c r="G57" s="30">
        <v>0</v>
      </c>
      <c r="H57" s="30">
        <v>0</v>
      </c>
      <c r="I57" s="30">
        <v>0</v>
      </c>
      <c r="J57" s="30">
        <v>13.043436</v>
      </c>
      <c r="K57" s="30">
        <v>0</v>
      </c>
      <c r="L57" s="30">
        <v>11.542488000000001</v>
      </c>
    </row>
    <row r="58" spans="1:13">
      <c r="A58" s="29" t="s">
        <v>270</v>
      </c>
      <c r="B58" s="30">
        <v>33.483311999999998</v>
      </c>
      <c r="C58" s="30">
        <v>27.829044000000003</v>
      </c>
      <c r="D58" s="30">
        <v>19.836447999999997</v>
      </c>
      <c r="E58" s="30">
        <v>17.632211999999999</v>
      </c>
      <c r="F58" s="30">
        <v>0</v>
      </c>
      <c r="G58" s="30">
        <v>0</v>
      </c>
      <c r="H58" s="30">
        <v>0</v>
      </c>
      <c r="I58" s="30">
        <v>11.051936</v>
      </c>
      <c r="J58" s="30">
        <v>13.544808</v>
      </c>
      <c r="K58" s="30">
        <v>39.796118999999997</v>
      </c>
      <c r="L58" s="30">
        <v>19.428046999999999</v>
      </c>
    </row>
    <row r="59" spans="1:13">
      <c r="A59" s="29" t="s">
        <v>271</v>
      </c>
      <c r="B59" s="30">
        <v>0</v>
      </c>
      <c r="C59" s="30">
        <v>0</v>
      </c>
      <c r="D59" s="30">
        <v>15.9038454</v>
      </c>
      <c r="E59" s="30">
        <v>16.275887999999998</v>
      </c>
      <c r="F59" s="30">
        <v>19.797998</v>
      </c>
      <c r="G59" s="30">
        <v>0</v>
      </c>
      <c r="H59" s="30">
        <v>24.686540999999998</v>
      </c>
      <c r="I59" s="30">
        <v>0</v>
      </c>
      <c r="J59" s="30">
        <v>16.377510999999998</v>
      </c>
      <c r="K59" s="30">
        <v>16.467569999999998</v>
      </c>
      <c r="L59" s="30">
        <v>17.589756999999999</v>
      </c>
    </row>
    <row r="60" spans="1:13">
      <c r="A60" s="29" t="s">
        <v>272</v>
      </c>
    </row>
    <row r="61" spans="1:13">
      <c r="A61" s="29" t="s">
        <v>273</v>
      </c>
      <c r="B61" s="30">
        <v>611.04771300000004</v>
      </c>
      <c r="C61" s="30">
        <v>219.25118500000002</v>
      </c>
      <c r="D61" s="30">
        <v>313.06582300000002</v>
      </c>
      <c r="E61" s="30">
        <v>340.63633700000008</v>
      </c>
      <c r="F61" s="30">
        <v>311.01398700000004</v>
      </c>
      <c r="G61" s="30">
        <v>332.87895100000003</v>
      </c>
      <c r="H61" s="30">
        <v>457.39648</v>
      </c>
      <c r="I61" s="30">
        <v>243.799948</v>
      </c>
      <c r="J61" s="30">
        <v>387.74234499999994</v>
      </c>
      <c r="K61" s="30">
        <v>167.669949</v>
      </c>
      <c r="L61" s="30">
        <v>222.62190600000002</v>
      </c>
    </row>
    <row r="62" spans="1:13">
      <c r="A62" s="29" t="s">
        <v>274</v>
      </c>
    </row>
    <row r="63" spans="1:13">
      <c r="A63" s="29" t="s">
        <v>275</v>
      </c>
      <c r="B63" s="30">
        <v>122.042804</v>
      </c>
      <c r="C63" s="30">
        <v>84.529742999999996</v>
      </c>
      <c r="D63" s="30">
        <v>87.854666999999992</v>
      </c>
      <c r="E63" s="30">
        <v>175.655023</v>
      </c>
      <c r="F63" s="30">
        <v>193.53545500000001</v>
      </c>
      <c r="G63" s="30">
        <v>109.504897</v>
      </c>
      <c r="H63" s="30">
        <v>116.361569</v>
      </c>
      <c r="I63" s="30">
        <v>89.392859999999999</v>
      </c>
      <c r="J63" s="30">
        <v>62.623396999999997</v>
      </c>
      <c r="K63" s="30">
        <v>30.865549999999999</v>
      </c>
      <c r="L63" s="30">
        <v>81.566110999999992</v>
      </c>
    </row>
    <row r="64" spans="1:13">
      <c r="A64" s="29" t="s">
        <v>276</v>
      </c>
    </row>
    <row r="65" spans="1:13">
      <c r="A65" s="29" t="s">
        <v>277</v>
      </c>
      <c r="B65" s="30">
        <v>50.142736999999997</v>
      </c>
      <c r="C65" s="30">
        <v>63.032787999999996</v>
      </c>
      <c r="D65" s="30">
        <v>17.202719999999999</v>
      </c>
      <c r="E65" s="30">
        <v>150.29806400000001</v>
      </c>
      <c r="F65" s="30">
        <v>62.124832999999995</v>
      </c>
      <c r="G65" s="30">
        <v>20.679904999999998</v>
      </c>
      <c r="H65" s="30">
        <v>50.339939999999999</v>
      </c>
      <c r="I65" s="30">
        <v>68.893782999999999</v>
      </c>
      <c r="J65" s="30">
        <v>40.240532000000002</v>
      </c>
      <c r="K65" s="30">
        <v>73.258724999999998</v>
      </c>
      <c r="L65" s="30">
        <v>9.7006969999999999</v>
      </c>
    </row>
    <row r="66" spans="1:13">
      <c r="A66" s="29" t="s">
        <v>278</v>
      </c>
    </row>
    <row r="67" spans="1:13">
      <c r="A67" s="29" t="s">
        <v>279</v>
      </c>
      <c r="B67" s="30">
        <v>53.386644000000004</v>
      </c>
      <c r="C67" s="30">
        <v>74.651910999999998</v>
      </c>
      <c r="D67" s="30">
        <v>53.201790000000003</v>
      </c>
      <c r="E67" s="30">
        <v>25.227620000000002</v>
      </c>
      <c r="F67" s="30">
        <v>23.650967999999999</v>
      </c>
      <c r="G67" s="30">
        <v>53.247267000000001</v>
      </c>
      <c r="H67" s="30">
        <v>20.826719000000001</v>
      </c>
      <c r="I67" s="30">
        <v>0</v>
      </c>
      <c r="J67" s="30">
        <v>0</v>
      </c>
      <c r="K67" s="30">
        <v>25.044945999999999</v>
      </c>
      <c r="L67" s="30">
        <v>21.873988000000001</v>
      </c>
    </row>
    <row r="68" spans="1:13">
      <c r="A68" s="29" t="s">
        <v>280</v>
      </c>
      <c r="B68" s="30">
        <v>119.904409</v>
      </c>
      <c r="C68" s="30">
        <v>18.091593</v>
      </c>
      <c r="D68" s="30">
        <v>111.874768</v>
      </c>
      <c r="E68" s="30">
        <v>43.604838999999998</v>
      </c>
      <c r="F68" s="30">
        <v>54.445464000000001</v>
      </c>
      <c r="G68" s="30">
        <v>75.30927100000001</v>
      </c>
      <c r="H68" s="30">
        <v>67.515307000000007</v>
      </c>
      <c r="I68" s="30">
        <v>95.177627000000001</v>
      </c>
      <c r="J68" s="30">
        <v>0</v>
      </c>
      <c r="K68" s="30">
        <v>14.049720000000001</v>
      </c>
      <c r="L68" s="30">
        <v>12.966032999999999</v>
      </c>
      <c r="M68" s="36"/>
    </row>
    <row r="69" spans="1:13">
      <c r="A69" s="29" t="s">
        <v>281</v>
      </c>
      <c r="B69" s="30">
        <v>18.367775999999999</v>
      </c>
      <c r="C69" s="30">
        <v>92.310986</v>
      </c>
      <c r="D69" s="30">
        <v>104.980996</v>
      </c>
      <c r="E69" s="30">
        <v>15.088150000000001</v>
      </c>
      <c r="F69" s="30">
        <v>19.116686999999999</v>
      </c>
      <c r="G69" s="30">
        <v>28.521028000000001</v>
      </c>
      <c r="H69" s="30">
        <v>49.441752999999999</v>
      </c>
      <c r="I69" s="30">
        <v>13.127627</v>
      </c>
      <c r="J69" s="30">
        <v>8.0609780000000004</v>
      </c>
      <c r="K69" s="30">
        <v>37.665697999999999</v>
      </c>
      <c r="L69" s="30">
        <v>32.133878500000002</v>
      </c>
    </row>
    <row r="70" spans="1:13">
      <c r="A70" s="29" t="s">
        <v>282</v>
      </c>
    </row>
    <row r="71" spans="1:13">
      <c r="A71" s="29" t="s">
        <v>283</v>
      </c>
      <c r="B71" s="30">
        <v>30.841932</v>
      </c>
      <c r="C71" s="30">
        <v>0</v>
      </c>
      <c r="D71" s="30">
        <v>61.785730000000008</v>
      </c>
      <c r="E71" s="30">
        <v>38.673183999999999</v>
      </c>
      <c r="F71" s="30">
        <v>30.683568000000001</v>
      </c>
      <c r="G71" s="30">
        <v>0</v>
      </c>
      <c r="H71" s="30">
        <v>41.616864</v>
      </c>
      <c r="I71" s="30">
        <v>13.164505</v>
      </c>
      <c r="J71" s="30">
        <v>30.262140000000002</v>
      </c>
      <c r="K71" s="30">
        <v>18.982336</v>
      </c>
      <c r="L71" s="30">
        <v>18.437576</v>
      </c>
    </row>
    <row r="72" spans="1:13">
      <c r="A72" s="29" t="s">
        <v>284</v>
      </c>
    </row>
    <row r="73" spans="1:13">
      <c r="A73" s="29" t="s">
        <v>285</v>
      </c>
      <c r="B73" s="30">
        <v>1.6298009992203293</v>
      </c>
      <c r="C73" s="30">
        <v>1.6583271197776188</v>
      </c>
      <c r="D73" s="30">
        <v>1.5254413317115696</v>
      </c>
      <c r="E73" s="30">
        <v>1.6502402578525428</v>
      </c>
      <c r="F73" s="30">
        <v>2.765607290853866</v>
      </c>
      <c r="G73" s="30">
        <v>2.7038265500109562</v>
      </c>
      <c r="H73" s="30">
        <v>2.268888130118472</v>
      </c>
      <c r="I73" s="30">
        <v>2.4431303581765347</v>
      </c>
      <c r="J73" s="30">
        <v>2.2682574699290505</v>
      </c>
      <c r="K73" s="30">
        <v>2.217777717929057</v>
      </c>
      <c r="L73" s="30">
        <v>3.1020483355532207</v>
      </c>
    </row>
    <row r="74" spans="1:13">
      <c r="A74" s="29" t="s">
        <v>286</v>
      </c>
      <c r="B74" s="30">
        <v>3.0989647405531318</v>
      </c>
      <c r="C74" s="30">
        <v>3.1304328368041019</v>
      </c>
      <c r="D74" s="30">
        <v>2.8917485037916792</v>
      </c>
      <c r="E74" s="30">
        <v>3.1571895853354075</v>
      </c>
      <c r="F74" s="30">
        <v>4.1521907926992583</v>
      </c>
      <c r="G74" s="30">
        <v>4.5108965850367921</v>
      </c>
      <c r="H74" s="30">
        <v>4.7237649585306736</v>
      </c>
      <c r="I74" s="30">
        <v>4.7229293880158547</v>
      </c>
      <c r="J74" s="30">
        <v>4.7736251832191519</v>
      </c>
      <c r="K74" s="30">
        <v>4.6558847808798465</v>
      </c>
      <c r="L74" s="30">
        <v>3.8947370743537419</v>
      </c>
    </row>
    <row r="75" spans="1:13">
      <c r="A75" s="29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</row>
    <row r="76" spans="1:13">
      <c r="A76" s="34" t="s">
        <v>215</v>
      </c>
      <c r="B76" s="35">
        <v>16434.584843781555</v>
      </c>
      <c r="C76" s="35">
        <v>16221.978104439379</v>
      </c>
      <c r="D76" s="35">
        <v>14399.372565511103</v>
      </c>
      <c r="E76" s="35">
        <v>12406.864149118273</v>
      </c>
      <c r="F76" s="35">
        <v>12474.598307412611</v>
      </c>
      <c r="G76" s="35">
        <v>12989.188726844384</v>
      </c>
      <c r="H76" s="35">
        <v>11741.818434570938</v>
      </c>
      <c r="I76" s="35">
        <v>9305.7367918488562</v>
      </c>
      <c r="J76" s="35">
        <v>10955.917208403756</v>
      </c>
      <c r="K76" s="35">
        <v>10719.691616816925</v>
      </c>
      <c r="L76" s="35">
        <v>11269.570945875463</v>
      </c>
    </row>
  </sheetData>
  <mergeCells count="2">
    <mergeCell ref="A1:L1"/>
    <mergeCell ref="B4:L4"/>
  </mergeCells>
  <printOptions horizontalCentered="1"/>
  <pageMargins left="0.39370078740157483" right="0" top="0.39370078740157483" bottom="0.39370078740157483" header="0" footer="0"/>
  <pageSetup paperSize="9" orientation="landscape" horizontalDpi="1200" verticalDpi="12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7EFBE-623E-4FDF-A43C-FAFA420B4DCA}">
  <sheetPr>
    <pageSetUpPr fitToPage="1"/>
  </sheetPr>
  <dimension ref="A1:K46"/>
  <sheetViews>
    <sheetView view="pageBreakPreview" zoomScaleNormal="100" zoomScaleSheetLayoutView="100" workbookViewId="0">
      <selection sqref="A1:K1"/>
    </sheetView>
  </sheetViews>
  <sheetFormatPr baseColWidth="10" defaultColWidth="11.44140625" defaultRowHeight="13.2"/>
  <cols>
    <col min="1" max="1" width="49.44140625" customWidth="1"/>
    <col min="2" max="2" width="14.5546875" customWidth="1"/>
    <col min="3" max="3" width="8" customWidth="1"/>
    <col min="4" max="4" width="8.88671875" customWidth="1"/>
    <col min="5" max="5" width="9.33203125" customWidth="1"/>
    <col min="6" max="6" width="9.109375" customWidth="1"/>
    <col min="7" max="7" width="10.6640625" customWidth="1"/>
    <col min="8" max="8" width="8.6640625" customWidth="1"/>
    <col min="9" max="9" width="14.88671875" customWidth="1"/>
    <col min="11" max="11" width="10.109375" customWidth="1"/>
  </cols>
  <sheetData>
    <row r="1" spans="1:11" ht="15.6">
      <c r="A1" s="86" t="s">
        <v>323</v>
      </c>
      <c r="B1" s="86"/>
      <c r="C1" s="86"/>
      <c r="D1" s="86"/>
      <c r="E1" s="86"/>
      <c r="F1" s="86"/>
      <c r="G1" s="86"/>
      <c r="H1" s="86"/>
      <c r="I1" s="86"/>
      <c r="J1" s="86"/>
      <c r="K1" s="86"/>
    </row>
    <row r="2" spans="1:11" ht="13.8">
      <c r="A2" s="43"/>
      <c r="D2" s="45"/>
      <c r="I2" s="43"/>
    </row>
    <row r="3" spans="1:11" ht="16.2" thickBot="1">
      <c r="A3" s="46" t="s">
        <v>163</v>
      </c>
      <c r="B3" s="89" t="s">
        <v>289</v>
      </c>
      <c r="C3" s="89"/>
      <c r="D3" s="89"/>
      <c r="E3" s="89"/>
      <c r="F3" s="89"/>
      <c r="G3" s="89"/>
      <c r="H3" s="89"/>
      <c r="I3" s="89"/>
      <c r="J3" s="89"/>
      <c r="K3" s="89"/>
    </row>
    <row r="4" spans="1:11" ht="21.75" customHeight="1" thickTop="1" thickBot="1">
      <c r="A4" s="47" t="s">
        <v>290</v>
      </c>
      <c r="B4" s="48" t="s">
        <v>198</v>
      </c>
      <c r="C4" s="48" t="s">
        <v>199</v>
      </c>
      <c r="D4" s="48" t="s">
        <v>200</v>
      </c>
      <c r="E4" s="48" t="s">
        <v>201</v>
      </c>
      <c r="F4" s="48" t="s">
        <v>202</v>
      </c>
      <c r="G4" s="48" t="s">
        <v>203</v>
      </c>
      <c r="H4" s="48" t="s">
        <v>204</v>
      </c>
      <c r="I4" s="48" t="s">
        <v>205</v>
      </c>
      <c r="J4" s="48" t="s">
        <v>206</v>
      </c>
      <c r="K4" s="48" t="s">
        <v>207</v>
      </c>
    </row>
    <row r="5" spans="1:11" ht="13.8" thickTop="1">
      <c r="A5" s="29" t="s">
        <v>0</v>
      </c>
      <c r="B5" s="30">
        <v>510.47642825000003</v>
      </c>
      <c r="C5" s="30">
        <v>18.928431</v>
      </c>
      <c r="D5" s="30">
        <v>0</v>
      </c>
      <c r="E5" s="30">
        <v>0</v>
      </c>
      <c r="F5" s="30">
        <v>1.912540527776279</v>
      </c>
      <c r="G5" s="30">
        <v>0</v>
      </c>
      <c r="H5" s="30">
        <v>236.23824099999996</v>
      </c>
      <c r="I5" s="30">
        <v>94.755269999999996</v>
      </c>
      <c r="J5" s="30">
        <v>5.9489349999999996</v>
      </c>
      <c r="K5" s="30">
        <v>86.956240000000008</v>
      </c>
    </row>
    <row r="6" spans="1:11">
      <c r="A6" s="50" t="s">
        <v>1</v>
      </c>
      <c r="B6" s="30">
        <v>195.37356400000002</v>
      </c>
      <c r="C6" s="30">
        <v>20.087313999999999</v>
      </c>
      <c r="D6" s="30">
        <v>0</v>
      </c>
      <c r="E6" s="30">
        <v>0</v>
      </c>
      <c r="F6" s="30">
        <v>1.9111362728275449</v>
      </c>
      <c r="G6" s="30">
        <v>0</v>
      </c>
      <c r="H6" s="30">
        <v>0</v>
      </c>
      <c r="I6" s="30">
        <v>19.801974000000001</v>
      </c>
      <c r="J6" s="30">
        <v>0</v>
      </c>
      <c r="K6" s="30">
        <v>0</v>
      </c>
    </row>
    <row r="7" spans="1:11">
      <c r="A7" s="29" t="s">
        <v>2</v>
      </c>
      <c r="B7" s="30">
        <v>648.84583840000005</v>
      </c>
      <c r="C7" s="30">
        <v>0</v>
      </c>
      <c r="D7" s="30">
        <v>0</v>
      </c>
      <c r="E7" s="30">
        <v>0</v>
      </c>
      <c r="F7" s="30">
        <v>2.5438374675839199</v>
      </c>
      <c r="G7" s="30">
        <v>0</v>
      </c>
      <c r="H7" s="30">
        <v>26.136419</v>
      </c>
      <c r="I7" s="30">
        <v>198.42545899999999</v>
      </c>
      <c r="J7" s="30">
        <v>51.557355000000001</v>
      </c>
      <c r="K7" s="30">
        <v>84.283960149999999</v>
      </c>
    </row>
    <row r="8" spans="1:11">
      <c r="A8" s="29" t="s">
        <v>3</v>
      </c>
      <c r="B8" s="30">
        <v>0</v>
      </c>
      <c r="C8" s="30">
        <v>0</v>
      </c>
      <c r="D8" s="30">
        <v>0</v>
      </c>
      <c r="E8" s="30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</row>
    <row r="9" spans="1:11">
      <c r="A9" s="29" t="s">
        <v>5</v>
      </c>
      <c r="B9" s="30">
        <v>15.451779999999999</v>
      </c>
      <c r="C9" s="30">
        <v>0</v>
      </c>
      <c r="D9" s="30">
        <v>0</v>
      </c>
      <c r="E9" s="30">
        <v>0</v>
      </c>
      <c r="F9" s="30">
        <v>7.3789058412277136E-4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</row>
    <row r="10" spans="1:11">
      <c r="A10" s="29" t="s">
        <v>6</v>
      </c>
      <c r="B10" s="30">
        <v>52.371352999999999</v>
      </c>
      <c r="C10" s="30">
        <v>0</v>
      </c>
      <c r="D10" s="30">
        <v>0</v>
      </c>
      <c r="E10" s="30">
        <v>0</v>
      </c>
      <c r="F10" s="30">
        <v>7.6794550516640402E-3</v>
      </c>
      <c r="G10" s="30">
        <v>0</v>
      </c>
      <c r="H10" s="30">
        <v>0</v>
      </c>
      <c r="I10" s="30">
        <v>7.1687940000000001</v>
      </c>
      <c r="J10" s="30">
        <v>0</v>
      </c>
      <c r="K10" s="30">
        <v>0</v>
      </c>
    </row>
    <row r="11" spans="1:11">
      <c r="A11" s="29" t="s">
        <v>7</v>
      </c>
      <c r="B11" s="30">
        <v>8.6146750000000001</v>
      </c>
      <c r="C11" s="30">
        <v>0</v>
      </c>
      <c r="D11" s="30">
        <v>0</v>
      </c>
      <c r="E11" s="30">
        <v>0</v>
      </c>
      <c r="F11" s="30">
        <v>0.25669553176841098</v>
      </c>
      <c r="G11" s="30">
        <v>0</v>
      </c>
      <c r="H11" s="30">
        <v>14.130737999999999</v>
      </c>
      <c r="I11" s="30">
        <v>0</v>
      </c>
      <c r="J11" s="30">
        <v>0</v>
      </c>
      <c r="K11" s="30">
        <v>0</v>
      </c>
    </row>
    <row r="12" spans="1:11">
      <c r="A12" s="29" t="s">
        <v>9</v>
      </c>
      <c r="B12" s="30">
        <v>93.697868999999997</v>
      </c>
      <c r="C12" s="30">
        <v>74.26982000000001</v>
      </c>
      <c r="D12" s="30">
        <v>0</v>
      </c>
      <c r="E12" s="30">
        <v>0</v>
      </c>
      <c r="F12" s="30">
        <v>2.7257536885720199</v>
      </c>
      <c r="G12" s="30">
        <v>0</v>
      </c>
      <c r="H12" s="30">
        <v>19.715579000000002</v>
      </c>
      <c r="I12" s="30">
        <v>56.866929999999996</v>
      </c>
      <c r="J12" s="30">
        <v>36.34704</v>
      </c>
      <c r="K12" s="30">
        <v>148.793688</v>
      </c>
    </row>
    <row r="13" spans="1:11">
      <c r="A13" s="29" t="s">
        <v>11</v>
      </c>
      <c r="B13" s="30">
        <v>20.824216399999997</v>
      </c>
      <c r="C13" s="30">
        <v>0</v>
      </c>
      <c r="D13" s="30">
        <v>0</v>
      </c>
      <c r="E13" s="30">
        <v>0</v>
      </c>
      <c r="F13" s="30">
        <v>0.16500937248177672</v>
      </c>
      <c r="G13" s="30">
        <v>0</v>
      </c>
      <c r="H13" s="30">
        <v>3.0443039999999999</v>
      </c>
      <c r="I13" s="30">
        <v>0</v>
      </c>
      <c r="J13" s="30">
        <v>0</v>
      </c>
      <c r="K13" s="30">
        <v>0</v>
      </c>
    </row>
    <row r="14" spans="1:11">
      <c r="A14" s="29" t="s">
        <v>13</v>
      </c>
      <c r="B14" s="30">
        <v>169.327191</v>
      </c>
      <c r="C14" s="30">
        <v>66.219527999999997</v>
      </c>
      <c r="D14" s="30">
        <v>0</v>
      </c>
      <c r="E14" s="30">
        <v>0</v>
      </c>
      <c r="F14" s="30">
        <v>10.336821709174359</v>
      </c>
      <c r="G14" s="30">
        <v>0</v>
      </c>
      <c r="H14" s="30">
        <v>55.936295999999999</v>
      </c>
      <c r="I14" s="30">
        <v>32.062622000000005</v>
      </c>
      <c r="J14" s="30">
        <v>30.335418799999999</v>
      </c>
      <c r="K14" s="30">
        <v>11.928900000000001</v>
      </c>
    </row>
    <row r="15" spans="1:11">
      <c r="A15" s="29" t="s">
        <v>16</v>
      </c>
      <c r="B15" s="30">
        <v>188.75451900000002</v>
      </c>
      <c r="C15" s="30">
        <v>0</v>
      </c>
      <c r="D15" s="30">
        <v>19.881499999999999</v>
      </c>
      <c r="E15" s="30">
        <v>0</v>
      </c>
      <c r="F15" s="30">
        <v>0.68418959385881295</v>
      </c>
      <c r="G15" s="30">
        <v>0</v>
      </c>
      <c r="H15" s="30">
        <v>11.72057</v>
      </c>
      <c r="I15" s="30">
        <v>38.961405999999997</v>
      </c>
      <c r="J15" s="30">
        <v>58.558272000000002</v>
      </c>
      <c r="K15" s="30">
        <v>156.40707459999999</v>
      </c>
    </row>
    <row r="16" spans="1:11">
      <c r="A16" s="29" t="s">
        <v>19</v>
      </c>
      <c r="B16" s="30">
        <v>10.915571999999999</v>
      </c>
      <c r="C16" s="30">
        <v>0</v>
      </c>
      <c r="D16" s="30">
        <v>0</v>
      </c>
      <c r="E16" s="30">
        <v>0</v>
      </c>
      <c r="F16" s="30">
        <v>9.90951802094878E-3</v>
      </c>
      <c r="G16" s="30">
        <v>0</v>
      </c>
      <c r="H16" s="30">
        <v>0</v>
      </c>
      <c r="I16" s="30">
        <v>0</v>
      </c>
      <c r="J16" s="30">
        <v>3.605369</v>
      </c>
      <c r="K16" s="30">
        <v>0</v>
      </c>
    </row>
    <row r="17" spans="1:11">
      <c r="A17" s="29" t="s">
        <v>25</v>
      </c>
      <c r="B17" s="30">
        <v>3.9513039999999999</v>
      </c>
      <c r="C17" s="30">
        <v>0</v>
      </c>
      <c r="D17" s="30">
        <v>0</v>
      </c>
      <c r="E17" s="30">
        <v>0</v>
      </c>
      <c r="F17" s="30">
        <v>1.539412292642918E-2</v>
      </c>
      <c r="G17" s="30">
        <v>0</v>
      </c>
      <c r="H17" s="30">
        <v>7.5653629999999996</v>
      </c>
      <c r="I17" s="30">
        <v>0</v>
      </c>
      <c r="J17" s="30">
        <v>0</v>
      </c>
      <c r="K17" s="30">
        <v>0</v>
      </c>
    </row>
    <row r="18" spans="1:11">
      <c r="A18" s="29" t="s">
        <v>28</v>
      </c>
      <c r="B18" s="30">
        <v>14.830610199999999</v>
      </c>
      <c r="C18" s="30">
        <v>0</v>
      </c>
      <c r="D18" s="30">
        <v>0</v>
      </c>
      <c r="E18" s="30">
        <v>0</v>
      </c>
      <c r="F18" s="30">
        <v>0.46793246303480296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</row>
    <row r="19" spans="1:11">
      <c r="A19" s="29" t="s">
        <v>31</v>
      </c>
      <c r="B19" s="30">
        <v>0</v>
      </c>
      <c r="C19" s="30">
        <v>0</v>
      </c>
      <c r="D19" s="30">
        <v>0</v>
      </c>
      <c r="E19" s="30">
        <v>0</v>
      </c>
      <c r="F19" s="30">
        <v>2.6256281123909816E-3</v>
      </c>
      <c r="G19" s="30">
        <v>0</v>
      </c>
      <c r="H19" s="30">
        <v>0</v>
      </c>
      <c r="I19" s="30">
        <v>0</v>
      </c>
      <c r="J19" s="30">
        <v>3.8045399999999998</v>
      </c>
      <c r="K19" s="30">
        <v>0</v>
      </c>
    </row>
    <row r="20" spans="1:11">
      <c r="A20" s="29" t="s">
        <v>34</v>
      </c>
      <c r="B20" s="30">
        <v>0</v>
      </c>
      <c r="C20" s="30">
        <v>0</v>
      </c>
      <c r="D20" s="30">
        <v>0</v>
      </c>
      <c r="E20" s="30"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</row>
    <row r="21" spans="1:11" ht="6.75" customHeight="1">
      <c r="A21" s="29"/>
      <c r="B21" s="30"/>
      <c r="C21" s="30"/>
      <c r="D21" s="30"/>
      <c r="E21" s="30"/>
      <c r="F21" s="30"/>
      <c r="G21" s="30"/>
      <c r="H21" s="30"/>
      <c r="I21" s="30"/>
      <c r="J21" s="30"/>
      <c r="K21" s="30"/>
    </row>
    <row r="22" spans="1:11">
      <c r="A22" s="51" t="s">
        <v>291</v>
      </c>
      <c r="B22" s="52">
        <v>1933.4349202500005</v>
      </c>
      <c r="C22" s="52">
        <v>179.50509299999999</v>
      </c>
      <c r="D22" s="52">
        <v>19.881499999999999</v>
      </c>
      <c r="E22" s="53">
        <v>0</v>
      </c>
      <c r="F22" s="52">
        <v>21.040263241773484</v>
      </c>
      <c r="G22" s="52">
        <v>0</v>
      </c>
      <c r="H22" s="52">
        <v>374.48750999999993</v>
      </c>
      <c r="I22" s="52">
        <v>448.04245500000002</v>
      </c>
      <c r="J22" s="52">
        <v>190.1569298</v>
      </c>
      <c r="K22" s="52">
        <v>488.36986275000004</v>
      </c>
    </row>
    <row r="23" spans="1:11">
      <c r="A23" s="51" t="s">
        <v>292</v>
      </c>
      <c r="B23" s="54">
        <v>0.1176442811685362</v>
      </c>
      <c r="C23" s="54">
        <v>1.0922398996158419E-2</v>
      </c>
      <c r="D23" s="54">
        <v>1.209735456598569E-3</v>
      </c>
      <c r="E23" s="53">
        <v>0</v>
      </c>
      <c r="F23" s="54">
        <v>1.2802430631361284E-3</v>
      </c>
      <c r="G23" s="54">
        <v>0</v>
      </c>
      <c r="H23" s="54">
        <v>2.2786551261238394E-2</v>
      </c>
      <c r="I23" s="54">
        <v>2.726217055428257E-2</v>
      </c>
      <c r="J23" s="54">
        <v>1.1570534431355032E-2</v>
      </c>
      <c r="K23" s="54">
        <v>2.9715984151238682E-2</v>
      </c>
    </row>
    <row r="25" spans="1:11" ht="21.75" customHeight="1" thickBot="1">
      <c r="A25" s="47" t="s">
        <v>307</v>
      </c>
      <c r="B25" s="55" t="s">
        <v>130</v>
      </c>
      <c r="C25" s="48" t="s">
        <v>208</v>
      </c>
      <c r="D25" s="48" t="s">
        <v>209</v>
      </c>
      <c r="E25" s="48" t="s">
        <v>210</v>
      </c>
      <c r="F25" s="48" t="s">
        <v>211</v>
      </c>
      <c r="G25" s="48" t="s">
        <v>212</v>
      </c>
      <c r="H25" s="48" t="s">
        <v>213</v>
      </c>
      <c r="I25" s="48" t="s">
        <v>214</v>
      </c>
      <c r="J25" s="56" t="s">
        <v>293</v>
      </c>
      <c r="K25" s="56" t="s">
        <v>294</v>
      </c>
    </row>
    <row r="26" spans="1:11" ht="13.8" thickTop="1">
      <c r="A26" s="29" t="s">
        <v>0</v>
      </c>
      <c r="B26" s="32">
        <v>2554.8021289999997</v>
      </c>
      <c r="C26" s="30">
        <v>0</v>
      </c>
      <c r="D26" s="30">
        <v>79.036009000000007</v>
      </c>
      <c r="E26" s="30">
        <v>65.794460000000001</v>
      </c>
      <c r="F26" s="30">
        <v>31.600601000000001</v>
      </c>
      <c r="G26" s="30">
        <v>0</v>
      </c>
      <c r="H26" s="30">
        <v>0</v>
      </c>
      <c r="I26" s="30">
        <v>0.32122119366758828</v>
      </c>
      <c r="J26" s="52">
        <v>3686.7705059714435</v>
      </c>
      <c r="K26" s="57">
        <v>0.22433000535248862</v>
      </c>
    </row>
    <row r="27" spans="1:11">
      <c r="A27" s="50" t="s">
        <v>1</v>
      </c>
      <c r="B27" s="32">
        <v>4981.2541529999999</v>
      </c>
      <c r="C27" s="30">
        <v>0</v>
      </c>
      <c r="D27" s="30">
        <v>0</v>
      </c>
      <c r="E27" s="30">
        <v>0</v>
      </c>
      <c r="F27" s="30">
        <v>0</v>
      </c>
      <c r="G27" s="30">
        <v>0</v>
      </c>
      <c r="H27" s="30">
        <v>0</v>
      </c>
      <c r="I27" s="30">
        <v>0.21561786524287219</v>
      </c>
      <c r="J27" s="52">
        <v>5218.6437591380709</v>
      </c>
      <c r="K27" s="57">
        <v>0.31754034608989101</v>
      </c>
    </row>
    <row r="28" spans="1:11">
      <c r="A28" s="29" t="s">
        <v>2</v>
      </c>
      <c r="B28" s="32">
        <v>2306.9973919999998</v>
      </c>
      <c r="C28" s="30">
        <v>0</v>
      </c>
      <c r="D28" s="30">
        <v>245.81949</v>
      </c>
      <c r="E28" s="30">
        <v>20.142330000000001</v>
      </c>
      <c r="F28" s="30">
        <v>0</v>
      </c>
      <c r="G28" s="30">
        <v>36.274271999999996</v>
      </c>
      <c r="H28" s="30">
        <v>17.906496000000001</v>
      </c>
      <c r="I28" s="30">
        <v>0.4561736711816744</v>
      </c>
      <c r="J28" s="52">
        <v>3639.3890226887656</v>
      </c>
      <c r="K28" s="57">
        <v>0.2214469703544609</v>
      </c>
    </row>
    <row r="29" spans="1:11">
      <c r="A29" s="29" t="s">
        <v>3</v>
      </c>
      <c r="B29" s="32">
        <v>2.0397470000000002</v>
      </c>
      <c r="C29" s="30">
        <v>0</v>
      </c>
      <c r="D29" s="30">
        <v>14.417522999999999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52">
        <v>16.457270000000001</v>
      </c>
      <c r="K29" s="57">
        <v>1.0013803303481094E-3</v>
      </c>
    </row>
    <row r="30" spans="1:11">
      <c r="A30" s="29" t="s">
        <v>5</v>
      </c>
      <c r="B30" s="32">
        <v>0</v>
      </c>
      <c r="C30" s="30">
        <v>0</v>
      </c>
      <c r="D30" s="30">
        <v>0</v>
      </c>
      <c r="E30" s="30">
        <v>0</v>
      </c>
      <c r="F30" s="30">
        <v>0</v>
      </c>
      <c r="G30" s="30">
        <v>0</v>
      </c>
      <c r="H30" s="30">
        <v>0</v>
      </c>
      <c r="I30" s="30">
        <v>7.0221969739278696E-5</v>
      </c>
      <c r="J30" s="52">
        <v>15.452588112553862</v>
      </c>
      <c r="K30" s="57">
        <v>9.4024815712949071E-4</v>
      </c>
    </row>
    <row r="31" spans="1:11">
      <c r="A31" s="29" t="s">
        <v>6</v>
      </c>
      <c r="B31" s="32">
        <v>58.760148999999998</v>
      </c>
      <c r="C31" s="30">
        <v>0</v>
      </c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1.0338775152850293E-2</v>
      </c>
      <c r="J31" s="52">
        <v>118.31831423020452</v>
      </c>
      <c r="K31" s="57">
        <v>7.1993491381057489E-3</v>
      </c>
    </row>
    <row r="32" spans="1:11">
      <c r="A32" s="29" t="s">
        <v>7</v>
      </c>
      <c r="B32" s="32">
        <v>2.4170349999999998</v>
      </c>
      <c r="C32" s="30">
        <v>0</v>
      </c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1.0514626086006781E-2</v>
      </c>
      <c r="J32" s="52">
        <v>25.429658157854416</v>
      </c>
      <c r="K32" s="57">
        <v>1.5473258618684477E-3</v>
      </c>
    </row>
    <row r="33" spans="1:11">
      <c r="A33" s="29" t="s">
        <v>9</v>
      </c>
      <c r="B33" s="32">
        <v>197.84385399999999</v>
      </c>
      <c r="C33" s="30">
        <v>0</v>
      </c>
      <c r="D33" s="30">
        <v>96.734638000000004</v>
      </c>
      <c r="E33" s="30">
        <v>0</v>
      </c>
      <c r="F33" s="30">
        <v>0</v>
      </c>
      <c r="G33" s="30">
        <v>17.979264000000001</v>
      </c>
      <c r="H33" s="30">
        <v>0</v>
      </c>
      <c r="I33" s="30">
        <v>0.11204345284907141</v>
      </c>
      <c r="J33" s="52">
        <v>745.08647914142102</v>
      </c>
      <c r="K33" s="57">
        <v>4.5336495337352178E-2</v>
      </c>
    </row>
    <row r="34" spans="1:11">
      <c r="A34" s="29" t="s">
        <v>11</v>
      </c>
      <c r="B34" s="32">
        <v>48.594343999999992</v>
      </c>
      <c r="C34" s="30">
        <v>15.22152</v>
      </c>
      <c r="D34" s="30">
        <v>1.843356</v>
      </c>
      <c r="E34" s="30">
        <v>14.050136999999999</v>
      </c>
      <c r="F34" s="30">
        <v>0</v>
      </c>
      <c r="G34" s="30">
        <v>0</v>
      </c>
      <c r="H34" s="30">
        <v>0</v>
      </c>
      <c r="I34" s="30">
        <v>4.1542691352788901E-4</v>
      </c>
      <c r="J34" s="52">
        <v>103.74330219939529</v>
      </c>
      <c r="K34" s="57">
        <v>6.3124991099881202E-3</v>
      </c>
    </row>
    <row r="35" spans="1:11">
      <c r="A35" s="29" t="s">
        <v>13</v>
      </c>
      <c r="B35" s="32">
        <v>1214.857346</v>
      </c>
      <c r="C35" s="30">
        <v>18.592919999999999</v>
      </c>
      <c r="D35" s="30">
        <v>56.138544000000003</v>
      </c>
      <c r="E35" s="30">
        <v>0</v>
      </c>
      <c r="F35" s="30">
        <v>0</v>
      </c>
      <c r="G35" s="30">
        <v>0</v>
      </c>
      <c r="H35" s="30">
        <v>12.935435999999999</v>
      </c>
      <c r="I35" s="30">
        <v>3.4723553483222105</v>
      </c>
      <c r="J35" s="52">
        <v>1682.1433788574966</v>
      </c>
      <c r="K35" s="57">
        <v>0.10235387111065229</v>
      </c>
    </row>
    <row r="36" spans="1:11">
      <c r="A36" s="29" t="s">
        <v>16</v>
      </c>
      <c r="B36" s="32">
        <v>175.832247</v>
      </c>
      <c r="C36" s="30">
        <v>18.261792</v>
      </c>
      <c r="D36" s="30">
        <v>110.749431</v>
      </c>
      <c r="E36" s="30">
        <v>18.261792</v>
      </c>
      <c r="F36" s="30">
        <v>18.542135999999999</v>
      </c>
      <c r="G36" s="30">
        <v>137.405293</v>
      </c>
      <c r="H36" s="30">
        <v>0</v>
      </c>
      <c r="I36" s="30">
        <v>0.1137504398692681</v>
      </c>
      <c r="J36" s="52">
        <v>954.13397263372815</v>
      </c>
      <c r="K36" s="57">
        <v>5.8056469433406428E-2</v>
      </c>
    </row>
    <row r="37" spans="1:11">
      <c r="A37" s="29" t="s">
        <v>19</v>
      </c>
      <c r="B37" s="32">
        <v>114.976305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5.4144663525914099E-5</v>
      </c>
      <c r="J37" s="52">
        <v>129.50720966268446</v>
      </c>
      <c r="K37" s="57">
        <v>7.8801631372931724E-3</v>
      </c>
    </row>
    <row r="38" spans="1:11">
      <c r="A38" s="29" t="s">
        <v>25</v>
      </c>
      <c r="B38" s="32">
        <v>3.9561950000000001</v>
      </c>
      <c r="C38" s="30">
        <v>0</v>
      </c>
      <c r="D38" s="30">
        <v>0</v>
      </c>
      <c r="E38" s="30">
        <v>0</v>
      </c>
      <c r="F38" s="30">
        <v>0</v>
      </c>
      <c r="G38" s="30">
        <v>0</v>
      </c>
      <c r="H38" s="30">
        <v>0</v>
      </c>
      <c r="I38" s="30">
        <v>1.013348651402615E-2</v>
      </c>
      <c r="J38" s="52">
        <v>15.498389609440455</v>
      </c>
      <c r="K38" s="57">
        <v>9.4303505423227465E-4</v>
      </c>
    </row>
    <row r="39" spans="1:11">
      <c r="A39" s="29" t="s">
        <v>28</v>
      </c>
      <c r="B39" s="32">
        <v>31.258348999999999</v>
      </c>
      <c r="C39" s="30">
        <v>0</v>
      </c>
      <c r="D39" s="30">
        <v>2.5041820000000001</v>
      </c>
      <c r="E39" s="30">
        <v>0</v>
      </c>
      <c r="F39" s="30">
        <v>0</v>
      </c>
      <c r="G39" s="30">
        <v>0</v>
      </c>
      <c r="H39" s="30">
        <v>0</v>
      </c>
      <c r="I39" s="30">
        <v>6.0567847652915801E-3</v>
      </c>
      <c r="J39" s="52">
        <v>49.067130447800089</v>
      </c>
      <c r="K39" s="57">
        <v>2.9856020650479592E-3</v>
      </c>
    </row>
    <row r="40" spans="1:11">
      <c r="A40" s="29" t="s">
        <v>31</v>
      </c>
      <c r="B40" s="32">
        <v>19.743966999999998</v>
      </c>
      <c r="C40" s="30">
        <v>3.7940849999999999</v>
      </c>
      <c r="D40" s="30">
        <v>3.8045399999999998</v>
      </c>
      <c r="E40" s="30">
        <v>3.7940849999999999</v>
      </c>
      <c r="F40" s="30">
        <v>0</v>
      </c>
      <c r="G40" s="30">
        <v>0</v>
      </c>
      <c r="H40" s="30">
        <v>0</v>
      </c>
      <c r="I40" s="30">
        <v>2.03025758089121E-5</v>
      </c>
      <c r="J40" s="52">
        <v>34.943862930688198</v>
      </c>
      <c r="K40" s="57">
        <v>2.126239467735025E-3</v>
      </c>
    </row>
    <row r="41" spans="1:11">
      <c r="A41" s="29" t="s">
        <v>34</v>
      </c>
      <c r="B41" s="32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52">
        <v>0</v>
      </c>
      <c r="K41" s="57">
        <v>0</v>
      </c>
    </row>
    <row r="42" spans="1:11" ht="6.75" customHeight="1">
      <c r="A42" s="29"/>
      <c r="B42" s="32"/>
      <c r="C42" s="30"/>
      <c r="D42" s="30"/>
      <c r="E42" s="30"/>
      <c r="F42" s="30"/>
      <c r="G42" s="30"/>
      <c r="H42" s="30"/>
      <c r="I42" s="30"/>
      <c r="J42" s="52"/>
      <c r="K42" s="57"/>
    </row>
    <row r="43" spans="1:11">
      <c r="A43" s="51" t="s">
        <v>295</v>
      </c>
      <c r="B43" s="32">
        <v>11713.333212000001</v>
      </c>
      <c r="C43" s="53">
        <v>55.870317</v>
      </c>
      <c r="D43" s="53">
        <v>611.04771300000004</v>
      </c>
      <c r="E43" s="53">
        <v>122.042804</v>
      </c>
      <c r="F43" s="53">
        <v>50.142736999999997</v>
      </c>
      <c r="G43" s="53">
        <v>191.658829</v>
      </c>
      <c r="H43" s="53">
        <v>30.841932</v>
      </c>
      <c r="I43" s="53">
        <v>4.7287657397734622</v>
      </c>
      <c r="J43" s="53">
        <v>16434.584843781551</v>
      </c>
      <c r="K43" s="57">
        <v>1</v>
      </c>
    </row>
    <row r="44" spans="1:11">
      <c r="A44" s="51" t="s">
        <v>292</v>
      </c>
      <c r="B44" s="40">
        <v>0.71272461843975587</v>
      </c>
      <c r="C44" s="54">
        <v>3.3995575508036016E-3</v>
      </c>
      <c r="D44" s="54">
        <v>3.7180599255064582E-2</v>
      </c>
      <c r="E44" s="54">
        <v>7.4259742585574377E-3</v>
      </c>
      <c r="F44" s="54">
        <v>3.0510498121266989E-3</v>
      </c>
      <c r="G44" s="54">
        <v>1.1661920932095771E-2</v>
      </c>
      <c r="H44" s="54">
        <v>1.8766480743606883E-3</v>
      </c>
      <c r="I44" s="54">
        <v>2.8773259469117121E-4</v>
      </c>
      <c r="J44" s="54">
        <v>1</v>
      </c>
      <c r="K44" s="52"/>
    </row>
    <row r="45" spans="1:11" ht="6.75" customHeight="1">
      <c r="A45" s="58"/>
      <c r="B45" s="41"/>
    </row>
    <row r="46" spans="1:11">
      <c r="A46" s="59" t="s">
        <v>296</v>
      </c>
      <c r="B46" s="30"/>
    </row>
  </sheetData>
  <mergeCells count="2">
    <mergeCell ref="A1:K1"/>
    <mergeCell ref="B3:K3"/>
  </mergeCells>
  <printOptions horizontalCentered="1"/>
  <pageMargins left="0.39370078740157483" right="0.19685039370078741" top="0.39370078740157483" bottom="0.39370078740157483" header="0" footer="0"/>
  <pageSetup paperSize="9" scale="92" orientation="landscape" horizontalDpi="1200" verticalDpi="12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064C56-ABA5-4921-B1C1-4C68F5937042}">
  <sheetPr>
    <pageSetUpPr fitToPage="1"/>
  </sheetPr>
  <dimension ref="A1:M41"/>
  <sheetViews>
    <sheetView view="pageBreakPreview" zoomScaleNormal="100" zoomScaleSheetLayoutView="100" workbookViewId="0">
      <selection activeCell="A2" sqref="A2"/>
    </sheetView>
  </sheetViews>
  <sheetFormatPr baseColWidth="10" defaultColWidth="11.44140625" defaultRowHeight="13.2"/>
  <cols>
    <col min="1" max="1" width="48.6640625" customWidth="1"/>
    <col min="2" max="12" width="9.88671875" style="61" customWidth="1"/>
    <col min="13" max="13" width="0" hidden="1" customWidth="1"/>
  </cols>
  <sheetData>
    <row r="1" spans="1:13" ht="15.6">
      <c r="A1" s="86" t="s">
        <v>324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</row>
    <row r="2" spans="1:13" ht="15.6">
      <c r="A2" s="81" t="s">
        <v>298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</row>
    <row r="3" spans="1:13" ht="15.6">
      <c r="A3" s="60" t="s">
        <v>198</v>
      </c>
    </row>
    <row r="4" spans="1:13" ht="13.8" thickBot="1">
      <c r="B4" s="27" t="str">
        <f>+'V1'!B3</f>
        <v>2023A</v>
      </c>
      <c r="C4" s="27" t="str">
        <f>+'V1'!C3</f>
        <v>2022P</v>
      </c>
      <c r="D4" s="27">
        <f>+'V1'!D3</f>
        <v>2021</v>
      </c>
      <c r="E4" s="27">
        <f>+'V1'!E3</f>
        <v>2020</v>
      </c>
      <c r="F4" s="27">
        <f>+'V1'!F3</f>
        <v>2019</v>
      </c>
      <c r="G4" s="27">
        <f>+'V1'!G3</f>
        <v>2018</v>
      </c>
      <c r="H4" s="27">
        <f>+'V1'!H3</f>
        <v>2017</v>
      </c>
      <c r="I4" s="27">
        <f>+'V1'!I3</f>
        <v>2016</v>
      </c>
      <c r="J4" s="27">
        <f>+'V1'!J3</f>
        <v>2015</v>
      </c>
      <c r="K4" s="27">
        <f>+'V1'!K3</f>
        <v>2014</v>
      </c>
      <c r="L4" s="27">
        <f>+'V1'!L3</f>
        <v>2013</v>
      </c>
    </row>
    <row r="5" spans="1:13" ht="14.4" thickTop="1" thickBot="1">
      <c r="A5" s="62" t="s">
        <v>290</v>
      </c>
      <c r="B5" s="87" t="s">
        <v>316</v>
      </c>
      <c r="C5" s="87"/>
      <c r="D5" s="87"/>
      <c r="E5" s="87"/>
      <c r="F5" s="87"/>
      <c r="G5" s="87"/>
      <c r="H5" s="87"/>
      <c r="I5" s="87"/>
      <c r="J5" s="87"/>
      <c r="K5" s="87"/>
      <c r="L5" s="87"/>
    </row>
    <row r="6" spans="1:13" ht="14.4" thickTop="1" thickBot="1">
      <c r="A6" s="29" t="s">
        <v>0</v>
      </c>
      <c r="B6" s="30">
        <f>+SUMIFS(Ventas!P:P,Ventas!$D:$D,$M6,Ventas!$B:$B,$A$3,Ventas!$A:$A,"Badajoz")</f>
        <v>510.47642825000003</v>
      </c>
      <c r="C6" s="30">
        <f>+SUMIFS(Ventas!Q:Q,Ventas!$D:$D,$M6,Ventas!$B:$B,$A$3,Ventas!$A:$A,"Badajoz")</f>
        <v>486.09099800000001</v>
      </c>
      <c r="D6" s="30">
        <f>+SUMIFS(Ventas!R:R,Ventas!$D:$D,$M6,Ventas!$B:$B,$A$3,Ventas!$A:$A,"Badajoz")</f>
        <v>606.93487100000004</v>
      </c>
      <c r="E6" s="30">
        <f>+SUMIFS(Ventas!S:S,Ventas!$D:$D,$M6,Ventas!$B:$B,$A$3,Ventas!$A:$A,"Badajoz")</f>
        <v>566.214699</v>
      </c>
      <c r="F6" s="30">
        <f>+SUMIFS(Ventas!T:T,Ventas!$D:$D,$M6,Ventas!$B:$B,$A$3,Ventas!$A:$A,"Badajoz")</f>
        <v>452.2794404</v>
      </c>
      <c r="G6" s="30">
        <f>+SUMIFS(Ventas!U:U,Ventas!$D:$D,$M6,Ventas!$B:$B,$A$3,Ventas!$A:$A,"Badajoz")</f>
        <v>662.76352750000001</v>
      </c>
      <c r="H6" s="30">
        <f>+SUMIFS(Ventas!V:V,Ventas!$D:$D,$M6,Ventas!$B:$B,$A$3,Ventas!$A:$A,"Badajoz")</f>
        <v>643.52385500000003</v>
      </c>
      <c r="I6" s="30">
        <f>+SUMIFS(Ventas!W:W,Ventas!$D:$D,$M6,Ventas!$B:$B,$A$3,Ventas!$A:$A,"Badajoz")</f>
        <v>295.76265699999999</v>
      </c>
      <c r="J6" s="30">
        <f>+SUMIFS(Ventas!X:X,Ventas!$D:$D,$M6,Ventas!$B:$B,$A$3,Ventas!$A:$A,"Badajoz")</f>
        <v>454.66725525000004</v>
      </c>
      <c r="K6" s="30">
        <f>+SUMIFS(Ventas!Y:Y,Ventas!$D:$D,$M6,Ventas!$B:$B,$A$3,Ventas!$A:$A,"Badajoz")</f>
        <v>353.70692465000002</v>
      </c>
      <c r="L6" s="30">
        <f>+SUMIFS(Ventas!Z:Z,Ventas!$D:$D,$M6,Ventas!$B:$B,$A$3,Ventas!$A:$A,"Badajoz")</f>
        <v>430.75458945000003</v>
      </c>
      <c r="M6" s="49" t="s">
        <v>23</v>
      </c>
    </row>
    <row r="7" spans="1:13" ht="13.8" thickBot="1">
      <c r="A7" s="50" t="s">
        <v>299</v>
      </c>
      <c r="B7" s="30">
        <f>+SUMIFS(Ventas!P:P,Ventas!$D:$D,$M7,Ventas!$B:$B,$A$3,Ventas!$A:$A,"Badajoz")</f>
        <v>195.37356400000002</v>
      </c>
      <c r="C7" s="30">
        <f>+SUMIFS(Ventas!Q:Q,Ventas!$D:$D,$M7,Ventas!$B:$B,$A$3,Ventas!$A:$A,"Badajoz")</f>
        <v>152.16649899999999</v>
      </c>
      <c r="D7" s="30">
        <f>+SUMIFS(Ventas!R:R,Ventas!$D:$D,$M7,Ventas!$B:$B,$A$3,Ventas!$A:$A,"Badajoz")</f>
        <v>131.260728</v>
      </c>
      <c r="E7" s="30">
        <f>+SUMIFS(Ventas!S:S,Ventas!$D:$D,$M7,Ventas!$B:$B,$A$3,Ventas!$A:$A,"Badajoz")</f>
        <v>138.48903899999999</v>
      </c>
      <c r="F7" s="30">
        <f>+SUMIFS(Ventas!T:T,Ventas!$D:$D,$M7,Ventas!$B:$B,$A$3,Ventas!$A:$A,"Badajoz")</f>
        <v>229.59880900000002</v>
      </c>
      <c r="G7" s="30">
        <f>+SUMIFS(Ventas!U:U,Ventas!$D:$D,$M7,Ventas!$B:$B,$A$3,Ventas!$A:$A,"Badajoz")</f>
        <v>138.85937946338669</v>
      </c>
      <c r="H7" s="30">
        <f>+SUMIFS(Ventas!V:V,Ventas!$D:$D,$M7,Ventas!$B:$B,$A$3,Ventas!$A:$A,"Badajoz")</f>
        <v>180.84772699999999</v>
      </c>
      <c r="I7" s="30">
        <f>+SUMIFS(Ventas!W:W,Ventas!$D:$D,$M7,Ventas!$B:$B,$A$3,Ventas!$A:$A,"Badajoz")</f>
        <v>64.279353</v>
      </c>
      <c r="J7" s="30">
        <f>+SUMIFS(Ventas!X:X,Ventas!$D:$D,$M7,Ventas!$B:$B,$A$3,Ventas!$A:$A,"Badajoz")</f>
        <v>417.41860100000002</v>
      </c>
      <c r="K7" s="30">
        <f>+SUMIFS(Ventas!Y:Y,Ventas!$D:$D,$M7,Ventas!$B:$B,$A$3,Ventas!$A:$A,"Badajoz")</f>
        <v>84.349532000000011</v>
      </c>
      <c r="L7" s="30">
        <f>+SUMIFS(Ventas!Z:Z,Ventas!$D:$D,$M7,Ventas!$B:$B,$A$3,Ventas!$A:$A,"Badajoz")</f>
        <v>54.004326999999996</v>
      </c>
      <c r="M7" s="49" t="s">
        <v>26</v>
      </c>
    </row>
    <row r="8" spans="1:13" ht="13.8" thickBot="1">
      <c r="A8" s="29" t="s">
        <v>2</v>
      </c>
      <c r="B8" s="30">
        <f>+SUMIFS(Ventas!P:P,Ventas!$D:$D,$M8,Ventas!$B:$B,$A$3,Ventas!$A:$A,"Badajoz")</f>
        <v>648.84583840000005</v>
      </c>
      <c r="C8" s="30">
        <f>+SUMIFS(Ventas!Q:Q,Ventas!$D:$D,$M8,Ventas!$B:$B,$A$3,Ventas!$A:$A,"Badajoz")</f>
        <v>422.41126135000002</v>
      </c>
      <c r="D8" s="30">
        <f>+SUMIFS(Ventas!R:R,Ventas!$D:$D,$M8,Ventas!$B:$B,$A$3,Ventas!$A:$A,"Badajoz")</f>
        <v>663.35703835000004</v>
      </c>
      <c r="E8" s="30">
        <f>+SUMIFS(Ventas!S:S,Ventas!$D:$D,$M8,Ventas!$B:$B,$A$3,Ventas!$A:$A,"Badajoz")</f>
        <v>631.13725115</v>
      </c>
      <c r="F8" s="30">
        <f>+SUMIFS(Ventas!T:T,Ventas!$D:$D,$M8,Ventas!$B:$B,$A$3,Ventas!$A:$A,"Badajoz")</f>
        <v>518.90794670000002</v>
      </c>
      <c r="G8" s="30">
        <f>+SUMIFS(Ventas!U:U,Ventas!$D:$D,$M8,Ventas!$B:$B,$A$3,Ventas!$A:$A,"Badajoz")</f>
        <v>396.57049599999999</v>
      </c>
      <c r="H8" s="30">
        <f>+SUMIFS(Ventas!V:V,Ventas!$D:$D,$M8,Ventas!$B:$B,$A$3,Ventas!$A:$A,"Badajoz")</f>
        <v>626.95519775000002</v>
      </c>
      <c r="I8" s="30">
        <f>+SUMIFS(Ventas!W:W,Ventas!$D:$D,$M8,Ventas!$B:$B,$A$3,Ventas!$A:$A,"Badajoz")</f>
        <v>418.88892299999998</v>
      </c>
      <c r="J8" s="30">
        <f>+SUMIFS(Ventas!X:X,Ventas!$D:$D,$M8,Ventas!$B:$B,$A$3,Ventas!$A:$A,"Badajoz")</f>
        <v>363.58452020000004</v>
      </c>
      <c r="K8" s="30">
        <f>+SUMIFS(Ventas!Y:Y,Ventas!$D:$D,$M8,Ventas!$B:$B,$A$3,Ventas!$A:$A,"Badajoz")</f>
        <v>431.36724824999999</v>
      </c>
      <c r="L8" s="30">
        <f>+SUMIFS(Ventas!Z:Z,Ventas!$D:$D,$M8,Ventas!$B:$B,$A$3,Ventas!$A:$A,"Badajoz")</f>
        <v>310.2300472</v>
      </c>
      <c r="M8" s="49" t="s">
        <v>29</v>
      </c>
    </row>
    <row r="9" spans="1:13" ht="13.8" thickBot="1">
      <c r="A9" s="29" t="s">
        <v>3</v>
      </c>
      <c r="B9" s="30">
        <f>+SUMIFS(Ventas!P:P,Ventas!$D:$D,$M9,Ventas!$B:$B,$A$3,Ventas!$A:$A,"Badajoz")</f>
        <v>0</v>
      </c>
      <c r="C9" s="30">
        <f>+SUMIFS(Ventas!Q:Q,Ventas!$D:$D,$M9,Ventas!$B:$B,$A$3,Ventas!$A:$A,"Badajoz")</f>
        <v>0</v>
      </c>
      <c r="D9" s="30">
        <f>+SUMIFS(Ventas!R:R,Ventas!$D:$D,$M9,Ventas!$B:$B,$A$3,Ventas!$A:$A,"Badajoz")</f>
        <v>0</v>
      </c>
      <c r="E9" s="30">
        <f>+SUMIFS(Ventas!S:S,Ventas!$D:$D,$M9,Ventas!$B:$B,$A$3,Ventas!$A:$A,"Badajoz")</f>
        <v>0</v>
      </c>
      <c r="F9" s="30">
        <f>+SUMIFS(Ventas!T:T,Ventas!$D:$D,$M9,Ventas!$B:$B,$A$3,Ventas!$A:$A,"Badajoz")</f>
        <v>0</v>
      </c>
      <c r="G9" s="30">
        <f>+SUMIFS(Ventas!U:U,Ventas!$D:$D,$M9,Ventas!$B:$B,$A$3,Ventas!$A:$A,"Badajoz")</f>
        <v>0</v>
      </c>
      <c r="H9" s="30">
        <f>+SUMIFS(Ventas!V:V,Ventas!$D:$D,$M9,Ventas!$B:$B,$A$3,Ventas!$A:$A,"Badajoz")</f>
        <v>12.3611556</v>
      </c>
      <c r="I9" s="30">
        <f>+SUMIFS(Ventas!W:W,Ventas!$D:$D,$M9,Ventas!$B:$B,$A$3,Ventas!$A:$A,"Badajoz")</f>
        <v>1.7473799999999999</v>
      </c>
      <c r="J9" s="30">
        <f>+SUMIFS(Ventas!X:X,Ventas!$D:$D,$M9,Ventas!$B:$B,$A$3,Ventas!$A:$A,"Badajoz")</f>
        <v>13.065696000000001</v>
      </c>
      <c r="K9" s="30">
        <f>+SUMIFS(Ventas!Y:Y,Ventas!$D:$D,$M9,Ventas!$B:$B,$A$3,Ventas!$A:$A,"Badajoz")</f>
        <v>0</v>
      </c>
      <c r="L9" s="30">
        <f>+SUMIFS(Ventas!Z:Z,Ventas!$D:$D,$M9,Ventas!$B:$B,$A$3,Ventas!$A:$A,"Badajoz")</f>
        <v>8.1995719999999999</v>
      </c>
      <c r="M9" s="49" t="s">
        <v>32</v>
      </c>
    </row>
    <row r="10" spans="1:13" ht="13.8" thickBot="1">
      <c r="A10" s="29" t="s">
        <v>5</v>
      </c>
      <c r="B10" s="30">
        <f>+SUMIFS(Ventas!P:P,Ventas!$D:$D,$M10,Ventas!$B:$B,$A$3,Ventas!$A:$A,"Badajoz")</f>
        <v>15.451779999999999</v>
      </c>
      <c r="C10" s="30">
        <f>+SUMIFS(Ventas!Q:Q,Ventas!$D:$D,$M10,Ventas!$B:$B,$A$3,Ventas!$A:$A,"Badajoz")</f>
        <v>0</v>
      </c>
      <c r="D10" s="30">
        <f>+SUMIFS(Ventas!R:R,Ventas!$D:$D,$M10,Ventas!$B:$B,$A$3,Ventas!$A:$A,"Badajoz")</f>
        <v>0</v>
      </c>
      <c r="E10" s="30">
        <f>+SUMIFS(Ventas!S:S,Ventas!$D:$D,$M10,Ventas!$B:$B,$A$3,Ventas!$A:$A,"Badajoz")</f>
        <v>0</v>
      </c>
      <c r="F10" s="30">
        <f>+SUMIFS(Ventas!T:T,Ventas!$D:$D,$M10,Ventas!$B:$B,$A$3,Ventas!$A:$A,"Badajoz")</f>
        <v>0</v>
      </c>
      <c r="G10" s="30">
        <f>+SUMIFS(Ventas!U:U,Ventas!$D:$D,$M10,Ventas!$B:$B,$A$3,Ventas!$A:$A,"Badajoz")</f>
        <v>0</v>
      </c>
      <c r="H10" s="30">
        <f>+SUMIFS(Ventas!V:V,Ventas!$D:$D,$M10,Ventas!$B:$B,$A$3,Ventas!$A:$A,"Badajoz")</f>
        <v>0</v>
      </c>
      <c r="I10" s="30">
        <f>+SUMIFS(Ventas!W:W,Ventas!$D:$D,$M10,Ventas!$B:$B,$A$3,Ventas!$A:$A,"Badajoz")</f>
        <v>13.555391999999999</v>
      </c>
      <c r="J10" s="30">
        <f>+SUMIFS(Ventas!X:X,Ventas!$D:$D,$M10,Ventas!$B:$B,$A$3,Ventas!$A:$A,"Badajoz")</f>
        <v>0</v>
      </c>
      <c r="K10" s="30">
        <f>+SUMIFS(Ventas!Y:Y,Ventas!$D:$D,$M10,Ventas!$B:$B,$A$3,Ventas!$A:$A,"Badajoz")</f>
        <v>0</v>
      </c>
      <c r="L10" s="30">
        <f>+SUMIFS(Ventas!Z:Z,Ventas!$D:$D,$M10,Ventas!$B:$B,$A$3,Ventas!$A:$A,"Badajoz")</f>
        <v>0</v>
      </c>
      <c r="M10" s="49" t="s">
        <v>35</v>
      </c>
    </row>
    <row r="11" spans="1:13" ht="13.8" thickBot="1">
      <c r="A11" s="29" t="s">
        <v>6</v>
      </c>
      <c r="B11" s="30">
        <f>+SUMIFS(Ventas!P:P,Ventas!$D:$D,$M11,Ventas!$B:$B,$A$3,Ventas!$A:$A,"Badajoz")</f>
        <v>52.371352999999999</v>
      </c>
      <c r="C11" s="30">
        <f>+SUMIFS(Ventas!Q:Q,Ventas!$D:$D,$M11,Ventas!$B:$B,$A$3,Ventas!$A:$A,"Badajoz")</f>
        <v>49.136396000000005</v>
      </c>
      <c r="D11" s="30">
        <f>+SUMIFS(Ventas!R:R,Ventas!$D:$D,$M11,Ventas!$B:$B,$A$3,Ventas!$A:$A,"Badajoz")</f>
        <v>16.150623</v>
      </c>
      <c r="E11" s="30">
        <f>+SUMIFS(Ventas!S:S,Ventas!$D:$D,$M11,Ventas!$B:$B,$A$3,Ventas!$A:$A,"Badajoz")</f>
        <v>16.924440000000001</v>
      </c>
      <c r="F11" s="30">
        <f>+SUMIFS(Ventas!T:T,Ventas!$D:$D,$M11,Ventas!$B:$B,$A$3,Ventas!$A:$A,"Badajoz")</f>
        <v>9.4437719999999992</v>
      </c>
      <c r="G11" s="30">
        <f>+SUMIFS(Ventas!U:U,Ventas!$D:$D,$M11,Ventas!$B:$B,$A$3,Ventas!$A:$A,"Badajoz")</f>
        <v>91.694617999999991</v>
      </c>
      <c r="H11" s="30">
        <f>+SUMIFS(Ventas!V:V,Ventas!$D:$D,$M11,Ventas!$B:$B,$A$3,Ventas!$A:$A,"Badajoz")</f>
        <v>40.726416</v>
      </c>
      <c r="I11" s="30">
        <f>+SUMIFS(Ventas!W:W,Ventas!$D:$D,$M11,Ventas!$B:$B,$A$3,Ventas!$A:$A,"Badajoz")</f>
        <v>63.588360999999999</v>
      </c>
      <c r="J11" s="30">
        <f>+SUMIFS(Ventas!X:X,Ventas!$D:$D,$M11,Ventas!$B:$B,$A$3,Ventas!$A:$A,"Badajoz")</f>
        <v>27.246246999999997</v>
      </c>
      <c r="K11" s="30">
        <f>+SUMIFS(Ventas!Y:Y,Ventas!$D:$D,$M11,Ventas!$B:$B,$A$3,Ventas!$A:$A,"Badajoz")</f>
        <v>32.568384999999999</v>
      </c>
      <c r="L11" s="30">
        <f>+SUMIFS(Ventas!Z:Z,Ventas!$D:$D,$M11,Ventas!$B:$B,$A$3,Ventas!$A:$A,"Badajoz")</f>
        <v>67.058597000000006</v>
      </c>
      <c r="M11" s="49" t="s">
        <v>37</v>
      </c>
    </row>
    <row r="12" spans="1:13" ht="13.8" thickBot="1">
      <c r="A12" s="29" t="s">
        <v>7</v>
      </c>
      <c r="B12" s="30">
        <f>+SUMIFS(Ventas!P:P,Ventas!$D:$D,$M12,Ventas!$B:$B,$A$3,Ventas!$A:$A,"Badajoz")</f>
        <v>8.6146750000000001</v>
      </c>
      <c r="C12" s="30">
        <f>+SUMIFS(Ventas!Q:Q,Ventas!$D:$D,$M12,Ventas!$B:$B,$A$3,Ventas!$A:$A,"Badajoz")</f>
        <v>3.7312010000000004</v>
      </c>
      <c r="D12" s="30">
        <f>+SUMIFS(Ventas!R:R,Ventas!$D:$D,$M12,Ventas!$B:$B,$A$3,Ventas!$A:$A,"Badajoz")</f>
        <v>12.757435999999998</v>
      </c>
      <c r="E12" s="30">
        <f>+SUMIFS(Ventas!S:S,Ventas!$D:$D,$M12,Ventas!$B:$B,$A$3,Ventas!$A:$A,"Badajoz")</f>
        <v>14.732700000000001</v>
      </c>
      <c r="F12" s="30">
        <f>+SUMIFS(Ventas!T:T,Ventas!$D:$D,$M12,Ventas!$B:$B,$A$3,Ventas!$A:$A,"Badajoz")</f>
        <v>15.90385</v>
      </c>
      <c r="G12" s="30">
        <f>+SUMIFS(Ventas!U:U,Ventas!$D:$D,$M12,Ventas!$B:$B,$A$3,Ventas!$A:$A,"Badajoz")</f>
        <v>33.679507199999996</v>
      </c>
      <c r="H12" s="30">
        <f>+SUMIFS(Ventas!V:V,Ventas!$D:$D,$M12,Ventas!$B:$B,$A$3,Ventas!$A:$A,"Badajoz")</f>
        <v>0</v>
      </c>
      <c r="I12" s="30">
        <f>+SUMIFS(Ventas!W:W,Ventas!$D:$D,$M12,Ventas!$B:$B,$A$3,Ventas!$A:$A,"Badajoz")</f>
        <v>31.447091</v>
      </c>
      <c r="J12" s="30">
        <f>+SUMIFS(Ventas!X:X,Ventas!$D:$D,$M12,Ventas!$B:$B,$A$3,Ventas!$A:$A,"Badajoz")</f>
        <v>40.204128000000004</v>
      </c>
      <c r="K12" s="30">
        <f>+SUMIFS(Ventas!Y:Y,Ventas!$D:$D,$M12,Ventas!$B:$B,$A$3,Ventas!$A:$A,"Badajoz")</f>
        <v>41.333828999999994</v>
      </c>
      <c r="L12" s="30">
        <f>+SUMIFS(Ventas!Z:Z,Ventas!$D:$D,$M12,Ventas!$B:$B,$A$3,Ventas!$A:$A,"Badajoz")</f>
        <v>20.825062999999997</v>
      </c>
      <c r="M12" s="49" t="s">
        <v>39</v>
      </c>
    </row>
    <row r="13" spans="1:13" ht="13.8" thickBot="1">
      <c r="A13" s="29" t="s">
        <v>9</v>
      </c>
      <c r="B13" s="30">
        <f>+SUMIFS(Ventas!P:P,Ventas!$D:$D,$M13,Ventas!$B:$B,$A$3,Ventas!$A:$A,"Badajoz")</f>
        <v>93.697868999999997</v>
      </c>
      <c r="C13" s="30">
        <f>+SUMIFS(Ventas!Q:Q,Ventas!$D:$D,$M13,Ventas!$B:$B,$A$3,Ventas!$A:$A,"Badajoz")</f>
        <v>56.844818950000004</v>
      </c>
      <c r="D13" s="30">
        <f>+SUMIFS(Ventas!R:R,Ventas!$D:$D,$M13,Ventas!$B:$B,$A$3,Ventas!$A:$A,"Badajoz")</f>
        <v>146.523348</v>
      </c>
      <c r="E13" s="30">
        <f>+SUMIFS(Ventas!S:S,Ventas!$D:$D,$M13,Ventas!$B:$B,$A$3,Ventas!$A:$A,"Badajoz")</f>
        <v>107.91892350000001</v>
      </c>
      <c r="F13" s="30">
        <f>+SUMIFS(Ventas!T:T,Ventas!$D:$D,$M13,Ventas!$B:$B,$A$3,Ventas!$A:$A,"Badajoz")</f>
        <v>110.69240189999999</v>
      </c>
      <c r="G13" s="30">
        <f>+SUMIFS(Ventas!U:U,Ventas!$D:$D,$M13,Ventas!$B:$B,$A$3,Ventas!$A:$A,"Badajoz")</f>
        <v>140.55836389999999</v>
      </c>
      <c r="H13" s="30">
        <f>+SUMIFS(Ventas!V:V,Ventas!$D:$D,$M13,Ventas!$B:$B,$A$3,Ventas!$A:$A,"Badajoz")</f>
        <v>82.147990000000007</v>
      </c>
      <c r="I13" s="30">
        <f>+SUMIFS(Ventas!W:W,Ventas!$D:$D,$M13,Ventas!$B:$B,$A$3,Ventas!$A:$A,"Badajoz")</f>
        <v>139.48652100000001</v>
      </c>
      <c r="J13" s="30">
        <f>+SUMIFS(Ventas!X:X,Ventas!$D:$D,$M13,Ventas!$B:$B,$A$3,Ventas!$A:$A,"Badajoz")</f>
        <v>61.819304000000002</v>
      </c>
      <c r="K13" s="30">
        <f>+SUMIFS(Ventas!Y:Y,Ventas!$D:$D,$M13,Ventas!$B:$B,$A$3,Ventas!$A:$A,"Badajoz")</f>
        <v>66.361447999999996</v>
      </c>
      <c r="L13" s="30">
        <f>+SUMIFS(Ventas!Z:Z,Ventas!$D:$D,$M13,Ventas!$B:$B,$A$3,Ventas!$A:$A,"Badajoz")</f>
        <v>68.299269649999999</v>
      </c>
      <c r="M13" s="49" t="s">
        <v>41</v>
      </c>
    </row>
    <row r="14" spans="1:13" ht="13.8" thickBot="1">
      <c r="A14" s="29" t="s">
        <v>11</v>
      </c>
      <c r="B14" s="30">
        <f>+SUMIFS(Ventas!P:P,Ventas!$D:$D,$M14,Ventas!$B:$B,$A$3,Ventas!$A:$A,"Badajoz")</f>
        <v>20.824216399999997</v>
      </c>
      <c r="C14" s="30">
        <f>+SUMIFS(Ventas!Q:Q,Ventas!$D:$D,$M14,Ventas!$B:$B,$A$3,Ventas!$A:$A,"Badajoz")</f>
        <v>24.568836949999998</v>
      </c>
      <c r="D14" s="30">
        <f>+SUMIFS(Ventas!R:R,Ventas!$D:$D,$M14,Ventas!$B:$B,$A$3,Ventas!$A:$A,"Badajoz")</f>
        <v>51.326774999999998</v>
      </c>
      <c r="E14" s="30">
        <f>+SUMIFS(Ventas!S:S,Ventas!$D:$D,$M14,Ventas!$B:$B,$A$3,Ventas!$A:$A,"Badajoz")</f>
        <v>30.124151999999999</v>
      </c>
      <c r="F14" s="30">
        <f>+SUMIFS(Ventas!T:T,Ventas!$D:$D,$M14,Ventas!$B:$B,$A$3,Ventas!$A:$A,"Badajoz")</f>
        <v>29.245581999999999</v>
      </c>
      <c r="G14" s="30">
        <f>+SUMIFS(Ventas!U:U,Ventas!$D:$D,$M14,Ventas!$B:$B,$A$3,Ventas!$A:$A,"Badajoz")</f>
        <v>71.795207000000005</v>
      </c>
      <c r="H14" s="30">
        <f>+SUMIFS(Ventas!V:V,Ventas!$D:$D,$M14,Ventas!$B:$B,$A$3,Ventas!$A:$A,"Badajoz")</f>
        <v>25.582152999999998</v>
      </c>
      <c r="I14" s="30">
        <f>+SUMIFS(Ventas!W:W,Ventas!$D:$D,$M14,Ventas!$B:$B,$A$3,Ventas!$A:$A,"Badajoz")</f>
        <v>51.303413999999997</v>
      </c>
      <c r="J14" s="30">
        <f>+SUMIFS(Ventas!X:X,Ventas!$D:$D,$M14,Ventas!$B:$B,$A$3,Ventas!$A:$A,"Badajoz")</f>
        <v>51.226716250000003</v>
      </c>
      <c r="K14" s="30">
        <f>+SUMIFS(Ventas!Y:Y,Ventas!$D:$D,$M14,Ventas!$B:$B,$A$3,Ventas!$A:$A,"Badajoz")</f>
        <v>27.951734000000002</v>
      </c>
      <c r="L14" s="30">
        <f>+SUMIFS(Ventas!Z:Z,Ventas!$D:$D,$M14,Ventas!$B:$B,$A$3,Ventas!$A:$A,"Badajoz")</f>
        <v>25.816815049999999</v>
      </c>
      <c r="M14" s="49" t="s">
        <v>43</v>
      </c>
    </row>
    <row r="15" spans="1:13" ht="13.8" thickBot="1">
      <c r="A15" s="29" t="s">
        <v>13</v>
      </c>
      <c r="B15" s="30">
        <f>+SUMIFS(Ventas!P:P,Ventas!$D:$D,$M15,Ventas!$B:$B,$A$3,Ventas!$A:$A,"Badajoz")</f>
        <v>169.327191</v>
      </c>
      <c r="C15" s="30">
        <f>+SUMIFS(Ventas!Q:Q,Ventas!$D:$D,$M15,Ventas!$B:$B,$A$3,Ventas!$A:$A,"Badajoz")</f>
        <v>272.62213800000001</v>
      </c>
      <c r="D15" s="30">
        <f>+SUMIFS(Ventas!R:R,Ventas!$D:$D,$M15,Ventas!$B:$B,$A$3,Ventas!$A:$A,"Badajoz")</f>
        <v>366.73576500000001</v>
      </c>
      <c r="E15" s="30">
        <f>+SUMIFS(Ventas!S:S,Ventas!$D:$D,$M15,Ventas!$B:$B,$A$3,Ventas!$A:$A,"Badajoz")</f>
        <v>125.23178665</v>
      </c>
      <c r="F15" s="30">
        <f>+SUMIFS(Ventas!T:T,Ventas!$D:$D,$M15,Ventas!$B:$B,$A$3,Ventas!$A:$A,"Badajoz")</f>
        <v>186.35922609999997</v>
      </c>
      <c r="G15" s="30">
        <f>+SUMIFS(Ventas!U:U,Ventas!$D:$D,$M15,Ventas!$B:$B,$A$3,Ventas!$A:$A,"Badajoz")</f>
        <v>224.24615229999998</v>
      </c>
      <c r="H15" s="30">
        <f>+SUMIFS(Ventas!V:V,Ventas!$D:$D,$M15,Ventas!$B:$B,$A$3,Ventas!$A:$A,"Badajoz")</f>
        <v>235.2606351</v>
      </c>
      <c r="I15" s="30">
        <f>+SUMIFS(Ventas!W:W,Ventas!$D:$D,$M15,Ventas!$B:$B,$A$3,Ventas!$A:$A,"Badajoz")</f>
        <v>92.805094999999994</v>
      </c>
      <c r="J15" s="30">
        <f>+SUMIFS(Ventas!X:X,Ventas!$D:$D,$M15,Ventas!$B:$B,$A$3,Ventas!$A:$A,"Badajoz")</f>
        <v>112.535991</v>
      </c>
      <c r="K15" s="30">
        <f>+SUMIFS(Ventas!Y:Y,Ventas!$D:$D,$M15,Ventas!$B:$B,$A$3,Ventas!$A:$A,"Badajoz")</f>
        <v>271.20015000000001</v>
      </c>
      <c r="L15" s="30">
        <f>+SUMIFS(Ventas!Z:Z,Ventas!$D:$D,$M15,Ventas!$B:$B,$A$3,Ventas!$A:$A,"Badajoz")</f>
        <v>328.57004599999999</v>
      </c>
      <c r="M15" s="49" t="s">
        <v>45</v>
      </c>
    </row>
    <row r="16" spans="1:13" ht="13.8" thickBot="1">
      <c r="A16" s="29" t="s">
        <v>16</v>
      </c>
      <c r="B16" s="30">
        <f>+SUMIFS(Ventas!P:P,Ventas!$D:$D,$M16,Ventas!$B:$B,$A$3,Ventas!$A:$A,"Badajoz")</f>
        <v>188.75451900000002</v>
      </c>
      <c r="C16" s="30">
        <f>+SUMIFS(Ventas!Q:Q,Ventas!$D:$D,$M16,Ventas!$B:$B,$A$3,Ventas!$A:$A,"Badajoz")</f>
        <v>376.34829200000001</v>
      </c>
      <c r="D16" s="30">
        <f>+SUMIFS(Ventas!R:R,Ventas!$D:$D,$M16,Ventas!$B:$B,$A$3,Ventas!$A:$A,"Badajoz")</f>
        <v>531.91141029999994</v>
      </c>
      <c r="E16" s="30">
        <f>+SUMIFS(Ventas!S:S,Ventas!$D:$D,$M16,Ventas!$B:$B,$A$3,Ventas!$A:$A,"Badajoz")</f>
        <v>387.77254300000004</v>
      </c>
      <c r="F16" s="30">
        <f>+SUMIFS(Ventas!T:T,Ventas!$D:$D,$M16,Ventas!$B:$B,$A$3,Ventas!$A:$A,"Badajoz")</f>
        <v>320.91276400000004</v>
      </c>
      <c r="G16" s="30">
        <f>+SUMIFS(Ventas!U:U,Ventas!$D:$D,$M16,Ventas!$B:$B,$A$3,Ventas!$A:$A,"Badajoz")</f>
        <v>599.80227344207799</v>
      </c>
      <c r="H16" s="30">
        <f>+SUMIFS(Ventas!V:V,Ventas!$D:$D,$M16,Ventas!$B:$B,$A$3,Ventas!$A:$A,"Badajoz")</f>
        <v>391.81232850000004</v>
      </c>
      <c r="I16" s="30">
        <f>+SUMIFS(Ventas!W:W,Ventas!$D:$D,$M16,Ventas!$B:$B,$A$3,Ventas!$A:$A,"Badajoz")</f>
        <v>284.87359400000003</v>
      </c>
      <c r="J16" s="30">
        <f>+SUMIFS(Ventas!X:X,Ventas!$D:$D,$M16,Ventas!$B:$B,$A$3,Ventas!$A:$A,"Badajoz")</f>
        <v>347.13135944999999</v>
      </c>
      <c r="K16" s="30">
        <f>+SUMIFS(Ventas!Y:Y,Ventas!$D:$D,$M16,Ventas!$B:$B,$A$3,Ventas!$A:$A,"Badajoz")</f>
        <v>631.807275</v>
      </c>
      <c r="L16" s="30">
        <f>+SUMIFS(Ventas!Z:Z,Ventas!$D:$D,$M16,Ventas!$B:$B,$A$3,Ventas!$A:$A,"Badajoz")</f>
        <v>514.54105909999998</v>
      </c>
      <c r="M16" s="49" t="s">
        <v>47</v>
      </c>
    </row>
    <row r="17" spans="1:13" ht="13.8" thickBot="1">
      <c r="A17" s="29" t="s">
        <v>19</v>
      </c>
      <c r="B17" s="30">
        <f>+SUMIFS(Ventas!P:P,Ventas!$D:$D,$M17,Ventas!$B:$B,$A$3,Ventas!$A:$A,"Badajoz")</f>
        <v>10.915571999999999</v>
      </c>
      <c r="C17" s="30">
        <f>+SUMIFS(Ventas!Q:Q,Ventas!$D:$D,$M17,Ventas!$B:$B,$A$3,Ventas!$A:$A,"Badajoz")</f>
        <v>8.3708799999999997</v>
      </c>
      <c r="D17" s="30">
        <f>+SUMIFS(Ventas!R:R,Ventas!$D:$D,$M17,Ventas!$B:$B,$A$3,Ventas!$A:$A,"Badajoz")</f>
        <v>16.302391100000001</v>
      </c>
      <c r="E17" s="30">
        <f>+SUMIFS(Ventas!S:S,Ventas!$D:$D,$M17,Ventas!$B:$B,$A$3,Ventas!$A:$A,"Badajoz")</f>
        <v>10.232946</v>
      </c>
      <c r="F17" s="30">
        <f>+SUMIFS(Ventas!T:T,Ventas!$D:$D,$M17,Ventas!$B:$B,$A$3,Ventas!$A:$A,"Badajoz")</f>
        <v>1.4301280000000001</v>
      </c>
      <c r="G17" s="30">
        <f>+SUMIFS(Ventas!U:U,Ventas!$D:$D,$M17,Ventas!$B:$B,$A$3,Ventas!$A:$A,"Badajoz")</f>
        <v>17.641629000000002</v>
      </c>
      <c r="H17" s="30">
        <f>+SUMIFS(Ventas!V:V,Ventas!$D:$D,$M17,Ventas!$B:$B,$A$3,Ventas!$A:$A,"Badajoz")</f>
        <v>7.5546370500000002</v>
      </c>
      <c r="I17" s="30">
        <f>+SUMIFS(Ventas!W:W,Ventas!$D:$D,$M17,Ventas!$B:$B,$A$3,Ventas!$A:$A,"Badajoz")</f>
        <v>0</v>
      </c>
      <c r="J17" s="30">
        <f>+SUMIFS(Ventas!X:X,Ventas!$D:$D,$M17,Ventas!$B:$B,$A$3,Ventas!$A:$A,"Badajoz")</f>
        <v>24.000240650000002</v>
      </c>
      <c r="K17" s="30">
        <f>+SUMIFS(Ventas!Y:Y,Ventas!$D:$D,$M17,Ventas!$B:$B,$A$3,Ventas!$A:$A,"Badajoz")</f>
        <v>3.3531300000000002</v>
      </c>
      <c r="L17" s="30">
        <f>+SUMIFS(Ventas!Z:Z,Ventas!$D:$D,$M17,Ventas!$B:$B,$A$3,Ventas!$A:$A,"Badajoz")</f>
        <v>0</v>
      </c>
      <c r="M17" s="49" t="s">
        <v>49</v>
      </c>
    </row>
    <row r="18" spans="1:13" ht="13.8" thickBot="1">
      <c r="A18" s="29" t="s">
        <v>25</v>
      </c>
      <c r="B18" s="30">
        <f>+SUMIFS(Ventas!P:P,Ventas!$D:$D,$M18,Ventas!$B:$B,$A$3,Ventas!$A:$A,"Badajoz")</f>
        <v>3.9513039999999999</v>
      </c>
      <c r="C18" s="30">
        <f>+SUMIFS(Ventas!Q:Q,Ventas!$D:$D,$M18,Ventas!$B:$B,$A$3,Ventas!$A:$A,"Badajoz")</f>
        <v>5.2475430000000003</v>
      </c>
      <c r="D18" s="30">
        <f>+SUMIFS(Ventas!R:R,Ventas!$D:$D,$M18,Ventas!$B:$B,$A$3,Ventas!$A:$A,"Badajoz")</f>
        <v>0</v>
      </c>
      <c r="E18" s="30">
        <f>+SUMIFS(Ventas!S:S,Ventas!$D:$D,$M18,Ventas!$B:$B,$A$3,Ventas!$A:$A,"Badajoz")</f>
        <v>23.462331200000001</v>
      </c>
      <c r="F18" s="30">
        <f>+SUMIFS(Ventas!T:T,Ventas!$D:$D,$M18,Ventas!$B:$B,$A$3,Ventas!$A:$A,"Badajoz")</f>
        <v>0</v>
      </c>
      <c r="G18" s="30">
        <f>+SUMIFS(Ventas!U:U,Ventas!$D:$D,$M18,Ventas!$B:$B,$A$3,Ventas!$A:$A,"Badajoz")</f>
        <v>1.8666782</v>
      </c>
      <c r="H18" s="30">
        <f>+SUMIFS(Ventas!V:V,Ventas!$D:$D,$M18,Ventas!$B:$B,$A$3,Ventas!$A:$A,"Badajoz")</f>
        <v>0</v>
      </c>
      <c r="I18" s="30">
        <f>+SUMIFS(Ventas!W:W,Ventas!$D:$D,$M18,Ventas!$B:$B,$A$3,Ventas!$A:$A,"Badajoz")</f>
        <v>0</v>
      </c>
      <c r="J18" s="30">
        <f>+SUMIFS(Ventas!X:X,Ventas!$D:$D,$M18,Ventas!$B:$B,$A$3,Ventas!$A:$A,"Badajoz")</f>
        <v>7.6031899999999997</v>
      </c>
      <c r="K18" s="30">
        <f>+SUMIFS(Ventas!Y:Y,Ventas!$D:$D,$M18,Ventas!$B:$B,$A$3,Ventas!$A:$A,"Badajoz")</f>
        <v>3.6013498500000001</v>
      </c>
      <c r="L18" s="30">
        <f>+SUMIFS(Ventas!Z:Z,Ventas!$D:$D,$M18,Ventas!$B:$B,$A$3,Ventas!$A:$A,"Badajoz")</f>
        <v>0</v>
      </c>
      <c r="M18" s="49" t="s">
        <v>51</v>
      </c>
    </row>
    <row r="19" spans="1:13" ht="13.8" thickBot="1">
      <c r="A19" s="29" t="s">
        <v>28</v>
      </c>
      <c r="B19" s="30">
        <f>+SUMIFS(Ventas!P:P,Ventas!$D:$D,$M19,Ventas!$B:$B,$A$3,Ventas!$A:$A,"Badajoz")</f>
        <v>14.830610199999999</v>
      </c>
      <c r="C19" s="30">
        <f>+SUMIFS(Ventas!Q:Q,Ventas!$D:$D,$M19,Ventas!$B:$B,$A$3,Ventas!$A:$A,"Badajoz")</f>
        <v>1.369005</v>
      </c>
      <c r="D19" s="30">
        <f>+SUMIFS(Ventas!R:R,Ventas!$D:$D,$M19,Ventas!$B:$B,$A$3,Ventas!$A:$A,"Badajoz")</f>
        <v>19.090629</v>
      </c>
      <c r="E19" s="30">
        <f>+SUMIFS(Ventas!S:S,Ventas!$D:$D,$M19,Ventas!$B:$B,$A$3,Ventas!$A:$A,"Badajoz")</f>
        <v>7.9222479999999997</v>
      </c>
      <c r="F19" s="30">
        <f>+SUMIFS(Ventas!T:T,Ventas!$D:$D,$M19,Ventas!$B:$B,$A$3,Ventas!$A:$A,"Badajoz")</f>
        <v>8.4721571999999998</v>
      </c>
      <c r="G19" s="30">
        <f>+SUMIFS(Ventas!U:U,Ventas!$D:$D,$M19,Ventas!$B:$B,$A$3,Ventas!$A:$A,"Badajoz")</f>
        <v>12.038584</v>
      </c>
      <c r="H19" s="30">
        <f>+SUMIFS(Ventas!V:V,Ventas!$D:$D,$M19,Ventas!$B:$B,$A$3,Ventas!$A:$A,"Badajoz")</f>
        <v>49.529305000000001</v>
      </c>
      <c r="I19" s="30">
        <f>+SUMIFS(Ventas!W:W,Ventas!$D:$D,$M19,Ventas!$B:$B,$A$3,Ventas!$A:$A,"Badajoz")</f>
        <v>9.1409599999999998</v>
      </c>
      <c r="J19" s="30">
        <f>+SUMIFS(Ventas!X:X,Ventas!$D:$D,$M19,Ventas!$B:$B,$A$3,Ventas!$A:$A,"Badajoz")</f>
        <v>0.70241799999999999</v>
      </c>
      <c r="K19" s="30">
        <f>+SUMIFS(Ventas!Y:Y,Ventas!$D:$D,$M19,Ventas!$B:$B,$A$3,Ventas!$A:$A,"Badajoz")</f>
        <v>0</v>
      </c>
      <c r="L19" s="30">
        <f>+SUMIFS(Ventas!Z:Z,Ventas!$D:$D,$M19,Ventas!$B:$B,$A$3,Ventas!$A:$A,"Badajoz")</f>
        <v>0</v>
      </c>
      <c r="M19" s="49" t="s">
        <v>53</v>
      </c>
    </row>
    <row r="20" spans="1:13" ht="13.8" thickBot="1">
      <c r="A20" s="29" t="s">
        <v>31</v>
      </c>
      <c r="B20" s="30">
        <f>+SUMIFS(Ventas!P:P,Ventas!$D:$D,$M20,Ventas!$B:$B,$A$3,Ventas!$A:$A,"Badajoz")</f>
        <v>0</v>
      </c>
      <c r="C20" s="30">
        <f>+SUMIFS(Ventas!Q:Q,Ventas!$D:$D,$M20,Ventas!$B:$B,$A$3,Ventas!$A:$A,"Badajoz")</f>
        <v>2.4374790000000002</v>
      </c>
      <c r="D20" s="30">
        <f>+SUMIFS(Ventas!R:R,Ventas!$D:$D,$M20,Ventas!$B:$B,$A$3,Ventas!$A:$A,"Badajoz")</f>
        <v>7.0013299999999994</v>
      </c>
      <c r="E20" s="30">
        <f>+SUMIFS(Ventas!S:S,Ventas!$D:$D,$M20,Ventas!$B:$B,$A$3,Ventas!$A:$A,"Badajoz")</f>
        <v>0</v>
      </c>
      <c r="F20" s="30">
        <f>+SUMIFS(Ventas!T:T,Ventas!$D:$D,$M20,Ventas!$B:$B,$A$3,Ventas!$A:$A,"Badajoz")</f>
        <v>18.247476500000001</v>
      </c>
      <c r="G20" s="30">
        <f>+SUMIFS(Ventas!U:U,Ventas!$D:$D,$M20,Ventas!$B:$B,$A$3,Ventas!$A:$A,"Badajoz")</f>
        <v>3.7120579999999999</v>
      </c>
      <c r="H20" s="30">
        <f>+SUMIFS(Ventas!V:V,Ventas!$D:$D,$M20,Ventas!$B:$B,$A$3,Ventas!$A:$A,"Badajoz")</f>
        <v>1.9713579999999999</v>
      </c>
      <c r="I20" s="30">
        <f>+SUMIFS(Ventas!W:W,Ventas!$D:$D,$M20,Ventas!$B:$B,$A$3,Ventas!$A:$A,"Badajoz")</f>
        <v>0</v>
      </c>
      <c r="J20" s="30">
        <f>+SUMIFS(Ventas!X:X,Ventas!$D:$D,$M20,Ventas!$B:$B,$A$3,Ventas!$A:$A,"Badajoz")</f>
        <v>0</v>
      </c>
      <c r="K20" s="30">
        <f>+SUMIFS(Ventas!Y:Y,Ventas!$D:$D,$M20,Ventas!$B:$B,$A$3,Ventas!$A:$A,"Badajoz")</f>
        <v>2.4744300000000004</v>
      </c>
      <c r="L20" s="30">
        <f>+SUMIFS(Ventas!Z:Z,Ventas!$D:$D,$M20,Ventas!$B:$B,$A$3,Ventas!$A:$A,"Badajoz")</f>
        <v>0</v>
      </c>
      <c r="M20" s="49" t="s">
        <v>55</v>
      </c>
    </row>
    <row r="21" spans="1:13" ht="13.8" thickBot="1">
      <c r="A21" s="29" t="s">
        <v>34</v>
      </c>
      <c r="B21" s="30">
        <f>+SUMIFS(Ventas!P:P,Ventas!$D:$D,$M21,Ventas!$B:$B,$A$3,Ventas!$A:$A,"Badajoz")</f>
        <v>0</v>
      </c>
      <c r="C21" s="30">
        <f>+SUMIFS(Ventas!Q:Q,Ventas!$D:$D,$M21,Ventas!$B:$B,$A$3,Ventas!$A:$A,"Badajoz")</f>
        <v>0</v>
      </c>
      <c r="D21" s="30">
        <f>+SUMIFS(Ventas!R:R,Ventas!$D:$D,$M21,Ventas!$B:$B,$A$3,Ventas!$A:$A,"Badajoz")</f>
        <v>0</v>
      </c>
      <c r="E21" s="30">
        <f>+SUMIFS(Ventas!S:S,Ventas!$D:$D,$M21,Ventas!$B:$B,$A$3,Ventas!$A:$A,"Badajoz")</f>
        <v>0</v>
      </c>
      <c r="F21" s="30">
        <f>+SUMIFS(Ventas!T:T,Ventas!$D:$D,$M21,Ventas!$B:$B,$A$3,Ventas!$A:$A,"Badajoz")</f>
        <v>0</v>
      </c>
      <c r="G21" s="30">
        <f>+SUMIFS(Ventas!U:U,Ventas!$D:$D,$M21,Ventas!$B:$B,$A$3,Ventas!$A:$A,"Badajoz")</f>
        <v>0</v>
      </c>
      <c r="H21" s="30">
        <f>+SUMIFS(Ventas!V:V,Ventas!$D:$D,$M21,Ventas!$B:$B,$A$3,Ventas!$A:$A,"Badajoz")</f>
        <v>0</v>
      </c>
      <c r="I21" s="30">
        <f>+SUMIFS(Ventas!W:W,Ventas!$D:$D,$M21,Ventas!$B:$B,$A$3,Ventas!$A:$A,"Badajoz")</f>
        <v>0</v>
      </c>
      <c r="J21" s="30">
        <f>+SUMIFS(Ventas!X:X,Ventas!$D:$D,$M21,Ventas!$B:$B,$A$3,Ventas!$A:$A,"Badajoz")</f>
        <v>0</v>
      </c>
      <c r="K21" s="30">
        <f>+SUMIFS(Ventas!Y:Y,Ventas!$D:$D,$M21,Ventas!$B:$B,$A$3,Ventas!$A:$A,"Badajoz")</f>
        <v>0</v>
      </c>
      <c r="L21" s="30">
        <f>+SUMIFS(Ventas!Z:Z,Ventas!$D:$D,$M21,Ventas!$B:$B,$A$3,Ventas!$A:$A,"Badajoz")</f>
        <v>0</v>
      </c>
      <c r="M21" s="49" t="s">
        <v>57</v>
      </c>
    </row>
    <row r="22" spans="1:13">
      <c r="A22" s="34" t="s">
        <v>293</v>
      </c>
      <c r="B22" s="35">
        <f t="shared" ref="B22:L22" si="0">SUM(B6:B21)</f>
        <v>1933.4349202500005</v>
      </c>
      <c r="C22" s="35">
        <f t="shared" si="0"/>
        <v>1861.3453482500001</v>
      </c>
      <c r="D22" s="35">
        <f t="shared" si="0"/>
        <v>2569.3523447499997</v>
      </c>
      <c r="E22" s="35">
        <f t="shared" si="0"/>
        <v>2060.1630595000001</v>
      </c>
      <c r="F22" s="35">
        <f t="shared" si="0"/>
        <v>1901.4935538</v>
      </c>
      <c r="G22" s="35">
        <f t="shared" si="0"/>
        <v>2395.2284740054647</v>
      </c>
      <c r="H22" s="35">
        <f t="shared" si="0"/>
        <v>2298.2727580000001</v>
      </c>
      <c r="I22" s="35">
        <f t="shared" si="0"/>
        <v>1466.8787409999998</v>
      </c>
      <c r="J22" s="35">
        <f t="shared" si="0"/>
        <v>1921.2056668000002</v>
      </c>
      <c r="K22" s="35">
        <f t="shared" si="0"/>
        <v>1950.07543575</v>
      </c>
      <c r="L22" s="35">
        <f t="shared" si="0"/>
        <v>1828.2993854499998</v>
      </c>
    </row>
    <row r="23" spans="1:13" ht="13.8" thickBot="1">
      <c r="A23" s="37"/>
      <c r="B23" s="88" t="s">
        <v>216</v>
      </c>
      <c r="C23" s="88"/>
      <c r="D23" s="88"/>
      <c r="E23" s="88"/>
      <c r="F23" s="88"/>
      <c r="G23" s="88"/>
      <c r="H23" s="88"/>
      <c r="I23" s="88"/>
      <c r="J23" s="88"/>
      <c r="K23" s="88"/>
      <c r="L23" s="88"/>
    </row>
    <row r="24" spans="1:13" ht="13.8" thickTop="1">
      <c r="A24" s="29" t="s">
        <v>0</v>
      </c>
      <c r="B24" s="38">
        <f t="shared" ref="B24:L39" si="1">+IF(B$22=0,"-",B6/B$22)</f>
        <v>0.26402565863659561</v>
      </c>
      <c r="C24" s="38">
        <f t="shared" si="1"/>
        <v>0.26115035474583642</v>
      </c>
      <c r="D24" s="38">
        <f t="shared" si="1"/>
        <v>0.23622095748765642</v>
      </c>
      <c r="E24" s="38">
        <f t="shared" si="1"/>
        <v>0.27483974940188466</v>
      </c>
      <c r="F24" s="38">
        <f t="shared" si="1"/>
        <v>0.23785483758078044</v>
      </c>
      <c r="G24" s="38">
        <f t="shared" si="1"/>
        <v>0.27670159013752937</v>
      </c>
      <c r="H24" s="38">
        <f t="shared" si="1"/>
        <v>0.28000325581895097</v>
      </c>
      <c r="I24" s="38">
        <f t="shared" si="1"/>
        <v>0.20162720253098279</v>
      </c>
      <c r="J24" s="38">
        <f t="shared" si="1"/>
        <v>0.2366572528423275</v>
      </c>
      <c r="K24" s="38">
        <f t="shared" si="1"/>
        <v>0.18138114975740113</v>
      </c>
      <c r="L24" s="38">
        <f t="shared" si="1"/>
        <v>0.23560396775169198</v>
      </c>
    </row>
    <row r="25" spans="1:13">
      <c r="A25" s="50" t="s">
        <v>299</v>
      </c>
      <c r="B25" s="38">
        <f t="shared" si="1"/>
        <v>0.10104998205718632</v>
      </c>
      <c r="C25" s="38">
        <f t="shared" si="1"/>
        <v>8.1750814884010592E-2</v>
      </c>
      <c r="D25" s="38">
        <f t="shared" si="1"/>
        <v>5.1087087478759861E-2</v>
      </c>
      <c r="E25" s="38">
        <f t="shared" si="1"/>
        <v>6.7222367841898473E-2</v>
      </c>
      <c r="F25" s="38">
        <f t="shared" si="1"/>
        <v>0.12074656184932264</v>
      </c>
      <c r="G25" s="38">
        <f t="shared" si="1"/>
        <v>5.7973333638263139E-2</v>
      </c>
      <c r="H25" s="38">
        <f t="shared" si="1"/>
        <v>7.8688539630682078E-2</v>
      </c>
      <c r="I25" s="38">
        <f t="shared" si="1"/>
        <v>4.3820495316592781E-2</v>
      </c>
      <c r="J25" s="38">
        <f t="shared" si="1"/>
        <v>0.21726908691418814</v>
      </c>
      <c r="K25" s="38">
        <f t="shared" si="1"/>
        <v>4.3254496956195508E-2</v>
      </c>
      <c r="L25" s="38">
        <f t="shared" si="1"/>
        <v>2.9538010803798361E-2</v>
      </c>
    </row>
    <row r="26" spans="1:13">
      <c r="A26" s="29" t="s">
        <v>2</v>
      </c>
      <c r="B26" s="38">
        <f t="shared" si="1"/>
        <v>0.33559228273176211</v>
      </c>
      <c r="C26" s="38">
        <f t="shared" si="1"/>
        <v>0.22693868268300812</v>
      </c>
      <c r="D26" s="38">
        <f t="shared" si="1"/>
        <v>0.25818064217834835</v>
      </c>
      <c r="E26" s="38">
        <f t="shared" si="1"/>
        <v>0.30635305697752707</v>
      </c>
      <c r="F26" s="38">
        <f t="shared" si="1"/>
        <v>0.27289492812794414</v>
      </c>
      <c r="G26" s="38">
        <f t="shared" si="1"/>
        <v>0.16556687610548806</v>
      </c>
      <c r="H26" s="38">
        <f t="shared" si="1"/>
        <v>0.27279407788638116</v>
      </c>
      <c r="I26" s="38">
        <f t="shared" si="1"/>
        <v>0.28556479229798865</v>
      </c>
      <c r="J26" s="38">
        <f t="shared" si="1"/>
        <v>0.18924809898442257</v>
      </c>
      <c r="K26" s="38">
        <f t="shared" si="1"/>
        <v>0.22120541613001546</v>
      </c>
      <c r="L26" s="38">
        <f t="shared" si="1"/>
        <v>0.16968230130627265</v>
      </c>
    </row>
    <row r="27" spans="1:13">
      <c r="A27" s="29" t="s">
        <v>3</v>
      </c>
      <c r="B27" s="38">
        <f t="shared" si="1"/>
        <v>0</v>
      </c>
      <c r="C27" s="38">
        <f t="shared" si="1"/>
        <v>0</v>
      </c>
      <c r="D27" s="38">
        <f t="shared" si="1"/>
        <v>0</v>
      </c>
      <c r="E27" s="38">
        <f t="shared" si="1"/>
        <v>0</v>
      </c>
      <c r="F27" s="38">
        <f t="shared" si="1"/>
        <v>0</v>
      </c>
      <c r="G27" s="38">
        <f t="shared" si="1"/>
        <v>0</v>
      </c>
      <c r="H27" s="38">
        <f t="shared" si="1"/>
        <v>5.3784545620063429E-3</v>
      </c>
      <c r="I27" s="38">
        <f t="shared" si="1"/>
        <v>1.1912232082719918E-3</v>
      </c>
      <c r="J27" s="38">
        <f t="shared" si="1"/>
        <v>6.8007794406324514E-3</v>
      </c>
      <c r="K27" s="38">
        <f t="shared" si="1"/>
        <v>0</v>
      </c>
      <c r="L27" s="38">
        <f t="shared" si="1"/>
        <v>4.48480815847446E-3</v>
      </c>
    </row>
    <row r="28" spans="1:13">
      <c r="A28" s="29" t="s">
        <v>5</v>
      </c>
      <c r="B28" s="38">
        <f t="shared" si="1"/>
        <v>7.9918800670063551E-3</v>
      </c>
      <c r="C28" s="38">
        <f t="shared" si="1"/>
        <v>0</v>
      </c>
      <c r="D28" s="38">
        <f t="shared" si="1"/>
        <v>0</v>
      </c>
      <c r="E28" s="38">
        <f t="shared" si="1"/>
        <v>0</v>
      </c>
      <c r="F28" s="38">
        <f t="shared" si="1"/>
        <v>0</v>
      </c>
      <c r="G28" s="38">
        <f t="shared" si="1"/>
        <v>0</v>
      </c>
      <c r="H28" s="38">
        <f t="shared" si="1"/>
        <v>0</v>
      </c>
      <c r="I28" s="38">
        <f t="shared" si="1"/>
        <v>9.2409765177720316E-3</v>
      </c>
      <c r="J28" s="38">
        <f t="shared" si="1"/>
        <v>0</v>
      </c>
      <c r="K28" s="38">
        <f t="shared" si="1"/>
        <v>0</v>
      </c>
      <c r="L28" s="38">
        <f t="shared" si="1"/>
        <v>0</v>
      </c>
    </row>
    <row r="29" spans="1:13">
      <c r="A29" s="29" t="s">
        <v>6</v>
      </c>
      <c r="B29" s="38">
        <f t="shared" si="1"/>
        <v>2.7087207565914959E-2</v>
      </c>
      <c r="C29" s="38">
        <f t="shared" si="1"/>
        <v>2.6398323151690828E-2</v>
      </c>
      <c r="D29" s="38">
        <f t="shared" si="1"/>
        <v>6.2858731823997732E-3</v>
      </c>
      <c r="E29" s="38">
        <f t="shared" si="1"/>
        <v>8.2150973059906957E-3</v>
      </c>
      <c r="F29" s="38">
        <f t="shared" si="1"/>
        <v>4.9665022430011871E-3</v>
      </c>
      <c r="G29" s="38">
        <f t="shared" si="1"/>
        <v>3.828220104893041E-2</v>
      </c>
      <c r="H29" s="38">
        <f t="shared" si="1"/>
        <v>1.7720444998634927E-2</v>
      </c>
      <c r="I29" s="38">
        <f t="shared" si="1"/>
        <v>4.3349432521362044E-2</v>
      </c>
      <c r="J29" s="38">
        <f t="shared" si="1"/>
        <v>1.4181848133615964E-2</v>
      </c>
      <c r="K29" s="38">
        <f t="shared" si="1"/>
        <v>1.6701089815776372E-2</v>
      </c>
      <c r="L29" s="38">
        <f t="shared" si="1"/>
        <v>3.6678126970706638E-2</v>
      </c>
    </row>
    <row r="30" spans="1:13">
      <c r="A30" s="29" t="s">
        <v>7</v>
      </c>
      <c r="B30" s="38">
        <f t="shared" si="1"/>
        <v>4.4556322583053842E-3</v>
      </c>
      <c r="C30" s="38">
        <f t="shared" si="1"/>
        <v>2.0045721249460778E-3</v>
      </c>
      <c r="D30" s="38">
        <f t="shared" si="1"/>
        <v>4.9652341478456539E-3</v>
      </c>
      <c r="E30" s="38">
        <f t="shared" si="1"/>
        <v>7.1512300601951455E-3</v>
      </c>
      <c r="F30" s="38">
        <f t="shared" si="1"/>
        <v>8.3638726874552295E-3</v>
      </c>
      <c r="G30" s="38">
        <f t="shared" si="1"/>
        <v>1.4061083343618917E-2</v>
      </c>
      <c r="H30" s="38">
        <f t="shared" si="1"/>
        <v>0</v>
      </c>
      <c r="I30" s="38">
        <f t="shared" si="1"/>
        <v>2.143809854287063E-2</v>
      </c>
      <c r="J30" s="38">
        <f t="shared" si="1"/>
        <v>2.0926509168050098E-2</v>
      </c>
      <c r="K30" s="38">
        <f t="shared" si="1"/>
        <v>2.1196015416758984E-2</v>
      </c>
      <c r="L30" s="38">
        <f t="shared" si="1"/>
        <v>1.1390400918870471E-2</v>
      </c>
    </row>
    <row r="31" spans="1:13">
      <c r="A31" s="29" t="s">
        <v>9</v>
      </c>
      <c r="B31" s="38">
        <f t="shared" si="1"/>
        <v>4.8461868573204683E-2</v>
      </c>
      <c r="C31" s="38">
        <f t="shared" si="1"/>
        <v>3.0539641127555601E-2</v>
      </c>
      <c r="D31" s="38">
        <f t="shared" si="1"/>
        <v>5.7027347105348784E-2</v>
      </c>
      <c r="E31" s="38">
        <f t="shared" si="1"/>
        <v>5.2383680506431288E-2</v>
      </c>
      <c r="F31" s="38">
        <f t="shared" si="1"/>
        <v>5.8213398451332679E-2</v>
      </c>
      <c r="G31" s="38">
        <f t="shared" si="1"/>
        <v>5.8682654045502679E-2</v>
      </c>
      <c r="H31" s="38">
        <f t="shared" si="1"/>
        <v>3.5743359753124655E-2</v>
      </c>
      <c r="I31" s="38">
        <f t="shared" si="1"/>
        <v>9.5090696389061674E-2</v>
      </c>
      <c r="J31" s="38">
        <f t="shared" si="1"/>
        <v>3.2177348353842568E-2</v>
      </c>
      <c r="K31" s="38">
        <f t="shared" si="1"/>
        <v>3.4030195336765191E-2</v>
      </c>
      <c r="L31" s="38">
        <f t="shared" si="1"/>
        <v>3.7356720783007585E-2</v>
      </c>
    </row>
    <row r="32" spans="1:13">
      <c r="A32" s="29" t="s">
        <v>11</v>
      </c>
      <c r="B32" s="38">
        <f t="shared" si="1"/>
        <v>1.0770580474106338E-2</v>
      </c>
      <c r="C32" s="38">
        <f t="shared" si="1"/>
        <v>1.3199504849059381E-2</v>
      </c>
      <c r="D32" s="38">
        <f t="shared" si="1"/>
        <v>1.99765419892203E-2</v>
      </c>
      <c r="E32" s="38">
        <f t="shared" si="1"/>
        <v>1.4622217334248826E-2</v>
      </c>
      <c r="F32" s="38">
        <f t="shared" si="1"/>
        <v>1.538032140132938E-2</v>
      </c>
      <c r="G32" s="38">
        <f t="shared" si="1"/>
        <v>2.9974262488596404E-2</v>
      </c>
      <c r="H32" s="38">
        <f t="shared" si="1"/>
        <v>1.1131034343487613E-2</v>
      </c>
      <c r="I32" s="38">
        <f t="shared" si="1"/>
        <v>3.4974543270717431E-2</v>
      </c>
      <c r="J32" s="38">
        <f t="shared" si="1"/>
        <v>2.6663837784386864E-2</v>
      </c>
      <c r="K32" s="38">
        <f t="shared" si="1"/>
        <v>1.4333668066153426E-2</v>
      </c>
      <c r="L32" s="38">
        <f t="shared" si="1"/>
        <v>1.4120671513350478E-2</v>
      </c>
    </row>
    <row r="33" spans="1:12">
      <c r="A33" s="29" t="s">
        <v>13</v>
      </c>
      <c r="B33" s="38">
        <f t="shared" si="1"/>
        <v>8.7578428022860658E-2</v>
      </c>
      <c r="C33" s="38">
        <f t="shared" si="1"/>
        <v>0.14646510291940928</v>
      </c>
      <c r="D33" s="38">
        <f t="shared" si="1"/>
        <v>0.1427347112393352</v>
      </c>
      <c r="E33" s="38">
        <f t="shared" si="1"/>
        <v>6.0787317815704185E-2</v>
      </c>
      <c r="F33" s="38">
        <f t="shared" si="1"/>
        <v>9.8006761962234512E-2</v>
      </c>
      <c r="G33" s="38">
        <f t="shared" si="1"/>
        <v>9.3622030104293236E-2</v>
      </c>
      <c r="H33" s="38">
        <f t="shared" si="1"/>
        <v>0.10236410551405926</v>
      </c>
      <c r="I33" s="38">
        <f t="shared" si="1"/>
        <v>6.3267052964945794E-2</v>
      </c>
      <c r="J33" s="38">
        <f t="shared" si="1"/>
        <v>5.8575712608344668E-2</v>
      </c>
      <c r="K33" s="38">
        <f t="shared" si="1"/>
        <v>0.13907162001437975</v>
      </c>
      <c r="L33" s="38">
        <f t="shared" si="1"/>
        <v>0.17971348052448693</v>
      </c>
    </row>
    <row r="34" spans="1:12">
      <c r="A34" s="29" t="s">
        <v>16</v>
      </c>
      <c r="B34" s="38">
        <f t="shared" si="1"/>
        <v>9.7626517977441596E-2</v>
      </c>
      <c r="C34" s="38">
        <f t="shared" si="1"/>
        <v>0.20219154513902279</v>
      </c>
      <c r="D34" s="38">
        <f t="shared" si="1"/>
        <v>0.20702159101956699</v>
      </c>
      <c r="E34" s="38">
        <f t="shared" si="1"/>
        <v>0.18822419963889273</v>
      </c>
      <c r="F34" s="38">
        <f t="shared" si="1"/>
        <v>0.16876878880745014</v>
      </c>
      <c r="G34" s="38">
        <f t="shared" si="1"/>
        <v>0.25041547391053165</v>
      </c>
      <c r="H34" s="38">
        <f t="shared" si="1"/>
        <v>0.17048121339651715</v>
      </c>
      <c r="I34" s="38">
        <f t="shared" si="1"/>
        <v>0.19420391477334803</v>
      </c>
      <c r="J34" s="38">
        <f t="shared" si="1"/>
        <v>0.1806841221888488</v>
      </c>
      <c r="K34" s="38">
        <f t="shared" si="1"/>
        <v>0.32399119716976826</v>
      </c>
      <c r="L34" s="38">
        <f t="shared" si="1"/>
        <v>0.28143151126934052</v>
      </c>
    </row>
    <row r="35" spans="1:12">
      <c r="A35" s="29" t="s">
        <v>19</v>
      </c>
      <c r="B35" s="38">
        <f t="shared" si="1"/>
        <v>5.6456888647633272E-3</v>
      </c>
      <c r="C35" s="38">
        <f t="shared" si="1"/>
        <v>4.4972202540867201E-3</v>
      </c>
      <c r="D35" s="38">
        <f t="shared" si="1"/>
        <v>6.3449418034513434E-3</v>
      </c>
      <c r="E35" s="38">
        <f t="shared" si="1"/>
        <v>4.9670563467357418E-3</v>
      </c>
      <c r="F35" s="38">
        <f t="shared" si="1"/>
        <v>7.5210772981164765E-4</v>
      </c>
      <c r="G35" s="38">
        <f t="shared" si="1"/>
        <v>7.3653220105965355E-3</v>
      </c>
      <c r="H35" s="38">
        <f t="shared" si="1"/>
        <v>3.2870933285456452E-3</v>
      </c>
      <c r="I35" s="38">
        <f t="shared" si="1"/>
        <v>0</v>
      </c>
      <c r="J35" s="38">
        <f t="shared" si="1"/>
        <v>1.2492280792600044E-2</v>
      </c>
      <c r="K35" s="38">
        <f t="shared" si="1"/>
        <v>1.7194873277865709E-3</v>
      </c>
      <c r="L35" s="38">
        <f t="shared" si="1"/>
        <v>0</v>
      </c>
    </row>
    <row r="36" spans="1:12">
      <c r="A36" s="29" t="s">
        <v>25</v>
      </c>
      <c r="B36" s="38">
        <f t="shared" si="1"/>
        <v>2.0436705464537083E-3</v>
      </c>
      <c r="C36" s="38">
        <f t="shared" si="1"/>
        <v>2.8192205196814423E-3</v>
      </c>
      <c r="D36" s="38">
        <f t="shared" si="1"/>
        <v>0</v>
      </c>
      <c r="E36" s="38">
        <f t="shared" si="1"/>
        <v>1.138857970091663E-2</v>
      </c>
      <c r="F36" s="38">
        <f t="shared" si="1"/>
        <v>0</v>
      </c>
      <c r="G36" s="38">
        <f t="shared" si="1"/>
        <v>7.7933200120922628E-4</v>
      </c>
      <c r="H36" s="38">
        <f t="shared" si="1"/>
        <v>0</v>
      </c>
      <c r="I36" s="38">
        <f t="shared" si="1"/>
        <v>0</v>
      </c>
      <c r="J36" s="38">
        <f t="shared" si="1"/>
        <v>3.9575096676994657E-3</v>
      </c>
      <c r="K36" s="38">
        <f t="shared" si="1"/>
        <v>1.8467746344463434E-3</v>
      </c>
      <c r="L36" s="38">
        <f t="shared" si="1"/>
        <v>0</v>
      </c>
    </row>
    <row r="37" spans="1:12">
      <c r="A37" s="29" t="s">
        <v>28</v>
      </c>
      <c r="B37" s="38">
        <f t="shared" si="1"/>
        <v>7.670602224398815E-3</v>
      </c>
      <c r="C37" s="38">
        <f t="shared" si="1"/>
        <v>7.3549220798123859E-4</v>
      </c>
      <c r="D37" s="38">
        <f t="shared" si="1"/>
        <v>7.4301327488260609E-3</v>
      </c>
      <c r="E37" s="38">
        <f t="shared" si="1"/>
        <v>3.8454470695745428E-3</v>
      </c>
      <c r="F37" s="38">
        <f t="shared" si="1"/>
        <v>4.455527699827851E-3</v>
      </c>
      <c r="G37" s="38">
        <f t="shared" si="1"/>
        <v>5.026069174882619E-3</v>
      </c>
      <c r="H37" s="38">
        <f t="shared" si="1"/>
        <v>2.1550664440325756E-2</v>
      </c>
      <c r="I37" s="38">
        <f t="shared" si="1"/>
        <v>6.2315716660863388E-3</v>
      </c>
      <c r="J37" s="38">
        <f t="shared" si="1"/>
        <v>3.656131210407899E-4</v>
      </c>
      <c r="K37" s="38">
        <f t="shared" si="1"/>
        <v>0</v>
      </c>
      <c r="L37" s="38">
        <f t="shared" si="1"/>
        <v>0</v>
      </c>
    </row>
    <row r="38" spans="1:12">
      <c r="A38" s="29" t="s">
        <v>31</v>
      </c>
      <c r="B38" s="38">
        <f t="shared" si="1"/>
        <v>0</v>
      </c>
      <c r="C38" s="38">
        <f t="shared" si="1"/>
        <v>1.3095253937114193E-3</v>
      </c>
      <c r="D38" s="38">
        <f t="shared" si="1"/>
        <v>2.7249396192413756E-3</v>
      </c>
      <c r="E38" s="38">
        <f t="shared" si="1"/>
        <v>0</v>
      </c>
      <c r="F38" s="38">
        <f t="shared" si="1"/>
        <v>9.5963914595101913E-3</v>
      </c>
      <c r="G38" s="38">
        <f t="shared" si="1"/>
        <v>1.5497719905577286E-3</v>
      </c>
      <c r="H38" s="38">
        <f t="shared" si="1"/>
        <v>8.5775632728445712E-4</v>
      </c>
      <c r="I38" s="38">
        <f t="shared" si="1"/>
        <v>0</v>
      </c>
      <c r="J38" s="38">
        <f t="shared" si="1"/>
        <v>0</v>
      </c>
      <c r="K38" s="38">
        <f t="shared" si="1"/>
        <v>1.2688893745530071E-3</v>
      </c>
      <c r="L38" s="38">
        <f t="shared" si="1"/>
        <v>0</v>
      </c>
    </row>
    <row r="39" spans="1:12">
      <c r="A39" s="29" t="s">
        <v>34</v>
      </c>
      <c r="B39" s="38">
        <f t="shared" si="1"/>
        <v>0</v>
      </c>
      <c r="C39" s="38">
        <f t="shared" si="1"/>
        <v>0</v>
      </c>
      <c r="D39" s="38">
        <f t="shared" si="1"/>
        <v>0</v>
      </c>
      <c r="E39" s="38">
        <f t="shared" si="1"/>
        <v>0</v>
      </c>
      <c r="F39" s="38">
        <f t="shared" si="1"/>
        <v>0</v>
      </c>
      <c r="G39" s="38">
        <f t="shared" si="1"/>
        <v>0</v>
      </c>
      <c r="H39" s="38">
        <f t="shared" si="1"/>
        <v>0</v>
      </c>
      <c r="I39" s="38">
        <f t="shared" si="1"/>
        <v>0</v>
      </c>
      <c r="J39" s="38">
        <f t="shared" si="1"/>
        <v>0</v>
      </c>
      <c r="K39" s="38">
        <f t="shared" si="1"/>
        <v>0</v>
      </c>
      <c r="L39" s="38">
        <f t="shared" si="1"/>
        <v>0</v>
      </c>
    </row>
    <row r="40" spans="1:12">
      <c r="A40" s="34" t="s">
        <v>293</v>
      </c>
      <c r="B40" s="42">
        <f t="shared" ref="B40:L40" si="2">+IF(B22=0,"-",SUM(B24:B39))</f>
        <v>0.99999999999999989</v>
      </c>
      <c r="C40" s="42">
        <f t="shared" si="2"/>
        <v>1</v>
      </c>
      <c r="D40" s="42">
        <f t="shared" si="2"/>
        <v>1.0000000000000002</v>
      </c>
      <c r="E40" s="42">
        <f t="shared" si="2"/>
        <v>1</v>
      </c>
      <c r="F40" s="42">
        <f t="shared" si="2"/>
        <v>0.99999999999999989</v>
      </c>
      <c r="G40" s="42">
        <f t="shared" si="2"/>
        <v>1</v>
      </c>
      <c r="H40" s="42">
        <f t="shared" si="2"/>
        <v>1</v>
      </c>
      <c r="I40" s="42">
        <f t="shared" si="2"/>
        <v>1.0000000000000002</v>
      </c>
      <c r="J40" s="42">
        <f t="shared" si="2"/>
        <v>0.99999999999999978</v>
      </c>
      <c r="K40" s="42">
        <f t="shared" si="2"/>
        <v>1</v>
      </c>
      <c r="L40" s="42">
        <f t="shared" si="2"/>
        <v>1</v>
      </c>
    </row>
    <row r="41" spans="1:12">
      <c r="A41" s="15"/>
      <c r="B41" s="64"/>
      <c r="C41" s="64"/>
      <c r="D41" s="65"/>
      <c r="E41" s="65"/>
      <c r="F41" s="65"/>
      <c r="G41" s="65"/>
      <c r="H41" s="65"/>
      <c r="I41" s="65"/>
      <c r="J41" s="65"/>
      <c r="K41" s="65"/>
      <c r="L41" s="65"/>
    </row>
  </sheetData>
  <sheetProtection algorithmName="SHA-512" hashValue="+QD2XssbjoqjsCErEBT6OBlfbSHM01hHhHL65YaMdc/DKWORswKeISn54aM3+avyrvvo8Gu8Csqht8luNZAuEg==" saltValue="2fDXIL+AoXE0yxKUI2znnA==" spinCount="100000" sheet="1" objects="1" scenarios="1"/>
  <protectedRanges>
    <protectedRange sqref="A2:A3" name="Rango1"/>
  </protectedRanges>
  <mergeCells count="3">
    <mergeCell ref="A1:L1"/>
    <mergeCell ref="B5:L5"/>
    <mergeCell ref="B23:L23"/>
  </mergeCells>
  <printOptions horizontalCentered="1"/>
  <pageMargins left="0.39370078740157483" right="0.19685039370078741" top="0.39370078740157483" bottom="0.39370078740157483" header="0" footer="0"/>
  <pageSetup paperSize="9" scale="90" fitToHeight="0" orientation="landscape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C7CE142-97FB-4F75-8D67-63D0603146DD}">
          <x14:formula1>
            <xm:f>'V4'!$R$5:$R$22</xm:f>
          </x14:formula1>
          <xm:sqref>A3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CE91B-B26F-471E-9A78-CBFCC5EB1293}">
  <sheetPr>
    <pageSetUpPr fitToPage="1"/>
  </sheetPr>
  <dimension ref="A1:L55"/>
  <sheetViews>
    <sheetView view="pageBreakPreview" zoomScaleNormal="100" zoomScaleSheetLayoutView="100" workbookViewId="0">
      <selection activeCell="A2" sqref="A2"/>
    </sheetView>
  </sheetViews>
  <sheetFormatPr baseColWidth="10" defaultColWidth="11.44140625" defaultRowHeight="13.2"/>
  <cols>
    <col min="1" max="1" width="23.109375" customWidth="1"/>
    <col min="2" max="12" width="9.6640625" customWidth="1"/>
  </cols>
  <sheetData>
    <row r="1" spans="1:12" ht="17.399999999999999">
      <c r="A1" s="66" t="str">
        <f>"En "&amp;LEFT('V1'!B3,4)&amp;", las principales ventas de la provincia de Badajoz (el "&amp;ROUND(SUM(A3:A6)*100,2)&amp;"% del total) se concentraron en "</f>
        <v xml:space="preserve">En 2023, las principales ventas de la provincia de Badajoz (el 86,57% del total) se concentraron en </v>
      </c>
      <c r="B1" s="17"/>
      <c r="C1" s="17"/>
    </row>
    <row r="2" spans="1:12" ht="17.399999999999999">
      <c r="A2" s="66" t="s">
        <v>300</v>
      </c>
      <c r="B2" s="17"/>
      <c r="C2" s="17"/>
    </row>
    <row r="3" spans="1:12" ht="17.399999999999999">
      <c r="A3" s="67">
        <f>+LARGE('VTM8'!$K$26:$K$41,1)</f>
        <v>0.31754034608989101</v>
      </c>
      <c r="B3" s="68" t="str">
        <f>+_xlfn.XLOOKUP(A3,'VTM8'!$K$26:$K$41,'VTM8'!$A$26:$A$41)</f>
        <v xml:space="preserve">CA,CB, DF - I. extractivas, coquerías, refino y combustibles nucleares </v>
      </c>
      <c r="C3" s="17"/>
    </row>
    <row r="4" spans="1:12" ht="17.399999999999999">
      <c r="A4" s="67">
        <f>+LARGE('VTM8'!$K$26:$K$41,2)</f>
        <v>0.22433000535248862</v>
      </c>
      <c r="B4" s="68" t="str">
        <f>+_xlfn.XLOOKUP(A4,'VTM8'!$K$26:$K$41,'VTM8'!$A$26:$A$41)</f>
        <v xml:space="preserve">AA,BB - Agricultura, silvicultura y pesca </v>
      </c>
      <c r="C4" s="17"/>
    </row>
    <row r="5" spans="1:12" ht="17.399999999999999">
      <c r="A5" s="67">
        <f>+LARGE('VTM8'!$K$26:$K$41,3)</f>
        <v>0.2214469703544609</v>
      </c>
      <c r="B5" s="68" t="str">
        <f>+_xlfn.XLOOKUP(A5,'VTM8'!$K$26:$K$41,'VTM8'!$A$26:$A$41)</f>
        <v xml:space="preserve">DA - Industria Agroalimentaria </v>
      </c>
      <c r="C5" s="17"/>
    </row>
    <row r="6" spans="1:12" ht="17.399999999999999">
      <c r="A6" s="67">
        <f>+LARGE('VTM8'!$K$26:$K$41,4)</f>
        <v>0.10235387111065229</v>
      </c>
      <c r="B6" s="68" t="str">
        <f>+_xlfn.XLOOKUP(A6,'VTM8'!$K$26:$K$41,'VTM8'!$A$26:$A$41)</f>
        <v xml:space="preserve">DI - Industria de productos minerales no metálicos </v>
      </c>
      <c r="C6" s="17"/>
    </row>
    <row r="7" spans="1:12">
      <c r="A7" s="17"/>
      <c r="B7" s="17"/>
      <c r="C7" s="17"/>
    </row>
    <row r="8" spans="1:12" ht="15">
      <c r="A8" s="69"/>
      <c r="B8" s="17"/>
      <c r="C8" s="17"/>
    </row>
    <row r="9" spans="1:12" ht="17.399999999999999">
      <c r="A9" s="66" t="s">
        <v>301</v>
      </c>
      <c r="B9" s="17"/>
      <c r="C9" s="17"/>
    </row>
    <row r="11" spans="1:12" ht="15.6">
      <c r="A11" s="90" t="s">
        <v>309</v>
      </c>
      <c r="B11" s="90"/>
      <c r="C11" s="90"/>
      <c r="D11" s="90"/>
      <c r="E11" s="90"/>
      <c r="F11" s="90"/>
      <c r="G11" s="90"/>
      <c r="H11" s="90"/>
      <c r="I11" s="90"/>
      <c r="J11" s="90"/>
      <c r="K11" s="90"/>
      <c r="L11" s="90"/>
    </row>
    <row r="12" spans="1:12" ht="15.6">
      <c r="A12" s="70"/>
      <c r="B12" s="70"/>
      <c r="C12" s="41" t="s">
        <v>303</v>
      </c>
      <c r="D12" s="70"/>
      <c r="E12" s="70"/>
      <c r="F12" s="70"/>
      <c r="G12" s="70"/>
      <c r="H12" s="70"/>
      <c r="I12" s="70"/>
      <c r="J12" s="70"/>
      <c r="K12" s="70"/>
      <c r="L12" s="70"/>
    </row>
    <row r="13" spans="1:12">
      <c r="B13" s="71"/>
      <c r="C13" s="72" t="s">
        <v>1</v>
      </c>
      <c r="D13" s="26"/>
      <c r="E13" s="26"/>
      <c r="F13" s="45"/>
      <c r="G13" s="26"/>
      <c r="H13" s="26"/>
      <c r="J13" s="26"/>
      <c r="K13" s="73"/>
      <c r="L13" s="26"/>
    </row>
    <row r="14" spans="1:12" ht="13.8" thickBot="1">
      <c r="A14" s="17"/>
      <c r="B14" s="27" t="str">
        <f>+'V1'!B3</f>
        <v>2023A</v>
      </c>
      <c r="C14" s="27" t="str">
        <f>+'V1'!C3</f>
        <v>2022P</v>
      </c>
      <c r="D14" s="27">
        <f>+'V1'!D3</f>
        <v>2021</v>
      </c>
      <c r="E14" s="27">
        <f>+'V1'!E3</f>
        <v>2020</v>
      </c>
      <c r="F14" s="27">
        <f>+'V1'!F3</f>
        <v>2019</v>
      </c>
      <c r="G14" s="27">
        <f>+'V1'!G3</f>
        <v>2018</v>
      </c>
      <c r="H14" s="27">
        <f>+'V1'!H3</f>
        <v>2017</v>
      </c>
      <c r="I14" s="27">
        <f>+'V1'!I3</f>
        <v>2016</v>
      </c>
      <c r="J14" s="27">
        <f>+'V1'!J3</f>
        <v>2015</v>
      </c>
      <c r="K14" s="27">
        <f>+'V1'!K3</f>
        <v>2014</v>
      </c>
      <c r="L14" s="27">
        <f>+'V1'!L3</f>
        <v>2013</v>
      </c>
    </row>
    <row r="15" spans="1:12" ht="14.4" thickTop="1" thickBot="1">
      <c r="A15" s="28" t="s">
        <v>196</v>
      </c>
      <c r="B15" s="87" t="s">
        <v>316</v>
      </c>
      <c r="C15" s="87"/>
      <c r="D15" s="87"/>
      <c r="E15" s="87"/>
      <c r="F15" s="87"/>
      <c r="G15" s="87"/>
      <c r="H15" s="87"/>
      <c r="I15" s="87"/>
      <c r="J15" s="87"/>
      <c r="K15" s="87"/>
      <c r="L15" s="87"/>
    </row>
    <row r="16" spans="1:12" ht="13.8" thickTop="1">
      <c r="A16" s="29" t="s">
        <v>198</v>
      </c>
      <c r="B16" s="30">
        <f>+SUMIFS(Ventas!P:P,Ventas!$AD:$AD,$C$13,Ventas!$B:$B,$A16,Ventas!$A:$A,"Badajoz")</f>
        <v>195.37356400000002</v>
      </c>
      <c r="C16" s="30">
        <f>+SUMIFS(Ventas!Q:Q,Ventas!$AD:$AD,$C$13,Ventas!$B:$B,$A16,Ventas!$A:$A,"Badajoz")</f>
        <v>152.16649899999999</v>
      </c>
      <c r="D16" s="30">
        <f>+SUMIFS(Ventas!R:R,Ventas!$AD:$AD,$C$13,Ventas!$B:$B,$A16,Ventas!$A:$A,"Badajoz")</f>
        <v>131.260728</v>
      </c>
      <c r="E16" s="30">
        <f>+SUMIFS(Ventas!S:S,Ventas!$AD:$AD,$C$13,Ventas!$B:$B,$A16,Ventas!$A:$A,"Badajoz")</f>
        <v>138.48903899999999</v>
      </c>
      <c r="F16" s="30">
        <f>+SUMIFS(Ventas!T:T,Ventas!$AD:$AD,$C$13,Ventas!$B:$B,$A16,Ventas!$A:$A,"Badajoz")</f>
        <v>229.59880900000002</v>
      </c>
      <c r="G16" s="30">
        <f>+SUMIFS(Ventas!U:U,Ventas!$AD:$AD,$C$13,Ventas!$B:$B,$A16,Ventas!$A:$A,"Badajoz")</f>
        <v>138.85937946338669</v>
      </c>
      <c r="H16" s="30">
        <f>+SUMIFS(Ventas!V:V,Ventas!$AD:$AD,$C$13,Ventas!$B:$B,$A16,Ventas!$A:$A,"Badajoz")</f>
        <v>180.84772699999999</v>
      </c>
      <c r="I16" s="30">
        <f>+SUMIFS(Ventas!W:W,Ventas!$AD:$AD,$C$13,Ventas!$B:$B,$A16,Ventas!$A:$A,"Badajoz")</f>
        <v>64.279353</v>
      </c>
      <c r="J16" s="30">
        <f>+SUMIFS(Ventas!X:X,Ventas!$AD:$AD,$C$13,Ventas!$B:$B,$A16,Ventas!$A:$A,"Badajoz")</f>
        <v>417.41860100000002</v>
      </c>
      <c r="K16" s="30">
        <f>+SUMIFS(Ventas!Y:Y,Ventas!$AD:$AD,$C$13,Ventas!$B:$B,$A16,Ventas!$A:$A,"Badajoz")</f>
        <v>84.349532000000011</v>
      </c>
      <c r="L16" s="30">
        <f>+SUMIFS(Ventas!Z:Z,Ventas!$AD:$AD,$C$13,Ventas!$B:$B,$A16,Ventas!$A:$A,"Badajoz")</f>
        <v>54.004326999999996</v>
      </c>
    </row>
    <row r="17" spans="1:12">
      <c r="A17" s="29" t="s">
        <v>199</v>
      </c>
      <c r="B17" s="30">
        <f>+SUMIFS(Ventas!P:P,Ventas!$AD:$AD,$C$13,Ventas!$B:$B,$A17,Ventas!$A:$A,"Badajoz")</f>
        <v>20.087313999999999</v>
      </c>
      <c r="C17" s="30">
        <f>+SUMIFS(Ventas!Q:Q,Ventas!$AD:$AD,$C$13,Ventas!$B:$B,$A17,Ventas!$A:$A,"Badajoz")</f>
        <v>0</v>
      </c>
      <c r="D17" s="30">
        <f>+SUMIFS(Ventas!R:R,Ventas!$AD:$AD,$C$13,Ventas!$B:$B,$A17,Ventas!$A:$A,"Badajoz")</f>
        <v>0</v>
      </c>
      <c r="E17" s="30">
        <f>+SUMIFS(Ventas!S:S,Ventas!$AD:$AD,$C$13,Ventas!$B:$B,$A17,Ventas!$A:$A,"Badajoz")</f>
        <v>0</v>
      </c>
      <c r="F17" s="30">
        <f>+SUMIFS(Ventas!T:T,Ventas!$AD:$AD,$C$13,Ventas!$B:$B,$A17,Ventas!$A:$A,"Badajoz")</f>
        <v>0</v>
      </c>
      <c r="G17" s="30">
        <f>+SUMIFS(Ventas!U:U,Ventas!$AD:$AD,$C$13,Ventas!$B:$B,$A17,Ventas!$A:$A,"Badajoz")</f>
        <v>0</v>
      </c>
      <c r="H17" s="30">
        <f>+SUMIFS(Ventas!V:V,Ventas!$AD:$AD,$C$13,Ventas!$B:$B,$A17,Ventas!$A:$A,"Badajoz")</f>
        <v>0</v>
      </c>
      <c r="I17" s="30">
        <f>+SUMIFS(Ventas!W:W,Ventas!$AD:$AD,$C$13,Ventas!$B:$B,$A17,Ventas!$A:$A,"Badajoz")</f>
        <v>0</v>
      </c>
      <c r="J17" s="30">
        <f>+SUMIFS(Ventas!X:X,Ventas!$AD:$AD,$C$13,Ventas!$B:$B,$A17,Ventas!$A:$A,"Badajoz")</f>
        <v>0</v>
      </c>
      <c r="K17" s="30">
        <f>+SUMIFS(Ventas!Y:Y,Ventas!$AD:$AD,$C$13,Ventas!$B:$B,$A17,Ventas!$A:$A,"Badajoz")</f>
        <v>0</v>
      </c>
      <c r="L17" s="30">
        <f>+SUMIFS(Ventas!Z:Z,Ventas!$AD:$AD,$C$13,Ventas!$B:$B,$A17,Ventas!$A:$A,"Badajoz")</f>
        <v>0</v>
      </c>
    </row>
    <row r="18" spans="1:12">
      <c r="A18" s="29" t="s">
        <v>200</v>
      </c>
      <c r="B18" s="30">
        <f>+SUMIFS(Ventas!P:P,Ventas!$AD:$AD,$C$13,Ventas!$B:$B,$A18,Ventas!$A:$A,"Badajoz")</f>
        <v>0</v>
      </c>
      <c r="C18" s="30">
        <f>+SUMIFS(Ventas!Q:Q,Ventas!$AD:$AD,$C$13,Ventas!$B:$B,$A18,Ventas!$A:$A,"Badajoz")</f>
        <v>0</v>
      </c>
      <c r="D18" s="30">
        <f>+SUMIFS(Ventas!R:R,Ventas!$AD:$AD,$C$13,Ventas!$B:$B,$A18,Ventas!$A:$A,"Badajoz")</f>
        <v>0</v>
      </c>
      <c r="E18" s="30">
        <f>+SUMIFS(Ventas!S:S,Ventas!$AD:$AD,$C$13,Ventas!$B:$B,$A18,Ventas!$A:$A,"Badajoz")</f>
        <v>0</v>
      </c>
      <c r="F18" s="30">
        <f>+SUMIFS(Ventas!T:T,Ventas!$AD:$AD,$C$13,Ventas!$B:$B,$A18,Ventas!$A:$A,"Badajoz")</f>
        <v>0</v>
      </c>
      <c r="G18" s="30">
        <f>+SUMIFS(Ventas!U:U,Ventas!$AD:$AD,$C$13,Ventas!$B:$B,$A18,Ventas!$A:$A,"Badajoz")</f>
        <v>0</v>
      </c>
      <c r="H18" s="30">
        <f>+SUMIFS(Ventas!V:V,Ventas!$AD:$AD,$C$13,Ventas!$B:$B,$A18,Ventas!$A:$A,"Badajoz")</f>
        <v>0</v>
      </c>
      <c r="I18" s="30">
        <f>+SUMIFS(Ventas!W:W,Ventas!$AD:$AD,$C$13,Ventas!$B:$B,$A18,Ventas!$A:$A,"Badajoz")</f>
        <v>0</v>
      </c>
      <c r="J18" s="30">
        <f>+SUMIFS(Ventas!X:X,Ventas!$AD:$AD,$C$13,Ventas!$B:$B,$A18,Ventas!$A:$A,"Badajoz")</f>
        <v>0</v>
      </c>
      <c r="K18" s="30">
        <f>+SUMIFS(Ventas!Y:Y,Ventas!$AD:$AD,$C$13,Ventas!$B:$B,$A18,Ventas!$A:$A,"Badajoz")</f>
        <v>0</v>
      </c>
      <c r="L18" s="30">
        <f>+SUMIFS(Ventas!Z:Z,Ventas!$AD:$AD,$C$13,Ventas!$B:$B,$A18,Ventas!$A:$A,"Badajoz")</f>
        <v>0</v>
      </c>
    </row>
    <row r="19" spans="1:12">
      <c r="A19" s="29" t="s">
        <v>201</v>
      </c>
      <c r="B19" s="30">
        <f>+SUMIFS(Ventas!P:P,Ventas!$AD:$AD,$C$13,Ventas!$B:$B,$A19,Ventas!$A:$A,"Badajoz")</f>
        <v>0</v>
      </c>
      <c r="C19" s="30">
        <f>+SUMIFS(Ventas!Q:Q,Ventas!$AD:$AD,$C$13,Ventas!$B:$B,$A19,Ventas!$A:$A,"Badajoz")</f>
        <v>0</v>
      </c>
      <c r="D19" s="30">
        <f>+SUMIFS(Ventas!R:R,Ventas!$AD:$AD,$C$13,Ventas!$B:$B,$A19,Ventas!$A:$A,"Badajoz")</f>
        <v>0</v>
      </c>
      <c r="E19" s="30">
        <f>+SUMIFS(Ventas!S:S,Ventas!$AD:$AD,$C$13,Ventas!$B:$B,$A19,Ventas!$A:$A,"Badajoz")</f>
        <v>0</v>
      </c>
      <c r="F19" s="30">
        <f>+SUMIFS(Ventas!T:T,Ventas!$AD:$AD,$C$13,Ventas!$B:$B,$A19,Ventas!$A:$A,"Badajoz")</f>
        <v>0</v>
      </c>
      <c r="G19" s="30">
        <f>+SUMIFS(Ventas!U:U,Ventas!$AD:$AD,$C$13,Ventas!$B:$B,$A19,Ventas!$A:$A,"Badajoz")</f>
        <v>0</v>
      </c>
      <c r="H19" s="30">
        <f>+SUMIFS(Ventas!V:V,Ventas!$AD:$AD,$C$13,Ventas!$B:$B,$A19,Ventas!$A:$A,"Badajoz")</f>
        <v>0</v>
      </c>
      <c r="I19" s="30">
        <f>+SUMIFS(Ventas!W:W,Ventas!$AD:$AD,$C$13,Ventas!$B:$B,$A19,Ventas!$A:$A,"Badajoz")</f>
        <v>0</v>
      </c>
      <c r="J19" s="30">
        <f>+SUMIFS(Ventas!X:X,Ventas!$AD:$AD,$C$13,Ventas!$B:$B,$A19,Ventas!$A:$A,"Badajoz")</f>
        <v>0</v>
      </c>
      <c r="K19" s="30">
        <f>+SUMIFS(Ventas!Y:Y,Ventas!$AD:$AD,$C$13,Ventas!$B:$B,$A19,Ventas!$A:$A,"Badajoz")</f>
        <v>0</v>
      </c>
      <c r="L19" s="30">
        <f>+SUMIFS(Ventas!Z:Z,Ventas!$AD:$AD,$C$13,Ventas!$B:$B,$A19,Ventas!$A:$A,"Badajoz")</f>
        <v>0</v>
      </c>
    </row>
    <row r="20" spans="1:12">
      <c r="A20" s="29" t="s">
        <v>202</v>
      </c>
      <c r="B20" s="30">
        <f>+SUMIFS(Ventas!P:P,Ventas!$AD:$AD,$C$13,Ventas!$B:$B,$A20,Ventas!$A:$A,"Badajoz")</f>
        <v>1.9111362728275449</v>
      </c>
      <c r="C20" s="30">
        <f>+SUMIFS(Ventas!Q:Q,Ventas!$AD:$AD,$C$13,Ventas!$B:$B,$A20,Ventas!$A:$A,"Badajoz")</f>
        <v>1.5824301546272519</v>
      </c>
      <c r="D20" s="30">
        <f>+SUMIFS(Ventas!R:R,Ventas!$AD:$AD,$C$13,Ventas!$B:$B,$A20,Ventas!$A:$A,"Badajoz")</f>
        <v>1.7594205158004339</v>
      </c>
      <c r="E20" s="30">
        <f>+SUMIFS(Ventas!S:S,Ventas!$AD:$AD,$C$13,Ventas!$B:$B,$A20,Ventas!$A:$A,"Badajoz")</f>
        <v>2.173970351139026</v>
      </c>
      <c r="F20" s="30">
        <f>+SUMIFS(Ventas!T:T,Ventas!$AD:$AD,$C$13,Ventas!$B:$B,$A20,Ventas!$A:$A,"Badajoz")</f>
        <v>1.919294973463002</v>
      </c>
      <c r="G20" s="30">
        <f>+SUMIFS(Ventas!U:U,Ventas!$AD:$AD,$C$13,Ventas!$B:$B,$A20,Ventas!$A:$A,"Badajoz")</f>
        <v>1.8636783982047329</v>
      </c>
      <c r="H20" s="30">
        <f>+SUMIFS(Ventas!V:V,Ventas!$AD:$AD,$C$13,Ventas!$B:$B,$A20,Ventas!$A:$A,"Badajoz")</f>
        <v>1.8578222240230788</v>
      </c>
      <c r="I20" s="30">
        <f>+SUMIFS(Ventas!W:W,Ventas!$AD:$AD,$C$13,Ventas!$B:$B,$A20,Ventas!$A:$A,"Badajoz")</f>
        <v>2.1661957688253368</v>
      </c>
      <c r="J20" s="30">
        <f>+SUMIFS(Ventas!X:X,Ventas!$AD:$AD,$C$13,Ventas!$B:$B,$A20,Ventas!$A:$A,"Badajoz")</f>
        <v>2.1866239855379801</v>
      </c>
      <c r="K20" s="30">
        <f>+SUMIFS(Ventas!Y:Y,Ventas!$AD:$AD,$C$13,Ventas!$B:$B,$A20,Ventas!$A:$A,"Badajoz")</f>
        <v>1.8153613780950741</v>
      </c>
      <c r="L20" s="30">
        <f>+SUMIFS(Ventas!Z:Z,Ventas!$AD:$AD,$C$13,Ventas!$B:$B,$A20,Ventas!$A:$A,"Badajoz")</f>
        <v>1.4744060015532789</v>
      </c>
    </row>
    <row r="21" spans="1:12">
      <c r="A21" s="29" t="s">
        <v>203</v>
      </c>
      <c r="B21" s="30">
        <f>+SUMIFS(Ventas!P:P,Ventas!$AD:$AD,$C$13,Ventas!$B:$B,$A21,Ventas!$A:$A,"Badajoz")</f>
        <v>0</v>
      </c>
      <c r="C21" s="30">
        <f>+SUMIFS(Ventas!Q:Q,Ventas!$AD:$AD,$C$13,Ventas!$B:$B,$A21,Ventas!$A:$A,"Badajoz")</f>
        <v>0</v>
      </c>
      <c r="D21" s="74">
        <f>+SUMIFS(Ventas!R:R,Ventas!$AD:$AD,$C$13,Ventas!$B:$B,$A21,Ventas!$A:$A,"Badajoz")</f>
        <v>0</v>
      </c>
      <c r="E21" s="75">
        <f>+SUMIFS(Ventas!S:S,Ventas!$AD:$AD,$C$13,Ventas!$B:$B,$A21,Ventas!$A:$A,"Badajoz")</f>
        <v>0</v>
      </c>
      <c r="F21" s="75">
        <f>+SUMIFS(Ventas!T:T,Ventas!$AD:$AD,$C$13,Ventas!$B:$B,$A21,Ventas!$A:$A,"Badajoz")</f>
        <v>0</v>
      </c>
      <c r="G21" s="30">
        <f>+SUMIFS(Ventas!U:U,Ventas!$AD:$AD,$C$13,Ventas!$B:$B,$A21,Ventas!$A:$A,"Badajoz")</f>
        <v>0</v>
      </c>
      <c r="H21" s="30">
        <f>+SUMIFS(Ventas!V:V,Ventas!$AD:$AD,$C$13,Ventas!$B:$B,$A21,Ventas!$A:$A,"Badajoz")</f>
        <v>0</v>
      </c>
      <c r="I21" s="74">
        <f>+SUMIFS(Ventas!W:W,Ventas!$AD:$AD,$C$13,Ventas!$B:$B,$A21,Ventas!$A:$A,"Badajoz")</f>
        <v>7.6007769999999999</v>
      </c>
      <c r="J21" s="74">
        <f>+SUMIFS(Ventas!X:X,Ventas!$AD:$AD,$C$13,Ventas!$B:$B,$A21,Ventas!$A:$A,"Badajoz")</f>
        <v>0</v>
      </c>
      <c r="K21" s="30">
        <f>+SUMIFS(Ventas!Y:Y,Ventas!$AD:$AD,$C$13,Ventas!$B:$B,$A21,Ventas!$A:$A,"Badajoz")</f>
        <v>0</v>
      </c>
      <c r="L21" s="30">
        <f>+SUMIFS(Ventas!Z:Z,Ventas!$AD:$AD,$C$13,Ventas!$B:$B,$A21,Ventas!$A:$A,"Badajoz")</f>
        <v>0</v>
      </c>
    </row>
    <row r="22" spans="1:12">
      <c r="A22" s="29" t="s">
        <v>204</v>
      </c>
      <c r="B22" s="30">
        <f>+SUMIFS(Ventas!P:P,Ventas!$AD:$AD,$C$13,Ventas!$B:$B,$A22,Ventas!$A:$A,"Badajoz")</f>
        <v>0</v>
      </c>
      <c r="C22" s="30">
        <f>+SUMIFS(Ventas!Q:Q,Ventas!$AD:$AD,$C$13,Ventas!$B:$B,$A22,Ventas!$A:$A,"Badajoz")</f>
        <v>0</v>
      </c>
      <c r="D22" s="74">
        <f>+SUMIFS(Ventas!R:R,Ventas!$AD:$AD,$C$13,Ventas!$B:$B,$A22,Ventas!$A:$A,"Badajoz")</f>
        <v>85.723330000000004</v>
      </c>
      <c r="E22" s="75">
        <f>+SUMIFS(Ventas!S:S,Ventas!$AD:$AD,$C$13,Ventas!$B:$B,$A22,Ventas!$A:$A,"Badajoz")</f>
        <v>0</v>
      </c>
      <c r="F22" s="75">
        <f>+SUMIFS(Ventas!T:T,Ventas!$AD:$AD,$C$13,Ventas!$B:$B,$A22,Ventas!$A:$A,"Badajoz")</f>
        <v>0</v>
      </c>
      <c r="G22" s="30">
        <f>+SUMIFS(Ventas!U:U,Ventas!$AD:$AD,$C$13,Ventas!$B:$B,$A22,Ventas!$A:$A,"Badajoz")</f>
        <v>15.628190999999999</v>
      </c>
      <c r="H22" s="30">
        <f>+SUMIFS(Ventas!V:V,Ventas!$AD:$AD,$C$13,Ventas!$B:$B,$A22,Ventas!$A:$A,"Badajoz")</f>
        <v>13.906549999999999</v>
      </c>
      <c r="I22" s="74">
        <f>+SUMIFS(Ventas!W:W,Ventas!$AD:$AD,$C$13,Ventas!$B:$B,$A22,Ventas!$A:$A,"Badajoz")</f>
        <v>19.382877999999998</v>
      </c>
      <c r="J22" s="74">
        <f>+SUMIFS(Ventas!X:X,Ventas!$AD:$AD,$C$13,Ventas!$B:$B,$A22,Ventas!$A:$A,"Badajoz")</f>
        <v>6.608644</v>
      </c>
      <c r="K22" s="30">
        <f>+SUMIFS(Ventas!Y:Y,Ventas!$AD:$AD,$C$13,Ventas!$B:$B,$A22,Ventas!$A:$A,"Badajoz")</f>
        <v>0</v>
      </c>
      <c r="L22" s="30">
        <f>+SUMIFS(Ventas!Z:Z,Ventas!$AD:$AD,$C$13,Ventas!$B:$B,$A22,Ventas!$A:$A,"Badajoz")</f>
        <v>13.252668</v>
      </c>
    </row>
    <row r="23" spans="1:12">
      <c r="A23" s="29" t="s">
        <v>205</v>
      </c>
      <c r="B23" s="30">
        <f>+SUMIFS(Ventas!P:P,Ventas!$AD:$AD,$C$13,Ventas!$B:$B,$A23,Ventas!$A:$A,"Badajoz")</f>
        <v>19.801974000000001</v>
      </c>
      <c r="C23" s="30">
        <f>+SUMIFS(Ventas!Q:Q,Ventas!$AD:$AD,$C$13,Ventas!$B:$B,$A23,Ventas!$A:$A,"Badajoz")</f>
        <v>21.258298</v>
      </c>
      <c r="D23" s="30">
        <f>+SUMIFS(Ventas!R:R,Ventas!$AD:$AD,$C$13,Ventas!$B:$B,$A23,Ventas!$A:$A,"Badajoz")</f>
        <v>43.357264999999998</v>
      </c>
      <c r="E23" s="30">
        <f>+SUMIFS(Ventas!S:S,Ventas!$AD:$AD,$C$13,Ventas!$B:$B,$A23,Ventas!$A:$A,"Badajoz")</f>
        <v>36.142977999999999</v>
      </c>
      <c r="F23" s="30">
        <f>+SUMIFS(Ventas!T:T,Ventas!$AD:$AD,$C$13,Ventas!$B:$B,$A23,Ventas!$A:$A,"Badajoz")</f>
        <v>16.356860000000001</v>
      </c>
      <c r="G23" s="30">
        <f>+SUMIFS(Ventas!U:U,Ventas!$AD:$AD,$C$13,Ventas!$B:$B,$A23,Ventas!$A:$A,"Badajoz")</f>
        <v>51.032696752985849</v>
      </c>
      <c r="H23" s="30">
        <f>+SUMIFS(Ventas!V:V,Ventas!$AD:$AD,$C$13,Ventas!$B:$B,$A23,Ventas!$A:$A,"Badajoz")</f>
        <v>2.8388100000000001</v>
      </c>
      <c r="I23" s="30">
        <f>+SUMIFS(Ventas!W:W,Ventas!$AD:$AD,$C$13,Ventas!$B:$B,$A23,Ventas!$A:$A,"Badajoz")</f>
        <v>14.47411</v>
      </c>
      <c r="J23" s="30">
        <f>+SUMIFS(Ventas!X:X,Ventas!$AD:$AD,$C$13,Ventas!$B:$B,$A23,Ventas!$A:$A,"Badajoz")</f>
        <v>12.243897</v>
      </c>
      <c r="K23" s="30">
        <f>+SUMIFS(Ventas!Y:Y,Ventas!$AD:$AD,$C$13,Ventas!$B:$B,$A23,Ventas!$A:$A,"Badajoz")</f>
        <v>25.903518999999999</v>
      </c>
      <c r="L23" s="30">
        <f>+SUMIFS(Ventas!Z:Z,Ventas!$AD:$AD,$C$13,Ventas!$B:$B,$A23,Ventas!$A:$A,"Badajoz")</f>
        <v>13.318795</v>
      </c>
    </row>
    <row r="24" spans="1:12">
      <c r="A24" s="29" t="s">
        <v>206</v>
      </c>
      <c r="B24" s="30">
        <f>+SUMIFS(Ventas!P:P,Ventas!$AD:$AD,$C$13,Ventas!$B:$B,$A24,Ventas!$A:$A,"Badajoz")</f>
        <v>0</v>
      </c>
      <c r="C24" s="30">
        <f>+SUMIFS(Ventas!Q:Q,Ventas!$AD:$AD,$C$13,Ventas!$B:$B,$A24,Ventas!$A:$A,"Badajoz")</f>
        <v>0</v>
      </c>
      <c r="D24" s="75">
        <f>+SUMIFS(Ventas!R:R,Ventas!$AD:$AD,$C$13,Ventas!$B:$B,$A24,Ventas!$A:$A,"Badajoz")</f>
        <v>34.776035</v>
      </c>
      <c r="E24" s="75">
        <f>+SUMIFS(Ventas!S:S,Ventas!$AD:$AD,$C$13,Ventas!$B:$B,$A24,Ventas!$A:$A,"Badajoz")</f>
        <v>0</v>
      </c>
      <c r="F24" s="30">
        <f>+SUMIFS(Ventas!T:T,Ventas!$AD:$AD,$C$13,Ventas!$B:$B,$A24,Ventas!$A:$A,"Badajoz")</f>
        <v>0</v>
      </c>
      <c r="G24" s="30">
        <f>+SUMIFS(Ventas!U:U,Ventas!$AD:$AD,$C$13,Ventas!$B:$B,$A24,Ventas!$A:$A,"Badajoz")</f>
        <v>0</v>
      </c>
      <c r="H24" s="30">
        <f>+SUMIFS(Ventas!V:V,Ventas!$AD:$AD,$C$13,Ventas!$B:$B,$A24,Ventas!$A:$A,"Badajoz")</f>
        <v>28.096789999999999</v>
      </c>
      <c r="I24" s="30">
        <f>+SUMIFS(Ventas!W:W,Ventas!$AD:$AD,$C$13,Ventas!$B:$B,$A24,Ventas!$A:$A,"Badajoz")</f>
        <v>13.715688</v>
      </c>
      <c r="J24" s="30">
        <f>+SUMIFS(Ventas!X:X,Ventas!$AD:$AD,$C$13,Ventas!$B:$B,$A24,Ventas!$A:$A,"Badajoz")</f>
        <v>12.4152</v>
      </c>
      <c r="K24" s="30">
        <f>+SUMIFS(Ventas!Y:Y,Ventas!$AD:$AD,$C$13,Ventas!$B:$B,$A24,Ventas!$A:$A,"Badajoz")</f>
        <v>0</v>
      </c>
      <c r="L24" s="30">
        <f>+SUMIFS(Ventas!Z:Z,Ventas!$AD:$AD,$C$13,Ventas!$B:$B,$A24,Ventas!$A:$A,"Badajoz")</f>
        <v>12.3978</v>
      </c>
    </row>
    <row r="25" spans="1:12">
      <c r="A25" s="29" t="s">
        <v>207</v>
      </c>
      <c r="B25" s="30">
        <f>+SUMIFS(Ventas!P:P,Ventas!$AD:$AD,$C$13,Ventas!$B:$B,$A25,Ventas!$A:$A,"Badajoz")</f>
        <v>0</v>
      </c>
      <c r="C25" s="30">
        <f>+SUMIFS(Ventas!Q:Q,Ventas!$AD:$AD,$C$13,Ventas!$B:$B,$A25,Ventas!$A:$A,"Badajoz")</f>
        <v>0</v>
      </c>
      <c r="D25" s="30">
        <f>+SUMIFS(Ventas!R:R,Ventas!$AD:$AD,$C$13,Ventas!$B:$B,$A25,Ventas!$A:$A,"Badajoz")</f>
        <v>0</v>
      </c>
      <c r="E25" s="30">
        <f>+SUMIFS(Ventas!S:S,Ventas!$AD:$AD,$C$13,Ventas!$B:$B,$A25,Ventas!$A:$A,"Badajoz")</f>
        <v>4.7944050000000002</v>
      </c>
      <c r="F25" s="30">
        <f>+SUMIFS(Ventas!T:T,Ventas!$AD:$AD,$C$13,Ventas!$B:$B,$A25,Ventas!$A:$A,"Badajoz")</f>
        <v>0</v>
      </c>
      <c r="G25" s="30">
        <f>+SUMIFS(Ventas!U:U,Ventas!$AD:$AD,$C$13,Ventas!$B:$B,$A25,Ventas!$A:$A,"Badajoz")</f>
        <v>6.4057224000000001</v>
      </c>
      <c r="H25" s="30">
        <f>+SUMIFS(Ventas!V:V,Ventas!$AD:$AD,$C$13,Ventas!$B:$B,$A25,Ventas!$A:$A,"Badajoz")</f>
        <v>0</v>
      </c>
      <c r="I25" s="30">
        <f>+SUMIFS(Ventas!W:W,Ventas!$AD:$AD,$C$13,Ventas!$B:$B,$A25,Ventas!$A:$A,"Badajoz")</f>
        <v>0</v>
      </c>
      <c r="J25" s="30">
        <f>+SUMIFS(Ventas!X:X,Ventas!$AD:$AD,$C$13,Ventas!$B:$B,$A25,Ventas!$A:$A,"Badajoz")</f>
        <v>6.2076000000000002</v>
      </c>
      <c r="K25" s="30">
        <f>+SUMIFS(Ventas!Y:Y,Ventas!$AD:$AD,$C$13,Ventas!$B:$B,$A25,Ventas!$A:$A,"Badajoz")</f>
        <v>0</v>
      </c>
      <c r="L25" s="30">
        <f>+SUMIFS(Ventas!Z:Z,Ventas!$AD:$AD,$C$13,Ventas!$B:$B,$A25,Ventas!$A:$A,"Badajoz")</f>
        <v>0</v>
      </c>
    </row>
    <row r="26" spans="1:12">
      <c r="A26" s="31" t="s">
        <v>130</v>
      </c>
      <c r="B26" s="32">
        <f>+SUMIFS(Ventas!P:P,Ventas!$AD:$AD,$C$13,Ventas!$B:$B,$A26,Ventas!$A:$A,"Badajoz")</f>
        <v>4981.2541529999999</v>
      </c>
      <c r="C26" s="32">
        <f>+SUMIFS(Ventas!Q:Q,Ventas!$AD:$AD,$C$13,Ventas!$B:$B,$A26,Ventas!$A:$A,"Badajoz")</f>
        <v>4391.9773660000001</v>
      </c>
      <c r="D26" s="32">
        <f>+SUMIFS(Ventas!R:R,Ventas!$AD:$AD,$C$13,Ventas!$B:$B,$A26,Ventas!$A:$A,"Badajoz")</f>
        <v>2323.5044120000002</v>
      </c>
      <c r="E26" s="32">
        <f>+SUMIFS(Ventas!S:S,Ventas!$AD:$AD,$C$13,Ventas!$B:$B,$A26,Ventas!$A:$A,"Badajoz")</f>
        <v>3091.3330020000003</v>
      </c>
      <c r="F26" s="32">
        <f>+SUMIFS(Ventas!T:T,Ventas!$AD:$AD,$C$13,Ventas!$B:$B,$A26,Ventas!$A:$A,"Badajoz")</f>
        <v>2982.7971320000001</v>
      </c>
      <c r="G26" s="32">
        <f>+SUMIFS(Ventas!U:U,Ventas!$AD:$AD,$C$13,Ventas!$B:$B,$A26,Ventas!$A:$A,"Badajoz")</f>
        <v>1768.345049</v>
      </c>
      <c r="H26" s="32">
        <f>+SUMIFS(Ventas!V:V,Ventas!$AD:$AD,$C$13,Ventas!$B:$B,$A26,Ventas!$A:$A,"Badajoz")</f>
        <v>1940.822093</v>
      </c>
      <c r="I26" s="32">
        <f>+SUMIFS(Ventas!W:W,Ventas!$AD:$AD,$C$13,Ventas!$B:$B,$A26,Ventas!$A:$A,"Badajoz")</f>
        <v>734.347264</v>
      </c>
      <c r="J26" s="32">
        <f>+SUMIFS(Ventas!X:X,Ventas!$AD:$AD,$C$13,Ventas!$B:$B,$A26,Ventas!$A:$A,"Badajoz")</f>
        <v>1596.760702</v>
      </c>
      <c r="K26" s="32">
        <f>+SUMIFS(Ventas!Y:Y,Ventas!$AD:$AD,$C$13,Ventas!$B:$B,$A26,Ventas!$A:$A,"Badajoz")</f>
        <v>2381.5285319999998</v>
      </c>
      <c r="L26" s="32">
        <f>+SUMIFS(Ventas!Z:Z,Ventas!$AD:$AD,$C$13,Ventas!$B:$B,$A26,Ventas!$A:$A,"Badajoz")</f>
        <v>3730.9547419999999</v>
      </c>
    </row>
    <row r="27" spans="1:12">
      <c r="A27" s="29" t="s">
        <v>208</v>
      </c>
      <c r="B27" s="30">
        <f>+SUMIFS(Ventas!P:P,Ventas!$AD:$AD,$C$13,Ventas!$B:$B,$A27,Ventas!$A:$A,"Badajoz")</f>
        <v>0</v>
      </c>
      <c r="C27" s="30">
        <f>+SUMIFS(Ventas!Q:Q,Ventas!$AD:$AD,$C$13,Ventas!$B:$B,$A27,Ventas!$A:$A,"Badajoz")</f>
        <v>0</v>
      </c>
      <c r="D27" s="30">
        <f>+SUMIFS(Ventas!R:R,Ventas!$AD:$AD,$C$13,Ventas!$B:$B,$A27,Ventas!$A:$A,"Badajoz")</f>
        <v>0</v>
      </c>
      <c r="E27" s="30">
        <f>+SUMIFS(Ventas!S:S,Ventas!$AD:$AD,$C$13,Ventas!$B:$B,$A27,Ventas!$A:$A,"Badajoz")</f>
        <v>0</v>
      </c>
      <c r="F27" s="30">
        <f>+SUMIFS(Ventas!T:T,Ventas!$AD:$AD,$C$13,Ventas!$B:$B,$A27,Ventas!$A:$A,"Badajoz")</f>
        <v>0</v>
      </c>
      <c r="G27" s="30">
        <f>+SUMIFS(Ventas!U:U,Ventas!$AD:$AD,$C$13,Ventas!$B:$B,$A27,Ventas!$A:$A,"Badajoz")</f>
        <v>0</v>
      </c>
      <c r="H27" s="30">
        <f>+SUMIFS(Ventas!V:V,Ventas!$AD:$AD,$C$13,Ventas!$B:$B,$A27,Ventas!$A:$A,"Badajoz")</f>
        <v>11.085696</v>
      </c>
      <c r="I27" s="30">
        <f>+SUMIFS(Ventas!W:W,Ventas!$AD:$AD,$C$13,Ventas!$B:$B,$A27,Ventas!$A:$A,"Badajoz")</f>
        <v>0</v>
      </c>
      <c r="J27" s="30">
        <f>+SUMIFS(Ventas!X:X,Ventas!$AD:$AD,$C$13,Ventas!$B:$B,$A27,Ventas!$A:$A,"Badajoz")</f>
        <v>12.452501</v>
      </c>
      <c r="K27" s="30">
        <f>+SUMIFS(Ventas!Y:Y,Ventas!$AD:$AD,$C$13,Ventas!$B:$B,$A27,Ventas!$A:$A,"Badajoz")</f>
        <v>0</v>
      </c>
      <c r="L27" s="30">
        <f>+SUMIFS(Ventas!Z:Z,Ventas!$AD:$AD,$C$13,Ventas!$B:$B,$A27,Ventas!$A:$A,"Badajoz")</f>
        <v>12.047879999999999</v>
      </c>
    </row>
    <row r="28" spans="1:12">
      <c r="A28" s="29" t="s">
        <v>209</v>
      </c>
      <c r="B28" s="30">
        <f>+SUMIFS(Ventas!P:P,Ventas!$AD:$AD,$C$13,Ventas!$B:$B,$A28,Ventas!$A:$A,"Badajoz")</f>
        <v>0</v>
      </c>
      <c r="C28" s="30">
        <f>+SUMIFS(Ventas!Q:Q,Ventas!$AD:$AD,$C$13,Ventas!$B:$B,$A28,Ventas!$A:$A,"Badajoz")</f>
        <v>0</v>
      </c>
      <c r="D28" s="30">
        <f>+SUMIFS(Ventas!R:R,Ventas!$AD:$AD,$C$13,Ventas!$B:$B,$A28,Ventas!$A:$A,"Badajoz")</f>
        <v>15.847804999999999</v>
      </c>
      <c r="E28" s="30">
        <f>+SUMIFS(Ventas!S:S,Ventas!$AD:$AD,$C$13,Ventas!$B:$B,$A28,Ventas!$A:$A,"Badajoz")</f>
        <v>11.960243999999999</v>
      </c>
      <c r="F28" s="30">
        <f>+SUMIFS(Ventas!T:T,Ventas!$AD:$AD,$C$13,Ventas!$B:$B,$A28,Ventas!$A:$A,"Badajoz")</f>
        <v>0</v>
      </c>
      <c r="G28" s="30">
        <f>+SUMIFS(Ventas!U:U,Ventas!$AD:$AD,$C$13,Ventas!$B:$B,$A28,Ventas!$A:$A,"Badajoz")</f>
        <v>0</v>
      </c>
      <c r="H28" s="30">
        <f>+SUMIFS(Ventas!V:V,Ventas!$AD:$AD,$C$13,Ventas!$B:$B,$A28,Ventas!$A:$A,"Badajoz")</f>
        <v>10.822466</v>
      </c>
      <c r="I28" s="30">
        <f>+SUMIFS(Ventas!W:W,Ventas!$AD:$AD,$C$13,Ventas!$B:$B,$A28,Ventas!$A:$A,"Badajoz")</f>
        <v>14.973312</v>
      </c>
      <c r="J28" s="30">
        <f>+SUMIFS(Ventas!X:X,Ventas!$AD:$AD,$C$13,Ventas!$B:$B,$A28,Ventas!$A:$A,"Badajoz")</f>
        <v>0</v>
      </c>
      <c r="K28" s="30">
        <f>+SUMIFS(Ventas!Y:Y,Ventas!$AD:$AD,$C$13,Ventas!$B:$B,$A28,Ventas!$A:$A,"Badajoz")</f>
        <v>13.038527999999999</v>
      </c>
      <c r="L28" s="30">
        <f>+SUMIFS(Ventas!Z:Z,Ventas!$AD:$AD,$C$13,Ventas!$B:$B,$A28,Ventas!$A:$A,"Badajoz")</f>
        <v>0</v>
      </c>
    </row>
    <row r="29" spans="1:12">
      <c r="A29" s="29" t="s">
        <v>210</v>
      </c>
      <c r="B29" s="30">
        <f>+SUMIFS(Ventas!P:P,Ventas!$AD:$AD,$C$13,Ventas!$B:$B,$A29,Ventas!$A:$A,"Badajoz")</f>
        <v>0</v>
      </c>
      <c r="C29" s="30">
        <f>+SUMIFS(Ventas!Q:Q,Ventas!$AD:$AD,$C$13,Ventas!$B:$B,$A29,Ventas!$A:$A,"Badajoz")</f>
        <v>0</v>
      </c>
      <c r="D29" s="30">
        <f>+SUMIFS(Ventas!R:R,Ventas!$AD:$AD,$C$13,Ventas!$B:$B,$A29,Ventas!$A:$A,"Badajoz")</f>
        <v>0</v>
      </c>
      <c r="E29" s="30">
        <f>+SUMIFS(Ventas!S:S,Ventas!$AD:$AD,$C$13,Ventas!$B:$B,$A29,Ventas!$A:$A,"Badajoz")</f>
        <v>0</v>
      </c>
      <c r="F29" s="30">
        <f>+SUMIFS(Ventas!T:T,Ventas!$AD:$AD,$C$13,Ventas!$B:$B,$A29,Ventas!$A:$A,"Badajoz")</f>
        <v>7.4217719999999998</v>
      </c>
      <c r="G29" s="30">
        <f>+SUMIFS(Ventas!U:U,Ventas!$AD:$AD,$C$13,Ventas!$B:$B,$A29,Ventas!$A:$A,"Badajoz")</f>
        <v>0</v>
      </c>
      <c r="H29" s="30">
        <f>+SUMIFS(Ventas!V:V,Ventas!$AD:$AD,$C$13,Ventas!$B:$B,$A29,Ventas!$A:$A,"Badajoz")</f>
        <v>0</v>
      </c>
      <c r="I29" s="30">
        <f>+SUMIFS(Ventas!W:W,Ventas!$AD:$AD,$C$13,Ventas!$B:$B,$A29,Ventas!$A:$A,"Badajoz")</f>
        <v>0</v>
      </c>
      <c r="J29" s="30">
        <f>+SUMIFS(Ventas!X:X,Ventas!$AD:$AD,$C$13,Ventas!$B:$B,$A29,Ventas!$A:$A,"Badajoz")</f>
        <v>0</v>
      </c>
      <c r="K29" s="30">
        <f>+SUMIFS(Ventas!Y:Y,Ventas!$AD:$AD,$C$13,Ventas!$B:$B,$A29,Ventas!$A:$A,"Badajoz")</f>
        <v>0</v>
      </c>
      <c r="L29" s="30">
        <f>+SUMIFS(Ventas!Z:Z,Ventas!$AD:$AD,$C$13,Ventas!$B:$B,$A29,Ventas!$A:$A,"Badajoz")</f>
        <v>11.542488000000001</v>
      </c>
    </row>
    <row r="30" spans="1:12">
      <c r="A30" s="29" t="s">
        <v>211</v>
      </c>
      <c r="B30" s="30">
        <f>+SUMIFS(Ventas!P:P,Ventas!$AD:$AD,$C$13,Ventas!$B:$B,$A30,Ventas!$A:$A,"Badajoz")</f>
        <v>0</v>
      </c>
      <c r="C30" s="30">
        <f>+SUMIFS(Ventas!Q:Q,Ventas!$AD:$AD,$C$13,Ventas!$B:$B,$A30,Ventas!$A:$A,"Badajoz")</f>
        <v>0</v>
      </c>
      <c r="D30" s="30">
        <f>+SUMIFS(Ventas!R:R,Ventas!$AD:$AD,$C$13,Ventas!$B:$B,$A30,Ventas!$A:$A,"Badajoz")</f>
        <v>0</v>
      </c>
      <c r="E30" s="30">
        <f>+SUMIFS(Ventas!S:S,Ventas!$AD:$AD,$C$13,Ventas!$B:$B,$A30,Ventas!$A:$A,"Badajoz")</f>
        <v>0</v>
      </c>
      <c r="F30" s="30">
        <f>+SUMIFS(Ventas!T:T,Ventas!$AD:$AD,$C$13,Ventas!$B:$B,$A30,Ventas!$A:$A,"Badajoz")</f>
        <v>0</v>
      </c>
      <c r="G30" s="30">
        <f>+SUMIFS(Ventas!U:U,Ventas!$AD:$AD,$C$13,Ventas!$B:$B,$A30,Ventas!$A:$A,"Badajoz")</f>
        <v>0</v>
      </c>
      <c r="H30" s="30">
        <f>+SUMIFS(Ventas!V:V,Ventas!$AD:$AD,$C$13,Ventas!$B:$B,$A30,Ventas!$A:$A,"Badajoz")</f>
        <v>0</v>
      </c>
      <c r="I30" s="30">
        <f>+SUMIFS(Ventas!W:W,Ventas!$AD:$AD,$C$13,Ventas!$B:$B,$A30,Ventas!$A:$A,"Badajoz")</f>
        <v>0</v>
      </c>
      <c r="J30" s="30">
        <f>+SUMIFS(Ventas!X:X,Ventas!$AD:$AD,$C$13,Ventas!$B:$B,$A30,Ventas!$A:$A,"Badajoz")</f>
        <v>0</v>
      </c>
      <c r="K30" s="30">
        <f>+SUMIFS(Ventas!Y:Y,Ventas!$AD:$AD,$C$13,Ventas!$B:$B,$A30,Ventas!$A:$A,"Badajoz")</f>
        <v>0</v>
      </c>
      <c r="L30" s="30">
        <f>+SUMIFS(Ventas!Z:Z,Ventas!$AD:$AD,$C$13,Ventas!$B:$B,$A30,Ventas!$A:$A,"Badajoz")</f>
        <v>0</v>
      </c>
    </row>
    <row r="31" spans="1:12">
      <c r="A31" s="29" t="s">
        <v>212</v>
      </c>
      <c r="B31" s="30">
        <f>+SUMIFS(Ventas!P:P,Ventas!$AD:$AD,$C$13,Ventas!$B:$B,$A31,Ventas!$A:$A,"Badajoz")</f>
        <v>0</v>
      </c>
      <c r="C31" s="30">
        <f>+SUMIFS(Ventas!Q:Q,Ventas!$AD:$AD,$C$13,Ventas!$B:$B,$A31,Ventas!$A:$A,"Badajoz")</f>
        <v>0</v>
      </c>
      <c r="D31" s="30">
        <f>+SUMIFS(Ventas!R:R,Ventas!$AD:$AD,$C$13,Ventas!$B:$B,$A31,Ventas!$A:$A,"Badajoz")</f>
        <v>33.473494000000002</v>
      </c>
      <c r="E31" s="30">
        <f>+SUMIFS(Ventas!S:S,Ventas!$AD:$AD,$C$13,Ventas!$B:$B,$A31,Ventas!$A:$A,"Badajoz")</f>
        <v>0</v>
      </c>
      <c r="F31" s="30">
        <f>+SUMIFS(Ventas!T:T,Ventas!$AD:$AD,$C$13,Ventas!$B:$B,$A31,Ventas!$A:$A,"Badajoz")</f>
        <v>8.634639</v>
      </c>
      <c r="G31" s="30">
        <f>+SUMIFS(Ventas!U:U,Ventas!$AD:$AD,$C$13,Ventas!$B:$B,$A31,Ventas!$A:$A,"Badajoz")</f>
        <v>0</v>
      </c>
      <c r="H31" s="30">
        <f>+SUMIFS(Ventas!V:V,Ventas!$AD:$AD,$C$13,Ventas!$B:$B,$A31,Ventas!$A:$A,"Badajoz")</f>
        <v>22.219837999999999</v>
      </c>
      <c r="I31" s="30">
        <f>+SUMIFS(Ventas!W:W,Ventas!$AD:$AD,$C$13,Ventas!$B:$B,$A31,Ventas!$A:$A,"Badajoz")</f>
        <v>0</v>
      </c>
      <c r="J31" s="30">
        <f>+SUMIFS(Ventas!X:X,Ventas!$AD:$AD,$C$13,Ventas!$B:$B,$A31,Ventas!$A:$A,"Badajoz")</f>
        <v>0</v>
      </c>
      <c r="K31" s="30">
        <f>+SUMIFS(Ventas!Y:Y,Ventas!$AD:$AD,$C$13,Ventas!$B:$B,$A31,Ventas!$A:$A,"Badajoz")</f>
        <v>26.077055999999999</v>
      </c>
      <c r="L31" s="30">
        <f>+SUMIFS(Ventas!Z:Z,Ventas!$AD:$AD,$C$13,Ventas!$B:$B,$A31,Ventas!$A:$A,"Badajoz")</f>
        <v>0</v>
      </c>
    </row>
    <row r="32" spans="1:12">
      <c r="A32" s="29" t="s">
        <v>213</v>
      </c>
      <c r="B32" s="30">
        <f>+SUMIFS(Ventas!P:P,Ventas!$AD:$AD,$C$13,Ventas!$B:$B,$A32,Ventas!$A:$A,"Badajoz")</f>
        <v>0</v>
      </c>
      <c r="C32" s="30">
        <f>+SUMIFS(Ventas!Q:Q,Ventas!$AD:$AD,$C$13,Ventas!$B:$B,$A32,Ventas!$A:$A,"Badajoz")</f>
        <v>0</v>
      </c>
      <c r="D32" s="30">
        <f>+SUMIFS(Ventas!R:R,Ventas!$AD:$AD,$C$13,Ventas!$B:$B,$A32,Ventas!$A:$A,"Badajoz")</f>
        <v>0</v>
      </c>
      <c r="E32" s="30">
        <f>+SUMIFS(Ventas!S:S,Ventas!$AD:$AD,$C$13,Ventas!$B:$B,$A32,Ventas!$A:$A,"Badajoz")</f>
        <v>0</v>
      </c>
      <c r="F32" s="30">
        <f>+SUMIFS(Ventas!T:T,Ventas!$AD:$AD,$C$13,Ventas!$B:$B,$A32,Ventas!$A:$A,"Badajoz")</f>
        <v>0</v>
      </c>
      <c r="G32" s="30">
        <f>+SUMIFS(Ventas!U:U,Ventas!$AD:$AD,$C$13,Ventas!$B:$B,$A32,Ventas!$A:$A,"Badajoz")</f>
        <v>0</v>
      </c>
      <c r="H32" s="30">
        <f>+SUMIFS(Ventas!V:V,Ventas!$AD:$AD,$C$13,Ventas!$B:$B,$A32,Ventas!$A:$A,"Badajoz")</f>
        <v>0</v>
      </c>
      <c r="I32" s="30">
        <f>+SUMIFS(Ventas!W:W,Ventas!$AD:$AD,$C$13,Ventas!$B:$B,$A32,Ventas!$A:$A,"Badajoz")</f>
        <v>0</v>
      </c>
      <c r="J32" s="30">
        <f>+SUMIFS(Ventas!X:X,Ventas!$AD:$AD,$C$13,Ventas!$B:$B,$A32,Ventas!$A:$A,"Badajoz")</f>
        <v>0</v>
      </c>
      <c r="K32" s="30">
        <f>+SUMIFS(Ventas!Y:Y,Ventas!$AD:$AD,$C$13,Ventas!$B:$B,$A32,Ventas!$A:$A,"Badajoz")</f>
        <v>0</v>
      </c>
      <c r="L32" s="30">
        <f>+SUMIFS(Ventas!Z:Z,Ventas!$AD:$AD,$C$13,Ventas!$B:$B,$A32,Ventas!$A:$A,"Badajoz")</f>
        <v>0</v>
      </c>
    </row>
    <row r="33" spans="1:12">
      <c r="A33" s="29" t="s">
        <v>214</v>
      </c>
      <c r="B33" s="30">
        <f>+SUMIFS(Ventas!P:P,Ventas!$AD:$AD,$C$13,Ventas!$B:$B,$A33,Ventas!$A:$A,"Badajoz")</f>
        <v>0.21561786524287219</v>
      </c>
      <c r="C33" s="30">
        <f>+SUMIFS(Ventas!Q:Q,Ventas!$AD:$AD,$C$13,Ventas!$B:$B,$A33,Ventas!$A:$A,"Badajoz")</f>
        <v>0.16956544706389601</v>
      </c>
      <c r="D33" s="30">
        <f>+SUMIFS(Ventas!R:R,Ventas!$AD:$AD,$C$13,Ventas!$B:$B,$A33,Ventas!$A:$A,"Badajoz")</f>
        <v>0.18901445939109418</v>
      </c>
      <c r="E33" s="30">
        <f>+SUMIFS(Ventas!S:S,Ventas!$AD:$AD,$C$13,Ventas!$B:$B,$A33,Ventas!$A:$A,"Badajoz")</f>
        <v>0.27386655558854001</v>
      </c>
      <c r="F33" s="30">
        <f>+SUMIFS(Ventas!T:T,Ventas!$AD:$AD,$C$13,Ventas!$B:$B,$A33,Ventas!$A:$A,"Badajoz")</f>
        <v>0.34826916952754922</v>
      </c>
      <c r="G33" s="30">
        <f>+SUMIFS(Ventas!U:U,Ventas!$AD:$AD,$C$13,Ventas!$B:$B,$A33,Ventas!$A:$A,"Badajoz")</f>
        <v>0.34404470261992798</v>
      </c>
      <c r="H33" s="30">
        <f>+SUMIFS(Ventas!V:V,Ventas!$AD:$AD,$C$13,Ventas!$B:$B,$A33,Ventas!$A:$A,"Badajoz")</f>
        <v>0.34823571110258811</v>
      </c>
      <c r="I33" s="30">
        <f>+SUMIFS(Ventas!W:W,Ventas!$AD:$AD,$C$13,Ventas!$B:$B,$A33,Ventas!$A:$A,"Badajoz")</f>
        <v>0.43022302892713271</v>
      </c>
      <c r="J33" s="30">
        <f>+SUMIFS(Ventas!X:X,Ventas!$AD:$AD,$C$13,Ventas!$B:$B,$A33,Ventas!$A:$A,"Badajoz")</f>
        <v>0.40681970878485696</v>
      </c>
      <c r="K33" s="30">
        <f>+SUMIFS(Ventas!Y:Y,Ventas!$AD:$AD,$C$13,Ventas!$B:$B,$A33,Ventas!$A:$A,"Badajoz")</f>
        <v>0.36096277905472812</v>
      </c>
      <c r="L33" s="30">
        <f>+SUMIFS(Ventas!Z:Z,Ventas!$AD:$AD,$C$13,Ventas!$B:$B,$A33,Ventas!$A:$A,"Badajoz")</f>
        <v>0.35746518681043149</v>
      </c>
    </row>
    <row r="34" spans="1:12">
      <c r="A34" s="34" t="s">
        <v>215</v>
      </c>
      <c r="B34" s="76">
        <f>SUM(B16:B33)</f>
        <v>5218.6437591380709</v>
      </c>
      <c r="C34" s="76">
        <f t="shared" ref="C34:L34" si="0">SUM(C16:C33)</f>
        <v>4567.1541586016911</v>
      </c>
      <c r="D34" s="76">
        <f t="shared" si="0"/>
        <v>2669.8915039751919</v>
      </c>
      <c r="E34" s="76">
        <f t="shared" si="0"/>
        <v>3285.1675049067276</v>
      </c>
      <c r="F34" s="76">
        <f t="shared" si="0"/>
        <v>3247.0767761429906</v>
      </c>
      <c r="G34" s="76">
        <f t="shared" si="0"/>
        <v>1982.4787617171971</v>
      </c>
      <c r="H34" s="76">
        <f t="shared" si="0"/>
        <v>2212.8460279351257</v>
      </c>
      <c r="I34" s="76">
        <f t="shared" si="0"/>
        <v>871.36980079775242</v>
      </c>
      <c r="J34" s="76">
        <f t="shared" si="0"/>
        <v>2066.7005886943234</v>
      </c>
      <c r="K34" s="76">
        <f t="shared" si="0"/>
        <v>2533.0734911571499</v>
      </c>
      <c r="L34" s="76">
        <f t="shared" si="0"/>
        <v>3849.3505711883636</v>
      </c>
    </row>
    <row r="35" spans="1:12" ht="13.8" thickBot="1">
      <c r="A35" s="37"/>
      <c r="B35" s="88" t="s">
        <v>216</v>
      </c>
      <c r="C35" s="88"/>
      <c r="D35" s="88"/>
      <c r="E35" s="88"/>
      <c r="F35" s="88"/>
      <c r="G35" s="88"/>
      <c r="H35" s="88"/>
      <c r="I35" s="88"/>
      <c r="J35" s="88"/>
      <c r="K35" s="88"/>
      <c r="L35" s="88"/>
    </row>
    <row r="36" spans="1:12" ht="13.8" thickTop="1">
      <c r="A36" s="29" t="s">
        <v>198</v>
      </c>
      <c r="B36" s="38">
        <f t="shared" ref="B36:L51" si="1">+B16/B$34</f>
        <v>3.743761272416659E-2</v>
      </c>
      <c r="C36" s="38">
        <f t="shared" si="1"/>
        <v>3.3317574514845863E-2</v>
      </c>
      <c r="D36" s="38">
        <f t="shared" si="1"/>
        <v>4.916331911037073E-2</v>
      </c>
      <c r="E36" s="38">
        <f t="shared" si="1"/>
        <v>4.215585317739589E-2</v>
      </c>
      <c r="F36" s="38">
        <f t="shared" si="1"/>
        <v>7.0709387190014891E-2</v>
      </c>
      <c r="G36" s="38">
        <f t="shared" si="1"/>
        <v>7.0043312516048603E-2</v>
      </c>
      <c r="H36" s="38">
        <f t="shared" si="1"/>
        <v>8.1726303916750384E-2</v>
      </c>
      <c r="I36" s="38">
        <f t="shared" si="1"/>
        <v>7.3768167018355771E-2</v>
      </c>
      <c r="J36" s="38">
        <f t="shared" si="1"/>
        <v>0.20197342725087816</v>
      </c>
      <c r="K36" s="38">
        <f t="shared" si="1"/>
        <v>3.3299283378259881E-2</v>
      </c>
      <c r="L36" s="38">
        <f t="shared" si="1"/>
        <v>1.4029464451539391E-2</v>
      </c>
    </row>
    <row r="37" spans="1:12">
      <c r="A37" s="29" t="s">
        <v>199</v>
      </c>
      <c r="B37" s="38">
        <f t="shared" si="1"/>
        <v>3.8491445147652097E-3</v>
      </c>
      <c r="C37" s="38">
        <f t="shared" si="1"/>
        <v>0</v>
      </c>
      <c r="D37" s="38">
        <f t="shared" si="1"/>
        <v>0</v>
      </c>
      <c r="E37" s="38">
        <f t="shared" si="1"/>
        <v>0</v>
      </c>
      <c r="F37" s="38">
        <f t="shared" si="1"/>
        <v>0</v>
      </c>
      <c r="G37" s="38">
        <f t="shared" si="1"/>
        <v>0</v>
      </c>
      <c r="H37" s="38">
        <f t="shared" si="1"/>
        <v>0</v>
      </c>
      <c r="I37" s="38">
        <f t="shared" si="1"/>
        <v>0</v>
      </c>
      <c r="J37" s="38">
        <f t="shared" si="1"/>
        <v>0</v>
      </c>
      <c r="K37" s="38">
        <f t="shared" si="1"/>
        <v>0</v>
      </c>
      <c r="L37" s="38">
        <f t="shared" si="1"/>
        <v>0</v>
      </c>
    </row>
    <row r="38" spans="1:12">
      <c r="A38" s="29" t="s">
        <v>200</v>
      </c>
      <c r="B38" s="38">
        <f t="shared" si="1"/>
        <v>0</v>
      </c>
      <c r="C38" s="38">
        <f t="shared" si="1"/>
        <v>0</v>
      </c>
      <c r="D38" s="38">
        <f t="shared" si="1"/>
        <v>0</v>
      </c>
      <c r="E38" s="38">
        <f t="shared" si="1"/>
        <v>0</v>
      </c>
      <c r="F38" s="38">
        <f t="shared" si="1"/>
        <v>0</v>
      </c>
      <c r="G38" s="38">
        <f t="shared" si="1"/>
        <v>0</v>
      </c>
      <c r="H38" s="38">
        <f t="shared" si="1"/>
        <v>0</v>
      </c>
      <c r="I38" s="38">
        <f t="shared" si="1"/>
        <v>0</v>
      </c>
      <c r="J38" s="38">
        <f t="shared" si="1"/>
        <v>0</v>
      </c>
      <c r="K38" s="38">
        <f t="shared" si="1"/>
        <v>0</v>
      </c>
      <c r="L38" s="38">
        <f t="shared" si="1"/>
        <v>0</v>
      </c>
    </row>
    <row r="39" spans="1:12">
      <c r="A39" s="29" t="s">
        <v>201</v>
      </c>
      <c r="B39" s="38">
        <f t="shared" si="1"/>
        <v>0</v>
      </c>
      <c r="C39" s="38">
        <f t="shared" si="1"/>
        <v>0</v>
      </c>
      <c r="D39" s="38">
        <f t="shared" si="1"/>
        <v>0</v>
      </c>
      <c r="E39" s="38">
        <f t="shared" si="1"/>
        <v>0</v>
      </c>
      <c r="F39" s="38">
        <f t="shared" si="1"/>
        <v>0</v>
      </c>
      <c r="G39" s="38">
        <f t="shared" si="1"/>
        <v>0</v>
      </c>
      <c r="H39" s="38">
        <f t="shared" si="1"/>
        <v>0</v>
      </c>
      <c r="I39" s="38">
        <f t="shared" si="1"/>
        <v>0</v>
      </c>
      <c r="J39" s="38">
        <f t="shared" si="1"/>
        <v>0</v>
      </c>
      <c r="K39" s="38">
        <f t="shared" si="1"/>
        <v>0</v>
      </c>
      <c r="L39" s="38">
        <f t="shared" si="1"/>
        <v>0</v>
      </c>
    </row>
    <row r="40" spans="1:12">
      <c r="A40" s="29" t="s">
        <v>202</v>
      </c>
      <c r="B40" s="38">
        <f t="shared" si="1"/>
        <v>3.6621320807366144E-4</v>
      </c>
      <c r="C40" s="38">
        <f t="shared" si="1"/>
        <v>3.4648056528745219E-4</v>
      </c>
      <c r="D40" s="38">
        <f t="shared" si="1"/>
        <v>6.5898577271055359E-4</v>
      </c>
      <c r="E40" s="38">
        <f t="shared" si="1"/>
        <v>6.6175327373474348E-4</v>
      </c>
      <c r="F40" s="38">
        <f t="shared" si="1"/>
        <v>5.9108395205327373E-4</v>
      </c>
      <c r="G40" s="38">
        <f t="shared" si="1"/>
        <v>9.4007483671120851E-4</v>
      </c>
      <c r="H40" s="38">
        <f t="shared" si="1"/>
        <v>8.3956235570383073E-4</v>
      </c>
      <c r="I40" s="38">
        <f t="shared" si="1"/>
        <v>2.4859660810394751E-3</v>
      </c>
      <c r="J40" s="38">
        <f t="shared" si="1"/>
        <v>1.0580264976454187E-3</v>
      </c>
      <c r="K40" s="38">
        <f t="shared" si="1"/>
        <v>7.1666352533095558E-4</v>
      </c>
      <c r="L40" s="38">
        <f t="shared" si="1"/>
        <v>3.8302720791110053E-4</v>
      </c>
    </row>
    <row r="41" spans="1:12">
      <c r="A41" s="29" t="s">
        <v>203</v>
      </c>
      <c r="B41" s="38">
        <f t="shared" si="1"/>
        <v>0</v>
      </c>
      <c r="C41" s="38">
        <f t="shared" si="1"/>
        <v>0</v>
      </c>
      <c r="D41" s="38">
        <f t="shared" si="1"/>
        <v>0</v>
      </c>
      <c r="E41" s="38">
        <f t="shared" si="1"/>
        <v>0</v>
      </c>
      <c r="F41" s="38">
        <f t="shared" si="1"/>
        <v>0</v>
      </c>
      <c r="G41" s="38">
        <f t="shared" si="1"/>
        <v>0</v>
      </c>
      <c r="H41" s="38">
        <f t="shared" si="1"/>
        <v>0</v>
      </c>
      <c r="I41" s="38">
        <f t="shared" si="1"/>
        <v>8.7227913946998983E-3</v>
      </c>
      <c r="J41" s="38">
        <f t="shared" si="1"/>
        <v>0</v>
      </c>
      <c r="K41" s="38">
        <f t="shared" si="1"/>
        <v>0</v>
      </c>
      <c r="L41" s="38">
        <f t="shared" si="1"/>
        <v>0</v>
      </c>
    </row>
    <row r="42" spans="1:12">
      <c r="A42" s="29" t="s">
        <v>204</v>
      </c>
      <c r="B42" s="38">
        <f t="shared" si="1"/>
        <v>0</v>
      </c>
      <c r="C42" s="38">
        <f t="shared" si="1"/>
        <v>0</v>
      </c>
      <c r="D42" s="38">
        <f t="shared" si="1"/>
        <v>3.2107420796825208E-2</v>
      </c>
      <c r="E42" s="38">
        <f t="shared" si="1"/>
        <v>0</v>
      </c>
      <c r="F42" s="38">
        <f t="shared" si="1"/>
        <v>0</v>
      </c>
      <c r="G42" s="38">
        <f t="shared" si="1"/>
        <v>7.8831568346603952E-3</v>
      </c>
      <c r="H42" s="38">
        <f t="shared" si="1"/>
        <v>6.2844634576661564E-3</v>
      </c>
      <c r="I42" s="38">
        <f t="shared" si="1"/>
        <v>2.2244147068506019E-2</v>
      </c>
      <c r="J42" s="38">
        <f t="shared" si="1"/>
        <v>3.1976784814171529E-3</v>
      </c>
      <c r="K42" s="38">
        <f t="shared" si="1"/>
        <v>0</v>
      </c>
      <c r="L42" s="38">
        <f t="shared" si="1"/>
        <v>3.442832175170957E-3</v>
      </c>
    </row>
    <row r="43" spans="1:12">
      <c r="A43" s="29" t="s">
        <v>205</v>
      </c>
      <c r="B43" s="38">
        <f t="shared" si="1"/>
        <v>3.7944674735319668E-3</v>
      </c>
      <c r="C43" s="38">
        <f t="shared" si="1"/>
        <v>4.6546048724811547E-3</v>
      </c>
      <c r="D43" s="38">
        <f t="shared" si="1"/>
        <v>1.6239335918873679E-2</v>
      </c>
      <c r="E43" s="38">
        <f t="shared" si="1"/>
        <v>1.1001867620453701E-2</v>
      </c>
      <c r="F43" s="38">
        <f t="shared" si="1"/>
        <v>5.0374109168522165E-3</v>
      </c>
      <c r="G43" s="38">
        <f t="shared" si="1"/>
        <v>2.574186303452855E-2</v>
      </c>
      <c r="H43" s="38">
        <f t="shared" si="1"/>
        <v>1.282877328184004E-3</v>
      </c>
      <c r="I43" s="38">
        <f t="shared" si="1"/>
        <v>1.6610754683888208E-2</v>
      </c>
      <c r="J43" s="38">
        <f t="shared" si="1"/>
        <v>5.9243690484141734E-3</v>
      </c>
      <c r="K43" s="38">
        <f t="shared" si="1"/>
        <v>1.0226122175463153E-2</v>
      </c>
      <c r="L43" s="38">
        <f t="shared" si="1"/>
        <v>3.4600109170852288E-3</v>
      </c>
    </row>
    <row r="44" spans="1:12">
      <c r="A44" s="29" t="s">
        <v>206</v>
      </c>
      <c r="B44" s="38">
        <f t="shared" si="1"/>
        <v>0</v>
      </c>
      <c r="C44" s="38">
        <f t="shared" si="1"/>
        <v>0</v>
      </c>
      <c r="D44" s="38">
        <f t="shared" si="1"/>
        <v>1.3025261494042768E-2</v>
      </c>
      <c r="E44" s="38">
        <f t="shared" si="1"/>
        <v>0</v>
      </c>
      <c r="F44" s="38">
        <f t="shared" si="1"/>
        <v>0</v>
      </c>
      <c r="G44" s="38">
        <f t="shared" si="1"/>
        <v>0</v>
      </c>
      <c r="H44" s="38">
        <f t="shared" si="1"/>
        <v>1.269712833396636E-2</v>
      </c>
      <c r="I44" s="38">
        <f t="shared" si="1"/>
        <v>1.5740375656171555E-2</v>
      </c>
      <c r="J44" s="38">
        <f t="shared" si="1"/>
        <v>6.0072562363005537E-3</v>
      </c>
      <c r="K44" s="38">
        <f t="shared" si="1"/>
        <v>0</v>
      </c>
      <c r="L44" s="38">
        <f t="shared" si="1"/>
        <v>3.2207510775441213E-3</v>
      </c>
    </row>
    <row r="45" spans="1:12">
      <c r="A45" s="29" t="s">
        <v>207</v>
      </c>
      <c r="B45" s="38">
        <f t="shared" si="1"/>
        <v>0</v>
      </c>
      <c r="C45" s="38">
        <f t="shared" si="1"/>
        <v>0</v>
      </c>
      <c r="D45" s="38">
        <f t="shared" si="1"/>
        <v>0</v>
      </c>
      <c r="E45" s="38">
        <f t="shared" si="1"/>
        <v>1.4594096017445306E-3</v>
      </c>
      <c r="F45" s="38">
        <f t="shared" si="1"/>
        <v>0</v>
      </c>
      <c r="G45" s="38">
        <f t="shared" si="1"/>
        <v>3.2311682342823422E-3</v>
      </c>
      <c r="H45" s="38">
        <f t="shared" si="1"/>
        <v>0</v>
      </c>
      <c r="I45" s="38">
        <f t="shared" si="1"/>
        <v>0</v>
      </c>
      <c r="J45" s="38">
        <f t="shared" si="1"/>
        <v>3.0036281181502768E-3</v>
      </c>
      <c r="K45" s="38">
        <f t="shared" si="1"/>
        <v>0</v>
      </c>
      <c r="L45" s="38">
        <f t="shared" si="1"/>
        <v>0</v>
      </c>
    </row>
    <row r="46" spans="1:12">
      <c r="A46" s="31" t="s">
        <v>130</v>
      </c>
      <c r="B46" s="40">
        <f t="shared" si="1"/>
        <v>0.95451124524022324</v>
      </c>
      <c r="C46" s="40">
        <f t="shared" si="1"/>
        <v>0.96164421289091673</v>
      </c>
      <c r="D46" s="40">
        <f t="shared" si="1"/>
        <v>0.87026173480852798</v>
      </c>
      <c r="E46" s="40">
        <f t="shared" si="1"/>
        <v>0.94099707165092317</v>
      </c>
      <c r="F46" s="40">
        <f t="shared" si="1"/>
        <v>0.91860997987952953</v>
      </c>
      <c r="G46" s="40">
        <f t="shared" si="1"/>
        <v>0.89198688185102304</v>
      </c>
      <c r="H46" s="40">
        <f t="shared" si="1"/>
        <v>0.87707055461560535</v>
      </c>
      <c r="I46" s="40">
        <f t="shared" si="1"/>
        <v>0.84275041816653939</v>
      </c>
      <c r="J46" s="40">
        <f t="shared" si="1"/>
        <v>0.77261346454097801</v>
      </c>
      <c r="K46" s="40">
        <f t="shared" si="1"/>
        <v>0.9401734850227651</v>
      </c>
      <c r="L46" s="40">
        <f t="shared" si="1"/>
        <v>0.96924264833799934</v>
      </c>
    </row>
    <row r="47" spans="1:12">
      <c r="A47" s="29" t="s">
        <v>208</v>
      </c>
      <c r="B47" s="38">
        <f t="shared" si="1"/>
        <v>0</v>
      </c>
      <c r="C47" s="38">
        <f t="shared" si="1"/>
        <v>0</v>
      </c>
      <c r="D47" s="38">
        <f t="shared" si="1"/>
        <v>0</v>
      </c>
      <c r="E47" s="38">
        <f t="shared" si="1"/>
        <v>0</v>
      </c>
      <c r="F47" s="38">
        <f t="shared" si="1"/>
        <v>0</v>
      </c>
      <c r="G47" s="38">
        <f t="shared" si="1"/>
        <v>0</v>
      </c>
      <c r="H47" s="38">
        <f t="shared" si="1"/>
        <v>5.0097005666247833E-3</v>
      </c>
      <c r="I47" s="38">
        <f t="shared" si="1"/>
        <v>0</v>
      </c>
      <c r="J47" s="38">
        <f t="shared" si="1"/>
        <v>6.0253048110210771E-3</v>
      </c>
      <c r="K47" s="38">
        <f t="shared" si="1"/>
        <v>0</v>
      </c>
      <c r="L47" s="38">
        <f t="shared" si="1"/>
        <v>3.1298474319735974E-3</v>
      </c>
    </row>
    <row r="48" spans="1:12">
      <c r="A48" s="29" t="s">
        <v>209</v>
      </c>
      <c r="B48" s="38">
        <f t="shared" si="1"/>
        <v>0</v>
      </c>
      <c r="C48" s="38">
        <f t="shared" si="1"/>
        <v>0</v>
      </c>
      <c r="D48" s="38">
        <f t="shared" si="1"/>
        <v>5.9357486910626362E-3</v>
      </c>
      <c r="E48" s="38">
        <f t="shared" si="1"/>
        <v>3.6406801120905325E-3</v>
      </c>
      <c r="F48" s="38">
        <f t="shared" si="1"/>
        <v>0</v>
      </c>
      <c r="G48" s="38">
        <f t="shared" si="1"/>
        <v>0</v>
      </c>
      <c r="H48" s="38">
        <f t="shared" si="1"/>
        <v>4.8907451595711672E-3</v>
      </c>
      <c r="I48" s="38">
        <f t="shared" si="1"/>
        <v>1.7183648074895072E-2</v>
      </c>
      <c r="J48" s="38">
        <f t="shared" si="1"/>
        <v>0</v>
      </c>
      <c r="K48" s="38">
        <f t="shared" si="1"/>
        <v>5.1473153248482277E-3</v>
      </c>
      <c r="L48" s="38">
        <f t="shared" si="1"/>
        <v>0</v>
      </c>
    </row>
    <row r="49" spans="1:12">
      <c r="A49" s="29" t="s">
        <v>210</v>
      </c>
      <c r="B49" s="38">
        <f t="shared" si="1"/>
        <v>0</v>
      </c>
      <c r="C49" s="38">
        <f t="shared" si="1"/>
        <v>0</v>
      </c>
      <c r="D49" s="38">
        <f t="shared" si="1"/>
        <v>0</v>
      </c>
      <c r="E49" s="38">
        <f t="shared" si="1"/>
        <v>0</v>
      </c>
      <c r="F49" s="38">
        <f t="shared" si="1"/>
        <v>2.2856780149238974E-3</v>
      </c>
      <c r="G49" s="38">
        <f t="shared" si="1"/>
        <v>0</v>
      </c>
      <c r="H49" s="38">
        <f t="shared" si="1"/>
        <v>0</v>
      </c>
      <c r="I49" s="38">
        <f t="shared" si="1"/>
        <v>0</v>
      </c>
      <c r="J49" s="38">
        <f t="shared" si="1"/>
        <v>0</v>
      </c>
      <c r="K49" s="38">
        <f t="shared" si="1"/>
        <v>0</v>
      </c>
      <c r="L49" s="38">
        <f t="shared" si="1"/>
        <v>2.9985546357853884E-3</v>
      </c>
    </row>
    <row r="50" spans="1:12">
      <c r="A50" s="29" t="s">
        <v>211</v>
      </c>
      <c r="B50" s="38">
        <f t="shared" si="1"/>
        <v>0</v>
      </c>
      <c r="C50" s="38">
        <f t="shared" si="1"/>
        <v>0</v>
      </c>
      <c r="D50" s="38">
        <f t="shared" si="1"/>
        <v>0</v>
      </c>
      <c r="E50" s="38">
        <f t="shared" si="1"/>
        <v>0</v>
      </c>
      <c r="F50" s="38">
        <f t="shared" si="1"/>
        <v>0</v>
      </c>
      <c r="G50" s="38">
        <f t="shared" si="1"/>
        <v>0</v>
      </c>
      <c r="H50" s="38">
        <f t="shared" si="1"/>
        <v>0</v>
      </c>
      <c r="I50" s="38">
        <f t="shared" si="1"/>
        <v>0</v>
      </c>
      <c r="J50" s="38">
        <f t="shared" si="1"/>
        <v>0</v>
      </c>
      <c r="K50" s="38">
        <f t="shared" si="1"/>
        <v>0</v>
      </c>
      <c r="L50" s="38">
        <f t="shared" si="1"/>
        <v>0</v>
      </c>
    </row>
    <row r="51" spans="1:12">
      <c r="A51" s="29" t="s">
        <v>212</v>
      </c>
      <c r="B51" s="38">
        <f t="shared" si="1"/>
        <v>0</v>
      </c>
      <c r="C51" s="38">
        <f t="shared" si="1"/>
        <v>0</v>
      </c>
      <c r="D51" s="38">
        <f t="shared" si="1"/>
        <v>1.253739859846793E-2</v>
      </c>
      <c r="E51" s="38">
        <f t="shared" si="1"/>
        <v>0</v>
      </c>
      <c r="F51" s="38">
        <f t="shared" si="1"/>
        <v>2.6592038301775462E-3</v>
      </c>
      <c r="G51" s="38">
        <f t="shared" si="1"/>
        <v>0</v>
      </c>
      <c r="H51" s="38">
        <f t="shared" si="1"/>
        <v>1.0041294206417972E-2</v>
      </c>
      <c r="I51" s="38">
        <f t="shared" si="1"/>
        <v>0</v>
      </c>
      <c r="J51" s="38">
        <f t="shared" si="1"/>
        <v>0</v>
      </c>
      <c r="K51" s="38">
        <f t="shared" si="1"/>
        <v>1.0294630649696455E-2</v>
      </c>
      <c r="L51" s="38">
        <f t="shared" si="1"/>
        <v>0</v>
      </c>
    </row>
    <row r="52" spans="1:12">
      <c r="A52" s="29" t="s">
        <v>213</v>
      </c>
      <c r="B52" s="38">
        <f t="shared" ref="B52:L53" si="2">+B32/B$34</f>
        <v>0</v>
      </c>
      <c r="C52" s="38">
        <f t="shared" si="2"/>
        <v>0</v>
      </c>
      <c r="D52" s="38">
        <f t="shared" si="2"/>
        <v>0</v>
      </c>
      <c r="E52" s="38">
        <f t="shared" si="2"/>
        <v>0</v>
      </c>
      <c r="F52" s="38">
        <f t="shared" si="2"/>
        <v>0</v>
      </c>
      <c r="G52" s="38">
        <f t="shared" si="2"/>
        <v>0</v>
      </c>
      <c r="H52" s="38">
        <f t="shared" si="2"/>
        <v>0</v>
      </c>
      <c r="I52" s="38">
        <f t="shared" si="2"/>
        <v>0</v>
      </c>
      <c r="J52" s="38">
        <f t="shared" si="2"/>
        <v>0</v>
      </c>
      <c r="K52" s="38">
        <f t="shared" si="2"/>
        <v>0</v>
      </c>
      <c r="L52" s="38">
        <f t="shared" si="2"/>
        <v>0</v>
      </c>
    </row>
    <row r="53" spans="1:12">
      <c r="A53" s="29" t="s">
        <v>214</v>
      </c>
      <c r="B53" s="38">
        <f t="shared" si="2"/>
        <v>4.1316839239182782E-5</v>
      </c>
      <c r="C53" s="38">
        <f t="shared" si="2"/>
        <v>3.7127156468878915E-5</v>
      </c>
      <c r="D53" s="38">
        <f t="shared" si="2"/>
        <v>7.0794809118524568E-5</v>
      </c>
      <c r="E53" s="38">
        <f t="shared" si="2"/>
        <v>8.3364563657558653E-5</v>
      </c>
      <c r="F53" s="38">
        <f t="shared" si="2"/>
        <v>1.0725621644870296E-4</v>
      </c>
      <c r="G53" s="38">
        <f t="shared" si="2"/>
        <v>1.7354269274588393E-4</v>
      </c>
      <c r="H53" s="38">
        <f t="shared" si="2"/>
        <v>1.5737005950998656E-4</v>
      </c>
      <c r="I53" s="38">
        <f t="shared" si="2"/>
        <v>4.9373185590464227E-4</v>
      </c>
      <c r="J53" s="38">
        <f t="shared" si="2"/>
        <v>1.9684501519490682E-4</v>
      </c>
      <c r="K53" s="38">
        <f t="shared" si="2"/>
        <v>1.4249992363618094E-4</v>
      </c>
      <c r="L53" s="38">
        <f t="shared" si="2"/>
        <v>9.2863764990902244E-5</v>
      </c>
    </row>
    <row r="54" spans="1:12">
      <c r="A54" s="34" t="s">
        <v>215</v>
      </c>
      <c r="B54" s="77">
        <f t="shared" ref="B54:L54" si="3">SUM(B36:B53)</f>
        <v>0.99999999999999978</v>
      </c>
      <c r="C54" s="77">
        <f t="shared" si="3"/>
        <v>1.0000000000000002</v>
      </c>
      <c r="D54" s="77">
        <f t="shared" si="3"/>
        <v>1</v>
      </c>
      <c r="E54" s="77">
        <f t="shared" si="3"/>
        <v>1.0000000000000002</v>
      </c>
      <c r="F54" s="77">
        <f t="shared" si="3"/>
        <v>1</v>
      </c>
      <c r="G54" s="77">
        <f t="shared" si="3"/>
        <v>1</v>
      </c>
      <c r="H54" s="77">
        <f t="shared" si="3"/>
        <v>1</v>
      </c>
      <c r="I54" s="77">
        <f t="shared" si="3"/>
        <v>1</v>
      </c>
      <c r="J54" s="77">
        <f t="shared" si="3"/>
        <v>0.99999999999999967</v>
      </c>
      <c r="K54" s="77">
        <f t="shared" si="3"/>
        <v>1</v>
      </c>
      <c r="L54" s="77">
        <f t="shared" si="3"/>
        <v>1</v>
      </c>
    </row>
    <row r="55" spans="1:12">
      <c r="A55" s="34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</row>
  </sheetData>
  <sheetProtection algorithmName="SHA-512" hashValue="5pKkEj2E7Cp4NjgnJ8QTOQ2hBITfz1Hzn6uTEEU41b4F+HI8vn+oLZ1adPMM7x04+K1TZBf59HMFaprCkZTOxw==" saltValue="z2vlmWaajuga1CTKIt49bQ==" spinCount="100000" sheet="1" objects="1" scenarios="1"/>
  <protectedRanges>
    <protectedRange sqref="C12:C13" name="Rango1"/>
  </protectedRanges>
  <mergeCells count="3">
    <mergeCell ref="A11:L11"/>
    <mergeCell ref="B15:L15"/>
    <mergeCell ref="B35:L35"/>
  </mergeCells>
  <dataValidations count="1">
    <dataValidation type="list" allowBlank="1" showInputMessage="1" showErrorMessage="1" sqref="C13" xr:uid="{E4B7AAC2-29F6-4208-AF96-1A80DEB07FBC}">
      <formula1>$B$3:$B$6</formula1>
    </dataValidation>
  </dataValidations>
  <printOptions verticalCentered="1"/>
  <pageMargins left="0.59055118110236227" right="0" top="0" bottom="0" header="0" footer="0"/>
  <pageSetup paperSize="9" fitToHeight="0" orientation="landscape" horizontalDpi="1200" verticalDpi="1200" r:id="rId1"/>
  <rowBreaks count="4" manualBreakCount="4">
    <brk id="9" max="16383" man="1"/>
    <brk id="54" max="16383" man="1"/>
    <brk id="9" max="16383" man="1"/>
    <brk id="54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8AC9C-14C7-426B-A394-DE46BF3A43C6}">
  <sheetPr>
    <pageSetUpPr fitToPage="1"/>
  </sheetPr>
  <dimension ref="A1:M43"/>
  <sheetViews>
    <sheetView view="pageBreakPreview" zoomScaleNormal="100" zoomScaleSheetLayoutView="100" workbookViewId="0">
      <selection sqref="A1:L1"/>
    </sheetView>
  </sheetViews>
  <sheetFormatPr baseColWidth="10" defaultColWidth="11.44140625" defaultRowHeight="13.2"/>
  <cols>
    <col min="1" max="1" width="23.109375" customWidth="1"/>
    <col min="2" max="12" width="9.6640625" customWidth="1"/>
  </cols>
  <sheetData>
    <row r="1" spans="1:13" ht="15.6">
      <c r="A1" s="86" t="s">
        <v>325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</row>
    <row r="2" spans="1:13" ht="15.6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6"/>
    </row>
    <row r="3" spans="1:13" ht="13.8" thickBot="1">
      <c r="B3" s="27" t="s">
        <v>17</v>
      </c>
      <c r="C3" s="27" t="s">
        <v>18</v>
      </c>
      <c r="D3" s="27">
        <v>2021</v>
      </c>
      <c r="E3" s="27">
        <v>2020</v>
      </c>
      <c r="F3" s="27">
        <v>2019</v>
      </c>
      <c r="G3" s="27">
        <v>2018</v>
      </c>
      <c r="H3" s="27">
        <v>2017</v>
      </c>
      <c r="I3" s="27">
        <v>2016</v>
      </c>
      <c r="J3" s="27">
        <v>2015</v>
      </c>
      <c r="K3" s="27">
        <v>2014</v>
      </c>
      <c r="L3" s="27">
        <v>2013</v>
      </c>
      <c r="M3" s="17"/>
    </row>
    <row r="4" spans="1:13" ht="14.4" thickTop="1" thickBot="1">
      <c r="A4" s="28" t="s">
        <v>196</v>
      </c>
      <c r="B4" s="87" t="s">
        <v>163</v>
      </c>
      <c r="C4" s="87"/>
      <c r="D4" s="87"/>
      <c r="E4" s="87"/>
      <c r="F4" s="87"/>
      <c r="G4" s="87"/>
      <c r="H4" s="87"/>
      <c r="I4" s="87"/>
      <c r="J4" s="87"/>
      <c r="K4" s="87"/>
      <c r="L4" s="87"/>
      <c r="M4" s="17"/>
    </row>
    <row r="5" spans="1:13" ht="13.8" thickTop="1">
      <c r="A5" s="29" t="s">
        <v>198</v>
      </c>
      <c r="B5" s="30">
        <v>190.40731599999998</v>
      </c>
      <c r="C5" s="30">
        <v>252.04506769999998</v>
      </c>
      <c r="D5" s="30">
        <v>345.43840900000004</v>
      </c>
      <c r="E5" s="30">
        <v>284.80902960000003</v>
      </c>
      <c r="F5" s="30">
        <v>368.62218939999997</v>
      </c>
      <c r="G5" s="30">
        <v>332.896524</v>
      </c>
      <c r="H5" s="30">
        <v>357.29651435</v>
      </c>
      <c r="I5" s="30">
        <v>139.82930899999999</v>
      </c>
      <c r="J5" s="30">
        <v>228.91346200000001</v>
      </c>
      <c r="K5" s="30">
        <v>184.68335619999999</v>
      </c>
      <c r="L5" s="30">
        <v>159.84666839999997</v>
      </c>
    </row>
    <row r="6" spans="1:13">
      <c r="A6" s="29" t="s">
        <v>199</v>
      </c>
      <c r="B6" s="30">
        <v>0</v>
      </c>
      <c r="C6" s="30">
        <v>20.819944</v>
      </c>
      <c r="D6" s="30">
        <v>38.490848999999997</v>
      </c>
      <c r="E6" s="30">
        <v>0</v>
      </c>
      <c r="F6" s="30">
        <v>17.194407999999999</v>
      </c>
      <c r="G6" s="30">
        <v>15.033431999999999</v>
      </c>
      <c r="H6" s="30">
        <v>59.886221000000006</v>
      </c>
      <c r="I6" s="30">
        <v>31.253885</v>
      </c>
      <c r="J6" s="30">
        <v>11.3841</v>
      </c>
      <c r="K6" s="30">
        <v>26.998995000000001</v>
      </c>
      <c r="L6" s="30">
        <v>12.047879999999999</v>
      </c>
    </row>
    <row r="7" spans="1:13">
      <c r="A7" s="29" t="s">
        <v>200</v>
      </c>
      <c r="B7" s="30">
        <v>0</v>
      </c>
      <c r="C7" s="30">
        <v>0</v>
      </c>
      <c r="D7" s="30">
        <v>18.138327</v>
      </c>
      <c r="E7" s="30">
        <v>12.814854</v>
      </c>
      <c r="F7" s="30">
        <v>0</v>
      </c>
      <c r="G7" s="30">
        <v>13.566682</v>
      </c>
      <c r="H7" s="30">
        <v>13.973731000000001</v>
      </c>
      <c r="I7" s="30">
        <v>0</v>
      </c>
      <c r="J7" s="30">
        <v>0</v>
      </c>
      <c r="K7" s="30">
        <v>5.0914000000000001</v>
      </c>
      <c r="L7" s="30">
        <v>24.820218000000001</v>
      </c>
    </row>
    <row r="8" spans="1:13">
      <c r="A8" s="29" t="s">
        <v>201</v>
      </c>
      <c r="B8" s="30">
        <v>0</v>
      </c>
      <c r="C8" s="30">
        <v>0</v>
      </c>
      <c r="D8" s="30">
        <v>0</v>
      </c>
      <c r="E8" s="30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</row>
    <row r="9" spans="1:13">
      <c r="A9" s="29" t="s">
        <v>202</v>
      </c>
      <c r="B9" s="30">
        <v>22.971558466138326</v>
      </c>
      <c r="C9" s="30">
        <v>24.424119301679109</v>
      </c>
      <c r="D9" s="30">
        <v>20.319255404052605</v>
      </c>
      <c r="E9" s="30">
        <v>18.749111539481113</v>
      </c>
      <c r="F9" s="30">
        <v>20.24652310980807</v>
      </c>
      <c r="G9" s="30">
        <v>20.339879814321996</v>
      </c>
      <c r="H9" s="30">
        <v>21.544923960426246</v>
      </c>
      <c r="I9" s="30">
        <v>20.349109686757309</v>
      </c>
      <c r="J9" s="30">
        <v>20.539997580844119</v>
      </c>
      <c r="K9" s="30">
        <v>20.321507593131489</v>
      </c>
      <c r="L9" s="30">
        <v>16.318827744752593</v>
      </c>
    </row>
    <row r="10" spans="1:13">
      <c r="A10" s="29" t="s">
        <v>203</v>
      </c>
      <c r="B10" s="30">
        <v>17.124210000000001</v>
      </c>
      <c r="C10" s="30">
        <v>0</v>
      </c>
      <c r="D10" s="30">
        <v>16.870756</v>
      </c>
      <c r="E10" s="30">
        <v>0</v>
      </c>
      <c r="F10" s="30">
        <v>0</v>
      </c>
      <c r="G10" s="30">
        <v>0</v>
      </c>
      <c r="H10" s="30">
        <v>5.6907300000000003</v>
      </c>
      <c r="I10" s="30">
        <v>0</v>
      </c>
      <c r="J10" s="30">
        <v>0</v>
      </c>
      <c r="K10" s="30">
        <v>11.727112999999999</v>
      </c>
      <c r="L10" s="30">
        <v>5.1657500000000001</v>
      </c>
    </row>
    <row r="11" spans="1:13">
      <c r="A11" s="29" t="s">
        <v>204</v>
      </c>
      <c r="B11" s="30">
        <v>175.123932</v>
      </c>
      <c r="C11" s="30">
        <v>240.35158399999997</v>
      </c>
      <c r="D11" s="30">
        <v>328.79899399999994</v>
      </c>
      <c r="E11" s="30">
        <v>297.96667299999996</v>
      </c>
      <c r="F11" s="30">
        <v>417.61688199999992</v>
      </c>
      <c r="G11" s="30">
        <v>354.397064</v>
      </c>
      <c r="H11" s="30">
        <v>272.34940900000004</v>
      </c>
      <c r="I11" s="30">
        <v>335.54279400000001</v>
      </c>
      <c r="J11" s="30">
        <v>288.92756900000001</v>
      </c>
      <c r="K11" s="30">
        <v>530.5284650000001</v>
      </c>
      <c r="L11" s="30">
        <v>266.69357500000001</v>
      </c>
    </row>
    <row r="12" spans="1:13">
      <c r="A12" s="29" t="s">
        <v>205</v>
      </c>
      <c r="B12" s="30">
        <v>645.73875399999997</v>
      </c>
      <c r="C12" s="30">
        <v>450.67689099999996</v>
      </c>
      <c r="D12" s="30">
        <v>518.45306499999992</v>
      </c>
      <c r="E12" s="30">
        <v>387.60296299999999</v>
      </c>
      <c r="F12" s="30">
        <v>125.05601300000001</v>
      </c>
      <c r="G12" s="30">
        <v>493.85305000000005</v>
      </c>
      <c r="H12" s="30">
        <v>298.169556</v>
      </c>
      <c r="I12" s="30">
        <v>291.45858899999996</v>
      </c>
      <c r="J12" s="30">
        <v>234.36615499999999</v>
      </c>
      <c r="K12" s="30">
        <v>233.87631400000001</v>
      </c>
      <c r="L12" s="30">
        <v>281.92999899999995</v>
      </c>
    </row>
    <row r="13" spans="1:13">
      <c r="A13" s="29" t="s">
        <v>206</v>
      </c>
      <c r="B13" s="30">
        <v>60.524683999999993</v>
      </c>
      <c r="C13" s="30">
        <v>69.997173000000004</v>
      </c>
      <c r="D13" s="30">
        <v>56.423873999999991</v>
      </c>
      <c r="E13" s="30">
        <v>27.445599999999999</v>
      </c>
      <c r="F13" s="30">
        <v>79.626367049999999</v>
      </c>
      <c r="G13" s="30">
        <v>38.823411</v>
      </c>
      <c r="H13" s="30">
        <v>53.583149800000001</v>
      </c>
      <c r="I13" s="30">
        <v>23.614525999999998</v>
      </c>
      <c r="J13" s="30">
        <v>0</v>
      </c>
      <c r="K13" s="30">
        <v>63.085190999999995</v>
      </c>
      <c r="L13" s="30">
        <v>120.5274799</v>
      </c>
    </row>
    <row r="14" spans="1:13">
      <c r="A14" s="29" t="s">
        <v>207</v>
      </c>
      <c r="B14" s="30">
        <v>70.554357799999991</v>
      </c>
      <c r="C14" s="30">
        <v>67.482289300000005</v>
      </c>
      <c r="D14" s="30">
        <v>56.619273999999997</v>
      </c>
      <c r="E14" s="30">
        <v>48.798654999999997</v>
      </c>
      <c r="F14" s="30">
        <v>146.82045689999998</v>
      </c>
      <c r="G14" s="30">
        <v>153.00330795000002</v>
      </c>
      <c r="H14" s="30">
        <v>73.216607999999994</v>
      </c>
      <c r="I14" s="30">
        <v>10.435176</v>
      </c>
      <c r="J14" s="30">
        <v>32.502522999999997</v>
      </c>
      <c r="K14" s="30">
        <v>95.819792399999997</v>
      </c>
      <c r="L14" s="30">
        <v>35.612529799999997</v>
      </c>
    </row>
    <row r="15" spans="1:13">
      <c r="A15" s="31" t="s">
        <v>130</v>
      </c>
      <c r="B15" s="32">
        <v>8306.8715929999998</v>
      </c>
      <c r="C15" s="32">
        <v>4198.2242569999999</v>
      </c>
      <c r="D15" s="32">
        <v>4214.6627830000007</v>
      </c>
      <c r="E15" s="32">
        <v>5236.7300210000012</v>
      </c>
      <c r="F15" s="32">
        <v>4067.6029840000001</v>
      </c>
      <c r="G15" s="32">
        <v>3195.0915039999995</v>
      </c>
      <c r="H15" s="32">
        <v>3711.1927390000005</v>
      </c>
      <c r="I15" s="32">
        <v>3450.0278929999999</v>
      </c>
      <c r="J15" s="32">
        <v>4561.4184269999996</v>
      </c>
      <c r="K15" s="32">
        <v>5120.6359039999998</v>
      </c>
      <c r="L15" s="32">
        <v>4305.1673010000004</v>
      </c>
      <c r="M15" s="41"/>
    </row>
    <row r="16" spans="1:13">
      <c r="A16" s="29" t="s">
        <v>208</v>
      </c>
      <c r="B16" s="30">
        <v>39.836967000000001</v>
      </c>
      <c r="C16" s="30">
        <v>0</v>
      </c>
      <c r="D16" s="30">
        <v>0.57414900000000002</v>
      </c>
      <c r="E16" s="30">
        <v>20.24342</v>
      </c>
      <c r="F16" s="30">
        <v>35.094755999999997</v>
      </c>
      <c r="G16" s="30">
        <v>50.447644000000004</v>
      </c>
      <c r="H16" s="30">
        <v>12.859476000000001</v>
      </c>
      <c r="I16" s="30">
        <v>47.701830999999999</v>
      </c>
      <c r="J16" s="30">
        <v>21.748757400000002</v>
      </c>
      <c r="K16" s="30">
        <v>13.01328</v>
      </c>
      <c r="L16" s="30">
        <v>61.940473000000004</v>
      </c>
    </row>
    <row r="17" spans="1:13">
      <c r="A17" s="29" t="s">
        <v>209</v>
      </c>
      <c r="B17" s="30">
        <v>404.05650800000001</v>
      </c>
      <c r="C17" s="30">
        <v>277.88751100000002</v>
      </c>
      <c r="D17" s="30">
        <v>260.64074599999998</v>
      </c>
      <c r="E17" s="30">
        <v>309.72914899999995</v>
      </c>
      <c r="F17" s="30">
        <v>276.85531500000002</v>
      </c>
      <c r="G17" s="30">
        <v>320.25504799999993</v>
      </c>
      <c r="H17" s="30">
        <v>432.53123300000004</v>
      </c>
      <c r="I17" s="30">
        <v>407.58985899999999</v>
      </c>
      <c r="J17" s="30">
        <v>165.77419500000002</v>
      </c>
      <c r="K17" s="30">
        <v>225.63613099999998</v>
      </c>
      <c r="L17" s="30">
        <v>284.16636099999994</v>
      </c>
    </row>
    <row r="18" spans="1:13">
      <c r="A18" s="29" t="s">
        <v>210</v>
      </c>
      <c r="B18" s="30">
        <v>15.065486</v>
      </c>
      <c r="C18" s="30">
        <v>23.057130000000001</v>
      </c>
      <c r="D18" s="30">
        <v>26.665655000000001</v>
      </c>
      <c r="E18" s="30">
        <v>15.946992</v>
      </c>
      <c r="F18" s="30">
        <v>32.034496000000004</v>
      </c>
      <c r="G18" s="30">
        <v>19.644064</v>
      </c>
      <c r="H18" s="30">
        <v>60.763311000000002</v>
      </c>
      <c r="I18" s="30">
        <v>36.446002999999997</v>
      </c>
      <c r="J18" s="30">
        <v>9.9479249999999997</v>
      </c>
      <c r="K18" s="30">
        <v>43.594752</v>
      </c>
      <c r="L18" s="30">
        <v>12.835394000000001</v>
      </c>
    </row>
    <row r="19" spans="1:13">
      <c r="A19" s="29" t="s">
        <v>211</v>
      </c>
      <c r="B19" s="30">
        <v>0.87301499999999999</v>
      </c>
      <c r="C19" s="30">
        <v>0</v>
      </c>
      <c r="D19" s="30">
        <v>35.051774000000002</v>
      </c>
      <c r="E19" s="30">
        <v>28.804650000000002</v>
      </c>
      <c r="F19" s="30">
        <v>0</v>
      </c>
      <c r="G19" s="30">
        <v>18.478594000000001</v>
      </c>
      <c r="H19" s="30">
        <v>26.949095999999997</v>
      </c>
      <c r="I19" s="30">
        <v>0</v>
      </c>
      <c r="J19" s="30">
        <v>12.91356</v>
      </c>
      <c r="K19" s="30">
        <v>2.2544420000000001</v>
      </c>
      <c r="L19" s="30">
        <v>35.701703999999999</v>
      </c>
    </row>
    <row r="20" spans="1:13">
      <c r="A20" s="29" t="s">
        <v>212</v>
      </c>
      <c r="B20" s="30">
        <v>55.839210000000001</v>
      </c>
      <c r="C20" s="30">
        <v>41.007745999999997</v>
      </c>
      <c r="D20" s="30">
        <v>34.298775599999999</v>
      </c>
      <c r="E20" s="30">
        <v>86.078789999999998</v>
      </c>
      <c r="F20" s="30">
        <v>31.807699999999997</v>
      </c>
      <c r="G20" s="30">
        <v>15.937704</v>
      </c>
      <c r="H20" s="30">
        <v>14.660360000000001</v>
      </c>
      <c r="I20" s="30">
        <v>13.742760000000001</v>
      </c>
      <c r="J20" s="30">
        <v>25.171474</v>
      </c>
      <c r="K20" s="30">
        <v>9.3816900000000008</v>
      </c>
      <c r="L20" s="30">
        <v>12.650274</v>
      </c>
    </row>
    <row r="21" spans="1:13">
      <c r="A21" s="29" t="s">
        <v>213</v>
      </c>
      <c r="B21" s="30">
        <v>0</v>
      </c>
      <c r="C21" s="30">
        <v>0</v>
      </c>
      <c r="D21" s="30">
        <v>0.91863799999999995</v>
      </c>
      <c r="E21" s="30">
        <v>0</v>
      </c>
      <c r="F21" s="30">
        <v>19.172701</v>
      </c>
      <c r="G21" s="30">
        <v>0</v>
      </c>
      <c r="H21" s="30">
        <v>0</v>
      </c>
      <c r="I21" s="30">
        <v>0</v>
      </c>
      <c r="J21" s="30">
        <v>19.352594</v>
      </c>
      <c r="K21" s="30">
        <v>11.126637000000001</v>
      </c>
      <c r="L21" s="30">
        <v>11.764459</v>
      </c>
    </row>
    <row r="22" spans="1:13">
      <c r="A22" s="29" t="s">
        <v>214</v>
      </c>
      <c r="B22" s="30">
        <v>0.40381015791676012</v>
      </c>
      <c r="C22" s="30">
        <v>0.3969395378695858</v>
      </c>
      <c r="D22" s="30">
        <v>0.37733375280907</v>
      </c>
      <c r="E22" s="30">
        <v>0.43042797087773987</v>
      </c>
      <c r="F22" s="30">
        <v>0.60271310721546878</v>
      </c>
      <c r="G22" s="30">
        <v>0.61086941915102599</v>
      </c>
      <c r="H22" s="30">
        <v>0.73955627846478456</v>
      </c>
      <c r="I22" s="30">
        <v>0.62783585766553829</v>
      </c>
      <c r="J22" s="30">
        <v>0.62103970334401226</v>
      </c>
      <c r="K22" s="30">
        <v>0.61745471217892089</v>
      </c>
      <c r="L22" s="30">
        <v>0.60270620106199846</v>
      </c>
    </row>
    <row r="23" spans="1:13">
      <c r="A23" s="34" t="s">
        <v>215</v>
      </c>
      <c r="B23" s="35">
        <v>10005.391401424053</v>
      </c>
      <c r="C23" s="35">
        <v>5666.3706518395493</v>
      </c>
      <c r="D23" s="35">
        <v>5972.7426577568622</v>
      </c>
      <c r="E23" s="35">
        <v>6776.1503361103596</v>
      </c>
      <c r="F23" s="35">
        <v>5638.3535045670242</v>
      </c>
      <c r="G23" s="35">
        <v>5042.3787781834726</v>
      </c>
      <c r="H23" s="35">
        <v>5415.4066143888913</v>
      </c>
      <c r="I23" s="35">
        <v>4808.6195705444225</v>
      </c>
      <c r="J23" s="35">
        <v>5633.5817786841872</v>
      </c>
      <c r="K23" s="35">
        <v>6598.3924249053116</v>
      </c>
      <c r="L23" s="35">
        <v>5647.7916000458135</v>
      </c>
      <c r="M23" s="36"/>
    </row>
    <row r="24" spans="1:13" ht="13.8" thickBot="1">
      <c r="A24" s="37"/>
      <c r="B24" s="88" t="s">
        <v>216</v>
      </c>
      <c r="C24" s="88"/>
      <c r="D24" s="88"/>
      <c r="E24" s="88"/>
      <c r="F24" s="88"/>
      <c r="G24" s="88"/>
      <c r="H24" s="88"/>
      <c r="I24" s="88"/>
      <c r="J24" s="88"/>
      <c r="K24" s="88"/>
      <c r="L24" s="88"/>
    </row>
    <row r="25" spans="1:13" ht="13.8" thickTop="1">
      <c r="A25" s="29" t="s">
        <v>198</v>
      </c>
      <c r="B25" s="38">
        <v>1.903047150888066E-2</v>
      </c>
      <c r="C25" s="38">
        <v>4.4480864946273013E-2</v>
      </c>
      <c r="D25" s="38">
        <v>5.7835809910774513E-2</v>
      </c>
      <c r="E25" s="38">
        <v>4.2031096636425257E-2</v>
      </c>
      <c r="F25" s="38">
        <v>6.5377630030011194E-2</v>
      </c>
      <c r="G25" s="38">
        <v>6.6019737636593551E-2</v>
      </c>
      <c r="H25" s="38">
        <v>6.5977781502251906E-2</v>
      </c>
      <c r="I25" s="38">
        <v>2.9078887807331533E-2</v>
      </c>
      <c r="J25" s="38">
        <v>4.0633733740431548E-2</v>
      </c>
      <c r="K25" s="38">
        <v>2.7989144068322102E-2</v>
      </c>
      <c r="L25" s="38">
        <v>2.8302508258042546E-2</v>
      </c>
    </row>
    <row r="26" spans="1:13">
      <c r="A26" s="29" t="s">
        <v>199</v>
      </c>
      <c r="B26" s="38">
        <v>0</v>
      </c>
      <c r="C26" s="38">
        <v>3.6742997024455052E-3</v>
      </c>
      <c r="D26" s="38">
        <v>6.4444177835138328E-3</v>
      </c>
      <c r="E26" s="38">
        <v>0</v>
      </c>
      <c r="F26" s="38">
        <v>3.0495441596687148E-3</v>
      </c>
      <c r="G26" s="38">
        <v>2.9814166410988712E-3</v>
      </c>
      <c r="H26" s="38">
        <v>1.1058490204757772E-2</v>
      </c>
      <c r="I26" s="38">
        <v>6.4995545065465628E-3</v>
      </c>
      <c r="J26" s="38">
        <v>2.0207570329544302E-3</v>
      </c>
      <c r="K26" s="38">
        <v>4.0917534546889948E-3</v>
      </c>
      <c r="L26" s="38">
        <v>2.133201940365907E-3</v>
      </c>
    </row>
    <row r="27" spans="1:13">
      <c r="A27" s="29" t="s">
        <v>200</v>
      </c>
      <c r="B27" s="38">
        <v>0</v>
      </c>
      <c r="C27" s="38">
        <v>0</v>
      </c>
      <c r="D27" s="38">
        <v>3.0368505792633758E-3</v>
      </c>
      <c r="E27" s="38">
        <v>1.8911702610417544E-3</v>
      </c>
      <c r="F27" s="38">
        <v>0</v>
      </c>
      <c r="G27" s="38">
        <v>2.6905321073256274E-3</v>
      </c>
      <c r="H27" s="38">
        <v>2.5803659808058357E-3</v>
      </c>
      <c r="I27" s="38">
        <v>0</v>
      </c>
      <c r="J27" s="38">
        <v>0</v>
      </c>
      <c r="K27" s="38">
        <v>7.7161218553518549E-4</v>
      </c>
      <c r="L27" s="38">
        <v>4.3946766732325367E-3</v>
      </c>
    </row>
    <row r="28" spans="1:13">
      <c r="A28" s="29" t="s">
        <v>201</v>
      </c>
      <c r="B28" s="38">
        <v>0</v>
      </c>
      <c r="C28" s="38">
        <v>0</v>
      </c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</row>
    <row r="29" spans="1:13">
      <c r="A29" s="29" t="s">
        <v>202</v>
      </c>
      <c r="B29" s="38">
        <v>2.2959180250428602E-3</v>
      </c>
      <c r="C29" s="38">
        <v>4.3103638646988232E-3</v>
      </c>
      <c r="D29" s="38">
        <v>3.4019974688954293E-3</v>
      </c>
      <c r="E29" s="38">
        <v>2.7669267370835022E-3</v>
      </c>
      <c r="F29" s="38">
        <v>3.5908573475232687E-3</v>
      </c>
      <c r="G29" s="38">
        <v>4.0337865735761884E-3</v>
      </c>
      <c r="H29" s="38">
        <v>3.9784499105165556E-3</v>
      </c>
      <c r="I29" s="38">
        <v>4.2317986249957021E-3</v>
      </c>
      <c r="J29" s="38">
        <v>3.6459926185080718E-3</v>
      </c>
      <c r="K29" s="38">
        <v>3.0797664468134611E-3</v>
      </c>
      <c r="L29" s="38">
        <v>2.8894174750747209E-3</v>
      </c>
    </row>
    <row r="30" spans="1:13">
      <c r="A30" s="29" t="s">
        <v>203</v>
      </c>
      <c r="B30" s="38">
        <v>1.7114982625829848E-3</v>
      </c>
      <c r="C30" s="38">
        <v>0</v>
      </c>
      <c r="D30" s="38">
        <v>2.8246246266930277E-3</v>
      </c>
      <c r="E30" s="38">
        <v>0</v>
      </c>
      <c r="F30" s="38">
        <v>0</v>
      </c>
      <c r="G30" s="38">
        <v>0</v>
      </c>
      <c r="H30" s="38">
        <v>1.0508407595617229E-3</v>
      </c>
      <c r="I30" s="38">
        <v>0</v>
      </c>
      <c r="J30" s="38">
        <v>0</v>
      </c>
      <c r="K30" s="38">
        <v>1.7772681957709247E-3</v>
      </c>
      <c r="L30" s="38">
        <v>9.1464954194805926E-4</v>
      </c>
    </row>
    <row r="31" spans="1:13">
      <c r="A31" s="29" t="s">
        <v>204</v>
      </c>
      <c r="B31" s="38">
        <v>1.750295665345734E-2</v>
      </c>
      <c r="C31" s="38">
        <v>4.2417201197731645E-2</v>
      </c>
      <c r="D31" s="38">
        <v>5.5049918076243466E-2</v>
      </c>
      <c r="E31" s="38">
        <v>4.397285452952901E-2</v>
      </c>
      <c r="F31" s="38">
        <v>7.4067169016936121E-2</v>
      </c>
      <c r="G31" s="38">
        <v>7.0283705288731263E-2</v>
      </c>
      <c r="H31" s="38">
        <v>5.0291589975231005E-2</v>
      </c>
      <c r="I31" s="38">
        <v>6.9779442743899689E-2</v>
      </c>
      <c r="J31" s="38">
        <v>5.1286655692692126E-2</v>
      </c>
      <c r="K31" s="38">
        <v>8.0402684598985988E-2</v>
      </c>
      <c r="L31" s="38">
        <v>4.7220859742387919E-2</v>
      </c>
    </row>
    <row r="32" spans="1:13">
      <c r="A32" s="29" t="s">
        <v>205</v>
      </c>
      <c r="B32" s="38">
        <v>6.4539079791330597E-2</v>
      </c>
      <c r="C32" s="38">
        <v>7.9535370820419365E-2</v>
      </c>
      <c r="D32" s="38">
        <v>8.6803181504342838E-2</v>
      </c>
      <c r="E32" s="38">
        <v>5.72010572041841E-2</v>
      </c>
      <c r="F32" s="38">
        <v>2.2179526859872404E-2</v>
      </c>
      <c r="G32" s="38">
        <v>9.7940490336965849E-2</v>
      </c>
      <c r="H32" s="38">
        <v>5.5059495478650654E-2</v>
      </c>
      <c r="I32" s="38">
        <v>6.0611696293329687E-2</v>
      </c>
      <c r="J32" s="38">
        <v>4.1601624722440785E-2</v>
      </c>
      <c r="K32" s="38">
        <v>3.5444438423705329E-2</v>
      </c>
      <c r="L32" s="38">
        <v>4.9918626423417073E-2</v>
      </c>
    </row>
    <row r="33" spans="1:13">
      <c r="A33" s="29" t="s">
        <v>206</v>
      </c>
      <c r="B33" s="38">
        <v>6.0492070296605891E-3</v>
      </c>
      <c r="C33" s="38">
        <v>1.2353087593603833E-2</v>
      </c>
      <c r="D33" s="38">
        <v>9.4468952093091987E-3</v>
      </c>
      <c r="E33" s="38">
        <v>4.0503233604103151E-3</v>
      </c>
      <c r="F33" s="38">
        <v>1.4122272926928621E-2</v>
      </c>
      <c r="G33" s="38">
        <v>7.6994237656192533E-3</v>
      </c>
      <c r="H33" s="38">
        <v>9.8945755352198347E-3</v>
      </c>
      <c r="I33" s="38">
        <v>4.9108742443782901E-3</v>
      </c>
      <c r="J33" s="38">
        <v>0</v>
      </c>
      <c r="K33" s="38">
        <v>9.5606909892003399E-3</v>
      </c>
      <c r="L33" s="38">
        <v>2.1340638684157948E-2</v>
      </c>
    </row>
    <row r="34" spans="1:13">
      <c r="A34" s="29" t="s">
        <v>207</v>
      </c>
      <c r="B34" s="38">
        <v>7.0516339610620423E-3</v>
      </c>
      <c r="C34" s="38">
        <v>1.1909261403168593E-2</v>
      </c>
      <c r="D34" s="38">
        <v>9.479610497945691E-3</v>
      </c>
      <c r="E34" s="38">
        <v>7.2015307482111383E-3</v>
      </c>
      <c r="F34" s="38">
        <v>2.6039597691254461E-2</v>
      </c>
      <c r="G34" s="38">
        <v>3.0343477687949452E-2</v>
      </c>
      <c r="H34" s="38">
        <v>1.3520057349980213E-2</v>
      </c>
      <c r="I34" s="38">
        <v>2.170098059726224E-3</v>
      </c>
      <c r="J34" s="38">
        <v>5.7694241917246964E-3</v>
      </c>
      <c r="K34" s="38">
        <v>1.4521687439857751E-2</v>
      </c>
      <c r="L34" s="38">
        <v>6.3055672591940393E-3</v>
      </c>
    </row>
    <row r="35" spans="1:13">
      <c r="A35" s="31" t="s">
        <v>130</v>
      </c>
      <c r="B35" s="40">
        <v>0.83023954383410681</v>
      </c>
      <c r="C35" s="40">
        <v>0.74090180733889588</v>
      </c>
      <c r="D35" s="40">
        <v>0.7056494854213039</v>
      </c>
      <c r="E35" s="40">
        <v>0.77281786283478249</v>
      </c>
      <c r="F35" s="40">
        <v>0.72141680735435831</v>
      </c>
      <c r="G35" s="40">
        <v>0.63364765809026302</v>
      </c>
      <c r="H35" s="40">
        <v>0.68530269345597328</v>
      </c>
      <c r="I35" s="40">
        <v>0.71746742331903679</v>
      </c>
      <c r="J35" s="40">
        <v>0.80968353814602678</v>
      </c>
      <c r="K35" s="40">
        <v>0.77604294716882982</v>
      </c>
      <c r="L35" s="40">
        <v>0.76227446157274603</v>
      </c>
      <c r="M35" s="41"/>
    </row>
    <row r="36" spans="1:13">
      <c r="A36" s="29" t="s">
        <v>208</v>
      </c>
      <c r="B36" s="38">
        <v>3.9815500865193606E-3</v>
      </c>
      <c r="C36" s="38">
        <v>0</v>
      </c>
      <c r="D36" s="38">
        <v>9.6128199873863105E-5</v>
      </c>
      <c r="E36" s="38">
        <v>2.9874514283017091E-3</v>
      </c>
      <c r="F36" s="38">
        <v>6.2242915368065348E-3</v>
      </c>
      <c r="G36" s="38">
        <v>1.0004731143615886E-2</v>
      </c>
      <c r="H36" s="38">
        <v>2.3746095013127922E-3</v>
      </c>
      <c r="I36" s="38">
        <v>9.9200675578915241E-3</v>
      </c>
      <c r="J36" s="38">
        <v>3.8605559046450502E-3</v>
      </c>
      <c r="K36" s="38">
        <v>1.9721894610090188E-3</v>
      </c>
      <c r="L36" s="38">
        <v>1.0967202295406502E-2</v>
      </c>
    </row>
    <row r="37" spans="1:13">
      <c r="A37" s="29" t="s">
        <v>209</v>
      </c>
      <c r="B37" s="38">
        <v>4.0383878230140127E-2</v>
      </c>
      <c r="C37" s="38">
        <v>4.9041534356702506E-2</v>
      </c>
      <c r="D37" s="38">
        <v>4.3638368658241646E-2</v>
      </c>
      <c r="E37" s="38">
        <v>4.5708718614084119E-2</v>
      </c>
      <c r="F37" s="38">
        <v>4.9102156290085269E-2</v>
      </c>
      <c r="G37" s="38">
        <v>6.3512691546622063E-2</v>
      </c>
      <c r="H37" s="38">
        <v>7.9870499816348431E-2</v>
      </c>
      <c r="I37" s="38">
        <v>8.4762342501936261E-2</v>
      </c>
      <c r="J37" s="38">
        <v>2.9426074123436126E-2</v>
      </c>
      <c r="K37" s="38">
        <v>3.4195621671173626E-2</v>
      </c>
      <c r="L37" s="38">
        <v>5.0314597478719796E-2</v>
      </c>
    </row>
    <row r="38" spans="1:13">
      <c r="A38" s="29" t="s">
        <v>210</v>
      </c>
      <c r="B38" s="38">
        <v>1.5057367968489221E-3</v>
      </c>
      <c r="C38" s="38">
        <v>4.0691178563327232E-3</v>
      </c>
      <c r="D38" s="38">
        <v>4.4645578301233252E-3</v>
      </c>
      <c r="E38" s="38">
        <v>2.3533999703368269E-3</v>
      </c>
      <c r="F38" s="38">
        <v>5.6815337977748825E-3</v>
      </c>
      <c r="G38" s="38">
        <v>3.8957930104324321E-3</v>
      </c>
      <c r="H38" s="38">
        <v>1.1220452188862445E-2</v>
      </c>
      <c r="I38" s="38">
        <v>7.5793067979951787E-3</v>
      </c>
      <c r="J38" s="38">
        <v>1.7658259684167567E-3</v>
      </c>
      <c r="K38" s="38">
        <v>6.6068747041254667E-3</v>
      </c>
      <c r="L38" s="38">
        <v>2.2726394507714986E-3</v>
      </c>
    </row>
    <row r="39" spans="1:13">
      <c r="A39" s="29" t="s">
        <v>211</v>
      </c>
      <c r="B39" s="38">
        <v>8.7254457619293643E-5</v>
      </c>
      <c r="C39" s="38">
        <v>0</v>
      </c>
      <c r="D39" s="38">
        <v>5.8686228435571221E-3</v>
      </c>
      <c r="E39" s="38">
        <v>4.2508870924098221E-3</v>
      </c>
      <c r="F39" s="38">
        <v>0</v>
      </c>
      <c r="G39" s="38">
        <v>3.6646580538435775E-3</v>
      </c>
      <c r="H39" s="38">
        <v>4.9763753525719516E-3</v>
      </c>
      <c r="I39" s="38">
        <v>0</v>
      </c>
      <c r="J39" s="38">
        <v>2.2922468346622932E-3</v>
      </c>
      <c r="K39" s="38">
        <v>3.416653413171848E-4</v>
      </c>
      <c r="L39" s="38">
        <v>6.3213564749291379E-3</v>
      </c>
    </row>
    <row r="40" spans="1:13">
      <c r="A40" s="29" t="s">
        <v>212</v>
      </c>
      <c r="B40" s="38">
        <v>5.5809121062522843E-3</v>
      </c>
      <c r="C40" s="38">
        <v>7.2370391066258798E-3</v>
      </c>
      <c r="D40" s="38">
        <v>5.7425503768282777E-3</v>
      </c>
      <c r="E40" s="38">
        <v>1.2703199564697214E-2</v>
      </c>
      <c r="F40" s="38">
        <v>5.6413099984305697E-3</v>
      </c>
      <c r="G40" s="38">
        <v>3.1607510465014275E-3</v>
      </c>
      <c r="H40" s="38">
        <v>2.7071577526693938E-3</v>
      </c>
      <c r="I40" s="38">
        <v>2.8579428666352311E-3</v>
      </c>
      <c r="J40" s="38">
        <v>4.4681119381707454E-3</v>
      </c>
      <c r="K40" s="38">
        <v>1.4218144959959138E-3</v>
      </c>
      <c r="L40" s="38">
        <v>2.2398620373842021E-3</v>
      </c>
    </row>
    <row r="41" spans="1:13">
      <c r="A41" s="29" t="s">
        <v>213</v>
      </c>
      <c r="B41" s="38">
        <v>0</v>
      </c>
      <c r="C41" s="38">
        <v>0</v>
      </c>
      <c r="D41" s="38">
        <v>1.538050528272728E-4</v>
      </c>
      <c r="E41" s="38">
        <v>0</v>
      </c>
      <c r="F41" s="38">
        <v>3.4004077581283711E-3</v>
      </c>
      <c r="G41" s="38">
        <v>0</v>
      </c>
      <c r="H41" s="38">
        <v>0</v>
      </c>
      <c r="I41" s="38">
        <v>0</v>
      </c>
      <c r="J41" s="38">
        <v>3.4352202134039327E-3</v>
      </c>
      <c r="K41" s="38">
        <v>1.6862648177763799E-3</v>
      </c>
      <c r="L41" s="38">
        <v>2.0830193167723416E-3</v>
      </c>
    </row>
    <row r="42" spans="1:13">
      <c r="A42" s="29" t="s">
        <v>214</v>
      </c>
      <c r="B42" s="38">
        <v>4.035925649638118E-5</v>
      </c>
      <c r="C42" s="38">
        <v>7.0051813102046546E-5</v>
      </c>
      <c r="D42" s="38">
        <v>6.3175960263250715E-5</v>
      </c>
      <c r="E42" s="38">
        <v>6.3521018502788091E-5</v>
      </c>
      <c r="F42" s="38">
        <v>1.0689523222112194E-4</v>
      </c>
      <c r="G42" s="38">
        <v>1.2114707086148196E-4</v>
      </c>
      <c r="H42" s="38">
        <v>1.3656523528625945E-4</v>
      </c>
      <c r="I42" s="38">
        <v>1.3056467629741312E-4</v>
      </c>
      <c r="J42" s="38">
        <v>1.1023887248674431E-4</v>
      </c>
      <c r="K42" s="38">
        <v>9.3576536892284266E-5</v>
      </c>
      <c r="L42" s="38">
        <v>1.0671537544995631E-4</v>
      </c>
    </row>
    <row r="43" spans="1:13">
      <c r="A43" s="34" t="s">
        <v>215</v>
      </c>
      <c r="B43" s="42">
        <v>1.0000000000000002</v>
      </c>
      <c r="C43" s="42">
        <v>0.99999999999999989</v>
      </c>
      <c r="D43" s="42">
        <v>1</v>
      </c>
      <c r="E43" s="42">
        <v>1</v>
      </c>
      <c r="F43" s="42">
        <v>0.99999999999999978</v>
      </c>
      <c r="G43" s="42">
        <v>0.99999999999999989</v>
      </c>
      <c r="H43" s="42">
        <v>1</v>
      </c>
      <c r="I43" s="42">
        <v>1.0000000000000002</v>
      </c>
      <c r="J43" s="42">
        <v>1.0000000000000002</v>
      </c>
      <c r="K43" s="42">
        <v>0.99999999999999956</v>
      </c>
      <c r="L43" s="42">
        <v>1.0000000000000002</v>
      </c>
      <c r="M43" s="36"/>
    </row>
  </sheetData>
  <mergeCells count="3">
    <mergeCell ref="A1:L1"/>
    <mergeCell ref="B4:L4"/>
    <mergeCell ref="B24:L24"/>
  </mergeCells>
  <printOptions horizontalCentered="1"/>
  <pageMargins left="0.39370078740157483" right="0" top="0.39370078740157483" bottom="0.39370078740157483" header="0" footer="0"/>
  <pageSetup paperSize="9" scale="99" orientation="landscape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6B6F0-35B0-4365-8AE1-A67FC51A7DB7}">
  <sheetPr>
    <pageSetUpPr fitToPage="1"/>
  </sheetPr>
  <dimension ref="A1:AB70"/>
  <sheetViews>
    <sheetView showGridLines="0" tabSelected="1" workbookViewId="0">
      <selection activeCell="D44" sqref="D44"/>
    </sheetView>
  </sheetViews>
  <sheetFormatPr baseColWidth="10" defaultColWidth="9.109375" defaultRowHeight="13.2"/>
  <cols>
    <col min="1" max="1" width="3.5546875" customWidth="1"/>
    <col min="8" max="8" width="13.88671875" customWidth="1"/>
    <col min="13" max="13" width="4.33203125" customWidth="1"/>
    <col min="14" max="14" width="3.5546875" customWidth="1"/>
    <col min="21" max="21" width="18.109375" customWidth="1"/>
  </cols>
  <sheetData>
    <row r="1" spans="1:28" ht="9.9" customHeight="1">
      <c r="A1" s="82"/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</row>
    <row r="2" spans="1:28" ht="9.9" customHeight="1">
      <c r="A2" s="82"/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</row>
    <row r="3" spans="1:28" ht="9.9" customHeight="1">
      <c r="A3" s="82"/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</row>
    <row r="4" spans="1:28" ht="9.9" customHeight="1">
      <c r="A4" s="82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spans="1:28" ht="9.9" customHeight="1">
      <c r="A5" s="82" t="s">
        <v>125</v>
      </c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10"/>
      <c r="AB5" s="10"/>
    </row>
    <row r="6" spans="1:28" ht="9.9" customHeight="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10"/>
      <c r="AB6" s="10"/>
    </row>
    <row r="7" spans="1:28" ht="9.9" customHeight="1">
      <c r="A7" s="82"/>
      <c r="B7" s="82"/>
      <c r="C7" s="82"/>
      <c r="D7" s="82"/>
      <c r="E7" s="82"/>
      <c r="F7" s="82"/>
      <c r="G7" s="82"/>
      <c r="H7" s="8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10"/>
      <c r="AB7" s="10"/>
    </row>
    <row r="8" spans="1:28" ht="9.9" customHeight="1">
      <c r="A8" s="82"/>
      <c r="B8" s="82"/>
      <c r="C8" s="82"/>
      <c r="D8" s="82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  <c r="Z8" s="82"/>
      <c r="AA8" s="10"/>
      <c r="AB8" s="10"/>
    </row>
    <row r="9" spans="1:28" ht="9.9" customHeight="1">
      <c r="A9" s="83" t="s">
        <v>126</v>
      </c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10"/>
    </row>
    <row r="10" spans="1:28" ht="9.9" customHeight="1">
      <c r="A10" s="83"/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10"/>
    </row>
    <row r="11" spans="1:28" ht="9.9" customHeight="1">
      <c r="A11" s="83"/>
      <c r="B11" s="83"/>
      <c r="C11" s="83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10"/>
    </row>
    <row r="12" spans="1:28" ht="9.9" customHeight="1">
      <c r="A12" s="84" t="str">
        <f>'V1'!L3&amp;"-"&amp;LEFT('V1'!B3,4)</f>
        <v>2013-2023</v>
      </c>
      <c r="B12" s="84"/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11"/>
    </row>
    <row r="13" spans="1:28" ht="9.9" customHeight="1">
      <c r="A13" s="84"/>
      <c r="B13" s="84"/>
      <c r="C13" s="84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11"/>
    </row>
    <row r="14" spans="1:28" ht="11.25" customHeight="1">
      <c r="A14" s="12"/>
    </row>
    <row r="15" spans="1:28" ht="11.25" customHeight="1">
      <c r="A15" s="85" t="s">
        <v>127</v>
      </c>
      <c r="B15" s="85"/>
      <c r="C15" s="85"/>
      <c r="D15" s="85"/>
      <c r="E15" s="85"/>
      <c r="F15" s="85"/>
      <c r="G15" s="85"/>
      <c r="H15" s="13"/>
      <c r="I15" s="13"/>
      <c r="J15" s="13"/>
      <c r="K15" s="13"/>
      <c r="L15" s="13"/>
      <c r="T15" s="14"/>
      <c r="U15" s="14"/>
      <c r="V15" s="14"/>
    </row>
    <row r="16" spans="1:28" ht="15.6" customHeight="1">
      <c r="A16" s="85"/>
      <c r="B16" s="85"/>
      <c r="C16" s="85"/>
      <c r="D16" s="85"/>
      <c r="E16" s="85"/>
      <c r="F16" s="85"/>
      <c r="G16" s="85"/>
      <c r="H16" s="13"/>
      <c r="I16" s="13"/>
      <c r="J16" s="13"/>
      <c r="K16" s="13"/>
      <c r="L16" s="13"/>
      <c r="T16" s="15"/>
      <c r="U16" s="15"/>
      <c r="V16" s="15"/>
    </row>
    <row r="17" spans="1:28" ht="11.25" customHeight="1">
      <c r="G17" s="15"/>
      <c r="H17" s="15"/>
      <c r="I17" s="15"/>
      <c r="J17" s="15"/>
      <c r="K17" s="15"/>
      <c r="L17" s="15"/>
      <c r="P17" s="15"/>
      <c r="Q17" s="15"/>
      <c r="R17" s="15"/>
      <c r="S17" s="15"/>
      <c r="T17" s="15"/>
      <c r="U17" s="15"/>
      <c r="V17" s="15"/>
    </row>
    <row r="18" spans="1:28" ht="14.4" customHeight="1">
      <c r="A18" s="16" t="s">
        <v>128</v>
      </c>
      <c r="B18" s="17"/>
      <c r="C18" s="14"/>
      <c r="D18" s="14"/>
      <c r="E18" s="14"/>
      <c r="F18" s="14"/>
      <c r="G18" s="15"/>
      <c r="H18" s="15"/>
      <c r="I18" s="15"/>
      <c r="J18" s="15"/>
      <c r="K18" s="15"/>
      <c r="L18" s="15"/>
      <c r="M18" s="16" t="s">
        <v>129</v>
      </c>
      <c r="N18" s="17"/>
      <c r="O18" s="14"/>
      <c r="P18" s="15"/>
      <c r="Q18" s="15"/>
      <c r="R18" s="15"/>
      <c r="S18" s="15"/>
      <c r="T18" s="15"/>
    </row>
    <row r="19" spans="1:28" ht="11.25" customHeight="1">
      <c r="A19" s="19"/>
      <c r="B19" s="17"/>
      <c r="C19" s="14"/>
      <c r="D19" s="14"/>
      <c r="E19" s="14"/>
      <c r="F19" s="14"/>
      <c r="G19" s="15"/>
      <c r="H19" s="18" t="s">
        <v>130</v>
      </c>
      <c r="I19" s="18" t="s">
        <v>131</v>
      </c>
      <c r="J19" s="18" t="s">
        <v>132</v>
      </c>
      <c r="K19" s="18"/>
      <c r="L19" s="18"/>
      <c r="M19" s="19"/>
      <c r="N19" s="17"/>
      <c r="O19" s="14"/>
      <c r="P19" s="15"/>
      <c r="Q19" s="15"/>
      <c r="R19" s="15"/>
      <c r="S19" s="15"/>
      <c r="T19" s="15"/>
      <c r="U19" s="18" t="s">
        <v>130</v>
      </c>
      <c r="V19" s="18" t="s">
        <v>131</v>
      </c>
      <c r="W19" s="18" t="s">
        <v>132</v>
      </c>
    </row>
    <row r="20" spans="1:28" ht="11.25" customHeight="1">
      <c r="A20" s="21"/>
      <c r="B20" t="str">
        <f>"Ventas totales a todas las Comunidades Autónomas "&amp;A12</f>
        <v>Ventas totales a todas las Comunidades Autónomas 2013-2023</v>
      </c>
      <c r="C20" s="15"/>
      <c r="D20" s="15"/>
      <c r="E20" s="15"/>
      <c r="F20" s="15"/>
      <c r="G20" s="15"/>
      <c r="H20" s="20" t="s">
        <v>133</v>
      </c>
      <c r="I20" s="20" t="s">
        <v>134</v>
      </c>
      <c r="J20" s="20" t="s">
        <v>135</v>
      </c>
      <c r="K20" s="22"/>
      <c r="L20" s="22"/>
      <c r="M20" s="21"/>
      <c r="N20" t="str">
        <f>"Compras totales a todas las Comunidades Autónomas "&amp;A12</f>
        <v>Compras totales a todas las Comunidades Autónomas 2013-2023</v>
      </c>
      <c r="O20" s="15"/>
      <c r="P20" s="15"/>
      <c r="Q20" s="15"/>
      <c r="R20" s="15"/>
      <c r="S20" s="15"/>
      <c r="U20" s="20" t="s">
        <v>136</v>
      </c>
      <c r="V20" s="20" t="s">
        <v>137</v>
      </c>
      <c r="W20" s="20" t="s">
        <v>138</v>
      </c>
    </row>
    <row r="21" spans="1:28" ht="11.25" customHeight="1">
      <c r="A21" s="21"/>
      <c r="B21" t="str">
        <f>"Ventas totales a todas las provincias "&amp;A12</f>
        <v>Ventas totales a todas las provincias 2013-2023</v>
      </c>
      <c r="C21" s="15"/>
      <c r="D21" s="15"/>
      <c r="E21" s="15"/>
      <c r="F21" s="15"/>
      <c r="G21" s="15"/>
      <c r="H21" s="20" t="s">
        <v>139</v>
      </c>
      <c r="I21" s="20" t="s">
        <v>140</v>
      </c>
      <c r="J21" s="20" t="s">
        <v>141</v>
      </c>
      <c r="K21" s="22"/>
      <c r="L21" s="22"/>
      <c r="M21" s="21"/>
      <c r="N21" t="str">
        <f>"Compras totales a todas las provincias "&amp;A12</f>
        <v>Compras totales a todas las provincias 2013-2023</v>
      </c>
      <c r="O21" s="15"/>
      <c r="P21" s="15"/>
      <c r="Q21" s="15"/>
      <c r="R21" s="15"/>
      <c r="S21" s="15"/>
      <c r="U21" s="20" t="s">
        <v>142</v>
      </c>
      <c r="V21" s="20" t="s">
        <v>143</v>
      </c>
      <c r="W21" s="20" t="s">
        <v>144</v>
      </c>
    </row>
    <row r="22" spans="1:28" ht="11.25" customHeight="1">
      <c r="A22" s="21"/>
      <c r="B22" t="str">
        <f>"Ventas por ramas a todas las Comunidades Autónomas "&amp;LEFT('V1'!B3,4)</f>
        <v>Ventas por ramas a todas las Comunidades Autónomas 2023</v>
      </c>
      <c r="C22" s="15"/>
      <c r="D22" s="15"/>
      <c r="E22" s="15"/>
      <c r="F22" s="15"/>
      <c r="G22" s="15"/>
      <c r="H22" s="20" t="s">
        <v>145</v>
      </c>
      <c r="I22" s="20" t="s">
        <v>146</v>
      </c>
      <c r="J22" s="20" t="s">
        <v>147</v>
      </c>
      <c r="K22" s="22"/>
      <c r="L22" s="22"/>
      <c r="M22" s="21"/>
      <c r="N22" t="str">
        <f>"Compras por ramas a todas las Comunidades Autónomas "&amp;LEFT('V1'!B3,4)</f>
        <v>Compras por ramas a todas las Comunidades Autónomas 2023</v>
      </c>
      <c r="O22" s="15"/>
      <c r="P22" s="14"/>
      <c r="Q22" s="14"/>
      <c r="R22" s="14"/>
      <c r="S22" s="14"/>
      <c r="T22" s="14"/>
      <c r="U22" s="20" t="s">
        <v>148</v>
      </c>
      <c r="V22" s="20" t="s">
        <v>149</v>
      </c>
      <c r="W22" s="20" t="s">
        <v>150</v>
      </c>
    </row>
    <row r="23" spans="1:28" ht="11.25" customHeight="1">
      <c r="A23" s="21"/>
      <c r="B23" t="str">
        <f>"Ventas por ramas a todas las Comunidades Autónomas "&amp;A12</f>
        <v>Ventas por ramas a todas las Comunidades Autónomas 2013-2023</v>
      </c>
      <c r="C23" s="14"/>
      <c r="D23" s="14"/>
      <c r="E23" s="14"/>
      <c r="F23" s="14"/>
      <c r="G23" s="15"/>
      <c r="H23" s="20" t="s">
        <v>151</v>
      </c>
      <c r="I23" s="20" t="s">
        <v>152</v>
      </c>
      <c r="J23" s="20" t="s">
        <v>153</v>
      </c>
      <c r="K23" s="22"/>
      <c r="L23" s="22"/>
      <c r="M23" s="21"/>
      <c r="N23" t="str">
        <f>"Compras por ramas a todas las Comunidades Autónomas "&amp;A12</f>
        <v>Compras por ramas a todas las Comunidades Autónomas 2013-2023</v>
      </c>
      <c r="O23" s="14"/>
      <c r="P23" s="15"/>
      <c r="Q23" s="15"/>
      <c r="R23" s="15"/>
      <c r="S23" s="15"/>
      <c r="U23" s="20" t="s">
        <v>154</v>
      </c>
      <c r="V23" s="20" t="s">
        <v>155</v>
      </c>
      <c r="W23" s="20" t="s">
        <v>156</v>
      </c>
    </row>
    <row r="24" spans="1:28" ht="11.25" customHeight="1">
      <c r="A24" s="21"/>
      <c r="B24" t="str">
        <f>"Principales ventas "&amp;LEFT('V1'!B3,4)</f>
        <v>Principales ventas 2023</v>
      </c>
      <c r="C24" s="15"/>
      <c r="D24" s="15"/>
      <c r="E24" s="15"/>
      <c r="F24" s="15"/>
      <c r="G24" s="15"/>
      <c r="H24" s="20" t="s">
        <v>157</v>
      </c>
      <c r="I24" s="20" t="s">
        <v>158</v>
      </c>
      <c r="J24" s="20" t="s">
        <v>159</v>
      </c>
      <c r="K24" s="22"/>
      <c r="L24" s="22"/>
      <c r="M24" s="21"/>
      <c r="N24" t="str">
        <f>"Principales compras "&amp;LEFT('V1'!B3,4)</f>
        <v>Principales compras 2023</v>
      </c>
      <c r="O24" s="15"/>
      <c r="P24" s="15"/>
      <c r="Q24" s="15"/>
      <c r="R24" s="15"/>
      <c r="S24" s="15"/>
      <c r="U24" s="20" t="s">
        <v>160</v>
      </c>
      <c r="V24" s="20" t="s">
        <v>161</v>
      </c>
      <c r="W24" s="20" t="s">
        <v>162</v>
      </c>
    </row>
    <row r="25" spans="1:28" ht="11.25" customHeight="1"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21"/>
      <c r="N25" s="12"/>
      <c r="P25" s="15"/>
      <c r="Q25" s="15"/>
      <c r="R25" s="15"/>
      <c r="S25" s="15"/>
    </row>
    <row r="26" spans="1:28" ht="11.25" customHeight="1">
      <c r="H26" s="13"/>
      <c r="I26" s="13"/>
      <c r="J26" s="13"/>
      <c r="K26" s="13"/>
      <c r="L26" s="13"/>
      <c r="P26" s="15"/>
      <c r="Q26" s="15"/>
      <c r="R26" s="15"/>
      <c r="S26" s="15"/>
      <c r="V26" s="23"/>
      <c r="W26" s="23"/>
      <c r="X26" s="23"/>
      <c r="Y26" s="23"/>
      <c r="Z26" s="23"/>
      <c r="AA26" s="23"/>
      <c r="AB26" s="23"/>
    </row>
    <row r="27" spans="1:28" ht="16.2" customHeight="1">
      <c r="A27" s="13" t="s">
        <v>163</v>
      </c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T27" s="14"/>
      <c r="U27" s="14"/>
      <c r="V27" s="23"/>
      <c r="W27" s="23"/>
      <c r="X27" s="23"/>
      <c r="Y27" s="23"/>
      <c r="Z27" s="23"/>
      <c r="AA27" s="23"/>
      <c r="AB27" s="23"/>
    </row>
    <row r="28" spans="1:28" ht="11.25" customHeight="1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T28" s="15"/>
      <c r="U28" s="15"/>
      <c r="V28" s="23"/>
      <c r="W28" s="23"/>
      <c r="X28" s="23"/>
      <c r="Y28" s="23"/>
      <c r="Z28" s="23"/>
      <c r="AA28" s="23"/>
      <c r="AB28" s="23"/>
    </row>
    <row r="29" spans="1:28" ht="11.25" customHeight="1">
      <c r="G29" s="15"/>
      <c r="H29" s="15"/>
      <c r="I29" s="15"/>
      <c r="J29" s="15"/>
      <c r="K29" s="15"/>
      <c r="L29" s="15"/>
      <c r="P29" s="15"/>
      <c r="Q29" s="15"/>
      <c r="R29" s="15"/>
      <c r="S29" s="15"/>
      <c r="T29" s="15"/>
      <c r="U29" s="15"/>
      <c r="V29" s="23"/>
      <c r="W29" s="23"/>
      <c r="X29" s="23"/>
      <c r="Y29" s="23"/>
      <c r="Z29" s="23"/>
      <c r="AA29" s="23"/>
      <c r="AB29" s="23"/>
    </row>
    <row r="30" spans="1:28" ht="14.4" customHeight="1">
      <c r="A30" s="16" t="s">
        <v>128</v>
      </c>
      <c r="B30" s="17"/>
      <c r="C30" s="14"/>
      <c r="D30" s="14"/>
      <c r="E30" s="14"/>
      <c r="F30" s="14"/>
      <c r="G30" s="15"/>
      <c r="H30" s="15"/>
      <c r="I30" s="15"/>
      <c r="J30" s="15"/>
      <c r="K30" s="15"/>
      <c r="L30" s="15"/>
      <c r="M30" s="16" t="s">
        <v>129</v>
      </c>
      <c r="N30" s="17"/>
      <c r="O30" s="14"/>
      <c r="P30" s="15"/>
      <c r="Q30" s="15"/>
      <c r="R30" s="15"/>
      <c r="S30" s="15"/>
      <c r="T30" s="15"/>
      <c r="X30" s="23"/>
      <c r="Y30" s="23"/>
      <c r="Z30" s="23"/>
      <c r="AA30" s="23"/>
      <c r="AB30" s="23"/>
    </row>
    <row r="31" spans="1:28" ht="10.95" customHeight="1">
      <c r="A31" s="19"/>
      <c r="B31" s="17"/>
      <c r="C31" s="14"/>
      <c r="D31" s="14"/>
      <c r="E31" s="14"/>
      <c r="F31" s="14"/>
      <c r="G31" s="15"/>
      <c r="H31" s="18" t="s">
        <v>130</v>
      </c>
      <c r="I31" s="18" t="s">
        <v>131</v>
      </c>
      <c r="J31" s="18" t="s">
        <v>132</v>
      </c>
      <c r="K31" s="18"/>
      <c r="L31" s="18"/>
      <c r="M31" s="19"/>
      <c r="N31" s="17"/>
      <c r="O31" s="14"/>
      <c r="P31" s="15"/>
      <c r="Q31" s="15"/>
      <c r="R31" s="15"/>
      <c r="S31" s="15"/>
      <c r="T31" s="15"/>
      <c r="U31" s="18" t="s">
        <v>130</v>
      </c>
      <c r="V31" s="18" t="s">
        <v>131</v>
      </c>
      <c r="W31" s="18" t="s">
        <v>132</v>
      </c>
      <c r="X31" s="23"/>
      <c r="Y31" s="23"/>
      <c r="Z31" s="23"/>
      <c r="AA31" s="23"/>
      <c r="AB31" s="23"/>
    </row>
    <row r="32" spans="1:28" ht="11.4" customHeight="1">
      <c r="A32" s="21"/>
      <c r="B32" t="str">
        <f>+B20</f>
        <v>Ventas totales a todas las Comunidades Autónomas 2013-2023</v>
      </c>
      <c r="C32" s="15"/>
      <c r="D32" s="15"/>
      <c r="E32" s="15"/>
      <c r="F32" s="15"/>
      <c r="G32" s="15"/>
      <c r="H32" s="20" t="s">
        <v>164</v>
      </c>
      <c r="I32" s="20" t="s">
        <v>165</v>
      </c>
      <c r="J32" s="20" t="s">
        <v>166</v>
      </c>
      <c r="K32" s="22"/>
      <c r="L32" s="22"/>
      <c r="M32" s="21"/>
      <c r="N32" t="str">
        <f>+N20</f>
        <v>Compras totales a todas las Comunidades Autónomas 2013-2023</v>
      </c>
      <c r="O32" s="15"/>
      <c r="P32" s="15"/>
      <c r="Q32" s="15"/>
      <c r="R32" s="15"/>
      <c r="S32" s="15"/>
      <c r="U32" s="20" t="s">
        <v>167</v>
      </c>
      <c r="V32" s="20" t="s">
        <v>168</v>
      </c>
      <c r="W32" s="20" t="s">
        <v>169</v>
      </c>
      <c r="X32" s="23"/>
      <c r="Y32" s="23"/>
      <c r="Z32" s="23"/>
      <c r="AA32" s="23"/>
      <c r="AB32" s="23"/>
    </row>
    <row r="33" spans="1:28" ht="11.4" customHeight="1">
      <c r="A33" s="21"/>
      <c r="B33" t="str">
        <f t="shared" ref="B33:B36" si="0">+B21</f>
        <v>Ventas totales a todas las provincias 2013-2023</v>
      </c>
      <c r="C33" s="15"/>
      <c r="D33" s="15"/>
      <c r="E33" s="15"/>
      <c r="F33" s="15"/>
      <c r="G33" s="15"/>
      <c r="H33" s="20" t="s">
        <v>170</v>
      </c>
      <c r="I33" s="20" t="s">
        <v>171</v>
      </c>
      <c r="J33" s="20" t="s">
        <v>172</v>
      </c>
      <c r="K33" s="22"/>
      <c r="L33" s="22"/>
      <c r="M33" s="21"/>
      <c r="N33" t="str">
        <f t="shared" ref="N33:N36" si="1">+N21</f>
        <v>Compras totales a todas las provincias 2013-2023</v>
      </c>
      <c r="O33" s="15"/>
      <c r="P33" s="15"/>
      <c r="Q33" s="15"/>
      <c r="R33" s="15"/>
      <c r="S33" s="15"/>
      <c r="U33" s="20" t="s">
        <v>173</v>
      </c>
      <c r="V33" s="20" t="s">
        <v>174</v>
      </c>
      <c r="W33" s="20" t="s">
        <v>175</v>
      </c>
      <c r="X33" s="23"/>
      <c r="Y33" s="23"/>
      <c r="Z33" s="23"/>
      <c r="AA33" s="23"/>
      <c r="AB33" s="23"/>
    </row>
    <row r="34" spans="1:28" ht="11.4" customHeight="1">
      <c r="A34" s="21"/>
      <c r="B34" t="str">
        <f t="shared" si="0"/>
        <v>Ventas por ramas a todas las Comunidades Autónomas 2023</v>
      </c>
      <c r="C34" s="15"/>
      <c r="D34" s="15"/>
      <c r="E34" s="15"/>
      <c r="F34" s="15"/>
      <c r="G34" s="15"/>
      <c r="H34" s="20" t="s">
        <v>176</v>
      </c>
      <c r="I34" s="20" t="s">
        <v>177</v>
      </c>
      <c r="J34" s="20" t="s">
        <v>178</v>
      </c>
      <c r="K34" s="22"/>
      <c r="L34" s="22"/>
      <c r="M34" s="21"/>
      <c r="N34" t="str">
        <f t="shared" si="1"/>
        <v>Compras por ramas a todas las Comunidades Autónomas 2023</v>
      </c>
      <c r="O34" s="15"/>
      <c r="P34" s="14"/>
      <c r="Q34" s="14"/>
      <c r="R34" s="14"/>
      <c r="S34" s="14"/>
      <c r="T34" s="14"/>
      <c r="U34" s="20" t="s">
        <v>179</v>
      </c>
      <c r="V34" s="20" t="s">
        <v>180</v>
      </c>
      <c r="W34" s="20" t="s">
        <v>181</v>
      </c>
      <c r="X34" s="23"/>
      <c r="Y34" s="23"/>
      <c r="Z34" s="23"/>
      <c r="AA34" s="23"/>
      <c r="AB34" s="23"/>
    </row>
    <row r="35" spans="1:28" ht="11.4" customHeight="1">
      <c r="A35" s="21"/>
      <c r="B35" t="str">
        <f t="shared" si="0"/>
        <v>Ventas por ramas a todas las Comunidades Autónomas 2013-2023</v>
      </c>
      <c r="C35" s="14"/>
      <c r="D35" s="14"/>
      <c r="E35" s="14"/>
      <c r="F35" s="14"/>
      <c r="G35" s="15"/>
      <c r="H35" s="20" t="s">
        <v>182</v>
      </c>
      <c r="I35" s="20" t="s">
        <v>183</v>
      </c>
      <c r="J35" s="20" t="s">
        <v>184</v>
      </c>
      <c r="K35" s="22"/>
      <c r="L35" s="22"/>
      <c r="M35" s="21"/>
      <c r="N35" t="str">
        <f t="shared" si="1"/>
        <v>Compras por ramas a todas las Comunidades Autónomas 2013-2023</v>
      </c>
      <c r="O35" s="14"/>
      <c r="P35" s="15"/>
      <c r="Q35" s="15"/>
      <c r="R35" s="15"/>
      <c r="S35" s="15"/>
      <c r="U35" s="20" t="s">
        <v>185</v>
      </c>
      <c r="V35" s="20" t="s">
        <v>186</v>
      </c>
      <c r="W35" s="20" t="s">
        <v>187</v>
      </c>
      <c r="X35" s="23"/>
      <c r="Y35" s="23"/>
      <c r="Z35" s="23"/>
      <c r="AA35" s="23"/>
      <c r="AB35" s="23"/>
    </row>
    <row r="36" spans="1:28" ht="11.4" customHeight="1">
      <c r="A36" s="21"/>
      <c r="B36" t="str">
        <f t="shared" si="0"/>
        <v>Principales ventas 2023</v>
      </c>
      <c r="C36" s="15"/>
      <c r="D36" s="15"/>
      <c r="E36" s="15"/>
      <c r="F36" s="15"/>
      <c r="G36" s="15"/>
      <c r="H36" s="20" t="s">
        <v>188</v>
      </c>
      <c r="I36" s="20" t="s">
        <v>189</v>
      </c>
      <c r="J36" s="20" t="s">
        <v>190</v>
      </c>
      <c r="K36" s="22"/>
      <c r="L36" s="22"/>
      <c r="M36" s="21"/>
      <c r="N36" t="str">
        <f t="shared" si="1"/>
        <v>Principales compras 2023</v>
      </c>
      <c r="O36" s="15"/>
      <c r="P36" s="15"/>
      <c r="Q36" s="15"/>
      <c r="R36" s="15"/>
      <c r="S36" s="15"/>
      <c r="U36" s="20" t="s">
        <v>191</v>
      </c>
      <c r="V36" s="20" t="s">
        <v>192</v>
      </c>
      <c r="W36" s="20" t="s">
        <v>193</v>
      </c>
      <c r="X36" s="23"/>
      <c r="Y36" s="23"/>
      <c r="Z36" s="23"/>
      <c r="AA36" s="23"/>
      <c r="AB36" s="23"/>
    </row>
    <row r="37" spans="1:28" ht="11.25" customHeight="1">
      <c r="H37" s="13"/>
      <c r="I37" s="13"/>
      <c r="J37" s="13"/>
      <c r="K37" s="13"/>
      <c r="L37" s="13"/>
      <c r="P37" s="15"/>
      <c r="Q37" s="15"/>
      <c r="R37" s="15"/>
      <c r="S37" s="15"/>
      <c r="V37" s="23"/>
      <c r="W37" s="23"/>
      <c r="X37" s="23"/>
      <c r="Y37" s="23"/>
      <c r="Z37" s="23"/>
      <c r="AA37" s="23"/>
      <c r="AB37" s="23"/>
    </row>
    <row r="38" spans="1:28" ht="11.25" customHeight="1">
      <c r="A38" s="23"/>
      <c r="B38" s="23"/>
      <c r="C38" s="23"/>
      <c r="D38" s="23"/>
      <c r="E38" s="23"/>
      <c r="F38" s="23"/>
      <c r="G38" s="23"/>
      <c r="H38" s="13"/>
      <c r="I38" s="13"/>
      <c r="J38" s="13"/>
      <c r="K38" s="13"/>
      <c r="L38" s="13"/>
      <c r="P38" s="15"/>
      <c r="Q38" s="15"/>
      <c r="R38" s="15"/>
      <c r="S38" s="15"/>
      <c r="V38" s="23"/>
      <c r="W38" s="23"/>
      <c r="X38" s="23"/>
      <c r="Y38" s="23"/>
      <c r="Z38" s="23"/>
      <c r="AA38" s="23"/>
      <c r="AB38" s="23"/>
    </row>
    <row r="39" spans="1:28" ht="17.399999999999999" customHeight="1">
      <c r="A39" s="13" t="s">
        <v>194</v>
      </c>
      <c r="B39" s="13"/>
      <c r="C39" s="23"/>
      <c r="D39" s="23"/>
      <c r="E39" s="23"/>
      <c r="F39" s="23"/>
      <c r="G39" s="23"/>
      <c r="H39" s="13"/>
      <c r="I39" s="13"/>
      <c r="J39" s="13"/>
      <c r="K39" s="13"/>
      <c r="L39" s="13"/>
      <c r="P39" s="15"/>
      <c r="Q39" s="15"/>
      <c r="R39" s="15"/>
      <c r="S39" s="15"/>
      <c r="V39" s="23"/>
      <c r="W39" s="23"/>
      <c r="X39" s="23"/>
      <c r="Y39" s="23"/>
      <c r="Z39" s="23"/>
      <c r="AA39" s="23"/>
      <c r="AB39" s="23"/>
    </row>
    <row r="40" spans="1:28" ht="11.25" customHeight="1">
      <c r="A40" s="23"/>
      <c r="B40" s="23"/>
      <c r="C40" s="23"/>
      <c r="D40" s="23"/>
      <c r="E40" s="23"/>
      <c r="F40" s="23"/>
      <c r="G40" s="23"/>
      <c r="H40" s="13"/>
      <c r="I40" s="13"/>
      <c r="J40" s="13"/>
      <c r="K40" s="13"/>
      <c r="L40" s="13"/>
      <c r="P40" s="15"/>
      <c r="Q40" s="15"/>
      <c r="R40" s="15"/>
      <c r="S40" s="15"/>
      <c r="V40" s="23"/>
      <c r="W40" s="23"/>
      <c r="X40" s="23"/>
      <c r="Y40" s="23"/>
      <c r="Z40" s="23"/>
      <c r="AA40" s="23"/>
      <c r="AB40" s="23"/>
    </row>
    <row r="41" spans="1:28" ht="11.25" customHeight="1">
      <c r="A41" s="23"/>
      <c r="B41" s="23"/>
      <c r="C41" s="23"/>
      <c r="D41" s="23"/>
      <c r="E41" s="23"/>
      <c r="F41" s="23"/>
      <c r="G41" s="23"/>
      <c r="H41" s="13"/>
      <c r="I41" s="13"/>
      <c r="J41" s="13"/>
      <c r="K41" s="13"/>
      <c r="L41" s="13"/>
      <c r="P41" s="15"/>
      <c r="Q41" s="15"/>
      <c r="R41" s="15"/>
      <c r="S41" s="15"/>
      <c r="V41" s="23"/>
      <c r="W41" s="23"/>
      <c r="X41" s="23"/>
      <c r="Y41" s="23"/>
      <c r="Z41" s="23"/>
      <c r="AA41" s="23"/>
      <c r="AB41" s="23"/>
    </row>
    <row r="42" spans="1:28" ht="11.25" customHeight="1">
      <c r="A42" s="23"/>
      <c r="B42" s="23"/>
      <c r="C42" s="23"/>
      <c r="D42" s="23"/>
      <c r="E42" s="23"/>
      <c r="F42" s="23"/>
      <c r="G42" s="23"/>
      <c r="H42" s="13"/>
      <c r="I42" s="13"/>
      <c r="J42" s="13"/>
      <c r="K42" s="13"/>
      <c r="L42" s="13"/>
      <c r="P42" s="15"/>
      <c r="Q42" s="15"/>
      <c r="R42" s="15"/>
      <c r="S42" s="15"/>
      <c r="V42" s="23"/>
      <c r="W42" s="23"/>
      <c r="X42" s="23"/>
      <c r="Y42" s="23"/>
      <c r="Z42" s="23"/>
      <c r="AA42" s="23"/>
      <c r="AB42" s="23"/>
    </row>
    <row r="43" spans="1:28" ht="11.25" customHeight="1">
      <c r="A43" s="23"/>
      <c r="B43" s="23"/>
      <c r="C43" s="23"/>
      <c r="D43" s="23"/>
      <c r="E43" s="23"/>
      <c r="F43" s="23"/>
      <c r="G43" s="23"/>
      <c r="H43" s="13"/>
      <c r="I43" s="13"/>
      <c r="J43" s="13"/>
      <c r="K43" s="13"/>
      <c r="L43" s="13"/>
      <c r="P43" s="15"/>
      <c r="Q43" s="15"/>
      <c r="R43" s="15"/>
      <c r="S43" s="15"/>
      <c r="V43" s="23"/>
      <c r="W43" s="23"/>
      <c r="X43" s="23"/>
      <c r="Y43" s="23"/>
      <c r="Z43" s="23"/>
      <c r="AA43" s="23"/>
      <c r="AB43" s="23"/>
    </row>
    <row r="44" spans="1:28" ht="11.25" customHeight="1">
      <c r="A44" s="23"/>
      <c r="B44" s="23"/>
      <c r="C44" s="23"/>
      <c r="D44" s="23"/>
      <c r="E44" s="23"/>
      <c r="F44" s="23"/>
      <c r="G44" s="23"/>
      <c r="H44" s="13"/>
      <c r="I44" s="13"/>
      <c r="J44" s="13"/>
      <c r="K44" s="13"/>
      <c r="L44" s="13"/>
      <c r="P44" s="15"/>
      <c r="Q44" s="15"/>
      <c r="R44" s="15"/>
      <c r="S44" s="15"/>
      <c r="V44" s="23"/>
      <c r="W44" s="23"/>
      <c r="X44" s="23"/>
      <c r="Y44" s="23"/>
      <c r="Z44" s="23"/>
      <c r="AA44" s="23"/>
      <c r="AB44" s="23"/>
    </row>
    <row r="45" spans="1:28" ht="11.25" customHeight="1">
      <c r="A45" s="23"/>
      <c r="B45" s="23"/>
      <c r="C45" s="23"/>
      <c r="D45" s="23"/>
      <c r="E45" s="23"/>
      <c r="F45" s="23"/>
      <c r="G45" s="23"/>
      <c r="H45" s="13"/>
      <c r="I45" s="13"/>
      <c r="J45" s="13"/>
      <c r="K45" s="13"/>
      <c r="L45" s="13"/>
      <c r="P45" s="15"/>
      <c r="Q45" s="15"/>
      <c r="R45" s="15"/>
      <c r="S45" s="15"/>
      <c r="V45" s="23"/>
      <c r="W45" s="23"/>
      <c r="X45" s="23"/>
      <c r="Y45" s="23"/>
      <c r="Z45" s="23"/>
      <c r="AA45" s="23"/>
      <c r="AB45" s="23"/>
    </row>
    <row r="46" spans="1:28" ht="11.25" customHeight="1">
      <c r="A46" s="23"/>
      <c r="B46" s="23"/>
      <c r="C46" s="23"/>
      <c r="D46" s="23"/>
      <c r="E46" s="23"/>
      <c r="F46" s="23"/>
      <c r="G46" s="23"/>
      <c r="H46" s="13"/>
      <c r="I46" s="13"/>
      <c r="J46" s="13"/>
      <c r="K46" s="13"/>
      <c r="L46" s="13"/>
      <c r="P46" s="15"/>
      <c r="Q46" s="15"/>
      <c r="R46" s="15"/>
      <c r="S46" s="15"/>
      <c r="V46" s="23"/>
      <c r="W46" s="23"/>
      <c r="X46" s="23"/>
      <c r="Y46" s="23"/>
      <c r="Z46" s="23"/>
      <c r="AA46" s="23"/>
      <c r="AB46" s="23"/>
    </row>
    <row r="47" spans="1:28" ht="11.25" customHeight="1">
      <c r="A47" s="23"/>
      <c r="B47" s="23"/>
      <c r="C47" s="23"/>
      <c r="D47" s="23"/>
      <c r="E47" s="23"/>
      <c r="F47" s="23"/>
      <c r="G47" s="23"/>
      <c r="H47" s="13"/>
      <c r="I47" s="13"/>
      <c r="J47" s="13"/>
      <c r="K47" s="13"/>
      <c r="L47" s="13"/>
      <c r="P47" s="15"/>
      <c r="Q47" s="15"/>
      <c r="R47" s="15"/>
      <c r="S47" s="15"/>
      <c r="V47" s="23"/>
      <c r="W47" s="23"/>
      <c r="X47" s="23"/>
      <c r="Y47" s="23"/>
      <c r="Z47" s="23"/>
      <c r="AA47" s="23"/>
      <c r="AB47" s="23"/>
    </row>
    <row r="48" spans="1:28" ht="11.25" customHeight="1">
      <c r="A48" s="23"/>
      <c r="B48" s="23"/>
      <c r="C48" s="23"/>
      <c r="D48" s="23"/>
      <c r="E48" s="23"/>
      <c r="F48" s="23"/>
      <c r="G48" s="23"/>
      <c r="H48" s="13"/>
      <c r="I48" s="13"/>
      <c r="J48" s="13"/>
      <c r="K48" s="13"/>
      <c r="L48" s="13"/>
      <c r="P48" s="15"/>
      <c r="Q48" s="15"/>
      <c r="R48" s="15"/>
      <c r="S48" s="15"/>
      <c r="V48" s="23"/>
      <c r="W48" s="23"/>
      <c r="X48" s="23"/>
      <c r="Y48" s="23"/>
      <c r="Z48" s="23"/>
      <c r="AA48" s="23"/>
      <c r="AB48" s="23"/>
    </row>
    <row r="49" spans="1:28" ht="11.25" customHeight="1">
      <c r="A49" s="23"/>
      <c r="B49" s="23"/>
      <c r="C49" s="23"/>
      <c r="D49" s="23"/>
      <c r="E49" s="23"/>
      <c r="F49" s="23"/>
      <c r="G49" s="23"/>
      <c r="H49" s="13"/>
      <c r="I49" s="13"/>
      <c r="J49" s="13"/>
      <c r="K49" s="13"/>
      <c r="L49" s="13"/>
      <c r="P49" s="15"/>
      <c r="Q49" s="15"/>
      <c r="R49" s="15"/>
      <c r="S49" s="15"/>
      <c r="V49" s="23"/>
      <c r="W49" s="23"/>
      <c r="X49" s="23"/>
      <c r="Y49" s="23"/>
      <c r="Z49" s="23"/>
      <c r="AA49" s="23"/>
      <c r="AB49" s="23"/>
    </row>
    <row r="50" spans="1:28" ht="11.25" customHeight="1">
      <c r="A50" s="23"/>
      <c r="B50" s="23"/>
      <c r="C50" s="23"/>
      <c r="D50" s="23"/>
      <c r="E50" s="23"/>
      <c r="F50" s="23"/>
      <c r="G50" s="23"/>
      <c r="H50" s="13"/>
      <c r="I50" s="13"/>
      <c r="J50" s="13"/>
      <c r="K50" s="13"/>
      <c r="L50" s="13"/>
      <c r="P50" s="15"/>
      <c r="Q50" s="15"/>
      <c r="R50" s="15"/>
      <c r="S50" s="15"/>
      <c r="V50" s="23"/>
      <c r="W50" s="23"/>
      <c r="X50" s="23"/>
      <c r="Y50" s="23"/>
      <c r="Z50" s="23"/>
      <c r="AA50" s="23"/>
      <c r="AB50" s="23"/>
    </row>
    <row r="51" spans="1:28" ht="11.25" customHeight="1">
      <c r="A51" s="23"/>
      <c r="B51" s="23"/>
      <c r="C51" s="23"/>
      <c r="D51" s="23"/>
      <c r="E51" s="23"/>
      <c r="F51" s="23"/>
      <c r="G51" s="23"/>
      <c r="H51" s="13"/>
      <c r="I51" s="13"/>
      <c r="J51" s="13"/>
      <c r="K51" s="13"/>
      <c r="L51" s="13"/>
      <c r="P51" s="15"/>
      <c r="Q51" s="15"/>
      <c r="R51" s="15"/>
      <c r="S51" s="15"/>
      <c r="V51" s="23"/>
      <c r="W51" s="23"/>
      <c r="X51" s="23"/>
      <c r="Y51" s="23"/>
      <c r="Z51" s="23"/>
      <c r="AA51" s="23"/>
      <c r="AB51" s="23"/>
    </row>
    <row r="52" spans="1:28" ht="11.25" customHeight="1">
      <c r="A52" s="23"/>
      <c r="B52" s="23"/>
      <c r="C52" s="23"/>
      <c r="D52" s="23"/>
      <c r="E52" s="23"/>
      <c r="F52" s="23"/>
      <c r="G52" s="23"/>
      <c r="H52" s="13"/>
      <c r="I52" s="13"/>
      <c r="J52" s="13"/>
      <c r="K52" s="13"/>
      <c r="L52" s="13"/>
      <c r="P52" s="15"/>
      <c r="Q52" s="15"/>
      <c r="R52" s="15"/>
      <c r="S52" s="15"/>
      <c r="V52" s="23"/>
      <c r="W52" s="23"/>
      <c r="X52" s="23"/>
      <c r="Y52" s="23"/>
      <c r="Z52" s="23"/>
      <c r="AA52" s="23"/>
      <c r="AB52" s="23"/>
    </row>
    <row r="53" spans="1:28" ht="11.25" customHeight="1">
      <c r="A53" s="23"/>
      <c r="B53" s="23"/>
      <c r="C53" s="23"/>
      <c r="D53" s="23"/>
      <c r="E53" s="23"/>
      <c r="F53" s="23"/>
      <c r="G53" s="23"/>
      <c r="H53" s="13"/>
      <c r="I53" s="13"/>
      <c r="J53" s="13"/>
      <c r="K53" s="13"/>
      <c r="L53" s="13"/>
      <c r="P53" s="15"/>
      <c r="Q53" s="15"/>
      <c r="R53" s="15"/>
      <c r="S53" s="15"/>
      <c r="V53" s="23"/>
      <c r="W53" s="23"/>
      <c r="X53" s="23"/>
      <c r="Y53" s="23"/>
      <c r="Z53" s="23"/>
      <c r="AA53" s="23"/>
      <c r="AB53" s="23"/>
    </row>
    <row r="54" spans="1:28" ht="11.25" customHeight="1">
      <c r="A54" s="23"/>
      <c r="B54" s="23"/>
      <c r="C54" s="23"/>
      <c r="D54" s="23"/>
      <c r="E54" s="23"/>
      <c r="F54" s="23"/>
      <c r="G54" s="23"/>
      <c r="H54" s="13"/>
      <c r="I54" s="13"/>
      <c r="J54" s="13"/>
      <c r="K54" s="13"/>
      <c r="L54" s="13"/>
      <c r="P54" s="15"/>
      <c r="Q54" s="15"/>
      <c r="R54" s="15"/>
      <c r="S54" s="15"/>
      <c r="V54" s="23"/>
      <c r="W54" s="23"/>
      <c r="X54" s="23"/>
      <c r="Y54" s="23"/>
      <c r="Z54" s="23"/>
      <c r="AA54" s="23"/>
      <c r="AB54" s="23"/>
    </row>
    <row r="55" spans="1:28" ht="11.25" customHeight="1">
      <c r="A55" s="23"/>
      <c r="B55" s="23"/>
      <c r="C55" s="23"/>
      <c r="D55" s="23"/>
      <c r="E55" s="23"/>
      <c r="F55" s="23"/>
      <c r="G55" s="23"/>
      <c r="H55" s="13"/>
      <c r="I55" s="13"/>
      <c r="J55" s="13"/>
      <c r="K55" s="13"/>
      <c r="L55" s="13"/>
      <c r="P55" s="15"/>
      <c r="Q55" s="15"/>
      <c r="R55" s="15"/>
      <c r="S55" s="15"/>
      <c r="V55" s="23"/>
      <c r="W55" s="23"/>
      <c r="X55" s="23"/>
      <c r="Y55" s="23"/>
      <c r="Z55" s="23"/>
      <c r="AA55" s="23"/>
      <c r="AB55" s="23"/>
    </row>
    <row r="56" spans="1:28" ht="11.25" customHeight="1">
      <c r="A56" s="23"/>
      <c r="B56" s="23"/>
      <c r="C56" s="23"/>
      <c r="D56" s="23"/>
      <c r="E56" s="23"/>
      <c r="F56" s="23"/>
      <c r="G56" s="23"/>
      <c r="H56" s="13"/>
      <c r="I56" s="13"/>
      <c r="J56" s="13"/>
      <c r="K56" s="13"/>
      <c r="L56" s="13"/>
      <c r="P56" s="15"/>
      <c r="Q56" s="15"/>
      <c r="R56" s="15"/>
      <c r="S56" s="15"/>
      <c r="V56" s="23"/>
      <c r="W56" s="23"/>
      <c r="X56" s="23"/>
      <c r="Y56" s="23"/>
      <c r="Z56" s="23"/>
      <c r="AA56" s="23"/>
      <c r="AB56" s="23"/>
    </row>
    <row r="57" spans="1:28" ht="11.25" customHeight="1">
      <c r="A57" s="23"/>
      <c r="B57" s="23"/>
      <c r="C57" s="23"/>
      <c r="D57" s="23"/>
      <c r="E57" s="23"/>
      <c r="F57" s="23"/>
      <c r="G57" s="23"/>
      <c r="H57" s="13"/>
      <c r="I57" s="13"/>
      <c r="J57" s="13"/>
      <c r="K57" s="13"/>
      <c r="L57" s="13"/>
      <c r="P57" s="15"/>
      <c r="Q57" s="15"/>
      <c r="R57" s="15"/>
      <c r="S57" s="15"/>
      <c r="V57" s="23"/>
      <c r="W57" s="23"/>
      <c r="X57" s="23"/>
      <c r="Y57" s="23"/>
      <c r="Z57" s="23"/>
      <c r="AA57" s="23"/>
      <c r="AB57" s="23"/>
    </row>
    <row r="58" spans="1:28" ht="11.25" customHeight="1">
      <c r="A58" s="23"/>
      <c r="B58" s="23"/>
      <c r="C58" s="23"/>
      <c r="D58" s="23"/>
      <c r="E58" s="23"/>
      <c r="F58" s="23"/>
      <c r="G58" s="23"/>
      <c r="H58" s="13"/>
      <c r="I58" s="13"/>
      <c r="J58" s="13"/>
      <c r="K58" s="13"/>
      <c r="L58" s="13"/>
      <c r="P58" s="15"/>
      <c r="Q58" s="15"/>
      <c r="R58" s="15"/>
      <c r="S58" s="15"/>
      <c r="V58" s="23"/>
      <c r="W58" s="23"/>
      <c r="X58" s="23"/>
      <c r="Y58" s="23"/>
      <c r="Z58" s="23"/>
      <c r="AA58" s="23"/>
      <c r="AB58" s="23"/>
    </row>
    <row r="59" spans="1:28" ht="11.25" customHeight="1">
      <c r="A59" s="23"/>
      <c r="B59" s="23"/>
      <c r="C59" s="23"/>
      <c r="D59" s="23"/>
      <c r="E59" s="23"/>
      <c r="F59" s="23"/>
      <c r="G59" s="23"/>
      <c r="H59" s="13"/>
      <c r="I59" s="13"/>
      <c r="J59" s="13"/>
      <c r="K59" s="13"/>
      <c r="L59" s="13"/>
      <c r="P59" s="15"/>
      <c r="Q59" s="15"/>
      <c r="R59" s="15"/>
      <c r="S59" s="15"/>
      <c r="V59" s="23"/>
      <c r="W59" s="23"/>
      <c r="X59" s="23"/>
      <c r="Y59" s="23"/>
      <c r="Z59" s="23"/>
      <c r="AA59" s="23"/>
      <c r="AB59" s="23"/>
    </row>
    <row r="60" spans="1:28" ht="11.25" customHeight="1">
      <c r="A60" s="23"/>
      <c r="B60" s="23"/>
      <c r="C60" s="23"/>
      <c r="D60" s="23"/>
      <c r="E60" s="23"/>
      <c r="F60" s="23"/>
      <c r="G60" s="23"/>
      <c r="H60" s="13"/>
      <c r="I60" s="13"/>
      <c r="J60" s="13"/>
      <c r="K60" s="13"/>
      <c r="L60" s="13"/>
      <c r="P60" s="15"/>
      <c r="Q60" s="15"/>
      <c r="R60" s="15"/>
      <c r="S60" s="15"/>
      <c r="V60" s="23"/>
      <c r="W60" s="23"/>
      <c r="X60" s="23"/>
      <c r="Y60" s="23"/>
      <c r="Z60" s="23"/>
      <c r="AA60" s="23"/>
      <c r="AB60" s="23"/>
    </row>
    <row r="61" spans="1:28" ht="11.25" customHeight="1">
      <c r="A61" s="23"/>
      <c r="B61" s="23"/>
      <c r="C61" s="23"/>
      <c r="D61" s="23"/>
      <c r="E61" s="23"/>
      <c r="F61" s="23"/>
      <c r="G61" s="23"/>
      <c r="H61" s="13"/>
      <c r="I61" s="13"/>
      <c r="J61" s="13"/>
      <c r="K61" s="13"/>
      <c r="L61" s="13"/>
      <c r="P61" s="15"/>
      <c r="Q61" s="15"/>
      <c r="R61" s="15"/>
      <c r="S61" s="15"/>
      <c r="V61" s="23"/>
      <c r="W61" s="23"/>
      <c r="X61" s="23"/>
      <c r="Y61" s="23"/>
      <c r="Z61" s="23"/>
      <c r="AA61" s="23"/>
      <c r="AB61" s="23"/>
    </row>
    <row r="62" spans="1:28" ht="11.25" customHeight="1">
      <c r="A62" s="23"/>
      <c r="B62" s="23"/>
      <c r="C62" s="23"/>
      <c r="D62" s="23"/>
      <c r="E62" s="23"/>
      <c r="F62" s="23"/>
      <c r="G62" s="23"/>
      <c r="H62" s="13"/>
      <c r="I62" s="13"/>
      <c r="J62" s="13"/>
      <c r="K62" s="13"/>
      <c r="L62" s="13"/>
      <c r="P62" s="15"/>
      <c r="Q62" s="15"/>
      <c r="R62" s="15"/>
      <c r="S62" s="15"/>
      <c r="V62" s="23"/>
      <c r="W62" s="23"/>
      <c r="X62" s="23"/>
      <c r="Y62" s="23"/>
      <c r="Z62" s="23"/>
      <c r="AA62" s="23"/>
      <c r="AB62" s="23"/>
    </row>
    <row r="63" spans="1:28" ht="11.25" customHeight="1">
      <c r="G63" s="15"/>
      <c r="H63" s="15"/>
      <c r="I63" s="15"/>
      <c r="J63" s="15"/>
      <c r="K63" s="15"/>
      <c r="L63" s="15"/>
      <c r="P63" s="14"/>
      <c r="Q63" s="14"/>
      <c r="R63" s="14"/>
      <c r="S63" s="14"/>
      <c r="T63" s="14"/>
      <c r="U63" s="14"/>
      <c r="AB63" s="15"/>
    </row>
    <row r="64" spans="1:28" ht="11.25" customHeight="1">
      <c r="G64" s="15"/>
      <c r="H64" s="15"/>
      <c r="I64" s="15"/>
      <c r="J64" s="15"/>
      <c r="K64" s="15"/>
      <c r="L64" s="15"/>
      <c r="P64" s="15"/>
      <c r="Q64" s="15"/>
      <c r="R64" s="15"/>
      <c r="S64" s="15"/>
      <c r="AB64" s="15"/>
    </row>
    <row r="65" ht="11.25" customHeight="1"/>
    <row r="66" ht="11.25" customHeight="1"/>
    <row r="67" ht="11.25" customHeight="1"/>
    <row r="68" ht="11.25" customHeight="1"/>
    <row r="69" ht="11.25" customHeight="1"/>
    <row r="70" ht="11.25" customHeight="1"/>
  </sheetData>
  <sheetProtection selectLockedCells="1" selectUnlockedCells="1"/>
  <mergeCells count="5">
    <mergeCell ref="A1:P4"/>
    <mergeCell ref="A5:Z8"/>
    <mergeCell ref="A9:AA11"/>
    <mergeCell ref="A12:AA13"/>
    <mergeCell ref="A15:G16"/>
  </mergeCells>
  <hyperlinks>
    <hyperlink ref="H20" location="'V1'!A1" display="V1" xr:uid="{D329CE67-C996-4C8B-A021-A7FD3EDAECC3}"/>
    <hyperlink ref="H21" location="'V2'!A1" display="V2" xr:uid="{D9846ACC-B9DE-45C1-ABF5-02C3906DFE20}"/>
    <hyperlink ref="H22" location="'V3'!A1" display="V3" xr:uid="{F9A666B1-F2F6-4EB1-8608-800F37FE5A63}"/>
    <hyperlink ref="H23" location="'V4'!A1" display="V4" xr:uid="{7FBC1D23-3C14-4CB0-A67F-6D3A4256961F}"/>
    <hyperlink ref="H24" location="'V5'!A1" display="V5" xr:uid="{2D309F3D-FA81-4038-8D77-1C9590D61028}"/>
    <hyperlink ref="I20" location="'V6'!A1" display="V6" xr:uid="{5104668C-1E0F-41DE-926D-8CC854316F9D}"/>
    <hyperlink ref="I21" location="'V7'!A1" display="V7" xr:uid="{71113C42-A3B5-44B8-884A-83938D12B24E}"/>
    <hyperlink ref="I22" location="'V8'!A1" display="V8" xr:uid="{D2F7E68B-4390-4473-BA37-4FDC4C765F85}"/>
    <hyperlink ref="I23" location="'V9'!A1" display="V9" xr:uid="{27F480E5-8D05-4D7A-8253-003AD0A92073}"/>
    <hyperlink ref="I24" location="'V10'!A1" display="V10" xr:uid="{CB405C23-B1B5-46EF-A55B-BDC123559E43}"/>
    <hyperlink ref="J20" location="'V11'!A1" display="V11" xr:uid="{4C3C7907-C8CA-49B8-A88E-AEA4C90A8B01}"/>
    <hyperlink ref="J21" location="'V12'!A1" display="V12" xr:uid="{6F5BC6DD-1896-4B05-8ACF-F96210C1B49F}"/>
    <hyperlink ref="J22" location="'V13'!A1" display="V13" xr:uid="{E1449236-3F2B-40A7-A004-379A60B38A62}"/>
    <hyperlink ref="J23" location="'V14'!A1" display="V14" xr:uid="{9FA4A71D-CF91-4459-99D4-247048D7B065}"/>
    <hyperlink ref="J24" location="'V15'!A1" display="V15" xr:uid="{DD6C5190-8696-4070-9760-07513795FA43}"/>
    <hyperlink ref="H32" location="'VTM1'!A1" display="VTM1" xr:uid="{ED748F9A-B2A8-4DF0-A6AA-05F99C37E5D1}"/>
    <hyperlink ref="H33" location="'VTM2'!A1" display="VTM2" xr:uid="{B21FB1B3-7A3A-4BD3-9443-D29CFA38520F}"/>
    <hyperlink ref="H34" location="'VTM3'!A1" display="VTM3" xr:uid="{EAFE4E23-9730-4683-AF2C-9C71892BB0B5}"/>
    <hyperlink ref="H35" location="'VTM4'!A1" display="VTM4" xr:uid="{E96FFA06-71D2-4093-9D92-1C4CE65BAFEC}"/>
    <hyperlink ref="H36" location="'VTM5'!A1" display="VTM5" xr:uid="{BAB042D1-9DFC-4601-AA96-D39514A7E761}"/>
    <hyperlink ref="I32" location="'VTM6'!A1" display="VTM6" xr:uid="{BBC0EA8C-D9AF-4818-8E9F-B1C51932A0CA}"/>
    <hyperlink ref="I33" location="'VTM7'!A1" display="VTM7" xr:uid="{E41D1CFE-D925-4DFE-B3B3-106D51E446CE}"/>
    <hyperlink ref="I34" location="'VTM8'!A1" display="VTM8" xr:uid="{E0A5A82D-B785-4BB9-A171-5296D26BB5A7}"/>
    <hyperlink ref="I35" location="'VTM9'!A1" display="VTM9" xr:uid="{D16BDD47-752D-42FE-9EAD-BF735F292D45}"/>
    <hyperlink ref="I36" location="'VTM10'!A1" display="VTM10" xr:uid="{43323ED6-86FC-4722-B008-3108BE531A70}"/>
    <hyperlink ref="J32" location="'VTM11'!A1" display="VTM11" xr:uid="{80F6976D-AF07-490C-B0AC-F44E8AAF6B90}"/>
    <hyperlink ref="J33" location="'VTM12'!A1" display="VTM12" xr:uid="{0DBD4321-05B5-4F3D-8B2B-04B00E6EA166}"/>
    <hyperlink ref="J34" location="'VTM13'!A1" display="VTM13" xr:uid="{70F2E61A-0758-4176-B6CA-647059B16C62}"/>
    <hyperlink ref="J35" location="'VTM14'!A1" display="VTM14" xr:uid="{8E88032D-0024-4B3F-8796-01403A58DD15}"/>
    <hyperlink ref="J36" location="'VTM15'!A1" display="VTM15" xr:uid="{330BC8F3-FF2F-4B5B-9280-0D3DF5B3A738}"/>
    <hyperlink ref="U20" location="'C1'!A1" display="C1" xr:uid="{0725732C-AE30-4FB5-B999-9934448905A5}"/>
    <hyperlink ref="U21" location="'C2'!A1" display="C2" xr:uid="{E727BA07-3F32-42CF-AD49-4BD789BA347F}"/>
    <hyperlink ref="U22" location="'C3'!A1" display="C3" xr:uid="{C91BAEE5-A24D-4DE0-872D-155905104261}"/>
    <hyperlink ref="U23" location="'C4'!A1" display="C4" xr:uid="{BCB734C5-8724-42CC-8DC3-75AABBE5D4DC}"/>
    <hyperlink ref="U24" location="'C5'!A1" display="C5" xr:uid="{2B03947F-8E62-4474-97E8-4DC25BE17EEF}"/>
    <hyperlink ref="V20" location="'C6'!A1" display="C6" xr:uid="{8D0DA1A7-10A6-42FE-AB8D-163575381A9E}"/>
    <hyperlink ref="V21" location="'CTM7 '!A1" display="C7" xr:uid="{923A6A90-D789-4081-AE82-CBD255B0912F}"/>
    <hyperlink ref="V22" location="'C8'!A1" display="C8" xr:uid="{89E5136F-658E-4DBB-90C8-AA492A23A880}"/>
    <hyperlink ref="V23" location="'C9'!A1" display="C9" xr:uid="{AFEC624F-A4C6-4A5C-B576-48EB6569BF2C}"/>
    <hyperlink ref="V24" location="'C10'!A1" display="C10" xr:uid="{66AE3E72-C4FC-4F4E-AFCC-D7CBFFFD07D7}"/>
    <hyperlink ref="W20" location="'C11'!A1" display="C11" xr:uid="{D471DA38-F5E4-40EA-A4A6-5E1B600AD65D}"/>
    <hyperlink ref="W21" location="'C12'!A1" display="C12" xr:uid="{F396FBAA-6FAD-45CE-AFCC-C1FB234D624D}"/>
    <hyperlink ref="W22" location="'C13'!A1" display="C13" xr:uid="{02E4ADA0-7509-4777-8375-3CBAE06C574C}"/>
    <hyperlink ref="W23" location="'C14'!A1" display="C14" xr:uid="{F871EB22-4CE0-4F3F-BED7-6300A3340C8A}"/>
    <hyperlink ref="W24" location="'C15'!A1" display="C15" xr:uid="{AE60CCFB-273D-4975-B6EE-CE97EA424563}"/>
    <hyperlink ref="U32" location="'CTM1'!A1" display="CTM1" xr:uid="{3F2B0C1C-232D-4885-9451-B56DD7D40099}"/>
    <hyperlink ref="U33" location="'CTM2 '!A1" display="CTM2" xr:uid="{4A5F05BA-303B-43FE-8F6A-22B831F7A7A6}"/>
    <hyperlink ref="U34" location="'CTM3'!A1" display="CTM3" xr:uid="{5DCD4407-9191-4BC2-8812-6A799EAA2731}"/>
    <hyperlink ref="U35" location="'CTM4'!A1" display="CTM4" xr:uid="{C4E92380-30FC-4D9C-B99E-8C906FFE4F45}"/>
    <hyperlink ref="U36" location="'CTM5'!A1" display="CTM5" xr:uid="{3DAE9792-7314-4BCC-B58E-0AC235BE8D92}"/>
    <hyperlink ref="V32" location="'CTM6'!A1" display="CTM6" xr:uid="{77CBB1B7-AF60-4302-B064-97306FB806CF}"/>
    <hyperlink ref="V33" location="'CTM7 '!A1" display="CTM7" xr:uid="{B5853F5D-8461-4AEA-86E1-1CE81C14DDC9}"/>
    <hyperlink ref="V34" location="'CTM8'!A1" display="CTM8" xr:uid="{39D883BD-C6B4-4EB3-850A-6DCBC773E852}"/>
    <hyperlink ref="V35" location="'CTM9'!A1" display="CTM9" xr:uid="{2C7F9587-B76E-4BA3-BB15-79BA35FD5C3B}"/>
    <hyperlink ref="V36" location="'CTM10'!A1" display="CTM10" xr:uid="{DF9A4058-8977-4596-BE13-08B23390F91C}"/>
    <hyperlink ref="W32" location="'CTM11'!A1" display="CTM11" xr:uid="{7A17DEC1-0D06-4AC2-8818-B2E28553DC09}"/>
    <hyperlink ref="W33" location="'CTM12'!A1" display="CTM12" xr:uid="{30319A40-3C05-43D5-B812-40752D5FC1F1}"/>
    <hyperlink ref="W34" location="'CTM13'!A1" display="CTM13" xr:uid="{62D7175C-299C-4CCF-BFE9-5D3EDEDDA0F3}"/>
    <hyperlink ref="W35" location="'CTM14'!A1" display="CTM14" xr:uid="{71189671-1B85-4948-9435-BFE2E13523E9}"/>
    <hyperlink ref="W36" location="'CTM15'!A1" display="CTM15" xr:uid="{56062CCE-AD46-47FC-8148-0B0940A83062}"/>
    <hyperlink ref="A39" r:id="rId1" xr:uid="{2E5A018B-229F-4738-A805-F06CDEE98628}"/>
  </hyperlinks>
  <printOptions horizontalCentered="1"/>
  <pageMargins left="0.74791666666666667" right="0.74791666666666667" top="0.98402777777777772" bottom="0.98402777777777772" header="0.51180555555555551" footer="0.51180555555555551"/>
  <pageSetup paperSize="9" scale="52" firstPageNumber="0" orientation="landscape" horizontalDpi="300" verticalDpi="300" r:id="rId2"/>
  <headerFooter alignWithMargins="0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64564-35E2-44B5-9467-8B1471C73B2E}">
  <dimension ref="A1:M76"/>
  <sheetViews>
    <sheetView view="pageBreakPreview" zoomScaleNormal="100" zoomScaleSheetLayoutView="100" workbookViewId="0">
      <selection sqref="A1:L1"/>
    </sheetView>
  </sheetViews>
  <sheetFormatPr baseColWidth="10" defaultColWidth="11.44140625" defaultRowHeight="13.2"/>
  <cols>
    <col min="1" max="1" width="23.109375" customWidth="1"/>
    <col min="2" max="12" width="9.6640625" customWidth="1"/>
  </cols>
  <sheetData>
    <row r="1" spans="1:13" ht="15.6">
      <c r="A1" s="86" t="s">
        <v>326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</row>
    <row r="2" spans="1:13" ht="15.6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6"/>
    </row>
    <row r="3" spans="1:13" ht="13.8" thickBot="1">
      <c r="B3" s="27" t="s">
        <v>17</v>
      </c>
      <c r="C3" s="27" t="s">
        <v>18</v>
      </c>
      <c r="D3" s="27">
        <v>2021</v>
      </c>
      <c r="E3" s="27">
        <v>2020</v>
      </c>
      <c r="F3" s="27">
        <v>2019</v>
      </c>
      <c r="G3" s="27">
        <v>2018</v>
      </c>
      <c r="H3" s="27">
        <v>2017</v>
      </c>
      <c r="I3" s="27">
        <v>2016</v>
      </c>
      <c r="J3" s="27">
        <v>2015</v>
      </c>
      <c r="K3" s="27">
        <v>2014</v>
      </c>
      <c r="L3" s="27">
        <v>2013</v>
      </c>
      <c r="M3" s="17"/>
    </row>
    <row r="4" spans="1:13" ht="14.4" thickTop="1" thickBot="1">
      <c r="A4" s="28" t="s">
        <v>196</v>
      </c>
      <c r="B4" s="87" t="s">
        <v>322</v>
      </c>
      <c r="C4" s="87"/>
      <c r="D4" s="87"/>
      <c r="E4" s="87"/>
      <c r="F4" s="87"/>
      <c r="G4" s="87"/>
      <c r="H4" s="87"/>
      <c r="I4" s="87"/>
      <c r="J4" s="87"/>
      <c r="K4" s="87"/>
      <c r="L4" s="87"/>
      <c r="M4" s="17"/>
    </row>
    <row r="5" spans="1:13" ht="13.8" thickTop="1">
      <c r="A5" s="29" t="s">
        <v>218</v>
      </c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</row>
    <row r="6" spans="1:13">
      <c r="A6" s="29" t="s">
        <v>219</v>
      </c>
      <c r="B6" s="30">
        <v>0</v>
      </c>
      <c r="C6" s="30">
        <v>0</v>
      </c>
      <c r="D6" s="30">
        <v>15.769159999999999</v>
      </c>
      <c r="E6" s="30">
        <v>14.828352000000001</v>
      </c>
      <c r="F6" s="30">
        <v>16.906123000000001</v>
      </c>
      <c r="G6" s="30">
        <v>28.538725999999997</v>
      </c>
      <c r="H6" s="30">
        <v>26.799313999999999</v>
      </c>
      <c r="I6" s="30">
        <v>0</v>
      </c>
      <c r="J6" s="30">
        <v>13.544808</v>
      </c>
      <c r="K6" s="30">
        <v>0</v>
      </c>
      <c r="L6" s="30">
        <v>12.3978</v>
      </c>
    </row>
    <row r="7" spans="1:13">
      <c r="A7" s="29" t="s">
        <v>220</v>
      </c>
      <c r="B7" s="30">
        <v>0</v>
      </c>
      <c r="C7" s="30">
        <v>17.1530357</v>
      </c>
      <c r="D7" s="30">
        <v>18.823896000000001</v>
      </c>
      <c r="E7" s="30">
        <v>18.354301599999999</v>
      </c>
      <c r="F7" s="30">
        <v>40.964369400000002</v>
      </c>
      <c r="G7" s="30">
        <v>29.836646000000002</v>
      </c>
      <c r="H7" s="30">
        <v>23.714515349999999</v>
      </c>
      <c r="I7" s="30">
        <v>23.759067000000002</v>
      </c>
      <c r="J7" s="30">
        <v>9.2548680000000001</v>
      </c>
      <c r="K7" s="30">
        <v>29.5173232</v>
      </c>
      <c r="L7" s="30">
        <v>24.631034399999997</v>
      </c>
    </row>
    <row r="8" spans="1:13">
      <c r="A8" s="29" t="s">
        <v>221</v>
      </c>
      <c r="B8" s="30">
        <v>37.530256999999999</v>
      </c>
      <c r="C8" s="30">
        <v>57.507858999999996</v>
      </c>
      <c r="D8" s="30">
        <v>31.809218999999999</v>
      </c>
      <c r="E8" s="30">
        <v>35.724665000000002</v>
      </c>
      <c r="F8" s="30">
        <v>31.266924000000003</v>
      </c>
      <c r="G8" s="30">
        <v>31.466408999999999</v>
      </c>
      <c r="H8" s="30">
        <v>78.852472000000006</v>
      </c>
      <c r="I8" s="30">
        <v>18.296607999999999</v>
      </c>
      <c r="J8" s="30">
        <v>70.10521</v>
      </c>
      <c r="K8" s="30">
        <v>1.3844829999999999</v>
      </c>
      <c r="L8" s="30">
        <v>34.659678</v>
      </c>
    </row>
    <row r="9" spans="1:13">
      <c r="A9" s="29" t="s">
        <v>222</v>
      </c>
      <c r="B9" s="30">
        <v>0</v>
      </c>
      <c r="C9" s="30">
        <v>0</v>
      </c>
      <c r="D9" s="30">
        <v>19.128855000000001</v>
      </c>
      <c r="E9" s="30">
        <v>0</v>
      </c>
      <c r="F9" s="30">
        <v>22.397145000000002</v>
      </c>
      <c r="G9" s="30">
        <v>0</v>
      </c>
      <c r="H9" s="30">
        <v>11.745324999999999</v>
      </c>
      <c r="I9" s="30">
        <v>0</v>
      </c>
      <c r="J9" s="30">
        <v>15.304582999999999</v>
      </c>
      <c r="K9" s="30">
        <v>0</v>
      </c>
      <c r="L9" s="30">
        <v>5.6223840000000003</v>
      </c>
    </row>
    <row r="10" spans="1:13">
      <c r="A10" s="29" t="s">
        <v>223</v>
      </c>
      <c r="B10" s="30">
        <v>16.949659</v>
      </c>
      <c r="C10" s="30">
        <v>18.715271999999999</v>
      </c>
      <c r="D10" s="30">
        <v>26.645837</v>
      </c>
      <c r="E10" s="30">
        <v>59.854442000000006</v>
      </c>
      <c r="F10" s="30">
        <v>32.878048999999997</v>
      </c>
      <c r="G10" s="30">
        <v>34.635423000000003</v>
      </c>
      <c r="H10" s="30">
        <v>70.675448000000003</v>
      </c>
      <c r="I10" s="30">
        <v>13.514519999999999</v>
      </c>
      <c r="J10" s="30">
        <v>0</v>
      </c>
      <c r="K10" s="30">
        <v>0</v>
      </c>
      <c r="L10" s="30">
        <v>0</v>
      </c>
    </row>
    <row r="11" spans="1:13">
      <c r="A11" s="29" t="s">
        <v>224</v>
      </c>
      <c r="B11" s="30">
        <v>0</v>
      </c>
      <c r="C11" s="30">
        <v>2.4848319999999999</v>
      </c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26.131392000000002</v>
      </c>
      <c r="K11" s="30">
        <v>12.575687</v>
      </c>
      <c r="L11" s="30">
        <v>11.244768000000001</v>
      </c>
    </row>
    <row r="12" spans="1:13">
      <c r="A12" s="29" t="s">
        <v>225</v>
      </c>
      <c r="B12" s="30">
        <v>91.040807999999998</v>
      </c>
      <c r="C12" s="30">
        <v>105.57101599999999</v>
      </c>
      <c r="D12" s="30">
        <v>17.066568</v>
      </c>
      <c r="E12" s="30">
        <v>6.16</v>
      </c>
      <c r="F12" s="30">
        <v>48.573287999999998</v>
      </c>
      <c r="G12" s="30">
        <v>21.853535000000001</v>
      </c>
      <c r="H12" s="30">
        <v>86.803481000000005</v>
      </c>
      <c r="I12" s="30">
        <v>50.367063999999999</v>
      </c>
      <c r="J12" s="30">
        <v>32.898529000000003</v>
      </c>
      <c r="K12" s="30">
        <v>99.902300999999994</v>
      </c>
      <c r="L12" s="30">
        <v>33.295054999999998</v>
      </c>
    </row>
    <row r="13" spans="1:13">
      <c r="A13" s="29" t="s">
        <v>226</v>
      </c>
      <c r="B13" s="30">
        <v>44.886592</v>
      </c>
      <c r="C13" s="30">
        <v>50.613053000000001</v>
      </c>
      <c r="D13" s="30">
        <v>216.19487399999997</v>
      </c>
      <c r="E13" s="30">
        <v>149.887269</v>
      </c>
      <c r="F13" s="30">
        <v>175.636291</v>
      </c>
      <c r="G13" s="30">
        <v>186.56578500000001</v>
      </c>
      <c r="H13" s="30">
        <v>58.705959</v>
      </c>
      <c r="I13" s="30">
        <v>33.892050000000005</v>
      </c>
      <c r="J13" s="30">
        <v>61.674072000000002</v>
      </c>
      <c r="K13" s="30">
        <v>41.303561999999999</v>
      </c>
      <c r="L13" s="30">
        <v>37.995948999999996</v>
      </c>
    </row>
    <row r="14" spans="1:13">
      <c r="A14" s="29" t="s">
        <v>227</v>
      </c>
    </row>
    <row r="15" spans="1:13">
      <c r="A15" s="29" t="s">
        <v>228</v>
      </c>
      <c r="B15" s="30">
        <v>0</v>
      </c>
      <c r="C15" s="30">
        <v>0</v>
      </c>
      <c r="D15" s="30">
        <v>0</v>
      </c>
      <c r="E15" s="30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</row>
    <row r="16" spans="1:13">
      <c r="A16" s="29" t="s">
        <v>229</v>
      </c>
      <c r="B16" s="30">
        <v>0</v>
      </c>
      <c r="C16" s="30">
        <v>0</v>
      </c>
      <c r="D16" s="30">
        <v>0</v>
      </c>
      <c r="E16" s="30">
        <v>0</v>
      </c>
      <c r="F16" s="30">
        <v>0</v>
      </c>
      <c r="G16" s="30">
        <v>0</v>
      </c>
      <c r="H16" s="30">
        <v>0</v>
      </c>
      <c r="I16" s="30">
        <v>3.1957499999999999</v>
      </c>
      <c r="J16" s="30">
        <v>11.3841</v>
      </c>
      <c r="K16" s="30">
        <v>0</v>
      </c>
      <c r="L16" s="30">
        <v>0</v>
      </c>
    </row>
    <row r="17" spans="1:12">
      <c r="A17" s="29" t="s">
        <v>230</v>
      </c>
      <c r="B17" s="30">
        <v>0</v>
      </c>
      <c r="C17" s="30">
        <v>20.819944</v>
      </c>
      <c r="D17" s="30">
        <v>38.490848999999997</v>
      </c>
      <c r="E17" s="30">
        <v>0</v>
      </c>
      <c r="F17" s="30">
        <v>17.194407999999999</v>
      </c>
      <c r="G17" s="30">
        <v>15.033431999999999</v>
      </c>
      <c r="H17" s="30">
        <v>59.886221000000006</v>
      </c>
      <c r="I17" s="30">
        <v>28.058135</v>
      </c>
      <c r="J17" s="30">
        <v>0</v>
      </c>
      <c r="K17" s="30">
        <v>26.998995000000001</v>
      </c>
      <c r="L17" s="30">
        <v>12.047879999999999</v>
      </c>
    </row>
    <row r="18" spans="1:12">
      <c r="A18" s="29" t="s">
        <v>231</v>
      </c>
    </row>
    <row r="19" spans="1:12">
      <c r="A19" s="29" t="s">
        <v>232</v>
      </c>
      <c r="B19" s="30">
        <v>0</v>
      </c>
      <c r="C19" s="30">
        <v>0</v>
      </c>
      <c r="D19" s="30">
        <v>18.138327</v>
      </c>
      <c r="E19" s="30">
        <v>12.814854</v>
      </c>
      <c r="F19" s="30">
        <v>0</v>
      </c>
      <c r="G19" s="30">
        <v>13.566682</v>
      </c>
      <c r="H19" s="30">
        <v>13.973731000000001</v>
      </c>
      <c r="I19" s="30">
        <v>0</v>
      </c>
      <c r="J19" s="30">
        <v>0</v>
      </c>
      <c r="K19" s="30">
        <v>5.0914000000000001</v>
      </c>
      <c r="L19" s="30">
        <v>24.820218000000001</v>
      </c>
    </row>
    <row r="20" spans="1:12">
      <c r="A20" s="29" t="s">
        <v>201</v>
      </c>
    </row>
    <row r="21" spans="1:12">
      <c r="A21" s="29" t="s">
        <v>233</v>
      </c>
      <c r="B21" s="30">
        <v>0</v>
      </c>
      <c r="C21" s="30">
        <v>0</v>
      </c>
      <c r="D21" s="30">
        <v>0</v>
      </c>
      <c r="E21" s="30"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</row>
    <row r="22" spans="1:12">
      <c r="A22" s="29" t="s">
        <v>234</v>
      </c>
    </row>
    <row r="23" spans="1:12">
      <c r="A23" s="29" t="s">
        <v>235</v>
      </c>
      <c r="B23" s="30">
        <v>12.463882451870584</v>
      </c>
      <c r="C23" s="30">
        <v>13.245521626244955</v>
      </c>
      <c r="D23" s="30">
        <v>11.005580371547374</v>
      </c>
      <c r="E23" s="30">
        <v>10.153090770186365</v>
      </c>
      <c r="F23" s="30">
        <v>11.6986780651267</v>
      </c>
      <c r="G23" s="30">
        <v>11.136712976971198</v>
      </c>
      <c r="H23" s="30">
        <v>11.795788001199991</v>
      </c>
      <c r="I23" s="30">
        <v>11.20732155350469</v>
      </c>
      <c r="J23" s="30">
        <v>11.31874361796989</v>
      </c>
      <c r="K23" s="30">
        <v>10.986389290616227</v>
      </c>
      <c r="L23" s="30">
        <v>9.5400039186116121</v>
      </c>
    </row>
    <row r="24" spans="1:12">
      <c r="A24" s="29" t="s">
        <v>236</v>
      </c>
      <c r="B24" s="30">
        <v>10.507676014267746</v>
      </c>
      <c r="C24" s="30">
        <v>11.178597675434158</v>
      </c>
      <c r="D24" s="30">
        <v>9.313675032505234</v>
      </c>
      <c r="E24" s="30">
        <v>8.5960207692947481</v>
      </c>
      <c r="F24" s="30">
        <v>8.5478450446813756</v>
      </c>
      <c r="G24" s="30">
        <v>9.2031668373508015</v>
      </c>
      <c r="H24" s="30">
        <v>9.7491359592262601</v>
      </c>
      <c r="I24" s="30">
        <v>9.1417881332526143</v>
      </c>
      <c r="J24" s="30">
        <v>9.2212539628742363</v>
      </c>
      <c r="K24" s="30">
        <v>9.335118302515264</v>
      </c>
      <c r="L24" s="30">
        <v>6.7788238261409779</v>
      </c>
    </row>
    <row r="25" spans="1:12">
      <c r="A25" s="29" t="s">
        <v>237</v>
      </c>
    </row>
    <row r="26" spans="1:12">
      <c r="A26" s="29" t="s">
        <v>238</v>
      </c>
      <c r="B26" s="30">
        <v>17.124210000000001</v>
      </c>
      <c r="C26" s="30">
        <v>0</v>
      </c>
      <c r="D26" s="30">
        <v>16.870756</v>
      </c>
      <c r="E26" s="30">
        <v>0</v>
      </c>
      <c r="F26" s="30">
        <v>0</v>
      </c>
      <c r="G26" s="30">
        <v>0</v>
      </c>
      <c r="H26" s="30">
        <v>5.6907300000000003</v>
      </c>
      <c r="I26" s="30">
        <v>0</v>
      </c>
      <c r="J26" s="30">
        <v>0</v>
      </c>
      <c r="K26" s="30">
        <v>11.727112999999999</v>
      </c>
      <c r="L26" s="30">
        <v>5.1657500000000001</v>
      </c>
    </row>
    <row r="27" spans="1:12">
      <c r="A27" s="29" t="s">
        <v>239</v>
      </c>
    </row>
    <row r="28" spans="1:12">
      <c r="A28" s="29" t="s">
        <v>240</v>
      </c>
      <c r="B28" s="30">
        <v>89.556718000000004</v>
      </c>
      <c r="C28" s="30">
        <v>37.693307000000004</v>
      </c>
      <c r="D28" s="30">
        <v>62.081786000000001</v>
      </c>
      <c r="E28" s="30">
        <v>62.876837999999999</v>
      </c>
      <c r="F28" s="30">
        <v>35.279070000000004</v>
      </c>
      <c r="G28" s="30">
        <v>73.914809000000005</v>
      </c>
      <c r="H28" s="30">
        <v>15.037078000000001</v>
      </c>
      <c r="I28" s="30">
        <v>31.464667000000002</v>
      </c>
      <c r="J28" s="30">
        <v>24.308751999999998</v>
      </c>
      <c r="K28" s="30">
        <v>124.46884</v>
      </c>
      <c r="L28" s="30">
        <v>38.416898000000003</v>
      </c>
    </row>
    <row r="29" spans="1:12">
      <c r="A29" s="29" t="s">
        <v>241</v>
      </c>
      <c r="B29" s="30">
        <v>13.660640000000001</v>
      </c>
      <c r="C29" s="30">
        <v>0</v>
      </c>
      <c r="D29" s="30">
        <v>9.1925650000000001</v>
      </c>
      <c r="E29" s="30">
        <v>29.956686999999999</v>
      </c>
      <c r="F29" s="30">
        <v>87.790261000000001</v>
      </c>
      <c r="G29" s="30">
        <v>14.594957000000001</v>
      </c>
      <c r="H29" s="30">
        <v>21.654591</v>
      </c>
      <c r="I29" s="30">
        <v>12.425776000000001</v>
      </c>
      <c r="J29" s="30">
        <v>72.254508999999999</v>
      </c>
      <c r="K29" s="30">
        <v>52.411639999999998</v>
      </c>
      <c r="L29" s="30">
        <v>38.669408000000004</v>
      </c>
    </row>
    <row r="30" spans="1:12">
      <c r="A30" s="29" t="s">
        <v>242</v>
      </c>
      <c r="B30" s="30">
        <v>0</v>
      </c>
      <c r="C30" s="30">
        <v>6.3031250000000005</v>
      </c>
      <c r="D30" s="30">
        <v>31.280386</v>
      </c>
      <c r="E30" s="30">
        <v>42.693902000000001</v>
      </c>
      <c r="F30" s="30">
        <v>38.215550999999998</v>
      </c>
      <c r="G30" s="30">
        <v>13.557371</v>
      </c>
      <c r="H30" s="30">
        <v>0</v>
      </c>
      <c r="I30" s="30">
        <v>0</v>
      </c>
      <c r="J30" s="30">
        <v>7.6648860000000001</v>
      </c>
      <c r="K30" s="30">
        <v>5.2304760000000003</v>
      </c>
      <c r="L30" s="30">
        <v>10.225059</v>
      </c>
    </row>
    <row r="31" spans="1:12">
      <c r="A31" s="29" t="s">
        <v>243</v>
      </c>
      <c r="B31" s="30">
        <v>15.4941</v>
      </c>
      <c r="C31" s="30">
        <v>17.404968</v>
      </c>
      <c r="D31" s="30">
        <v>17.367539000000001</v>
      </c>
      <c r="E31" s="30">
        <v>0</v>
      </c>
      <c r="F31" s="30">
        <v>2.3313130000000002</v>
      </c>
      <c r="G31" s="30">
        <v>0</v>
      </c>
      <c r="H31" s="30">
        <v>30.808565999999999</v>
      </c>
      <c r="I31" s="30">
        <v>15.551406999999999</v>
      </c>
      <c r="J31" s="30">
        <v>0.54181999999999997</v>
      </c>
      <c r="K31" s="30">
        <v>23.72559</v>
      </c>
      <c r="L31" s="30">
        <v>14.897394</v>
      </c>
    </row>
    <row r="32" spans="1:12">
      <c r="A32" s="29" t="s">
        <v>244</v>
      </c>
      <c r="B32" s="30">
        <v>25.527460999999999</v>
      </c>
      <c r="C32" s="30">
        <v>87.568439999999995</v>
      </c>
      <c r="D32" s="30">
        <v>151.02307099999999</v>
      </c>
      <c r="E32" s="30">
        <v>116.16063399999999</v>
      </c>
      <c r="F32" s="30">
        <v>157.11889499999998</v>
      </c>
      <c r="G32" s="30">
        <v>131.80851700000002</v>
      </c>
      <c r="H32" s="30">
        <v>69.818800999999993</v>
      </c>
      <c r="I32" s="30">
        <v>85.431924000000009</v>
      </c>
      <c r="J32" s="30">
        <v>141.525161</v>
      </c>
      <c r="K32" s="30">
        <v>276.79503200000005</v>
      </c>
      <c r="L32" s="30">
        <v>91.701763999999997</v>
      </c>
    </row>
    <row r="33" spans="1:12">
      <c r="A33" s="29" t="s">
        <v>245</v>
      </c>
      <c r="B33" s="30">
        <v>2.3013430000000001</v>
      </c>
      <c r="C33" s="30">
        <v>17.404968</v>
      </c>
      <c r="D33" s="30">
        <v>0</v>
      </c>
      <c r="E33" s="30">
        <v>5.0862150000000002</v>
      </c>
      <c r="F33" s="30">
        <v>0</v>
      </c>
      <c r="G33" s="30">
        <v>69.078893999999991</v>
      </c>
      <c r="H33" s="30">
        <v>0</v>
      </c>
      <c r="I33" s="30">
        <v>114.08983000000001</v>
      </c>
      <c r="J33" s="30">
        <v>19.365943000000001</v>
      </c>
      <c r="K33" s="30">
        <v>35.015444000000002</v>
      </c>
      <c r="L33" s="30">
        <v>10.480309</v>
      </c>
    </row>
    <row r="34" spans="1:12">
      <c r="A34" s="29" t="s">
        <v>246</v>
      </c>
      <c r="B34" s="30">
        <v>0</v>
      </c>
      <c r="C34" s="30">
        <v>0</v>
      </c>
      <c r="D34" s="30">
        <v>0</v>
      </c>
      <c r="E34" s="30">
        <v>0</v>
      </c>
      <c r="F34" s="30">
        <v>0</v>
      </c>
      <c r="G34" s="30">
        <v>0</v>
      </c>
      <c r="H34" s="30">
        <v>10.64268</v>
      </c>
      <c r="I34" s="30">
        <v>0</v>
      </c>
      <c r="J34" s="30">
        <v>0</v>
      </c>
      <c r="K34" s="30">
        <v>0</v>
      </c>
      <c r="L34" s="30">
        <v>0</v>
      </c>
    </row>
    <row r="35" spans="1:12">
      <c r="A35" s="29" t="s">
        <v>247</v>
      </c>
      <c r="B35" s="30">
        <v>19.08624</v>
      </c>
      <c r="C35" s="30">
        <v>47.058896000000004</v>
      </c>
      <c r="D35" s="30">
        <v>38.308478999999998</v>
      </c>
      <c r="E35" s="30">
        <v>20.059677000000001</v>
      </c>
      <c r="F35" s="30">
        <v>8.4798939999999998</v>
      </c>
      <c r="G35" s="30">
        <v>20.157924000000001</v>
      </c>
      <c r="H35" s="30">
        <v>76.128841000000008</v>
      </c>
      <c r="I35" s="30">
        <v>22.983642</v>
      </c>
      <c r="J35" s="30">
        <v>23.266497999999999</v>
      </c>
      <c r="K35" s="30">
        <v>9.7236879999999992</v>
      </c>
      <c r="L35" s="30">
        <v>49.050075</v>
      </c>
    </row>
    <row r="36" spans="1:12">
      <c r="A36" s="29" t="s">
        <v>248</v>
      </c>
      <c r="B36" s="30">
        <v>9.4974299999999996</v>
      </c>
      <c r="C36" s="30">
        <v>26.91788</v>
      </c>
      <c r="D36" s="30">
        <v>19.545168</v>
      </c>
      <c r="E36" s="30">
        <v>21.132719999999999</v>
      </c>
      <c r="F36" s="30">
        <v>88.401897999999989</v>
      </c>
      <c r="G36" s="30">
        <v>31.284592</v>
      </c>
      <c r="H36" s="30">
        <v>48.258851999999997</v>
      </c>
      <c r="I36" s="30">
        <v>53.595547999999994</v>
      </c>
      <c r="J36" s="30">
        <v>0</v>
      </c>
      <c r="K36" s="30">
        <v>3.1577549999999999</v>
      </c>
      <c r="L36" s="30">
        <v>13.252668</v>
      </c>
    </row>
    <row r="37" spans="1:12">
      <c r="A37" s="29" t="s">
        <v>249</v>
      </c>
    </row>
    <row r="38" spans="1:12">
      <c r="A38" s="29" t="s">
        <v>250</v>
      </c>
      <c r="B38" s="30">
        <v>20.001930999999999</v>
      </c>
      <c r="C38" s="30">
        <v>19.325724999999998</v>
      </c>
      <c r="D38" s="30">
        <v>15.261082</v>
      </c>
      <c r="E38" s="30">
        <v>0</v>
      </c>
      <c r="F38" s="30">
        <v>0</v>
      </c>
      <c r="G38" s="30">
        <v>4.911016</v>
      </c>
      <c r="H38" s="30">
        <v>0</v>
      </c>
      <c r="I38" s="30">
        <v>0</v>
      </c>
      <c r="J38" s="30">
        <v>0</v>
      </c>
      <c r="K38" s="30">
        <v>11.71022</v>
      </c>
      <c r="L38" s="30">
        <v>116.509238</v>
      </c>
    </row>
    <row r="39" spans="1:12">
      <c r="A39" s="29" t="s">
        <v>251</v>
      </c>
      <c r="B39" s="30">
        <v>23.486702000000001</v>
      </c>
      <c r="C39" s="30">
        <v>2.5674600000000001</v>
      </c>
      <c r="D39" s="30">
        <v>34.239359999999998</v>
      </c>
      <c r="E39" s="30">
        <v>12.140388</v>
      </c>
      <c r="F39" s="30">
        <v>0</v>
      </c>
      <c r="G39" s="30">
        <v>40.213687999999998</v>
      </c>
      <c r="H39" s="30">
        <v>4.7908770000000001</v>
      </c>
      <c r="I39" s="30">
        <v>15.214743</v>
      </c>
      <c r="J39" s="30">
        <v>53.264700000000005</v>
      </c>
      <c r="K39" s="30">
        <v>13.001383000000001</v>
      </c>
      <c r="L39" s="30">
        <v>3.3146179999999998</v>
      </c>
    </row>
    <row r="40" spans="1:12">
      <c r="A40" s="29" t="s">
        <v>252</v>
      </c>
      <c r="B40" s="30">
        <v>0</v>
      </c>
      <c r="C40" s="30">
        <v>18.476520000000001</v>
      </c>
      <c r="D40" s="30">
        <v>16.536840000000002</v>
      </c>
      <c r="E40" s="30">
        <v>0</v>
      </c>
      <c r="F40" s="30">
        <v>0</v>
      </c>
      <c r="G40" s="30">
        <v>14.419608</v>
      </c>
      <c r="H40" s="30">
        <v>0</v>
      </c>
      <c r="I40" s="30">
        <v>0</v>
      </c>
      <c r="J40" s="30">
        <v>0</v>
      </c>
      <c r="K40" s="30">
        <v>0</v>
      </c>
      <c r="L40" s="30">
        <v>12.023425</v>
      </c>
    </row>
    <row r="41" spans="1:12">
      <c r="A41" s="29" t="s">
        <v>253</v>
      </c>
      <c r="B41" s="30">
        <v>90.373193999999998</v>
      </c>
      <c r="C41" s="30">
        <v>39.1126</v>
      </c>
      <c r="D41" s="30">
        <v>98.85772</v>
      </c>
      <c r="E41" s="30">
        <v>16.853334</v>
      </c>
      <c r="F41" s="30">
        <v>0</v>
      </c>
      <c r="G41" s="30">
        <v>43.262627000000002</v>
      </c>
      <c r="H41" s="30">
        <v>23.962729</v>
      </c>
      <c r="I41" s="30">
        <v>45.245867000000004</v>
      </c>
      <c r="J41" s="30">
        <v>23.276195000000001</v>
      </c>
      <c r="K41" s="30">
        <v>17.56146</v>
      </c>
      <c r="L41" s="30">
        <v>42.894010999999999</v>
      </c>
    </row>
    <row r="42" spans="1:12">
      <c r="A42" s="29" t="s">
        <v>254</v>
      </c>
      <c r="B42" s="30">
        <v>511.87692700000002</v>
      </c>
      <c r="C42" s="30">
        <v>371.19458599999996</v>
      </c>
      <c r="D42" s="30">
        <v>353.558063</v>
      </c>
      <c r="E42" s="30">
        <v>358.609241</v>
      </c>
      <c r="F42" s="30">
        <v>125.05601300000001</v>
      </c>
      <c r="G42" s="30">
        <v>391.04611100000005</v>
      </c>
      <c r="H42" s="30">
        <v>269.41595000000001</v>
      </c>
      <c r="I42" s="30">
        <v>230.99797900000004</v>
      </c>
      <c r="J42" s="30">
        <v>157.82526000000001</v>
      </c>
      <c r="K42" s="30">
        <v>191.603251</v>
      </c>
      <c r="L42" s="30">
        <v>107.18870699999999</v>
      </c>
    </row>
    <row r="43" spans="1:12">
      <c r="A43" s="29" t="s">
        <v>255</v>
      </c>
    </row>
    <row r="44" spans="1:12">
      <c r="A44" s="29" t="s">
        <v>256</v>
      </c>
      <c r="B44" s="30">
        <v>27.635467999999999</v>
      </c>
      <c r="C44" s="30">
        <v>31.963487999999998</v>
      </c>
      <c r="D44" s="30">
        <v>33.057283999999996</v>
      </c>
      <c r="E44" s="30">
        <v>0</v>
      </c>
      <c r="F44" s="30">
        <v>17.406808049999999</v>
      </c>
      <c r="G44" s="30">
        <v>25.589862</v>
      </c>
      <c r="H44" s="30">
        <v>27.763492800000002</v>
      </c>
      <c r="I44" s="30">
        <v>23.614525999999998</v>
      </c>
      <c r="J44" s="30">
        <v>0</v>
      </c>
      <c r="K44" s="30">
        <v>37.509914999999999</v>
      </c>
      <c r="L44" s="30">
        <v>91.667862900000003</v>
      </c>
    </row>
    <row r="45" spans="1:12">
      <c r="A45" s="29" t="s">
        <v>257</v>
      </c>
      <c r="B45" s="30">
        <v>0</v>
      </c>
      <c r="C45" s="30">
        <v>0</v>
      </c>
      <c r="D45" s="30">
        <v>10.895056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10.322168</v>
      </c>
      <c r="L45" s="30">
        <v>17.313732000000002</v>
      </c>
    </row>
    <row r="46" spans="1:12">
      <c r="A46" s="29" t="s">
        <v>258</v>
      </c>
      <c r="B46" s="30">
        <v>0</v>
      </c>
      <c r="C46" s="30">
        <v>11.191305</v>
      </c>
      <c r="D46" s="30">
        <v>12.471534</v>
      </c>
      <c r="E46" s="30">
        <v>0</v>
      </c>
      <c r="F46" s="30">
        <v>15.295735000000001</v>
      </c>
      <c r="G46" s="30">
        <v>13.233549</v>
      </c>
      <c r="H46" s="30">
        <v>0</v>
      </c>
      <c r="I46" s="30">
        <v>0</v>
      </c>
      <c r="J46" s="30">
        <v>0</v>
      </c>
      <c r="K46" s="30">
        <v>2.3929580000000001</v>
      </c>
      <c r="L46" s="30">
        <v>0</v>
      </c>
    </row>
    <row r="47" spans="1:12">
      <c r="A47" s="29" t="s">
        <v>259</v>
      </c>
      <c r="B47" s="30">
        <v>32.889215999999998</v>
      </c>
      <c r="C47" s="30">
        <v>26.842379999999999</v>
      </c>
      <c r="D47" s="30">
        <v>0</v>
      </c>
      <c r="E47" s="30">
        <v>27.445599999999999</v>
      </c>
      <c r="F47" s="30">
        <v>46.923823999999996</v>
      </c>
      <c r="G47" s="30">
        <v>0</v>
      </c>
      <c r="H47" s="30">
        <v>25.819656999999999</v>
      </c>
      <c r="I47" s="30">
        <v>0</v>
      </c>
      <c r="J47" s="30">
        <v>0</v>
      </c>
      <c r="K47" s="30">
        <v>12.860150000000001</v>
      </c>
      <c r="L47" s="30">
        <v>11.545885</v>
      </c>
    </row>
    <row r="48" spans="1:12">
      <c r="A48" s="29" t="s">
        <v>260</v>
      </c>
    </row>
    <row r="49" spans="1:13">
      <c r="A49" s="29" t="s">
        <v>261</v>
      </c>
      <c r="B49" s="30">
        <v>0</v>
      </c>
      <c r="C49" s="30">
        <v>25.745468000000002</v>
      </c>
      <c r="D49" s="30">
        <v>14.445959999999999</v>
      </c>
      <c r="E49" s="30">
        <v>0</v>
      </c>
      <c r="F49" s="30">
        <v>47.699544000000003</v>
      </c>
      <c r="G49" s="30">
        <v>46.587744999999998</v>
      </c>
      <c r="H49" s="30">
        <v>13.468655999999999</v>
      </c>
      <c r="I49" s="30">
        <v>0</v>
      </c>
      <c r="J49" s="30">
        <v>0</v>
      </c>
      <c r="K49" s="30">
        <v>23.03302</v>
      </c>
      <c r="L49" s="30">
        <v>1.0513939999999999</v>
      </c>
    </row>
    <row r="50" spans="1:13">
      <c r="A50" s="29" t="s">
        <v>262</v>
      </c>
      <c r="B50" s="30">
        <v>13.397411</v>
      </c>
      <c r="C50" s="30">
        <v>1.7603200000000001</v>
      </c>
      <c r="D50" s="30">
        <v>14.335599999999999</v>
      </c>
      <c r="E50" s="30">
        <v>0</v>
      </c>
      <c r="F50" s="30">
        <v>0</v>
      </c>
      <c r="G50" s="30">
        <v>30.667866</v>
      </c>
      <c r="H50" s="30">
        <v>0</v>
      </c>
      <c r="I50" s="30">
        <v>0</v>
      </c>
      <c r="J50" s="30">
        <v>0</v>
      </c>
      <c r="K50" s="30">
        <v>7.8319020000000004</v>
      </c>
      <c r="L50" s="30">
        <v>0</v>
      </c>
    </row>
    <row r="51" spans="1:13">
      <c r="A51" s="29" t="s">
        <v>263</v>
      </c>
      <c r="B51" s="30">
        <v>57.1569468</v>
      </c>
      <c r="C51" s="30">
        <v>39.976501300000002</v>
      </c>
      <c r="D51" s="30">
        <v>27.837713999999998</v>
      </c>
      <c r="E51" s="30">
        <v>48.798654999999997</v>
      </c>
      <c r="F51" s="30">
        <v>99.120912899999993</v>
      </c>
      <c r="G51" s="30">
        <v>75.747696949999991</v>
      </c>
      <c r="H51" s="30">
        <v>59.747951999999998</v>
      </c>
      <c r="I51" s="30">
        <v>10.435176</v>
      </c>
      <c r="J51" s="30">
        <v>32.502522999999997</v>
      </c>
      <c r="K51" s="30">
        <v>64.954870400000004</v>
      </c>
      <c r="L51" s="30">
        <v>34.561135800000002</v>
      </c>
    </row>
    <row r="52" spans="1:13">
      <c r="A52" s="31" t="s">
        <v>264</v>
      </c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41"/>
    </row>
    <row r="53" spans="1:13">
      <c r="A53" s="31" t="s">
        <v>265</v>
      </c>
      <c r="B53" s="32">
        <v>592.66440599999999</v>
      </c>
      <c r="C53" s="32">
        <v>633.42506099999991</v>
      </c>
      <c r="D53" s="32">
        <v>613.91110000000003</v>
      </c>
      <c r="E53" s="32">
        <v>995.69667400000003</v>
      </c>
      <c r="F53" s="32">
        <v>633.52844199999993</v>
      </c>
      <c r="G53" s="32">
        <v>587.62373300000002</v>
      </c>
      <c r="H53" s="32">
        <v>752.07220600000005</v>
      </c>
      <c r="I53" s="32">
        <v>451.06981799999994</v>
      </c>
      <c r="J53" s="32">
        <v>430.22683900000004</v>
      </c>
      <c r="K53" s="32">
        <v>580.15637100000004</v>
      </c>
      <c r="L53" s="32">
        <v>263.742591</v>
      </c>
      <c r="M53" s="41"/>
    </row>
    <row r="54" spans="1:13">
      <c r="A54" s="31" t="s">
        <v>266</v>
      </c>
      <c r="B54" s="32">
        <v>7714.207187</v>
      </c>
      <c r="C54" s="32">
        <v>3564.7991960000008</v>
      </c>
      <c r="D54" s="32">
        <v>3600.751683</v>
      </c>
      <c r="E54" s="32">
        <v>4241.0333470000014</v>
      </c>
      <c r="F54" s="32">
        <v>3434.0745420000003</v>
      </c>
      <c r="G54" s="32">
        <v>2607.4677710000001</v>
      </c>
      <c r="H54" s="32">
        <v>2959.1205330000003</v>
      </c>
      <c r="I54" s="32">
        <v>2998.958075</v>
      </c>
      <c r="J54" s="32">
        <v>4131.1915879999997</v>
      </c>
      <c r="K54" s="32">
        <v>4540.4795329999997</v>
      </c>
      <c r="L54" s="32">
        <v>4041.4247100000002</v>
      </c>
      <c r="M54" s="41"/>
    </row>
    <row r="55" spans="1:13">
      <c r="A55" s="29" t="s">
        <v>267</v>
      </c>
    </row>
    <row r="56" spans="1:13">
      <c r="A56" s="29" t="s">
        <v>268</v>
      </c>
      <c r="B56" s="30">
        <v>0</v>
      </c>
      <c r="C56" s="30">
        <v>0</v>
      </c>
      <c r="D56" s="30">
        <v>0</v>
      </c>
      <c r="E56" s="30">
        <v>0</v>
      </c>
      <c r="F56" s="30">
        <v>0</v>
      </c>
      <c r="G56" s="30">
        <v>15.059568000000001</v>
      </c>
      <c r="H56" s="30">
        <v>1.7737799999999999</v>
      </c>
      <c r="I56" s="30">
        <v>8.5982850000000006</v>
      </c>
      <c r="J56" s="30">
        <v>0</v>
      </c>
      <c r="K56" s="30">
        <v>0</v>
      </c>
      <c r="L56" s="30">
        <v>11.217192000000001</v>
      </c>
    </row>
    <row r="57" spans="1:13">
      <c r="A57" s="29" t="s">
        <v>269</v>
      </c>
      <c r="B57" s="30">
        <v>0</v>
      </c>
      <c r="C57" s="30">
        <v>0</v>
      </c>
      <c r="D57" s="30">
        <v>0</v>
      </c>
      <c r="E57" s="30">
        <v>13.489319999999999</v>
      </c>
      <c r="F57" s="30">
        <v>0</v>
      </c>
      <c r="G57" s="30">
        <v>20.748267999999999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</row>
    <row r="58" spans="1:13">
      <c r="A58" s="29" t="s">
        <v>270</v>
      </c>
      <c r="B58" s="30">
        <v>20.676760000000002</v>
      </c>
      <c r="C58" s="30">
        <v>0</v>
      </c>
      <c r="D58" s="30">
        <v>0.57414900000000002</v>
      </c>
      <c r="E58" s="30">
        <v>0</v>
      </c>
      <c r="F58" s="30">
        <v>6.5512800000000002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</row>
    <row r="59" spans="1:13">
      <c r="A59" s="29" t="s">
        <v>271</v>
      </c>
      <c r="B59" s="30">
        <v>19.160207</v>
      </c>
      <c r="C59" s="30">
        <v>0</v>
      </c>
      <c r="D59" s="30">
        <v>0</v>
      </c>
      <c r="E59" s="30">
        <v>6.7541000000000002</v>
      </c>
      <c r="F59" s="30">
        <v>28.543475999999998</v>
      </c>
      <c r="G59" s="30">
        <v>14.639808</v>
      </c>
      <c r="H59" s="30">
        <v>11.085696</v>
      </c>
      <c r="I59" s="30">
        <v>39.103546000000001</v>
      </c>
      <c r="J59" s="30">
        <v>21.748757400000002</v>
      </c>
      <c r="K59" s="30">
        <v>13.01328</v>
      </c>
      <c r="L59" s="30">
        <v>50.723281</v>
      </c>
    </row>
    <row r="60" spans="1:13">
      <c r="A60" s="29" t="s">
        <v>272</v>
      </c>
    </row>
    <row r="61" spans="1:13">
      <c r="A61" s="29" t="s">
        <v>273</v>
      </c>
      <c r="B61" s="30">
        <v>404.05650800000001</v>
      </c>
      <c r="C61" s="30">
        <v>277.88751100000002</v>
      </c>
      <c r="D61" s="30">
        <v>260.64074599999998</v>
      </c>
      <c r="E61" s="30">
        <v>309.72914899999995</v>
      </c>
      <c r="F61" s="30">
        <v>276.85531500000002</v>
      </c>
      <c r="G61" s="30">
        <v>320.25504799999993</v>
      </c>
      <c r="H61" s="30">
        <v>432.53123300000004</v>
      </c>
      <c r="I61" s="30">
        <v>407.58985899999999</v>
      </c>
      <c r="J61" s="30">
        <v>165.77419500000002</v>
      </c>
      <c r="K61" s="30">
        <v>225.63613099999998</v>
      </c>
      <c r="L61" s="30">
        <v>284.16636099999994</v>
      </c>
    </row>
    <row r="62" spans="1:13">
      <c r="A62" s="29" t="s">
        <v>274</v>
      </c>
    </row>
    <row r="63" spans="1:13">
      <c r="A63" s="29" t="s">
        <v>275</v>
      </c>
      <c r="B63" s="30">
        <v>15.065486</v>
      </c>
      <c r="C63" s="30">
        <v>23.057130000000001</v>
      </c>
      <c r="D63" s="30">
        <v>26.665655000000001</v>
      </c>
      <c r="E63" s="30">
        <v>15.946992</v>
      </c>
      <c r="F63" s="30">
        <v>32.034496000000004</v>
      </c>
      <c r="G63" s="30">
        <v>19.644064</v>
      </c>
      <c r="H63" s="30">
        <v>60.763311000000002</v>
      </c>
      <c r="I63" s="30">
        <v>36.446002999999997</v>
      </c>
      <c r="J63" s="30">
        <v>9.9479249999999997</v>
      </c>
      <c r="K63" s="30">
        <v>43.594752</v>
      </c>
      <c r="L63" s="30">
        <v>12.835394000000001</v>
      </c>
    </row>
    <row r="64" spans="1:13">
      <c r="A64" s="29" t="s">
        <v>276</v>
      </c>
    </row>
    <row r="65" spans="1:13">
      <c r="A65" s="29" t="s">
        <v>277</v>
      </c>
      <c r="B65" s="30">
        <v>0.87301499999999999</v>
      </c>
      <c r="C65" s="30">
        <v>0</v>
      </c>
      <c r="D65" s="30">
        <v>35.051774000000002</v>
      </c>
      <c r="E65" s="30">
        <v>28.804650000000002</v>
      </c>
      <c r="F65" s="30">
        <v>0</v>
      </c>
      <c r="G65" s="30">
        <v>18.478594000000001</v>
      </c>
      <c r="H65" s="30">
        <v>26.949095999999997</v>
      </c>
      <c r="I65" s="30">
        <v>0</v>
      </c>
      <c r="J65" s="30">
        <v>12.91356</v>
      </c>
      <c r="K65" s="30">
        <v>2.2544420000000001</v>
      </c>
      <c r="L65" s="30">
        <v>35.701703999999999</v>
      </c>
    </row>
    <row r="66" spans="1:13">
      <c r="A66" s="29" t="s">
        <v>278</v>
      </c>
    </row>
    <row r="67" spans="1:13">
      <c r="A67" s="29" t="s">
        <v>279</v>
      </c>
      <c r="B67" s="30">
        <v>0</v>
      </c>
      <c r="C67" s="30">
        <v>11.999466</v>
      </c>
      <c r="D67" s="30">
        <v>20.118960000000001</v>
      </c>
      <c r="E67" s="30">
        <v>17.031649999999999</v>
      </c>
      <c r="F67" s="30">
        <v>20.388759999999998</v>
      </c>
      <c r="G67" s="30">
        <v>0</v>
      </c>
      <c r="H67" s="30">
        <v>0</v>
      </c>
      <c r="I67" s="30">
        <v>0</v>
      </c>
      <c r="J67" s="30">
        <v>0</v>
      </c>
      <c r="K67" s="30">
        <v>9.3816900000000008</v>
      </c>
      <c r="L67" s="30">
        <v>0</v>
      </c>
    </row>
    <row r="68" spans="1:13">
      <c r="A68" s="29" t="s">
        <v>280</v>
      </c>
      <c r="B68" s="30">
        <v>37.859946000000001</v>
      </c>
      <c r="C68" s="30">
        <v>0</v>
      </c>
      <c r="D68" s="30">
        <v>0</v>
      </c>
      <c r="E68" s="30">
        <v>52.122700000000002</v>
      </c>
      <c r="F68" s="30">
        <v>11.418939999999999</v>
      </c>
      <c r="G68" s="30">
        <v>15.937704</v>
      </c>
      <c r="H68" s="30">
        <v>14.660360000000001</v>
      </c>
      <c r="I68" s="30">
        <v>13.742760000000001</v>
      </c>
      <c r="J68" s="30">
        <v>25.171474</v>
      </c>
      <c r="K68" s="30">
        <v>0</v>
      </c>
      <c r="L68" s="30">
        <v>0</v>
      </c>
      <c r="M68" s="36"/>
    </row>
    <row r="69" spans="1:13">
      <c r="A69" s="29" t="s">
        <v>281</v>
      </c>
      <c r="B69" s="30">
        <v>17.979264000000001</v>
      </c>
      <c r="C69" s="30">
        <v>29.008279999999999</v>
      </c>
      <c r="D69" s="30">
        <v>14.1798156</v>
      </c>
      <c r="E69" s="30">
        <v>16.924440000000001</v>
      </c>
      <c r="F69" s="30">
        <v>0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12.650274</v>
      </c>
    </row>
    <row r="70" spans="1:13">
      <c r="A70" s="29" t="s">
        <v>282</v>
      </c>
    </row>
    <row r="71" spans="1:13">
      <c r="A71" s="29" t="s">
        <v>283</v>
      </c>
      <c r="B71" s="30">
        <v>0</v>
      </c>
      <c r="C71" s="30">
        <v>0</v>
      </c>
      <c r="D71" s="30">
        <v>0.91863799999999995</v>
      </c>
      <c r="E71" s="30">
        <v>0</v>
      </c>
      <c r="F71" s="30">
        <v>19.172701</v>
      </c>
      <c r="G71" s="30">
        <v>0</v>
      </c>
      <c r="H71" s="30">
        <v>0</v>
      </c>
      <c r="I71" s="30">
        <v>0</v>
      </c>
      <c r="J71" s="30">
        <v>19.352594</v>
      </c>
      <c r="K71" s="30">
        <v>11.126637000000001</v>
      </c>
      <c r="L71" s="30">
        <v>11.764459</v>
      </c>
    </row>
    <row r="72" spans="1:13">
      <c r="A72" s="29" t="s">
        <v>284</v>
      </c>
    </row>
    <row r="73" spans="1:13">
      <c r="A73" s="29" t="s">
        <v>285</v>
      </c>
      <c r="B73" s="30">
        <v>0.11414555189982409</v>
      </c>
      <c r="C73" s="30">
        <v>0.11260972989146478</v>
      </c>
      <c r="D73" s="30">
        <v>0.10579139765609649</v>
      </c>
      <c r="E73" s="30">
        <v>0.11970569857911161</v>
      </c>
      <c r="F73" s="30">
        <v>0.19954808249625197</v>
      </c>
      <c r="G73" s="30">
        <v>0.2191559749712475</v>
      </c>
      <c r="H73" s="30">
        <v>0.36643898905808364</v>
      </c>
      <c r="I73" s="30">
        <v>0.28249161435283643</v>
      </c>
      <c r="J73" s="30">
        <v>0.23081001876843035</v>
      </c>
      <c r="K73" s="30">
        <v>0.23236309485217291</v>
      </c>
      <c r="L73" s="30">
        <v>0.27955226313096787</v>
      </c>
    </row>
    <row r="74" spans="1:13">
      <c r="A74" s="29" t="s">
        <v>286</v>
      </c>
      <c r="B74" s="30">
        <v>0.28966460601693589</v>
      </c>
      <c r="C74" s="30">
        <v>0.28432980797812113</v>
      </c>
      <c r="D74" s="30">
        <v>0.27154235515297354</v>
      </c>
      <c r="E74" s="30">
        <v>0.31072227229862825</v>
      </c>
      <c r="F74" s="30">
        <v>0.40316502471921684</v>
      </c>
      <c r="G74" s="30">
        <v>0.39171344417977849</v>
      </c>
      <c r="H74" s="30">
        <v>0.37311728940670075</v>
      </c>
      <c r="I74" s="30">
        <v>0.34534424331270175</v>
      </c>
      <c r="J74" s="30">
        <v>0.39022968457558216</v>
      </c>
      <c r="K74" s="30">
        <v>0.38509161732674801</v>
      </c>
      <c r="L74" s="30">
        <v>0.32315393793103053</v>
      </c>
    </row>
    <row r="75" spans="1:13">
      <c r="A75" s="29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</row>
    <row r="76" spans="1:13">
      <c r="A76" s="34" t="s">
        <v>215</v>
      </c>
      <c r="B76" s="35">
        <v>10005.391401424053</v>
      </c>
      <c r="C76" s="35">
        <v>5666.3706518395493</v>
      </c>
      <c r="D76" s="35">
        <v>5972.7426577568613</v>
      </c>
      <c r="E76" s="35">
        <v>6776.1503361103596</v>
      </c>
      <c r="F76" s="35">
        <v>5638.3535045670224</v>
      </c>
      <c r="G76" s="35">
        <v>5042.3787781834726</v>
      </c>
      <c r="H76" s="35">
        <v>5415.4066143888913</v>
      </c>
      <c r="I76" s="35">
        <v>4808.6195705444225</v>
      </c>
      <c r="J76" s="35">
        <v>5633.5817786841872</v>
      </c>
      <c r="K76" s="35">
        <v>6598.3924249053116</v>
      </c>
      <c r="L76" s="35">
        <v>5647.7916000458144</v>
      </c>
    </row>
  </sheetData>
  <mergeCells count="2">
    <mergeCell ref="A1:L1"/>
    <mergeCell ref="B4:L4"/>
  </mergeCells>
  <printOptions horizontalCentered="1"/>
  <pageMargins left="0.39370078740157483" right="0" top="0.39370078740157483" bottom="0.39370078740157483" header="0" footer="0"/>
  <pageSetup paperSize="9" orientation="landscape" horizontalDpi="1200" verticalDpi="12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7C0E9-19FF-4D74-907E-25DC58230E6C}">
  <sheetPr>
    <pageSetUpPr fitToPage="1"/>
  </sheetPr>
  <dimension ref="A1:K46"/>
  <sheetViews>
    <sheetView view="pageBreakPreview" zoomScaleNormal="100" zoomScaleSheetLayoutView="100" workbookViewId="0">
      <selection sqref="A1:K1"/>
    </sheetView>
  </sheetViews>
  <sheetFormatPr baseColWidth="10" defaultColWidth="11.44140625" defaultRowHeight="13.2"/>
  <cols>
    <col min="1" max="1" width="49.44140625" customWidth="1"/>
    <col min="2" max="2" width="14.5546875" customWidth="1"/>
    <col min="3" max="3" width="8" customWidth="1"/>
    <col min="4" max="4" width="8.88671875" customWidth="1"/>
    <col min="5" max="5" width="9.33203125" customWidth="1"/>
    <col min="6" max="6" width="9.109375" customWidth="1"/>
    <col min="7" max="7" width="10.6640625" customWidth="1"/>
    <col min="8" max="8" width="8.6640625" customWidth="1"/>
    <col min="9" max="9" width="14.88671875" customWidth="1"/>
    <col min="11" max="11" width="10.109375" customWidth="1"/>
  </cols>
  <sheetData>
    <row r="1" spans="1:11" ht="15.6">
      <c r="A1" s="86" t="s">
        <v>327</v>
      </c>
      <c r="B1" s="86"/>
      <c r="C1" s="86"/>
      <c r="D1" s="86"/>
      <c r="E1" s="86"/>
      <c r="F1" s="86"/>
      <c r="G1" s="86"/>
      <c r="H1" s="86"/>
      <c r="I1" s="86"/>
      <c r="J1" s="86"/>
      <c r="K1" s="86"/>
    </row>
    <row r="2" spans="1:11" ht="13.8">
      <c r="A2" s="43"/>
      <c r="D2" s="45"/>
      <c r="I2" s="43"/>
    </row>
    <row r="3" spans="1:11" ht="16.2" thickBot="1">
      <c r="A3" s="46" t="s">
        <v>163</v>
      </c>
      <c r="B3" s="89" t="s">
        <v>289</v>
      </c>
      <c r="C3" s="89"/>
      <c r="D3" s="89"/>
      <c r="E3" s="89"/>
      <c r="F3" s="89"/>
      <c r="G3" s="89"/>
      <c r="H3" s="89"/>
      <c r="I3" s="89"/>
      <c r="J3" s="89"/>
      <c r="K3" s="89"/>
    </row>
    <row r="4" spans="1:11" ht="21.75" customHeight="1" thickTop="1" thickBot="1">
      <c r="A4" s="47" t="s">
        <v>290</v>
      </c>
      <c r="B4" s="48" t="s">
        <v>198</v>
      </c>
      <c r="C4" s="48" t="s">
        <v>199</v>
      </c>
      <c r="D4" s="48" t="s">
        <v>200</v>
      </c>
      <c r="E4" s="48" t="s">
        <v>201</v>
      </c>
      <c r="F4" s="48" t="s">
        <v>202</v>
      </c>
      <c r="G4" s="48" t="s">
        <v>203</v>
      </c>
      <c r="H4" s="48" t="s">
        <v>204</v>
      </c>
      <c r="I4" s="48" t="s">
        <v>205</v>
      </c>
      <c r="J4" s="48" t="s">
        <v>206</v>
      </c>
      <c r="K4" s="48" t="s">
        <v>207</v>
      </c>
    </row>
    <row r="5" spans="1:11" ht="13.8" thickTop="1">
      <c r="A5" s="29" t="s">
        <v>0</v>
      </c>
      <c r="B5" s="30">
        <v>30.199331000000001</v>
      </c>
      <c r="C5" s="30">
        <v>0</v>
      </c>
      <c r="D5" s="30">
        <v>0</v>
      </c>
      <c r="E5" s="30">
        <v>0</v>
      </c>
      <c r="F5" s="30">
        <v>2.2549927594506398</v>
      </c>
      <c r="G5" s="30">
        <v>0</v>
      </c>
      <c r="H5" s="30">
        <v>44.806250000000006</v>
      </c>
      <c r="I5" s="30">
        <v>257.812769</v>
      </c>
      <c r="J5" s="30">
        <v>16.023859999999999</v>
      </c>
      <c r="K5" s="30">
        <v>13.397411</v>
      </c>
    </row>
    <row r="6" spans="1:11">
      <c r="A6" s="50" t="s">
        <v>1</v>
      </c>
      <c r="B6" s="30">
        <v>4.6568240000000003</v>
      </c>
      <c r="C6" s="30">
        <v>0</v>
      </c>
      <c r="D6" s="30">
        <v>0</v>
      </c>
      <c r="E6" s="30">
        <v>0</v>
      </c>
      <c r="F6" s="30">
        <v>1.229250296185191</v>
      </c>
      <c r="G6" s="30">
        <v>0</v>
      </c>
      <c r="H6" s="30">
        <v>0</v>
      </c>
      <c r="I6" s="30">
        <v>7.5710009999999999</v>
      </c>
      <c r="J6" s="30">
        <v>0</v>
      </c>
      <c r="K6" s="30">
        <v>0</v>
      </c>
    </row>
    <row r="7" spans="1:11">
      <c r="A7" s="29" t="s">
        <v>2</v>
      </c>
      <c r="B7" s="30">
        <v>119.15276299999999</v>
      </c>
      <c r="C7" s="30">
        <v>0</v>
      </c>
      <c r="D7" s="30">
        <v>0</v>
      </c>
      <c r="E7" s="30">
        <v>0</v>
      </c>
      <c r="F7" s="30">
        <v>0.47093396846702495</v>
      </c>
      <c r="G7" s="30">
        <v>0</v>
      </c>
      <c r="H7" s="30">
        <v>77.950457999999998</v>
      </c>
      <c r="I7" s="30">
        <v>332.84358699999996</v>
      </c>
      <c r="J7" s="30">
        <v>44.500823999999994</v>
      </c>
      <c r="K7" s="30">
        <v>37.354872</v>
      </c>
    </row>
    <row r="8" spans="1:11">
      <c r="A8" s="29" t="s">
        <v>3</v>
      </c>
      <c r="B8" s="30">
        <v>0</v>
      </c>
      <c r="C8" s="30">
        <v>0</v>
      </c>
      <c r="D8" s="30">
        <v>0</v>
      </c>
      <c r="E8" s="30">
        <v>0</v>
      </c>
      <c r="F8" s="30">
        <v>6.2529335442930098E-4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</row>
    <row r="9" spans="1:11">
      <c r="A9" s="29" t="s">
        <v>5</v>
      </c>
      <c r="B9" s="30">
        <v>0</v>
      </c>
      <c r="C9" s="30">
        <v>0</v>
      </c>
      <c r="D9" s="30">
        <v>0</v>
      </c>
      <c r="E9" s="30">
        <v>0</v>
      </c>
      <c r="F9" s="30">
        <v>8.6814321757822163E-3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</row>
    <row r="10" spans="1:11">
      <c r="A10" s="29" t="s">
        <v>6</v>
      </c>
      <c r="B10" s="30">
        <v>0</v>
      </c>
      <c r="C10" s="30">
        <v>0</v>
      </c>
      <c r="D10" s="30">
        <v>0</v>
      </c>
      <c r="E10" s="30">
        <v>0</v>
      </c>
      <c r="F10" s="30">
        <v>2.9632536837806402E-2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</row>
    <row r="11" spans="1:11">
      <c r="A11" s="29" t="s">
        <v>7</v>
      </c>
      <c r="B11" s="30">
        <v>0</v>
      </c>
      <c r="C11" s="30">
        <v>0</v>
      </c>
      <c r="D11" s="30">
        <v>0</v>
      </c>
      <c r="E11" s="30">
        <v>0</v>
      </c>
      <c r="F11" s="30">
        <v>0.51155699537741495</v>
      </c>
      <c r="G11" s="30">
        <v>0</v>
      </c>
      <c r="H11" s="30">
        <v>0</v>
      </c>
      <c r="I11" s="30">
        <v>3.2312910000000001</v>
      </c>
      <c r="J11" s="30">
        <v>0</v>
      </c>
      <c r="K11" s="30">
        <v>0</v>
      </c>
    </row>
    <row r="12" spans="1:11">
      <c r="A12" s="29" t="s">
        <v>9</v>
      </c>
      <c r="B12" s="30">
        <v>2.5264679999999999</v>
      </c>
      <c r="C12" s="30">
        <v>0</v>
      </c>
      <c r="D12" s="30">
        <v>0</v>
      </c>
      <c r="E12" s="30">
        <v>0</v>
      </c>
      <c r="F12" s="30">
        <v>0.76697732230016402</v>
      </c>
      <c r="G12" s="30">
        <v>0</v>
      </c>
      <c r="H12" s="30">
        <v>0</v>
      </c>
      <c r="I12" s="30">
        <v>16.743672</v>
      </c>
      <c r="J12" s="30">
        <v>0</v>
      </c>
      <c r="K12" s="30">
        <v>3.576384</v>
      </c>
    </row>
    <row r="13" spans="1:11">
      <c r="A13" s="29" t="s">
        <v>11</v>
      </c>
      <c r="B13" s="30">
        <v>0</v>
      </c>
      <c r="C13" s="30">
        <v>0</v>
      </c>
      <c r="D13" s="30">
        <v>0</v>
      </c>
      <c r="E13" s="30">
        <v>0</v>
      </c>
      <c r="F13" s="30">
        <v>5.0994035633946694E-2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</row>
    <row r="14" spans="1:11">
      <c r="A14" s="29" t="s">
        <v>13</v>
      </c>
      <c r="B14" s="30">
        <v>0</v>
      </c>
      <c r="C14" s="30">
        <v>0</v>
      </c>
      <c r="D14" s="30">
        <v>0</v>
      </c>
      <c r="E14" s="30">
        <v>0</v>
      </c>
      <c r="F14" s="30">
        <v>15.9440108680622</v>
      </c>
      <c r="G14" s="30">
        <v>0</v>
      </c>
      <c r="H14" s="30">
        <v>3.0357349999999999</v>
      </c>
      <c r="I14" s="30">
        <v>5.3112579999999996</v>
      </c>
      <c r="J14" s="30">
        <v>0</v>
      </c>
      <c r="K14" s="30">
        <v>0</v>
      </c>
    </row>
    <row r="15" spans="1:11">
      <c r="A15" s="29" t="s">
        <v>16</v>
      </c>
      <c r="B15" s="30">
        <v>18.261792</v>
      </c>
      <c r="C15" s="30">
        <v>0</v>
      </c>
      <c r="D15" s="30">
        <v>0</v>
      </c>
      <c r="E15" s="30">
        <v>0</v>
      </c>
      <c r="F15" s="30">
        <v>0.44654078492219096</v>
      </c>
      <c r="G15" s="30">
        <v>17.124210000000001</v>
      </c>
      <c r="H15" s="30">
        <v>13.282722</v>
      </c>
      <c r="I15" s="30">
        <v>19.228632000000001</v>
      </c>
      <c r="J15" s="30">
        <v>0</v>
      </c>
      <c r="K15" s="30">
        <v>16.225690799999999</v>
      </c>
    </row>
    <row r="16" spans="1:11">
      <c r="A16" s="29" t="s">
        <v>19</v>
      </c>
      <c r="B16" s="30">
        <v>0</v>
      </c>
      <c r="C16" s="30">
        <v>0</v>
      </c>
      <c r="D16" s="30">
        <v>0</v>
      </c>
      <c r="E16" s="30">
        <v>0</v>
      </c>
      <c r="F16" s="30">
        <v>3.0158727752221004E-4</v>
      </c>
      <c r="G16" s="30">
        <v>0</v>
      </c>
      <c r="H16" s="30">
        <v>0</v>
      </c>
      <c r="I16" s="30">
        <v>2.9965440000000001</v>
      </c>
      <c r="J16" s="30">
        <v>0</v>
      </c>
      <c r="K16" s="30">
        <v>0</v>
      </c>
    </row>
    <row r="17" spans="1:11">
      <c r="A17" s="29" t="s">
        <v>25</v>
      </c>
      <c r="B17" s="30">
        <v>0</v>
      </c>
      <c r="C17" s="30">
        <v>0</v>
      </c>
      <c r="D17" s="30">
        <v>0</v>
      </c>
      <c r="E17" s="30">
        <v>0</v>
      </c>
      <c r="F17" s="30">
        <v>3.8191035214628397E-2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</row>
    <row r="18" spans="1:11">
      <c r="A18" s="29" t="s">
        <v>28</v>
      </c>
      <c r="B18" s="30">
        <v>11.545318</v>
      </c>
      <c r="C18" s="30">
        <v>0</v>
      </c>
      <c r="D18" s="30">
        <v>0</v>
      </c>
      <c r="E18" s="30">
        <v>0</v>
      </c>
      <c r="F18" s="30">
        <v>1.2186067438685289</v>
      </c>
      <c r="G18" s="30">
        <v>0</v>
      </c>
      <c r="H18" s="30">
        <v>36.048766999999998</v>
      </c>
      <c r="I18" s="30">
        <v>0</v>
      </c>
      <c r="J18" s="30">
        <v>0</v>
      </c>
      <c r="K18" s="30">
        <v>0</v>
      </c>
    </row>
    <row r="19" spans="1:11">
      <c r="A19" s="29" t="s">
        <v>31</v>
      </c>
      <c r="B19" s="30">
        <v>4.0648200000000001</v>
      </c>
      <c r="C19" s="30">
        <v>0</v>
      </c>
      <c r="D19" s="30">
        <v>0</v>
      </c>
      <c r="E19" s="30">
        <v>0</v>
      </c>
      <c r="F19" s="30">
        <v>2.6280701086140232E-4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</row>
    <row r="20" spans="1:11">
      <c r="A20" s="29" t="s">
        <v>34</v>
      </c>
      <c r="B20" s="30">
        <v>0</v>
      </c>
      <c r="C20" s="30">
        <v>0</v>
      </c>
      <c r="D20" s="30">
        <v>0</v>
      </c>
      <c r="E20" s="30"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</row>
    <row r="21" spans="1:11" ht="6.75" customHeight="1">
      <c r="A21" s="29"/>
      <c r="B21" s="30"/>
      <c r="C21" s="30"/>
      <c r="D21" s="30"/>
      <c r="E21" s="30"/>
      <c r="F21" s="30"/>
      <c r="G21" s="30"/>
      <c r="H21" s="30"/>
      <c r="I21" s="30"/>
      <c r="J21" s="30"/>
      <c r="K21" s="30"/>
    </row>
    <row r="22" spans="1:11">
      <c r="A22" s="51" t="s">
        <v>291</v>
      </c>
      <c r="B22" s="52">
        <v>190.40731599999998</v>
      </c>
      <c r="C22" s="52">
        <v>0</v>
      </c>
      <c r="D22" s="52">
        <v>0</v>
      </c>
      <c r="E22" s="53">
        <v>0</v>
      </c>
      <c r="F22" s="52">
        <v>22.971558466138333</v>
      </c>
      <c r="G22" s="52">
        <v>17.124210000000001</v>
      </c>
      <c r="H22" s="52">
        <v>175.123932</v>
      </c>
      <c r="I22" s="52">
        <v>645.73875399999986</v>
      </c>
      <c r="J22" s="52">
        <v>60.524683999999993</v>
      </c>
      <c r="K22" s="52">
        <v>70.554357799999991</v>
      </c>
    </row>
    <row r="23" spans="1:11">
      <c r="A23" s="51" t="s">
        <v>292</v>
      </c>
      <c r="B23" s="54">
        <v>1.9030471508880653E-2</v>
      </c>
      <c r="C23" s="54">
        <v>0</v>
      </c>
      <c r="D23" s="54">
        <v>0</v>
      </c>
      <c r="E23" s="53">
        <v>0</v>
      </c>
      <c r="F23" s="54">
        <v>2.2959180250428602E-3</v>
      </c>
      <c r="G23" s="54">
        <v>1.7114982625829841E-3</v>
      </c>
      <c r="H23" s="54">
        <v>1.7502956653457333E-2</v>
      </c>
      <c r="I23" s="54">
        <v>6.4539079791330556E-2</v>
      </c>
      <c r="J23" s="54">
        <v>6.0492070296605874E-3</v>
      </c>
      <c r="K23" s="54">
        <v>7.0516339610620397E-3</v>
      </c>
    </row>
    <row r="25" spans="1:11" ht="21.75" customHeight="1" thickBot="1">
      <c r="A25" s="47" t="s">
        <v>307</v>
      </c>
      <c r="B25" s="55" t="s">
        <v>130</v>
      </c>
      <c r="C25" s="48" t="s">
        <v>208</v>
      </c>
      <c r="D25" s="48" t="s">
        <v>209</v>
      </c>
      <c r="E25" s="48" t="s">
        <v>210</v>
      </c>
      <c r="F25" s="48" t="s">
        <v>211</v>
      </c>
      <c r="G25" s="48" t="s">
        <v>212</v>
      </c>
      <c r="H25" s="48" t="s">
        <v>213</v>
      </c>
      <c r="I25" s="48" t="s">
        <v>214</v>
      </c>
      <c r="J25" s="56" t="s">
        <v>293</v>
      </c>
      <c r="K25" s="56" t="s">
        <v>294</v>
      </c>
    </row>
    <row r="26" spans="1:11" ht="13.8" thickTop="1">
      <c r="A26" s="29" t="s">
        <v>0</v>
      </c>
      <c r="B26" s="32">
        <v>834.81265600000006</v>
      </c>
      <c r="C26" s="30">
        <v>0</v>
      </c>
      <c r="D26" s="30">
        <v>26.437342000000001</v>
      </c>
      <c r="E26" s="30">
        <v>15.065486</v>
      </c>
      <c r="F26" s="30">
        <v>0.87301499999999999</v>
      </c>
      <c r="G26" s="30">
        <v>0</v>
      </c>
      <c r="H26" s="30">
        <v>0</v>
      </c>
      <c r="I26" s="30">
        <v>0.1180667424315711</v>
      </c>
      <c r="J26" s="52">
        <v>1241.8011795018822</v>
      </c>
      <c r="K26" s="57">
        <v>0.12411320353995726</v>
      </c>
    </row>
    <row r="27" spans="1:11">
      <c r="A27" s="50" t="s">
        <v>1</v>
      </c>
      <c r="B27" s="32">
        <v>5610.4952240000002</v>
      </c>
      <c r="C27" s="30">
        <v>19.160207</v>
      </c>
      <c r="D27" s="30">
        <v>4.3117080000000003</v>
      </c>
      <c r="E27" s="30">
        <v>0</v>
      </c>
      <c r="F27" s="30">
        <v>0</v>
      </c>
      <c r="G27" s="30">
        <v>0</v>
      </c>
      <c r="H27" s="30">
        <v>0</v>
      </c>
      <c r="I27" s="30">
        <v>2.2857823813905206E-2</v>
      </c>
      <c r="J27" s="52">
        <v>5647.4470721199996</v>
      </c>
      <c r="K27" s="57">
        <v>0.56444039473720187</v>
      </c>
    </row>
    <row r="28" spans="1:11">
      <c r="A28" s="29" t="s">
        <v>2</v>
      </c>
      <c r="B28" s="32">
        <v>686.25271400000008</v>
      </c>
      <c r="C28" s="30">
        <v>0</v>
      </c>
      <c r="D28" s="30">
        <v>293.64241199999998</v>
      </c>
      <c r="E28" s="30">
        <v>0</v>
      </c>
      <c r="F28" s="30">
        <v>0</v>
      </c>
      <c r="G28" s="30">
        <v>0</v>
      </c>
      <c r="H28" s="30">
        <v>0</v>
      </c>
      <c r="I28" s="30">
        <v>3.4331481900901149E-2</v>
      </c>
      <c r="J28" s="52">
        <v>1592.202895450368</v>
      </c>
      <c r="K28" s="57">
        <v>0.15913449375141403</v>
      </c>
    </row>
    <row r="29" spans="1:11">
      <c r="A29" s="29" t="s">
        <v>3</v>
      </c>
      <c r="B29" s="32">
        <v>1.6112150000000001</v>
      </c>
      <c r="C29" s="30">
        <v>0</v>
      </c>
      <c r="D29" s="30">
        <v>0</v>
      </c>
      <c r="E29" s="30">
        <v>0</v>
      </c>
      <c r="F29" s="30">
        <v>0</v>
      </c>
      <c r="G29" s="30">
        <v>0</v>
      </c>
      <c r="H29" s="30">
        <v>0</v>
      </c>
      <c r="I29" s="30">
        <v>1.39587589103966E-5</v>
      </c>
      <c r="J29" s="52">
        <v>1.6118542521133397</v>
      </c>
      <c r="K29" s="57">
        <v>1.610985705050905E-4</v>
      </c>
    </row>
    <row r="30" spans="1:11">
      <c r="A30" s="29" t="s">
        <v>5</v>
      </c>
      <c r="B30" s="32">
        <v>0</v>
      </c>
      <c r="C30" s="30">
        <v>0</v>
      </c>
      <c r="D30" s="30">
        <v>0</v>
      </c>
      <c r="E30" s="30">
        <v>0</v>
      </c>
      <c r="F30" s="30">
        <v>0</v>
      </c>
      <c r="G30" s="30">
        <v>0</v>
      </c>
      <c r="H30" s="30">
        <v>0</v>
      </c>
      <c r="I30" s="30">
        <v>1.3285675115894E-4</v>
      </c>
      <c r="J30" s="52">
        <v>8.8142889269411558E-3</v>
      </c>
      <c r="K30" s="57">
        <v>8.8095393506411234E-7</v>
      </c>
    </row>
    <row r="31" spans="1:11">
      <c r="A31" s="29" t="s">
        <v>6</v>
      </c>
      <c r="B31" s="32">
        <v>9.6812050000000003</v>
      </c>
      <c r="C31" s="30">
        <v>20.676760000000002</v>
      </c>
      <c r="D31" s="30">
        <v>0</v>
      </c>
      <c r="E31" s="30">
        <v>0</v>
      </c>
      <c r="F31" s="30">
        <v>0</v>
      </c>
      <c r="G31" s="30">
        <v>37.859946000000001</v>
      </c>
      <c r="H31" s="30">
        <v>0</v>
      </c>
      <c r="I31" s="30">
        <v>0</v>
      </c>
      <c r="J31" s="52">
        <v>68.24754353683781</v>
      </c>
      <c r="K31" s="57">
        <v>6.8210768373463343E-3</v>
      </c>
    </row>
    <row r="32" spans="1:11">
      <c r="A32" s="29" t="s">
        <v>7</v>
      </c>
      <c r="B32" s="32">
        <v>3.692904</v>
      </c>
      <c r="C32" s="30">
        <v>0</v>
      </c>
      <c r="D32" s="30">
        <v>4.1545170000000002</v>
      </c>
      <c r="E32" s="30">
        <v>0</v>
      </c>
      <c r="F32" s="30">
        <v>0</v>
      </c>
      <c r="G32" s="30">
        <v>0</v>
      </c>
      <c r="H32" s="30">
        <v>0</v>
      </c>
      <c r="I32" s="30">
        <v>1.345348057500547E-3</v>
      </c>
      <c r="J32" s="52">
        <v>11.591614343434916</v>
      </c>
      <c r="K32" s="57">
        <v>1.1585368206370311E-3</v>
      </c>
    </row>
    <row r="33" spans="1:11">
      <c r="A33" s="29" t="s">
        <v>9</v>
      </c>
      <c r="B33" s="32">
        <v>16.018261000000003</v>
      </c>
      <c r="C33" s="30">
        <v>0</v>
      </c>
      <c r="D33" s="30">
        <v>15.218159999999999</v>
      </c>
      <c r="E33" s="30">
        <v>0</v>
      </c>
      <c r="F33" s="30">
        <v>0</v>
      </c>
      <c r="G33" s="30">
        <v>0</v>
      </c>
      <c r="H33" s="30">
        <v>0</v>
      </c>
      <c r="I33" s="30">
        <v>3.8797148673511403E-2</v>
      </c>
      <c r="J33" s="52">
        <v>54.888719470973676</v>
      </c>
      <c r="K33" s="57">
        <v>5.4859142704963473E-3</v>
      </c>
    </row>
    <row r="34" spans="1:11">
      <c r="A34" s="29" t="s">
        <v>11</v>
      </c>
      <c r="B34" s="32">
        <v>0</v>
      </c>
      <c r="C34" s="30">
        <v>0</v>
      </c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1.9695389970357199E-4</v>
      </c>
      <c r="J34" s="52">
        <v>5.1190989533650269E-2</v>
      </c>
      <c r="K34" s="57">
        <v>5.1163405288037319E-6</v>
      </c>
    </row>
    <row r="35" spans="1:11">
      <c r="A35" s="29" t="s">
        <v>13</v>
      </c>
      <c r="B35" s="32">
        <v>962.91326400000003</v>
      </c>
      <c r="C35" s="30">
        <v>0</v>
      </c>
      <c r="D35" s="30">
        <v>18.573556</v>
      </c>
      <c r="E35" s="30">
        <v>0</v>
      </c>
      <c r="F35" s="30">
        <v>0</v>
      </c>
      <c r="G35" s="30">
        <v>0</v>
      </c>
      <c r="H35" s="30">
        <v>0</v>
      </c>
      <c r="I35" s="30">
        <v>0.15733776457729748</v>
      </c>
      <c r="J35" s="52">
        <v>1005.9351616326395</v>
      </c>
      <c r="K35" s="57">
        <v>0.10053931138460669</v>
      </c>
    </row>
    <row r="36" spans="1:11">
      <c r="A36" s="29" t="s">
        <v>16</v>
      </c>
      <c r="B36" s="32">
        <v>74.035809999999998</v>
      </c>
      <c r="C36" s="30">
        <v>0</v>
      </c>
      <c r="D36" s="30">
        <v>2.390612</v>
      </c>
      <c r="E36" s="30">
        <v>0</v>
      </c>
      <c r="F36" s="30">
        <v>0</v>
      </c>
      <c r="G36" s="30">
        <v>17.979264000000001</v>
      </c>
      <c r="H36" s="30">
        <v>0</v>
      </c>
      <c r="I36" s="30">
        <v>2.1975427203359002E-2</v>
      </c>
      <c r="J36" s="52">
        <v>178.99724901212556</v>
      </c>
      <c r="K36" s="57">
        <v>1.7890079641127193E-2</v>
      </c>
    </row>
    <row r="37" spans="1:11">
      <c r="A37" s="29" t="s">
        <v>19</v>
      </c>
      <c r="B37" s="32">
        <v>32.418073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9.6886614708451706E-6</v>
      </c>
      <c r="J37" s="52">
        <v>35.414928275938991</v>
      </c>
      <c r="K37" s="57">
        <v>3.5395844955049358E-3</v>
      </c>
    </row>
    <row r="38" spans="1:11">
      <c r="A38" s="29" t="s">
        <v>25</v>
      </c>
      <c r="B38" s="32">
        <v>56.931135000000005</v>
      </c>
      <c r="C38" s="30">
        <v>0</v>
      </c>
      <c r="D38" s="30">
        <v>16.702916999999999</v>
      </c>
      <c r="E38" s="30">
        <v>0</v>
      </c>
      <c r="F38" s="30">
        <v>0</v>
      </c>
      <c r="G38" s="30">
        <v>0</v>
      </c>
      <c r="H38" s="30">
        <v>0</v>
      </c>
      <c r="I38" s="30">
        <v>8.4762419640288696E-4</v>
      </c>
      <c r="J38" s="52">
        <v>73.673090659411017</v>
      </c>
      <c r="K38" s="57">
        <v>7.3633391941993597E-3</v>
      </c>
    </row>
    <row r="39" spans="1:11">
      <c r="A39" s="29" t="s">
        <v>28</v>
      </c>
      <c r="B39" s="32">
        <v>13.624292000000001</v>
      </c>
      <c r="C39" s="30">
        <v>0</v>
      </c>
      <c r="D39" s="30">
        <v>22.625284000000001</v>
      </c>
      <c r="E39" s="30">
        <v>0</v>
      </c>
      <c r="F39" s="30">
        <v>0</v>
      </c>
      <c r="G39" s="30">
        <v>0</v>
      </c>
      <c r="H39" s="30">
        <v>0</v>
      </c>
      <c r="I39" s="30">
        <v>7.8973389910675599E-3</v>
      </c>
      <c r="J39" s="52">
        <v>85.070165082859603</v>
      </c>
      <c r="K39" s="57">
        <v>8.5024325056140895E-3</v>
      </c>
    </row>
    <row r="40" spans="1:11">
      <c r="A40" s="29" t="s">
        <v>31</v>
      </c>
      <c r="B40" s="32">
        <v>4.3848399999999996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52">
        <v>8.4499228070108607</v>
      </c>
      <c r="K40" s="57">
        <v>8.4453695692586223E-4</v>
      </c>
    </row>
    <row r="41" spans="1:11">
      <c r="A41" s="29" t="s">
        <v>34</v>
      </c>
      <c r="B41" s="32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52">
        <v>0</v>
      </c>
      <c r="K41" s="57">
        <v>0</v>
      </c>
    </row>
    <row r="42" spans="1:11" ht="6.75" customHeight="1">
      <c r="A42" s="29"/>
      <c r="B42" s="32"/>
      <c r="C42" s="30"/>
      <c r="D42" s="30"/>
      <c r="E42" s="30"/>
      <c r="F42" s="30"/>
      <c r="G42" s="30"/>
      <c r="H42" s="30"/>
      <c r="I42" s="30"/>
      <c r="J42" s="52"/>
      <c r="K42" s="57"/>
    </row>
    <row r="43" spans="1:11">
      <c r="A43" s="51" t="s">
        <v>295</v>
      </c>
      <c r="B43" s="32">
        <v>8306.8715930000035</v>
      </c>
      <c r="C43" s="53">
        <v>39.836967000000001</v>
      </c>
      <c r="D43" s="53">
        <v>404.05650800000001</v>
      </c>
      <c r="E43" s="53">
        <v>15.065486</v>
      </c>
      <c r="F43" s="53">
        <v>0.87301499999999999</v>
      </c>
      <c r="G43" s="53">
        <v>55.839210000000001</v>
      </c>
      <c r="H43" s="53">
        <v>0</v>
      </c>
      <c r="I43" s="53">
        <v>0.40381015791676006</v>
      </c>
      <c r="J43" s="53">
        <v>10005.391401424056</v>
      </c>
      <c r="K43" s="57">
        <v>1</v>
      </c>
    </row>
    <row r="44" spans="1:11">
      <c r="A44" s="51" t="s">
        <v>292</v>
      </c>
      <c r="B44" s="40">
        <v>0.83023954383410681</v>
      </c>
      <c r="C44" s="54">
        <v>3.9815500865193589E-3</v>
      </c>
      <c r="D44" s="54">
        <v>4.0383878230140113E-2</v>
      </c>
      <c r="E44" s="54">
        <v>1.5057367968489214E-3</v>
      </c>
      <c r="F44" s="54">
        <v>8.7254457619293603E-5</v>
      </c>
      <c r="G44" s="54">
        <v>5.5809121062522817E-3</v>
      </c>
      <c r="H44" s="54">
        <v>0</v>
      </c>
      <c r="I44" s="54">
        <v>4.0359256496381159E-5</v>
      </c>
      <c r="J44" s="54">
        <v>1</v>
      </c>
      <c r="K44" s="52"/>
    </row>
    <row r="45" spans="1:11" ht="6.75" customHeight="1">
      <c r="A45" s="58"/>
      <c r="B45" s="41"/>
    </row>
    <row r="46" spans="1:11">
      <c r="A46" s="59" t="s">
        <v>296</v>
      </c>
      <c r="B46" s="30"/>
    </row>
  </sheetData>
  <mergeCells count="2">
    <mergeCell ref="A1:K1"/>
    <mergeCell ref="B3:K3"/>
  </mergeCells>
  <printOptions horizontalCentered="1"/>
  <pageMargins left="0.39370078740157483" right="0.19685039370078741" top="0.39370078740157483" bottom="0.39370078740157483" header="0" footer="0"/>
  <pageSetup paperSize="9" scale="92" orientation="landscape" horizontalDpi="1200" verticalDpi="12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87092-42C9-4650-B5AE-31A4FFEE4C4D}">
  <sheetPr>
    <pageSetUpPr fitToPage="1"/>
  </sheetPr>
  <dimension ref="A1:M41"/>
  <sheetViews>
    <sheetView view="pageBreakPreview" zoomScaleNormal="100" zoomScaleSheetLayoutView="100" workbookViewId="0">
      <selection sqref="A1:L1"/>
    </sheetView>
  </sheetViews>
  <sheetFormatPr baseColWidth="10" defaultColWidth="11.44140625" defaultRowHeight="13.2"/>
  <cols>
    <col min="1" max="1" width="48.6640625" customWidth="1"/>
    <col min="2" max="12" width="9.88671875" style="61" customWidth="1"/>
    <col min="13" max="13" width="0" hidden="1" customWidth="1"/>
  </cols>
  <sheetData>
    <row r="1" spans="1:13" ht="15.6">
      <c r="A1" s="86" t="s">
        <v>328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</row>
    <row r="2" spans="1:13" ht="15.6">
      <c r="A2" s="81" t="s">
        <v>298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</row>
    <row r="3" spans="1:13" ht="15.6">
      <c r="A3" s="60" t="s">
        <v>198</v>
      </c>
    </row>
    <row r="4" spans="1:13" ht="13.8" thickBot="1">
      <c r="B4" s="27" t="str">
        <f>+'V1'!B3</f>
        <v>2023A</v>
      </c>
      <c r="C4" s="27" t="str">
        <f>+'V1'!C3</f>
        <v>2022P</v>
      </c>
      <c r="D4" s="27">
        <f>+'V1'!D3</f>
        <v>2021</v>
      </c>
      <c r="E4" s="27">
        <f>+'V1'!E3</f>
        <v>2020</v>
      </c>
      <c r="F4" s="27">
        <f>+'V1'!F3</f>
        <v>2019</v>
      </c>
      <c r="G4" s="27">
        <f>+'V1'!G3</f>
        <v>2018</v>
      </c>
      <c r="H4" s="27">
        <f>+'V1'!H3</f>
        <v>2017</v>
      </c>
      <c r="I4" s="27">
        <f>+'V1'!I3</f>
        <v>2016</v>
      </c>
      <c r="J4" s="27">
        <f>+'V1'!J3</f>
        <v>2015</v>
      </c>
      <c r="K4" s="27">
        <f>+'V1'!K3</f>
        <v>2014</v>
      </c>
      <c r="L4" s="27">
        <f>+'V1'!L3</f>
        <v>2013</v>
      </c>
    </row>
    <row r="5" spans="1:13" ht="14.4" thickTop="1" thickBot="1">
      <c r="A5" s="62" t="s">
        <v>290</v>
      </c>
      <c r="B5" s="87" t="s">
        <v>316</v>
      </c>
      <c r="C5" s="87"/>
      <c r="D5" s="87"/>
      <c r="E5" s="87"/>
      <c r="F5" s="87"/>
      <c r="G5" s="87"/>
      <c r="H5" s="87"/>
      <c r="I5" s="87"/>
      <c r="J5" s="87"/>
      <c r="K5" s="87"/>
      <c r="L5" s="87"/>
    </row>
    <row r="6" spans="1:13" ht="14.4" thickTop="1" thickBot="1">
      <c r="A6" s="29" t="s">
        <v>0</v>
      </c>
      <c r="B6" s="30">
        <f>+SUMIFS(Ventas!P:P,Ventas!$D:$D,$M6,Ventas!$B:$B,$A$3,Ventas!$A:$A,"Cáceres")</f>
        <v>30.199331000000001</v>
      </c>
      <c r="C6" s="30">
        <f>+SUMIFS(Ventas!Q:Q,Ventas!$D:$D,$M6,Ventas!$B:$B,$A$3,Ventas!$A:$A,"Cáceres")</f>
        <v>57.860763800000001</v>
      </c>
      <c r="D6" s="30">
        <f>+SUMIFS(Ventas!R:R,Ventas!$D:$D,$M6,Ventas!$B:$B,$A$3,Ventas!$A:$A,"Cáceres")</f>
        <v>84.171348999999992</v>
      </c>
      <c r="E6" s="30">
        <f>+SUMIFS(Ventas!S:S,Ventas!$D:$D,$M6,Ventas!$B:$B,$A$3,Ventas!$A:$A,"Cáceres")</f>
        <v>47.552062999999997</v>
      </c>
      <c r="F6" s="30">
        <f>+SUMIFS(Ventas!T:T,Ventas!$D:$D,$M6,Ventas!$B:$B,$A$3,Ventas!$A:$A,"Cáceres")</f>
        <v>52.185551000000004</v>
      </c>
      <c r="G6" s="30">
        <f>+SUMIFS(Ventas!U:U,Ventas!$D:$D,$M6,Ventas!$B:$B,$A$3,Ventas!$A:$A,"Cáceres")</f>
        <v>163.762023</v>
      </c>
      <c r="H6" s="30">
        <f>+SUMIFS(Ventas!V:V,Ventas!$D:$D,$M6,Ventas!$B:$B,$A$3,Ventas!$A:$A,"Cáceres")</f>
        <v>105.789784</v>
      </c>
      <c r="I6" s="30">
        <f>+SUMIFS(Ventas!W:W,Ventas!$D:$D,$M6,Ventas!$B:$B,$A$3,Ventas!$A:$A,"Cáceres")</f>
        <v>54.555479999999996</v>
      </c>
      <c r="J6" s="30">
        <f>+SUMIFS(Ventas!X:X,Ventas!$D:$D,$M6,Ventas!$B:$B,$A$3,Ventas!$A:$A,"Cáceres")</f>
        <v>30.472874999999998</v>
      </c>
      <c r="K6" s="30">
        <f>+SUMIFS(Ventas!Y:Y,Ventas!$D:$D,$M6,Ventas!$B:$B,$A$3,Ventas!$A:$A,"Cáceres")</f>
        <v>43.563316</v>
      </c>
      <c r="L6" s="30">
        <f>+SUMIFS(Ventas!Z:Z,Ventas!$D:$D,$M6,Ventas!$B:$B,$A$3,Ventas!$A:$A,"Cáceres")</f>
        <v>60.790233000000001</v>
      </c>
      <c r="M6" s="49" t="s">
        <v>23</v>
      </c>
    </row>
    <row r="7" spans="1:13" ht="13.8" thickBot="1">
      <c r="A7" s="50" t="s">
        <v>299</v>
      </c>
      <c r="B7" s="30">
        <f>+SUMIFS(Ventas!P:P,Ventas!$D:$D,$M7,Ventas!$B:$B,$A$3,Ventas!$A:$A,"Cáceres")</f>
        <v>4.6568240000000003</v>
      </c>
      <c r="C7" s="30">
        <f>+SUMIFS(Ventas!Q:Q,Ventas!$D:$D,$M7,Ventas!$B:$B,$A$3,Ventas!$A:$A,"Cáceres")</f>
        <v>0</v>
      </c>
      <c r="D7" s="30">
        <f>+SUMIFS(Ventas!R:R,Ventas!$D:$D,$M7,Ventas!$B:$B,$A$3,Ventas!$A:$A,"Cáceres")</f>
        <v>17.0473</v>
      </c>
      <c r="E7" s="30">
        <f>+SUMIFS(Ventas!S:S,Ventas!$D:$D,$M7,Ventas!$B:$B,$A$3,Ventas!$A:$A,"Cáceres")</f>
        <v>0</v>
      </c>
      <c r="F7" s="30">
        <f>+SUMIFS(Ventas!T:T,Ventas!$D:$D,$M7,Ventas!$B:$B,$A$3,Ventas!$A:$A,"Cáceres")</f>
        <v>0</v>
      </c>
      <c r="G7" s="30">
        <f>+SUMIFS(Ventas!U:U,Ventas!$D:$D,$M7,Ventas!$B:$B,$A$3,Ventas!$A:$A,"Cáceres")</f>
        <v>15.346925000000001</v>
      </c>
      <c r="H7" s="30">
        <f>+SUMIFS(Ventas!V:V,Ventas!$D:$D,$M7,Ventas!$B:$B,$A$3,Ventas!$A:$A,"Cáceres")</f>
        <v>30.71406</v>
      </c>
      <c r="I7" s="30">
        <f>+SUMIFS(Ventas!W:W,Ventas!$D:$D,$M7,Ventas!$B:$B,$A$3,Ventas!$A:$A,"Cáceres")</f>
        <v>14.402604</v>
      </c>
      <c r="J7" s="30">
        <f>+SUMIFS(Ventas!X:X,Ventas!$D:$D,$M7,Ventas!$B:$B,$A$3,Ventas!$A:$A,"Cáceres")</f>
        <v>58.145193999999996</v>
      </c>
      <c r="K7" s="30">
        <f>+SUMIFS(Ventas!Y:Y,Ventas!$D:$D,$M7,Ventas!$B:$B,$A$3,Ventas!$A:$A,"Cáceres")</f>
        <v>0</v>
      </c>
      <c r="L7" s="30">
        <f>+SUMIFS(Ventas!Z:Z,Ventas!$D:$D,$M7,Ventas!$B:$B,$A$3,Ventas!$A:$A,"Cáceres")</f>
        <v>0</v>
      </c>
      <c r="M7" s="49" t="s">
        <v>26</v>
      </c>
    </row>
    <row r="8" spans="1:13" ht="13.8" thickBot="1">
      <c r="A8" s="29" t="s">
        <v>2</v>
      </c>
      <c r="B8" s="30">
        <f>+SUMIFS(Ventas!P:P,Ventas!$D:$D,$M8,Ventas!$B:$B,$A$3,Ventas!$A:$A,"Cáceres")</f>
        <v>119.15276299999999</v>
      </c>
      <c r="C8" s="30">
        <f>+SUMIFS(Ventas!Q:Q,Ventas!$D:$D,$M8,Ventas!$B:$B,$A$3,Ventas!$A:$A,"Cáceres")</f>
        <v>123.4751268</v>
      </c>
      <c r="D8" s="30">
        <f>+SUMIFS(Ventas!R:R,Ventas!$D:$D,$M8,Ventas!$B:$B,$A$3,Ventas!$A:$A,"Cáceres")</f>
        <v>153.42402299999998</v>
      </c>
      <c r="E8" s="30">
        <f>+SUMIFS(Ventas!S:S,Ventas!$D:$D,$M8,Ventas!$B:$B,$A$3,Ventas!$A:$A,"Cáceres")</f>
        <v>186.87069210000001</v>
      </c>
      <c r="F8" s="30">
        <f>+SUMIFS(Ventas!T:T,Ventas!$D:$D,$M8,Ventas!$B:$B,$A$3,Ventas!$A:$A,"Cáceres")</f>
        <v>169.46896099999998</v>
      </c>
      <c r="G8" s="30">
        <f>+SUMIFS(Ventas!U:U,Ventas!$D:$D,$M8,Ventas!$B:$B,$A$3,Ventas!$A:$A,"Cáceres")</f>
        <v>62.359011999999993</v>
      </c>
      <c r="H8" s="30">
        <f>+SUMIFS(Ventas!V:V,Ventas!$D:$D,$M8,Ventas!$B:$B,$A$3,Ventas!$A:$A,"Cáceres")</f>
        <v>90.012018000000012</v>
      </c>
      <c r="I8" s="30">
        <f>+SUMIFS(Ventas!W:W,Ventas!$D:$D,$M8,Ventas!$B:$B,$A$3,Ventas!$A:$A,"Cáceres")</f>
        <v>42.928535000000004</v>
      </c>
      <c r="J8" s="30">
        <f>+SUMIFS(Ventas!X:X,Ventas!$D:$D,$M8,Ventas!$B:$B,$A$3,Ventas!$A:$A,"Cáceres")</f>
        <v>104.856336</v>
      </c>
      <c r="K8" s="30">
        <f>+SUMIFS(Ventas!Y:Y,Ventas!$D:$D,$M8,Ventas!$B:$B,$A$3,Ventas!$A:$A,"Cáceres")</f>
        <v>135.68732019999999</v>
      </c>
      <c r="L8" s="30">
        <f>+SUMIFS(Ventas!Z:Z,Ventas!$D:$D,$M8,Ventas!$B:$B,$A$3,Ventas!$A:$A,"Cáceres")</f>
        <v>71.833164999999994</v>
      </c>
      <c r="M8" s="49" t="s">
        <v>29</v>
      </c>
    </row>
    <row r="9" spans="1:13" ht="13.8" thickBot="1">
      <c r="A9" s="29" t="s">
        <v>3</v>
      </c>
      <c r="B9" s="30">
        <f>+SUMIFS(Ventas!P:P,Ventas!$D:$D,$M9,Ventas!$B:$B,$A$3,Ventas!$A:$A,"Cáceres")</f>
        <v>0</v>
      </c>
      <c r="C9" s="30">
        <f>+SUMIFS(Ventas!Q:Q,Ventas!$D:$D,$M9,Ventas!$B:$B,$A$3,Ventas!$A:$A,"Cáceres")</f>
        <v>0</v>
      </c>
      <c r="D9" s="30">
        <f>+SUMIFS(Ventas!R:R,Ventas!$D:$D,$M9,Ventas!$B:$B,$A$3,Ventas!$A:$A,"Cáceres")</f>
        <v>0</v>
      </c>
      <c r="E9" s="30">
        <f>+SUMIFS(Ventas!S:S,Ventas!$D:$D,$M9,Ventas!$B:$B,$A$3,Ventas!$A:$A,"Cáceres")</f>
        <v>0</v>
      </c>
      <c r="F9" s="30">
        <f>+SUMIFS(Ventas!T:T,Ventas!$D:$D,$M9,Ventas!$B:$B,$A$3,Ventas!$A:$A,"Cáceres")</f>
        <v>0</v>
      </c>
      <c r="G9" s="30">
        <f>+SUMIFS(Ventas!U:U,Ventas!$D:$D,$M9,Ventas!$B:$B,$A$3,Ventas!$A:$A,"Cáceres")</f>
        <v>0</v>
      </c>
      <c r="H9" s="30">
        <f>+SUMIFS(Ventas!V:V,Ventas!$D:$D,$M9,Ventas!$B:$B,$A$3,Ventas!$A:$A,"Cáceres")</f>
        <v>0</v>
      </c>
      <c r="I9" s="30">
        <f>+SUMIFS(Ventas!W:W,Ventas!$D:$D,$M9,Ventas!$B:$B,$A$3,Ventas!$A:$A,"Cáceres")</f>
        <v>0</v>
      </c>
      <c r="J9" s="30">
        <f>+SUMIFS(Ventas!X:X,Ventas!$D:$D,$M9,Ventas!$B:$B,$A$3,Ventas!$A:$A,"Cáceres")</f>
        <v>0</v>
      </c>
      <c r="K9" s="30">
        <f>+SUMIFS(Ventas!Y:Y,Ventas!$D:$D,$M9,Ventas!$B:$B,$A$3,Ventas!$A:$A,"Cáceres")</f>
        <v>0</v>
      </c>
      <c r="L9" s="30">
        <f>+SUMIFS(Ventas!Z:Z,Ventas!$D:$D,$M9,Ventas!$B:$B,$A$3,Ventas!$A:$A,"Cáceres")</f>
        <v>0</v>
      </c>
      <c r="M9" s="49" t="s">
        <v>32</v>
      </c>
    </row>
    <row r="10" spans="1:13" ht="13.8" thickBot="1">
      <c r="A10" s="29" t="s">
        <v>5</v>
      </c>
      <c r="B10" s="30">
        <f>+SUMIFS(Ventas!P:P,Ventas!$D:$D,$M10,Ventas!$B:$B,$A$3,Ventas!$A:$A,"Cáceres")</f>
        <v>0</v>
      </c>
      <c r="C10" s="30">
        <f>+SUMIFS(Ventas!Q:Q,Ventas!$D:$D,$M10,Ventas!$B:$B,$A$3,Ventas!$A:$A,"Cáceres")</f>
        <v>0</v>
      </c>
      <c r="D10" s="30">
        <f>+SUMIFS(Ventas!R:R,Ventas!$D:$D,$M10,Ventas!$B:$B,$A$3,Ventas!$A:$A,"Cáceres")</f>
        <v>0</v>
      </c>
      <c r="E10" s="30">
        <f>+SUMIFS(Ventas!S:S,Ventas!$D:$D,$M10,Ventas!$B:$B,$A$3,Ventas!$A:$A,"Cáceres")</f>
        <v>0</v>
      </c>
      <c r="F10" s="30">
        <f>+SUMIFS(Ventas!T:T,Ventas!$D:$D,$M10,Ventas!$B:$B,$A$3,Ventas!$A:$A,"Cáceres")</f>
        <v>0</v>
      </c>
      <c r="G10" s="30">
        <f>+SUMIFS(Ventas!U:U,Ventas!$D:$D,$M10,Ventas!$B:$B,$A$3,Ventas!$A:$A,"Cáceres")</f>
        <v>0</v>
      </c>
      <c r="H10" s="30">
        <f>+SUMIFS(Ventas!V:V,Ventas!$D:$D,$M10,Ventas!$B:$B,$A$3,Ventas!$A:$A,"Cáceres")</f>
        <v>3.2299370999999999</v>
      </c>
      <c r="I10" s="30">
        <f>+SUMIFS(Ventas!W:W,Ventas!$D:$D,$M10,Ventas!$B:$B,$A$3,Ventas!$A:$A,"Cáceres")</f>
        <v>0</v>
      </c>
      <c r="J10" s="30">
        <f>+SUMIFS(Ventas!X:X,Ventas!$D:$D,$M10,Ventas!$B:$B,$A$3,Ventas!$A:$A,"Cáceres")</f>
        <v>0</v>
      </c>
      <c r="K10" s="30">
        <f>+SUMIFS(Ventas!Y:Y,Ventas!$D:$D,$M10,Ventas!$B:$B,$A$3,Ventas!$A:$A,"Cáceres")</f>
        <v>0</v>
      </c>
      <c r="L10" s="30">
        <f>+SUMIFS(Ventas!Z:Z,Ventas!$D:$D,$M10,Ventas!$B:$B,$A$3,Ventas!$A:$A,"Cáceres")</f>
        <v>0</v>
      </c>
      <c r="M10" s="49" t="s">
        <v>35</v>
      </c>
    </row>
    <row r="11" spans="1:13" ht="13.8" thickBot="1">
      <c r="A11" s="29" t="s">
        <v>6</v>
      </c>
      <c r="B11" s="30">
        <f>+SUMIFS(Ventas!P:P,Ventas!$D:$D,$M11,Ventas!$B:$B,$A$3,Ventas!$A:$A,"Cáceres")</f>
        <v>0</v>
      </c>
      <c r="C11" s="30">
        <f>+SUMIFS(Ventas!Q:Q,Ventas!$D:$D,$M11,Ventas!$B:$B,$A$3,Ventas!$A:$A,"Cáceres")</f>
        <v>14.50414</v>
      </c>
      <c r="D11" s="30">
        <f>+SUMIFS(Ventas!R:R,Ventas!$D:$D,$M11,Ventas!$B:$B,$A$3,Ventas!$A:$A,"Cáceres")</f>
        <v>18.113128</v>
      </c>
      <c r="E11" s="30">
        <f>+SUMIFS(Ventas!S:S,Ventas!$D:$D,$M11,Ventas!$B:$B,$A$3,Ventas!$A:$A,"Cáceres")</f>
        <v>0</v>
      </c>
      <c r="F11" s="30">
        <f>+SUMIFS(Ventas!T:T,Ventas!$D:$D,$M11,Ventas!$B:$B,$A$3,Ventas!$A:$A,"Cáceres")</f>
        <v>11.8766862</v>
      </c>
      <c r="G11" s="30">
        <f>+SUMIFS(Ventas!U:U,Ventas!$D:$D,$M11,Ventas!$B:$B,$A$3,Ventas!$A:$A,"Cáceres")</f>
        <v>26.008682999999998</v>
      </c>
      <c r="H11" s="30">
        <f>+SUMIFS(Ventas!V:V,Ventas!$D:$D,$M11,Ventas!$B:$B,$A$3,Ventas!$A:$A,"Cáceres")</f>
        <v>0</v>
      </c>
      <c r="I11" s="30">
        <f>+SUMIFS(Ventas!W:W,Ventas!$D:$D,$M11,Ventas!$B:$B,$A$3,Ventas!$A:$A,"Cáceres")</f>
        <v>5.7321900000000001</v>
      </c>
      <c r="J11" s="30">
        <f>+SUMIFS(Ventas!X:X,Ventas!$D:$D,$M11,Ventas!$B:$B,$A$3,Ventas!$A:$A,"Cáceres")</f>
        <v>0</v>
      </c>
      <c r="K11" s="30">
        <f>+SUMIFS(Ventas!Y:Y,Ventas!$D:$D,$M11,Ventas!$B:$B,$A$3,Ventas!$A:$A,"Cáceres")</f>
        <v>0</v>
      </c>
      <c r="L11" s="30">
        <f>+SUMIFS(Ventas!Z:Z,Ventas!$D:$D,$M11,Ventas!$B:$B,$A$3,Ventas!$A:$A,"Cáceres")</f>
        <v>0</v>
      </c>
      <c r="M11" s="49" t="s">
        <v>37</v>
      </c>
    </row>
    <row r="12" spans="1:13" ht="13.8" thickBot="1">
      <c r="A12" s="29" t="s">
        <v>7</v>
      </c>
      <c r="B12" s="30">
        <f>+SUMIFS(Ventas!P:P,Ventas!$D:$D,$M12,Ventas!$B:$B,$A$3,Ventas!$A:$A,"Cáceres")</f>
        <v>0</v>
      </c>
      <c r="C12" s="30">
        <f>+SUMIFS(Ventas!Q:Q,Ventas!$D:$D,$M12,Ventas!$B:$B,$A$3,Ventas!$A:$A,"Cáceres")</f>
        <v>0</v>
      </c>
      <c r="D12" s="30">
        <f>+SUMIFS(Ventas!R:R,Ventas!$D:$D,$M12,Ventas!$B:$B,$A$3,Ventas!$A:$A,"Cáceres")</f>
        <v>0</v>
      </c>
      <c r="E12" s="30">
        <f>+SUMIFS(Ventas!S:S,Ventas!$D:$D,$M12,Ventas!$B:$B,$A$3,Ventas!$A:$A,"Cáceres")</f>
        <v>0</v>
      </c>
      <c r="F12" s="30">
        <f>+SUMIFS(Ventas!T:T,Ventas!$D:$D,$M12,Ventas!$B:$B,$A$3,Ventas!$A:$A,"Cáceres")</f>
        <v>5.1581200000000003</v>
      </c>
      <c r="G12" s="30">
        <f>+SUMIFS(Ventas!U:U,Ventas!$D:$D,$M12,Ventas!$B:$B,$A$3,Ventas!$A:$A,"Cáceres")</f>
        <v>8.3050560000000004</v>
      </c>
      <c r="H12" s="30">
        <f>+SUMIFS(Ventas!V:V,Ventas!$D:$D,$M12,Ventas!$B:$B,$A$3,Ventas!$A:$A,"Cáceres")</f>
        <v>9.9375149999999994</v>
      </c>
      <c r="I12" s="30">
        <f>+SUMIFS(Ventas!W:W,Ventas!$D:$D,$M12,Ventas!$B:$B,$A$3,Ventas!$A:$A,"Cáceres")</f>
        <v>0</v>
      </c>
      <c r="J12" s="30">
        <f>+SUMIFS(Ventas!X:X,Ventas!$D:$D,$M12,Ventas!$B:$B,$A$3,Ventas!$A:$A,"Cáceres")</f>
        <v>6.0891460000000004</v>
      </c>
      <c r="K12" s="30">
        <f>+SUMIFS(Ventas!Y:Y,Ventas!$D:$D,$M12,Ventas!$B:$B,$A$3,Ventas!$A:$A,"Cáceres")</f>
        <v>0</v>
      </c>
      <c r="L12" s="30">
        <f>+SUMIFS(Ventas!Z:Z,Ventas!$D:$D,$M12,Ventas!$B:$B,$A$3,Ventas!$A:$A,"Cáceres")</f>
        <v>8.6343540000000001</v>
      </c>
      <c r="M12" s="49" t="s">
        <v>39</v>
      </c>
    </row>
    <row r="13" spans="1:13" ht="13.8" thickBot="1">
      <c r="A13" s="29" t="s">
        <v>9</v>
      </c>
      <c r="B13" s="30">
        <f>+SUMIFS(Ventas!P:P,Ventas!$D:$D,$M13,Ventas!$B:$B,$A$3,Ventas!$A:$A,"Cáceres")</f>
        <v>2.5264679999999999</v>
      </c>
      <c r="C13" s="30">
        <f>+SUMIFS(Ventas!Q:Q,Ventas!$D:$D,$M13,Ventas!$B:$B,$A$3,Ventas!$A:$A,"Cáceres")</f>
        <v>4.5585329999999997</v>
      </c>
      <c r="D13" s="30">
        <f>+SUMIFS(Ventas!R:R,Ventas!$D:$D,$M13,Ventas!$B:$B,$A$3,Ventas!$A:$A,"Cáceres")</f>
        <v>16.536840000000002</v>
      </c>
      <c r="E13" s="30">
        <f>+SUMIFS(Ventas!S:S,Ventas!$D:$D,$M13,Ventas!$B:$B,$A$3,Ventas!$A:$A,"Cáceres")</f>
        <v>3.2957640000000001</v>
      </c>
      <c r="F13" s="30">
        <f>+SUMIFS(Ventas!T:T,Ventas!$D:$D,$M13,Ventas!$B:$B,$A$3,Ventas!$A:$A,"Cáceres")</f>
        <v>0</v>
      </c>
      <c r="G13" s="30">
        <f>+SUMIFS(Ventas!U:U,Ventas!$D:$D,$M13,Ventas!$B:$B,$A$3,Ventas!$A:$A,"Cáceres")</f>
        <v>29.844145000000001</v>
      </c>
      <c r="H13" s="30">
        <f>+SUMIFS(Ventas!V:V,Ventas!$D:$D,$M13,Ventas!$B:$B,$A$3,Ventas!$A:$A,"Cáceres")</f>
        <v>12.758856</v>
      </c>
      <c r="I13" s="30">
        <f>+SUMIFS(Ventas!W:W,Ventas!$D:$D,$M13,Ventas!$B:$B,$A$3,Ventas!$A:$A,"Cáceres")</f>
        <v>0</v>
      </c>
      <c r="J13" s="30">
        <f>+SUMIFS(Ventas!X:X,Ventas!$D:$D,$M13,Ventas!$B:$B,$A$3,Ventas!$A:$A,"Cáceres")</f>
        <v>0</v>
      </c>
      <c r="K13" s="30">
        <f>+SUMIFS(Ventas!Y:Y,Ventas!$D:$D,$M13,Ventas!$B:$B,$A$3,Ventas!$A:$A,"Cáceres")</f>
        <v>0</v>
      </c>
      <c r="L13" s="30">
        <f>+SUMIFS(Ventas!Z:Z,Ventas!$D:$D,$M13,Ventas!$B:$B,$A$3,Ventas!$A:$A,"Cáceres")</f>
        <v>15.7078664</v>
      </c>
      <c r="M13" s="49" t="s">
        <v>41</v>
      </c>
    </row>
    <row r="14" spans="1:13" ht="13.8" thickBot="1">
      <c r="A14" s="29" t="s">
        <v>11</v>
      </c>
      <c r="B14" s="30">
        <f>+SUMIFS(Ventas!P:P,Ventas!$D:$D,$M14,Ventas!$B:$B,$A$3,Ventas!$A:$A,"Cáceres")</f>
        <v>0</v>
      </c>
      <c r="C14" s="30">
        <f>+SUMIFS(Ventas!Q:Q,Ventas!$D:$D,$M14,Ventas!$B:$B,$A$3,Ventas!$A:$A,"Cáceres")</f>
        <v>16.566396000000001</v>
      </c>
      <c r="D14" s="30">
        <f>+SUMIFS(Ventas!R:R,Ventas!$D:$D,$M14,Ventas!$B:$B,$A$3,Ventas!$A:$A,"Cáceres")</f>
        <v>0</v>
      </c>
      <c r="E14" s="30">
        <f>+SUMIFS(Ventas!S:S,Ventas!$D:$D,$M14,Ventas!$B:$B,$A$3,Ventas!$A:$A,"Cáceres")</f>
        <v>0.30842700000000001</v>
      </c>
      <c r="F14" s="30">
        <f>+SUMIFS(Ventas!T:T,Ventas!$D:$D,$M14,Ventas!$B:$B,$A$3,Ventas!$A:$A,"Cáceres")</f>
        <v>0.95569800000000005</v>
      </c>
      <c r="G14" s="30">
        <f>+SUMIFS(Ventas!U:U,Ventas!$D:$D,$M14,Ventas!$B:$B,$A$3,Ventas!$A:$A,"Cáceres")</f>
        <v>12.45764</v>
      </c>
      <c r="H14" s="30">
        <f>+SUMIFS(Ventas!V:V,Ventas!$D:$D,$M14,Ventas!$B:$B,$A$3,Ventas!$A:$A,"Cáceres")</f>
        <v>15.966900000000001</v>
      </c>
      <c r="I14" s="30">
        <f>+SUMIFS(Ventas!W:W,Ventas!$D:$D,$M14,Ventas!$B:$B,$A$3,Ventas!$A:$A,"Cáceres")</f>
        <v>0</v>
      </c>
      <c r="J14" s="30">
        <f>+SUMIFS(Ventas!X:X,Ventas!$D:$D,$M14,Ventas!$B:$B,$A$3,Ventas!$A:$A,"Cáceres")</f>
        <v>0</v>
      </c>
      <c r="K14" s="30">
        <f>+SUMIFS(Ventas!Y:Y,Ventas!$D:$D,$M14,Ventas!$B:$B,$A$3,Ventas!$A:$A,"Cáceres")</f>
        <v>0</v>
      </c>
      <c r="L14" s="30">
        <f>+SUMIFS(Ventas!Z:Z,Ventas!$D:$D,$M14,Ventas!$B:$B,$A$3,Ventas!$A:$A,"Cáceres")</f>
        <v>2.8810500000000001</v>
      </c>
      <c r="M14" s="49" t="s">
        <v>43</v>
      </c>
    </row>
    <row r="15" spans="1:13" ht="13.8" thickBot="1">
      <c r="A15" s="29" t="s">
        <v>13</v>
      </c>
      <c r="B15" s="30">
        <f>+SUMIFS(Ventas!P:P,Ventas!$D:$D,$M15,Ventas!$B:$B,$A$3,Ventas!$A:$A,"Cáceres")</f>
        <v>0</v>
      </c>
      <c r="C15" s="30">
        <f>+SUMIFS(Ventas!Q:Q,Ventas!$D:$D,$M15,Ventas!$B:$B,$A$3,Ventas!$A:$A,"Cáceres")</f>
        <v>2.2792669999999999</v>
      </c>
      <c r="D15" s="30">
        <f>+SUMIFS(Ventas!R:R,Ventas!$D:$D,$M15,Ventas!$B:$B,$A$3,Ventas!$A:$A,"Cáceres")</f>
        <v>16.424568000000001</v>
      </c>
      <c r="E15" s="30">
        <f>+SUMIFS(Ventas!S:S,Ventas!$D:$D,$M15,Ventas!$B:$B,$A$3,Ventas!$A:$A,"Cáceres")</f>
        <v>34.307000000000002</v>
      </c>
      <c r="F15" s="30">
        <f>+SUMIFS(Ventas!T:T,Ventas!$D:$D,$M15,Ventas!$B:$B,$A$3,Ventas!$A:$A,"Cáceres")</f>
        <v>19.227329000000001</v>
      </c>
      <c r="G15" s="30">
        <f>+SUMIFS(Ventas!U:U,Ventas!$D:$D,$M15,Ventas!$B:$B,$A$3,Ventas!$A:$A,"Cáceres")</f>
        <v>0</v>
      </c>
      <c r="H15" s="30">
        <f>+SUMIFS(Ventas!V:V,Ventas!$D:$D,$M15,Ventas!$B:$B,$A$3,Ventas!$A:$A,"Cáceres")</f>
        <v>11.210737999999999</v>
      </c>
      <c r="I15" s="30">
        <f>+SUMIFS(Ventas!W:W,Ventas!$D:$D,$M15,Ventas!$B:$B,$A$3,Ventas!$A:$A,"Cáceres")</f>
        <v>0</v>
      </c>
      <c r="J15" s="30">
        <f>+SUMIFS(Ventas!X:X,Ventas!$D:$D,$M15,Ventas!$B:$B,$A$3,Ventas!$A:$A,"Cáceres")</f>
        <v>0</v>
      </c>
      <c r="K15" s="30">
        <f>+SUMIFS(Ventas!Y:Y,Ventas!$D:$D,$M15,Ventas!$B:$B,$A$3,Ventas!$A:$A,"Cáceres")</f>
        <v>0</v>
      </c>
      <c r="L15" s="30">
        <f>+SUMIFS(Ventas!Z:Z,Ventas!$D:$D,$M15,Ventas!$B:$B,$A$3,Ventas!$A:$A,"Cáceres")</f>
        <v>0</v>
      </c>
      <c r="M15" s="49" t="s">
        <v>45</v>
      </c>
    </row>
    <row r="16" spans="1:13" ht="13.8" thickBot="1">
      <c r="A16" s="29" t="s">
        <v>16</v>
      </c>
      <c r="B16" s="30">
        <f>+SUMIFS(Ventas!P:P,Ventas!$D:$D,$M16,Ventas!$B:$B,$A$3,Ventas!$A:$A,"Cáceres")</f>
        <v>18.261792</v>
      </c>
      <c r="C16" s="30">
        <f>+SUMIFS(Ventas!Q:Q,Ventas!$D:$D,$M16,Ventas!$B:$B,$A$3,Ventas!$A:$A,"Cáceres")</f>
        <v>18.715271999999999</v>
      </c>
      <c r="D16" s="30">
        <f>+SUMIFS(Ventas!R:R,Ventas!$D:$D,$M16,Ventas!$B:$B,$A$3,Ventas!$A:$A,"Cáceres")</f>
        <v>35.750770000000003</v>
      </c>
      <c r="E16" s="30">
        <f>+SUMIFS(Ventas!S:S,Ventas!$D:$D,$M16,Ventas!$B:$B,$A$3,Ventas!$A:$A,"Cáceres")</f>
        <v>0</v>
      </c>
      <c r="F16" s="30">
        <f>+SUMIFS(Ventas!T:T,Ventas!$D:$D,$M16,Ventas!$B:$B,$A$3,Ventas!$A:$A,"Cáceres")</f>
        <v>93.869976000000008</v>
      </c>
      <c r="G16" s="30">
        <f>+SUMIFS(Ventas!U:U,Ventas!$D:$D,$M16,Ventas!$B:$B,$A$3,Ventas!$A:$A,"Cáceres")</f>
        <v>14.813040000000001</v>
      </c>
      <c r="H16" s="30">
        <f>+SUMIFS(Ventas!V:V,Ventas!$D:$D,$M16,Ventas!$B:$B,$A$3,Ventas!$A:$A,"Cáceres")</f>
        <v>69.950984000000005</v>
      </c>
      <c r="I16" s="30">
        <f>+SUMIFS(Ventas!W:W,Ventas!$D:$D,$M16,Ventas!$B:$B,$A$3,Ventas!$A:$A,"Cáceres")</f>
        <v>22.2105</v>
      </c>
      <c r="J16" s="30">
        <f>+SUMIFS(Ventas!X:X,Ventas!$D:$D,$M16,Ventas!$B:$B,$A$3,Ventas!$A:$A,"Cáceres")</f>
        <v>29.349911000000002</v>
      </c>
      <c r="K16" s="30">
        <f>+SUMIFS(Ventas!Y:Y,Ventas!$D:$D,$M16,Ventas!$B:$B,$A$3,Ventas!$A:$A,"Cáceres")</f>
        <v>0</v>
      </c>
      <c r="L16" s="30">
        <f>+SUMIFS(Ventas!Z:Z,Ventas!$D:$D,$M16,Ventas!$B:$B,$A$3,Ventas!$A:$A,"Cáceres")</f>
        <v>0</v>
      </c>
      <c r="M16" s="49" t="s">
        <v>47</v>
      </c>
    </row>
    <row r="17" spans="1:13" ht="13.8" thickBot="1">
      <c r="A17" s="29" t="s">
        <v>19</v>
      </c>
      <c r="B17" s="30">
        <f>+SUMIFS(Ventas!P:P,Ventas!$D:$D,$M17,Ventas!$B:$B,$A$3,Ventas!$A:$A,"Cáceres")</f>
        <v>0</v>
      </c>
      <c r="C17" s="30">
        <f>+SUMIFS(Ventas!Q:Q,Ventas!$D:$D,$M17,Ventas!$B:$B,$A$3,Ventas!$A:$A,"Cáceres")</f>
        <v>2.4848319999999999</v>
      </c>
      <c r="D17" s="30">
        <f>+SUMIFS(Ventas!R:R,Ventas!$D:$D,$M17,Ventas!$B:$B,$A$3,Ventas!$A:$A,"Cáceres")</f>
        <v>0</v>
      </c>
      <c r="E17" s="30">
        <f>+SUMIFS(Ventas!S:S,Ventas!$D:$D,$M17,Ventas!$B:$B,$A$3,Ventas!$A:$A,"Cáceres")</f>
        <v>0</v>
      </c>
      <c r="F17" s="30">
        <f>+SUMIFS(Ventas!T:T,Ventas!$D:$D,$M17,Ventas!$B:$B,$A$3,Ventas!$A:$A,"Cáceres")</f>
        <v>0</v>
      </c>
      <c r="G17" s="30">
        <f>+SUMIFS(Ventas!U:U,Ventas!$D:$D,$M17,Ventas!$B:$B,$A$3,Ventas!$A:$A,"Cáceres")</f>
        <v>0</v>
      </c>
      <c r="H17" s="30">
        <f>+SUMIFS(Ventas!V:V,Ventas!$D:$D,$M17,Ventas!$B:$B,$A$3,Ventas!$A:$A,"Cáceres")</f>
        <v>0</v>
      </c>
      <c r="I17" s="30">
        <f>+SUMIFS(Ventas!W:W,Ventas!$D:$D,$M17,Ventas!$B:$B,$A$3,Ventas!$A:$A,"Cáceres")</f>
        <v>0</v>
      </c>
      <c r="J17" s="30">
        <f>+SUMIFS(Ventas!X:X,Ventas!$D:$D,$M17,Ventas!$B:$B,$A$3,Ventas!$A:$A,"Cáceres")</f>
        <v>0</v>
      </c>
      <c r="K17" s="30">
        <f>+SUMIFS(Ventas!Y:Y,Ventas!$D:$D,$M17,Ventas!$B:$B,$A$3,Ventas!$A:$A,"Cáceres")</f>
        <v>5.4327199999999998</v>
      </c>
      <c r="L17" s="30">
        <f>+SUMIFS(Ventas!Z:Z,Ventas!$D:$D,$M17,Ventas!$B:$B,$A$3,Ventas!$A:$A,"Cáceres")</f>
        <v>0</v>
      </c>
      <c r="M17" s="49" t="s">
        <v>49</v>
      </c>
    </row>
    <row r="18" spans="1:13" ht="13.8" thickBot="1">
      <c r="A18" s="29" t="s">
        <v>25</v>
      </c>
      <c r="B18" s="30">
        <f>+SUMIFS(Ventas!P:P,Ventas!$D:$D,$M18,Ventas!$B:$B,$A$3,Ventas!$A:$A,"Cáceres")</f>
        <v>0</v>
      </c>
      <c r="C18" s="30">
        <f>+SUMIFS(Ventas!Q:Q,Ventas!$D:$D,$M18,Ventas!$B:$B,$A$3,Ventas!$A:$A,"Cáceres")</f>
        <v>9.1990450999999993</v>
      </c>
      <c r="D18" s="30">
        <f>+SUMIFS(Ventas!R:R,Ventas!$D:$D,$M18,Ventas!$B:$B,$A$3,Ventas!$A:$A,"Cáceres")</f>
        <v>0</v>
      </c>
      <c r="E18" s="30">
        <f>+SUMIFS(Ventas!S:S,Ventas!$D:$D,$M18,Ventas!$B:$B,$A$3,Ventas!$A:$A,"Cáceres")</f>
        <v>0</v>
      </c>
      <c r="F18" s="30">
        <f>+SUMIFS(Ventas!T:T,Ventas!$D:$D,$M18,Ventas!$B:$B,$A$3,Ventas!$A:$A,"Cáceres")</f>
        <v>0</v>
      </c>
      <c r="G18" s="30">
        <f>+SUMIFS(Ventas!U:U,Ventas!$D:$D,$M18,Ventas!$B:$B,$A$3,Ventas!$A:$A,"Cáceres")</f>
        <v>0</v>
      </c>
      <c r="H18" s="30">
        <f>+SUMIFS(Ventas!V:V,Ventas!$D:$D,$M18,Ventas!$B:$B,$A$3,Ventas!$A:$A,"Cáceres")</f>
        <v>0</v>
      </c>
      <c r="I18" s="30">
        <f>+SUMIFS(Ventas!W:W,Ventas!$D:$D,$M18,Ventas!$B:$B,$A$3,Ventas!$A:$A,"Cáceres")</f>
        <v>0</v>
      </c>
      <c r="J18" s="30">
        <f>+SUMIFS(Ventas!X:X,Ventas!$D:$D,$M18,Ventas!$B:$B,$A$3,Ventas!$A:$A,"Cáceres")</f>
        <v>0</v>
      </c>
      <c r="K18" s="30">
        <f>+SUMIFS(Ventas!Y:Y,Ventas!$D:$D,$M18,Ventas!$B:$B,$A$3,Ventas!$A:$A,"Cáceres")</f>
        <v>0</v>
      </c>
      <c r="L18" s="30">
        <f>+SUMIFS(Ventas!Z:Z,Ventas!$D:$D,$M18,Ventas!$B:$B,$A$3,Ventas!$A:$A,"Cáceres")</f>
        <v>0</v>
      </c>
      <c r="M18" s="49" t="s">
        <v>51</v>
      </c>
    </row>
    <row r="19" spans="1:13" ht="13.8" thickBot="1">
      <c r="A19" s="29" t="s">
        <v>28</v>
      </c>
      <c r="B19" s="30">
        <f>+SUMIFS(Ventas!P:P,Ventas!$D:$D,$M19,Ventas!$B:$B,$A$3,Ventas!$A:$A,"Cáceres")</f>
        <v>11.545318</v>
      </c>
      <c r="C19" s="30">
        <f>+SUMIFS(Ventas!Q:Q,Ventas!$D:$D,$M19,Ventas!$B:$B,$A$3,Ventas!$A:$A,"Cáceres")</f>
        <v>2.4016920000000002</v>
      </c>
      <c r="D19" s="30">
        <f>+SUMIFS(Ventas!R:R,Ventas!$D:$D,$M19,Ventas!$B:$B,$A$3,Ventas!$A:$A,"Cáceres")</f>
        <v>1.6833750000000001</v>
      </c>
      <c r="E19" s="30">
        <f>+SUMIFS(Ventas!S:S,Ventas!$D:$D,$M19,Ventas!$B:$B,$A$3,Ventas!$A:$A,"Cáceres")</f>
        <v>12.4750835</v>
      </c>
      <c r="F19" s="30">
        <f>+SUMIFS(Ventas!T:T,Ventas!$D:$D,$M19,Ventas!$B:$B,$A$3,Ventas!$A:$A,"Cáceres")</f>
        <v>15.879868200000001</v>
      </c>
      <c r="G19" s="30">
        <f>+SUMIFS(Ventas!U:U,Ventas!$D:$D,$M19,Ventas!$B:$B,$A$3,Ventas!$A:$A,"Cáceres")</f>
        <v>0</v>
      </c>
      <c r="H19" s="30">
        <f>+SUMIFS(Ventas!V:V,Ventas!$D:$D,$M19,Ventas!$B:$B,$A$3,Ventas!$A:$A,"Cáceres")</f>
        <v>7.7257222499999996</v>
      </c>
      <c r="I19" s="30">
        <f>+SUMIFS(Ventas!W:W,Ventas!$D:$D,$M19,Ventas!$B:$B,$A$3,Ventas!$A:$A,"Cáceres")</f>
        <v>0</v>
      </c>
      <c r="J19" s="30">
        <f>+SUMIFS(Ventas!X:X,Ventas!$D:$D,$M19,Ventas!$B:$B,$A$3,Ventas!$A:$A,"Cáceres")</f>
        <v>0</v>
      </c>
      <c r="K19" s="30">
        <f>+SUMIFS(Ventas!Y:Y,Ventas!$D:$D,$M19,Ventas!$B:$B,$A$3,Ventas!$A:$A,"Cáceres")</f>
        <v>0</v>
      </c>
      <c r="L19" s="30">
        <f>+SUMIFS(Ventas!Z:Z,Ventas!$D:$D,$M19,Ventas!$B:$B,$A$3,Ventas!$A:$A,"Cáceres")</f>
        <v>0</v>
      </c>
      <c r="M19" s="49" t="s">
        <v>53</v>
      </c>
    </row>
    <row r="20" spans="1:13" ht="13.8" thickBot="1">
      <c r="A20" s="29" t="s">
        <v>31</v>
      </c>
      <c r="B20" s="30">
        <f>+SUMIFS(Ventas!P:P,Ventas!$D:$D,$M20,Ventas!$B:$B,$A$3,Ventas!$A:$A,"Cáceres")</f>
        <v>4.0648200000000001</v>
      </c>
      <c r="C20" s="30">
        <f>+SUMIFS(Ventas!Q:Q,Ventas!$D:$D,$M20,Ventas!$B:$B,$A$3,Ventas!$A:$A,"Cáceres")</f>
        <v>0</v>
      </c>
      <c r="D20" s="30">
        <f>+SUMIFS(Ventas!R:R,Ventas!$D:$D,$M20,Ventas!$B:$B,$A$3,Ventas!$A:$A,"Cáceres")</f>
        <v>2.2870560000000002</v>
      </c>
      <c r="E20" s="30">
        <f>+SUMIFS(Ventas!S:S,Ventas!$D:$D,$M20,Ventas!$B:$B,$A$3,Ventas!$A:$A,"Cáceres")</f>
        <v>0</v>
      </c>
      <c r="F20" s="30">
        <f>+SUMIFS(Ventas!T:T,Ventas!$D:$D,$M20,Ventas!$B:$B,$A$3,Ventas!$A:$A,"Cáceres")</f>
        <v>0</v>
      </c>
      <c r="G20" s="30">
        <f>+SUMIFS(Ventas!U:U,Ventas!$D:$D,$M20,Ventas!$B:$B,$A$3,Ventas!$A:$A,"Cáceres")</f>
        <v>0</v>
      </c>
      <c r="H20" s="30">
        <f>+SUMIFS(Ventas!V:V,Ventas!$D:$D,$M20,Ventas!$B:$B,$A$3,Ventas!$A:$A,"Cáceres")</f>
        <v>0</v>
      </c>
      <c r="I20" s="30">
        <f>+SUMIFS(Ventas!W:W,Ventas!$D:$D,$M20,Ventas!$B:$B,$A$3,Ventas!$A:$A,"Cáceres")</f>
        <v>0</v>
      </c>
      <c r="J20" s="30">
        <f>+SUMIFS(Ventas!X:X,Ventas!$D:$D,$M20,Ventas!$B:$B,$A$3,Ventas!$A:$A,"Cáceres")</f>
        <v>0</v>
      </c>
      <c r="K20" s="30">
        <f>+SUMIFS(Ventas!Y:Y,Ventas!$D:$D,$M20,Ventas!$B:$B,$A$3,Ventas!$A:$A,"Cáceres")</f>
        <v>0</v>
      </c>
      <c r="L20" s="30">
        <f>+SUMIFS(Ventas!Z:Z,Ventas!$D:$D,$M20,Ventas!$B:$B,$A$3,Ventas!$A:$A,"Cáceres")</f>
        <v>0</v>
      </c>
      <c r="M20" s="49" t="s">
        <v>55</v>
      </c>
    </row>
    <row r="21" spans="1:13" ht="13.8" thickBot="1">
      <c r="A21" s="29" t="s">
        <v>34</v>
      </c>
      <c r="B21" s="30">
        <f>+SUMIFS(Ventas!P:P,Ventas!$D:$D,$M21,Ventas!$B:$B,$A$3,Ventas!$A:$A,"Cáceres")</f>
        <v>0</v>
      </c>
      <c r="C21" s="30">
        <f>+SUMIFS(Ventas!Q:Q,Ventas!$D:$D,$M21,Ventas!$B:$B,$A$3,Ventas!$A:$A,"Cáceres")</f>
        <v>0</v>
      </c>
      <c r="D21" s="30">
        <f>+SUMIFS(Ventas!R:R,Ventas!$D:$D,$M21,Ventas!$B:$B,$A$3,Ventas!$A:$A,"Cáceres")</f>
        <v>0</v>
      </c>
      <c r="E21" s="30">
        <f>+SUMIFS(Ventas!S:S,Ventas!$D:$D,$M21,Ventas!$B:$B,$A$3,Ventas!$A:$A,"Cáceres")</f>
        <v>0</v>
      </c>
      <c r="F21" s="30">
        <f>+SUMIFS(Ventas!T:T,Ventas!$D:$D,$M21,Ventas!$B:$B,$A$3,Ventas!$A:$A,"Cáceres")</f>
        <v>0</v>
      </c>
      <c r="G21" s="30">
        <f>+SUMIFS(Ventas!U:U,Ventas!$D:$D,$M21,Ventas!$B:$B,$A$3,Ventas!$A:$A,"Cáceres")</f>
        <v>0</v>
      </c>
      <c r="H21" s="30">
        <f>+SUMIFS(Ventas!V:V,Ventas!$D:$D,$M21,Ventas!$B:$B,$A$3,Ventas!$A:$A,"Cáceres")</f>
        <v>0</v>
      </c>
      <c r="I21" s="30">
        <f>+SUMIFS(Ventas!W:W,Ventas!$D:$D,$M21,Ventas!$B:$B,$A$3,Ventas!$A:$A,"Cáceres")</f>
        <v>0</v>
      </c>
      <c r="J21" s="30">
        <f>+SUMIFS(Ventas!X:X,Ventas!$D:$D,$M21,Ventas!$B:$B,$A$3,Ventas!$A:$A,"Cáceres")</f>
        <v>0</v>
      </c>
      <c r="K21" s="30">
        <f>+SUMIFS(Ventas!Y:Y,Ventas!$D:$D,$M21,Ventas!$B:$B,$A$3,Ventas!$A:$A,"Cáceres")</f>
        <v>0</v>
      </c>
      <c r="L21" s="30">
        <f>+SUMIFS(Ventas!Z:Z,Ventas!$D:$D,$M21,Ventas!$B:$B,$A$3,Ventas!$A:$A,"Cáceres")</f>
        <v>0</v>
      </c>
      <c r="M21" s="49" t="s">
        <v>57</v>
      </c>
    </row>
    <row r="22" spans="1:13">
      <c r="A22" s="34" t="s">
        <v>293</v>
      </c>
      <c r="B22" s="35">
        <f t="shared" ref="B22:L22" si="0">SUM(B6:B21)</f>
        <v>190.40731599999998</v>
      </c>
      <c r="C22" s="35">
        <f t="shared" si="0"/>
        <v>252.04506770000003</v>
      </c>
      <c r="D22" s="35">
        <f t="shared" si="0"/>
        <v>345.43840899999998</v>
      </c>
      <c r="E22" s="35">
        <f t="shared" si="0"/>
        <v>284.80902959999997</v>
      </c>
      <c r="F22" s="35">
        <f t="shared" si="0"/>
        <v>368.62218939999997</v>
      </c>
      <c r="G22" s="35">
        <f t="shared" si="0"/>
        <v>332.89652400000006</v>
      </c>
      <c r="H22" s="35">
        <f t="shared" si="0"/>
        <v>357.29651435</v>
      </c>
      <c r="I22" s="35">
        <f t="shared" si="0"/>
        <v>139.82930899999999</v>
      </c>
      <c r="J22" s="35">
        <f t="shared" si="0"/>
        <v>228.91346199999998</v>
      </c>
      <c r="K22" s="35">
        <f t="shared" si="0"/>
        <v>184.68335619999996</v>
      </c>
      <c r="L22" s="35">
        <f t="shared" si="0"/>
        <v>159.8466684</v>
      </c>
    </row>
    <row r="23" spans="1:13" ht="13.8" thickBot="1">
      <c r="A23" s="37"/>
      <c r="B23" s="88" t="s">
        <v>216</v>
      </c>
      <c r="C23" s="88"/>
      <c r="D23" s="88"/>
      <c r="E23" s="88"/>
      <c r="F23" s="88"/>
      <c r="G23" s="88"/>
      <c r="H23" s="88"/>
      <c r="I23" s="88"/>
      <c r="J23" s="88"/>
      <c r="K23" s="88"/>
      <c r="L23" s="88"/>
    </row>
    <row r="24" spans="1:13" ht="13.8" thickTop="1">
      <c r="A24" s="29" t="s">
        <v>0</v>
      </c>
      <c r="B24" s="38">
        <f t="shared" ref="B24:L39" si="1">+IF(B$22=0,"-",B6/B$22)</f>
        <v>0.15860383747019471</v>
      </c>
      <c r="C24" s="38">
        <f t="shared" si="1"/>
        <v>0.22956515010589112</v>
      </c>
      <c r="D24" s="38">
        <f t="shared" si="1"/>
        <v>0.24366528679791366</v>
      </c>
      <c r="E24" s="38">
        <f t="shared" si="1"/>
        <v>0.16696121982784215</v>
      </c>
      <c r="F24" s="38">
        <f t="shared" si="1"/>
        <v>0.14156920690244268</v>
      </c>
      <c r="G24" s="38">
        <f t="shared" si="1"/>
        <v>0.4919307087748383</v>
      </c>
      <c r="H24" s="38">
        <f t="shared" si="1"/>
        <v>0.29608400796311884</v>
      </c>
      <c r="I24" s="38">
        <f t="shared" si="1"/>
        <v>0.39015768861448064</v>
      </c>
      <c r="J24" s="38">
        <f t="shared" si="1"/>
        <v>0.13311962841224254</v>
      </c>
      <c r="K24" s="38">
        <f t="shared" si="1"/>
        <v>0.23588111509530824</v>
      </c>
      <c r="L24" s="38">
        <f t="shared" si="1"/>
        <v>0.3803034095642121</v>
      </c>
    </row>
    <row r="25" spans="1:13">
      <c r="A25" s="50" t="s">
        <v>299</v>
      </c>
      <c r="B25" s="38">
        <f t="shared" si="1"/>
        <v>2.445716949237392E-2</v>
      </c>
      <c r="C25" s="38">
        <f t="shared" si="1"/>
        <v>0</v>
      </c>
      <c r="D25" s="38">
        <f t="shared" si="1"/>
        <v>4.9349752534322264E-2</v>
      </c>
      <c r="E25" s="38">
        <f t="shared" si="1"/>
        <v>0</v>
      </c>
      <c r="F25" s="38">
        <f t="shared" si="1"/>
        <v>0</v>
      </c>
      <c r="G25" s="38">
        <f t="shared" si="1"/>
        <v>4.6101187286653668E-2</v>
      </c>
      <c r="H25" s="38">
        <f t="shared" si="1"/>
        <v>8.5962383528637415E-2</v>
      </c>
      <c r="I25" s="38">
        <f t="shared" si="1"/>
        <v>0.1030013242788749</v>
      </c>
      <c r="J25" s="38">
        <f t="shared" si="1"/>
        <v>0.25400513142385661</v>
      </c>
      <c r="K25" s="38">
        <f t="shared" si="1"/>
        <v>0</v>
      </c>
      <c r="L25" s="38">
        <f t="shared" si="1"/>
        <v>0</v>
      </c>
    </row>
    <row r="26" spans="1:13">
      <c r="A26" s="29" t="s">
        <v>2</v>
      </c>
      <c r="B26" s="38">
        <f t="shared" si="1"/>
        <v>0.62577828154460202</v>
      </c>
      <c r="C26" s="38">
        <f t="shared" si="1"/>
        <v>0.48989304939292799</v>
      </c>
      <c r="D26" s="38">
        <f t="shared" si="1"/>
        <v>0.44414291810844919</v>
      </c>
      <c r="E26" s="38">
        <f t="shared" si="1"/>
        <v>0.65612629052685079</v>
      </c>
      <c r="F26" s="38">
        <f t="shared" si="1"/>
        <v>0.45973619025984763</v>
      </c>
      <c r="G26" s="38">
        <f t="shared" si="1"/>
        <v>0.18732250866037875</v>
      </c>
      <c r="H26" s="38">
        <f t="shared" si="1"/>
        <v>0.25192526202991772</v>
      </c>
      <c r="I26" s="38">
        <f t="shared" si="1"/>
        <v>0.3070067020069448</v>
      </c>
      <c r="J26" s="38">
        <f t="shared" si="1"/>
        <v>0.4580610291936435</v>
      </c>
      <c r="K26" s="38">
        <f t="shared" si="1"/>
        <v>0.73470248208538902</v>
      </c>
      <c r="L26" s="38">
        <f t="shared" si="1"/>
        <v>0.44938793982396191</v>
      </c>
    </row>
    <row r="27" spans="1:13">
      <c r="A27" s="29" t="s">
        <v>3</v>
      </c>
      <c r="B27" s="38">
        <f t="shared" si="1"/>
        <v>0</v>
      </c>
      <c r="C27" s="38">
        <f t="shared" si="1"/>
        <v>0</v>
      </c>
      <c r="D27" s="38">
        <f t="shared" si="1"/>
        <v>0</v>
      </c>
      <c r="E27" s="38">
        <f t="shared" si="1"/>
        <v>0</v>
      </c>
      <c r="F27" s="38">
        <f t="shared" si="1"/>
        <v>0</v>
      </c>
      <c r="G27" s="38">
        <f t="shared" si="1"/>
        <v>0</v>
      </c>
      <c r="H27" s="38">
        <f t="shared" si="1"/>
        <v>0</v>
      </c>
      <c r="I27" s="38">
        <f t="shared" si="1"/>
        <v>0</v>
      </c>
      <c r="J27" s="38">
        <f t="shared" si="1"/>
        <v>0</v>
      </c>
      <c r="K27" s="38">
        <f t="shared" si="1"/>
        <v>0</v>
      </c>
      <c r="L27" s="38">
        <f t="shared" si="1"/>
        <v>0</v>
      </c>
    </row>
    <row r="28" spans="1:13">
      <c r="A28" s="29" t="s">
        <v>5</v>
      </c>
      <c r="B28" s="38">
        <f t="shared" si="1"/>
        <v>0</v>
      </c>
      <c r="C28" s="38">
        <f t="shared" si="1"/>
        <v>0</v>
      </c>
      <c r="D28" s="38">
        <f t="shared" si="1"/>
        <v>0</v>
      </c>
      <c r="E28" s="38">
        <f t="shared" si="1"/>
        <v>0</v>
      </c>
      <c r="F28" s="38">
        <f t="shared" si="1"/>
        <v>0</v>
      </c>
      <c r="G28" s="38">
        <f t="shared" si="1"/>
        <v>0</v>
      </c>
      <c r="H28" s="38">
        <f t="shared" si="1"/>
        <v>9.0399345369376397E-3</v>
      </c>
      <c r="I28" s="38">
        <f t="shared" si="1"/>
        <v>0</v>
      </c>
      <c r="J28" s="38">
        <f t="shared" si="1"/>
        <v>0</v>
      </c>
      <c r="K28" s="38">
        <f t="shared" si="1"/>
        <v>0</v>
      </c>
      <c r="L28" s="38">
        <f t="shared" si="1"/>
        <v>0</v>
      </c>
    </row>
    <row r="29" spans="1:13">
      <c r="A29" s="29" t="s">
        <v>6</v>
      </c>
      <c r="B29" s="38">
        <f t="shared" si="1"/>
        <v>0</v>
      </c>
      <c r="C29" s="38">
        <f t="shared" si="1"/>
        <v>5.7545819612164532E-2</v>
      </c>
      <c r="D29" s="38">
        <f t="shared" si="1"/>
        <v>5.2435188236407144E-2</v>
      </c>
      <c r="E29" s="38">
        <f t="shared" si="1"/>
        <v>0</v>
      </c>
      <c r="F29" s="38">
        <f t="shared" si="1"/>
        <v>3.2219129888332219E-2</v>
      </c>
      <c r="G29" s="38">
        <f t="shared" si="1"/>
        <v>7.8128430683163261E-2</v>
      </c>
      <c r="H29" s="38">
        <f t="shared" si="1"/>
        <v>0</v>
      </c>
      <c r="I29" s="38">
        <f t="shared" si="1"/>
        <v>4.0994195287055307E-2</v>
      </c>
      <c r="J29" s="38">
        <f t="shared" si="1"/>
        <v>0</v>
      </c>
      <c r="K29" s="38">
        <f t="shared" si="1"/>
        <v>0</v>
      </c>
      <c r="L29" s="38">
        <f t="shared" si="1"/>
        <v>0</v>
      </c>
    </row>
    <row r="30" spans="1:13">
      <c r="A30" s="29" t="s">
        <v>7</v>
      </c>
      <c r="B30" s="38">
        <f t="shared" si="1"/>
        <v>0</v>
      </c>
      <c r="C30" s="38">
        <f t="shared" si="1"/>
        <v>0</v>
      </c>
      <c r="D30" s="38">
        <f t="shared" si="1"/>
        <v>0</v>
      </c>
      <c r="E30" s="38">
        <f t="shared" si="1"/>
        <v>0</v>
      </c>
      <c r="F30" s="38">
        <f t="shared" si="1"/>
        <v>1.3992972068219181E-2</v>
      </c>
      <c r="G30" s="38">
        <f t="shared" si="1"/>
        <v>2.4947860374775192E-2</v>
      </c>
      <c r="H30" s="38">
        <f t="shared" si="1"/>
        <v>2.7813075697305636E-2</v>
      </c>
      <c r="I30" s="38">
        <f t="shared" si="1"/>
        <v>0</v>
      </c>
      <c r="J30" s="38">
        <f t="shared" si="1"/>
        <v>2.6600209296559416E-2</v>
      </c>
      <c r="K30" s="38">
        <f t="shared" si="1"/>
        <v>0</v>
      </c>
      <c r="L30" s="38">
        <f t="shared" si="1"/>
        <v>5.401647770595637E-2</v>
      </c>
    </row>
    <row r="31" spans="1:13">
      <c r="A31" s="29" t="s">
        <v>9</v>
      </c>
      <c r="B31" s="38">
        <f t="shared" si="1"/>
        <v>1.326875486233943E-2</v>
      </c>
      <c r="C31" s="38">
        <f t="shared" si="1"/>
        <v>1.808618213241869E-2</v>
      </c>
      <c r="D31" s="38">
        <f t="shared" si="1"/>
        <v>4.7872036140601849E-2</v>
      </c>
      <c r="E31" s="38">
        <f t="shared" si="1"/>
        <v>1.1571838170400481E-2</v>
      </c>
      <c r="F31" s="38">
        <f t="shared" si="1"/>
        <v>0</v>
      </c>
      <c r="G31" s="38">
        <f t="shared" si="1"/>
        <v>8.9649914758497137E-2</v>
      </c>
      <c r="H31" s="38">
        <f t="shared" si="1"/>
        <v>3.5709433167046514E-2</v>
      </c>
      <c r="I31" s="38">
        <f t="shared" si="1"/>
        <v>0</v>
      </c>
      <c r="J31" s="38">
        <f t="shared" si="1"/>
        <v>0</v>
      </c>
      <c r="K31" s="38">
        <f t="shared" si="1"/>
        <v>0</v>
      </c>
      <c r="L31" s="38">
        <f t="shared" si="1"/>
        <v>9.8268337759112159E-2</v>
      </c>
    </row>
    <row r="32" spans="1:13">
      <c r="A32" s="29" t="s">
        <v>11</v>
      </c>
      <c r="B32" s="38">
        <f t="shared" si="1"/>
        <v>0</v>
      </c>
      <c r="C32" s="38">
        <f t="shared" si="1"/>
        <v>6.5727911881689235E-2</v>
      </c>
      <c r="D32" s="38">
        <f t="shared" si="1"/>
        <v>0</v>
      </c>
      <c r="E32" s="38">
        <f t="shared" si="1"/>
        <v>1.0829256376919309E-3</v>
      </c>
      <c r="F32" s="38">
        <f t="shared" si="1"/>
        <v>2.5926220056247109E-3</v>
      </c>
      <c r="G32" s="38">
        <f t="shared" si="1"/>
        <v>3.7421958782603564E-2</v>
      </c>
      <c r="H32" s="38">
        <f t="shared" si="1"/>
        <v>4.4688093386657468E-2</v>
      </c>
      <c r="I32" s="38">
        <f t="shared" si="1"/>
        <v>0</v>
      </c>
      <c r="J32" s="38">
        <f t="shared" si="1"/>
        <v>0</v>
      </c>
      <c r="K32" s="38">
        <f t="shared" si="1"/>
        <v>0</v>
      </c>
      <c r="L32" s="38">
        <f t="shared" si="1"/>
        <v>1.8023835146757428E-2</v>
      </c>
    </row>
    <row r="33" spans="1:12">
      <c r="A33" s="29" t="s">
        <v>13</v>
      </c>
      <c r="B33" s="38">
        <f t="shared" si="1"/>
        <v>0</v>
      </c>
      <c r="C33" s="38">
        <f t="shared" si="1"/>
        <v>9.0430930499815522E-3</v>
      </c>
      <c r="D33" s="38">
        <f t="shared" si="1"/>
        <v>4.7547023064247615E-2</v>
      </c>
      <c r="E33" s="38">
        <f t="shared" si="1"/>
        <v>0.12045615284101935</v>
      </c>
      <c r="F33" s="38">
        <f t="shared" si="1"/>
        <v>5.2159988066090096E-2</v>
      </c>
      <c r="G33" s="38">
        <f t="shared" si="1"/>
        <v>0</v>
      </c>
      <c r="H33" s="38">
        <f t="shared" si="1"/>
        <v>3.137656694019187E-2</v>
      </c>
      <c r="I33" s="38">
        <f t="shared" si="1"/>
        <v>0</v>
      </c>
      <c r="J33" s="38">
        <f t="shared" si="1"/>
        <v>0</v>
      </c>
      <c r="K33" s="38">
        <f t="shared" si="1"/>
        <v>0</v>
      </c>
      <c r="L33" s="38">
        <f t="shared" si="1"/>
        <v>0</v>
      </c>
    </row>
    <row r="34" spans="1:12">
      <c r="A34" s="29" t="s">
        <v>16</v>
      </c>
      <c r="B34" s="38">
        <f t="shared" si="1"/>
        <v>9.5909087862989476E-2</v>
      </c>
      <c r="C34" s="38">
        <f t="shared" si="1"/>
        <v>7.4253672848207039E-2</v>
      </c>
      <c r="D34" s="38">
        <f t="shared" si="1"/>
        <v>0.10349390533465549</v>
      </c>
      <c r="E34" s="38">
        <f t="shared" si="1"/>
        <v>0</v>
      </c>
      <c r="F34" s="38">
        <f t="shared" si="1"/>
        <v>0.25465091006265944</v>
      </c>
      <c r="G34" s="38">
        <f t="shared" si="1"/>
        <v>4.4497430679089935E-2</v>
      </c>
      <c r="H34" s="38">
        <f t="shared" si="1"/>
        <v>0.19577852341284674</v>
      </c>
      <c r="I34" s="38">
        <f t="shared" si="1"/>
        <v>0.15884008981264436</v>
      </c>
      <c r="J34" s="38">
        <f t="shared" si="1"/>
        <v>0.12821400167369801</v>
      </c>
      <c r="K34" s="38">
        <f t="shared" si="1"/>
        <v>0</v>
      </c>
      <c r="L34" s="38">
        <f t="shared" si="1"/>
        <v>0</v>
      </c>
    </row>
    <row r="35" spans="1:12">
      <c r="A35" s="29" t="s">
        <v>19</v>
      </c>
      <c r="B35" s="38">
        <f t="shared" si="1"/>
        <v>0</v>
      </c>
      <c r="C35" s="38">
        <f t="shared" si="1"/>
        <v>9.8586813170952591E-3</v>
      </c>
      <c r="D35" s="38">
        <f t="shared" si="1"/>
        <v>0</v>
      </c>
      <c r="E35" s="38">
        <f t="shared" si="1"/>
        <v>0</v>
      </c>
      <c r="F35" s="38">
        <f t="shared" si="1"/>
        <v>0</v>
      </c>
      <c r="G35" s="38">
        <f t="shared" si="1"/>
        <v>0</v>
      </c>
      <c r="H35" s="38">
        <f t="shared" si="1"/>
        <v>0</v>
      </c>
      <c r="I35" s="38">
        <f t="shared" si="1"/>
        <v>0</v>
      </c>
      <c r="J35" s="38">
        <f t="shared" si="1"/>
        <v>0</v>
      </c>
      <c r="K35" s="38">
        <f t="shared" si="1"/>
        <v>2.9416402819302894E-2</v>
      </c>
      <c r="L35" s="38">
        <f t="shared" si="1"/>
        <v>0</v>
      </c>
    </row>
    <row r="36" spans="1:12">
      <c r="A36" s="29" t="s">
        <v>25</v>
      </c>
      <c r="B36" s="38">
        <f t="shared" si="1"/>
        <v>0</v>
      </c>
      <c r="C36" s="38">
        <f t="shared" si="1"/>
        <v>3.6497619984967464E-2</v>
      </c>
      <c r="D36" s="38">
        <f t="shared" si="1"/>
        <v>0</v>
      </c>
      <c r="E36" s="38">
        <f t="shared" si="1"/>
        <v>0</v>
      </c>
      <c r="F36" s="38">
        <f t="shared" si="1"/>
        <v>0</v>
      </c>
      <c r="G36" s="38">
        <f t="shared" si="1"/>
        <v>0</v>
      </c>
      <c r="H36" s="38">
        <f t="shared" si="1"/>
        <v>0</v>
      </c>
      <c r="I36" s="38">
        <f t="shared" si="1"/>
        <v>0</v>
      </c>
      <c r="J36" s="38">
        <f t="shared" si="1"/>
        <v>0</v>
      </c>
      <c r="K36" s="38">
        <f t="shared" si="1"/>
        <v>0</v>
      </c>
      <c r="L36" s="38">
        <f t="shared" si="1"/>
        <v>0</v>
      </c>
    </row>
    <row r="37" spans="1:12">
      <c r="A37" s="29" t="s">
        <v>28</v>
      </c>
      <c r="B37" s="38">
        <f t="shared" si="1"/>
        <v>6.0634844514062688E-2</v>
      </c>
      <c r="C37" s="38">
        <f t="shared" si="1"/>
        <v>9.5288196746569371E-3</v>
      </c>
      <c r="D37" s="38">
        <f t="shared" si="1"/>
        <v>4.873155260508394E-3</v>
      </c>
      <c r="E37" s="38">
        <f t="shared" si="1"/>
        <v>4.3801572996195491E-2</v>
      </c>
      <c r="F37" s="38">
        <f t="shared" si="1"/>
        <v>4.3078980746784103E-2</v>
      </c>
      <c r="G37" s="38">
        <f t="shared" si="1"/>
        <v>0</v>
      </c>
      <c r="H37" s="38">
        <f t="shared" si="1"/>
        <v>2.1622719337340213E-2</v>
      </c>
      <c r="I37" s="38">
        <f t="shared" si="1"/>
        <v>0</v>
      </c>
      <c r="J37" s="38">
        <f t="shared" si="1"/>
        <v>0</v>
      </c>
      <c r="K37" s="38">
        <f t="shared" si="1"/>
        <v>0</v>
      </c>
      <c r="L37" s="38">
        <f t="shared" si="1"/>
        <v>0</v>
      </c>
    </row>
    <row r="38" spans="1:12">
      <c r="A38" s="29" t="s">
        <v>31</v>
      </c>
      <c r="B38" s="38">
        <f t="shared" si="1"/>
        <v>2.1348024253437826E-2</v>
      </c>
      <c r="C38" s="38">
        <f t="shared" si="1"/>
        <v>0</v>
      </c>
      <c r="D38" s="38">
        <f t="shared" si="1"/>
        <v>6.6207345228943559E-3</v>
      </c>
      <c r="E38" s="38">
        <f t="shared" si="1"/>
        <v>0</v>
      </c>
      <c r="F38" s="38">
        <f t="shared" si="1"/>
        <v>0</v>
      </c>
      <c r="G38" s="38">
        <f t="shared" si="1"/>
        <v>0</v>
      </c>
      <c r="H38" s="38">
        <f t="shared" si="1"/>
        <v>0</v>
      </c>
      <c r="I38" s="38">
        <f t="shared" si="1"/>
        <v>0</v>
      </c>
      <c r="J38" s="38">
        <f t="shared" si="1"/>
        <v>0</v>
      </c>
      <c r="K38" s="38">
        <f t="shared" si="1"/>
        <v>0</v>
      </c>
      <c r="L38" s="38">
        <f t="shared" si="1"/>
        <v>0</v>
      </c>
    </row>
    <row r="39" spans="1:12">
      <c r="A39" s="29" t="s">
        <v>34</v>
      </c>
      <c r="B39" s="38">
        <f t="shared" si="1"/>
        <v>0</v>
      </c>
      <c r="C39" s="38">
        <f t="shared" si="1"/>
        <v>0</v>
      </c>
      <c r="D39" s="38">
        <f t="shared" si="1"/>
        <v>0</v>
      </c>
      <c r="E39" s="38">
        <f t="shared" si="1"/>
        <v>0</v>
      </c>
      <c r="F39" s="38">
        <f t="shared" si="1"/>
        <v>0</v>
      </c>
      <c r="G39" s="38">
        <f t="shared" si="1"/>
        <v>0</v>
      </c>
      <c r="H39" s="38">
        <f t="shared" si="1"/>
        <v>0</v>
      </c>
      <c r="I39" s="38">
        <f t="shared" si="1"/>
        <v>0</v>
      </c>
      <c r="J39" s="38">
        <f t="shared" si="1"/>
        <v>0</v>
      </c>
      <c r="K39" s="38">
        <f t="shared" si="1"/>
        <v>0</v>
      </c>
      <c r="L39" s="38">
        <f t="shared" si="1"/>
        <v>0</v>
      </c>
    </row>
    <row r="40" spans="1:12">
      <c r="A40" s="34" t="s">
        <v>293</v>
      </c>
      <c r="B40" s="42">
        <f t="shared" ref="B40:L40" si="2">+IF(B22=0,"-",SUM(B24:B39))</f>
        <v>1</v>
      </c>
      <c r="C40" s="42">
        <f t="shared" si="2"/>
        <v>0.99999999999999978</v>
      </c>
      <c r="D40" s="42">
        <f t="shared" si="2"/>
        <v>1</v>
      </c>
      <c r="E40" s="42">
        <f t="shared" si="2"/>
        <v>1.0000000000000004</v>
      </c>
      <c r="F40" s="42">
        <f t="shared" si="2"/>
        <v>1.0000000000000002</v>
      </c>
      <c r="G40" s="42">
        <f t="shared" si="2"/>
        <v>0.99999999999999978</v>
      </c>
      <c r="H40" s="42">
        <f t="shared" si="2"/>
        <v>1</v>
      </c>
      <c r="I40" s="42">
        <f t="shared" si="2"/>
        <v>1</v>
      </c>
      <c r="J40" s="42">
        <f t="shared" si="2"/>
        <v>1</v>
      </c>
      <c r="K40" s="42">
        <f t="shared" si="2"/>
        <v>1.0000000000000002</v>
      </c>
      <c r="L40" s="42">
        <f t="shared" si="2"/>
        <v>1</v>
      </c>
    </row>
    <row r="41" spans="1:12">
      <c r="A41" s="15"/>
      <c r="B41" s="64"/>
      <c r="C41" s="64"/>
      <c r="D41" s="65"/>
      <c r="E41" s="65"/>
      <c r="F41" s="65"/>
      <c r="G41" s="65"/>
      <c r="H41" s="65"/>
      <c r="I41" s="65"/>
      <c r="J41" s="65"/>
      <c r="K41" s="65"/>
      <c r="L41" s="65"/>
    </row>
  </sheetData>
  <sheetProtection algorithmName="SHA-512" hashValue="SoDmsRTMGb4OrY6EAoilCKWFc10pM6cQi0UeqNMT43qOvG4ndaDsITDK4d2Xt5FqZO+nUMqQOkgbed+RU/KQww==" saltValue="1zOJD28GXCNeUbjXcQ1axQ==" spinCount="100000" sheet="1" objects="1" scenarios="1"/>
  <protectedRanges>
    <protectedRange sqref="A2:A3" name="Rango1"/>
  </protectedRanges>
  <mergeCells count="3">
    <mergeCell ref="A1:L1"/>
    <mergeCell ref="B5:L5"/>
    <mergeCell ref="B23:L23"/>
  </mergeCells>
  <printOptions horizontalCentered="1"/>
  <pageMargins left="0.39370078740157483" right="0.19685039370078741" top="0.39370078740157483" bottom="0.39370078740157483" header="0" footer="0"/>
  <pageSetup paperSize="9" scale="90" fitToHeight="0" orientation="landscape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17A9CA0-65BA-42DA-AFF0-4ACDBD851188}">
          <x14:formula1>
            <xm:f>'V4'!$R$5:$R$22</xm:f>
          </x14:formula1>
          <xm:sqref>A3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29A6D2-DE0D-491B-8ED9-2DA3EC2E3F30}">
  <sheetPr>
    <pageSetUpPr fitToPage="1"/>
  </sheetPr>
  <dimension ref="A1:L54"/>
  <sheetViews>
    <sheetView view="pageBreakPreview" zoomScaleNormal="100" zoomScaleSheetLayoutView="100" workbookViewId="0">
      <selection activeCell="A2" sqref="A2"/>
    </sheetView>
  </sheetViews>
  <sheetFormatPr baseColWidth="10" defaultColWidth="11.44140625" defaultRowHeight="13.2"/>
  <cols>
    <col min="1" max="1" width="23.109375" customWidth="1"/>
    <col min="2" max="12" width="9.6640625" customWidth="1"/>
  </cols>
  <sheetData>
    <row r="1" spans="1:12" ht="17.399999999999999">
      <c r="A1" s="66" t="str">
        <f>"En "&amp;LEFT('V1'!B3,4)&amp;", las principales ventas de la provincia de Cáceres (el "&amp;ROUND(SUM(A3:A6)*100,2)&amp;"% del total) se concentraron en "</f>
        <v xml:space="preserve">En 2023, las principales ventas de la provincia de Cáceres (el 94,82% del total) se concentraron en </v>
      </c>
      <c r="B1" s="17"/>
      <c r="C1" s="17"/>
    </row>
    <row r="2" spans="1:12" ht="17.399999999999999">
      <c r="A2" s="66" t="s">
        <v>300</v>
      </c>
      <c r="B2" s="17"/>
      <c r="C2" s="17"/>
    </row>
    <row r="3" spans="1:12" ht="17.399999999999999">
      <c r="A3" s="67">
        <f>+LARGE('VTM13'!$K$26:$K$41,1)</f>
        <v>0.56444039473720187</v>
      </c>
      <c r="B3" s="68" t="str">
        <f>+_xlfn.XLOOKUP(A3,'VTM13'!$K$26:$K$41,'VTM13'!$A$26:$A$41)</f>
        <v xml:space="preserve">CA,CB, DF - I. extractivas, coquerías, refino y combustibles nucleares </v>
      </c>
      <c r="C3" s="17"/>
    </row>
    <row r="4" spans="1:12" ht="17.399999999999999">
      <c r="A4" s="67">
        <f>+LARGE('VTM13'!$K$26:$K$41,2)</f>
        <v>0.15913449375141403</v>
      </c>
      <c r="B4" s="68" t="str">
        <f>+_xlfn.XLOOKUP(A4,'VTM13'!$K$26:$K$41,'VTM13'!$A$26:$A$41)</f>
        <v xml:space="preserve">DA - Industria Agroalimentaria </v>
      </c>
      <c r="C4" s="17"/>
    </row>
    <row r="5" spans="1:12" ht="17.399999999999999">
      <c r="A5" s="67">
        <f>+LARGE('VTM13'!$K$26:$K$41,3)</f>
        <v>0.12411320353995726</v>
      </c>
      <c r="B5" s="68" t="str">
        <f>+_xlfn.XLOOKUP(A5,'VTM13'!$K$26:$K$41,'VTM13'!$A$26:$A$41)</f>
        <v xml:space="preserve">AA,BB - Agricultura, silvicultura y pesca </v>
      </c>
      <c r="C5" s="17"/>
    </row>
    <row r="6" spans="1:12" ht="17.399999999999999">
      <c r="A6" s="67">
        <f>+LARGE('VTM13'!$K$26:$K$41,4)</f>
        <v>0.10053931138460669</v>
      </c>
      <c r="B6" s="68" t="str">
        <f>+_xlfn.XLOOKUP(A6,'VTM13'!$K$26:$K$41,'VTM13'!$A$26:$A$41)</f>
        <v xml:space="preserve">DI - Industria de productos minerales no metálicos </v>
      </c>
      <c r="C6" s="17"/>
    </row>
    <row r="7" spans="1:12">
      <c r="A7" s="17"/>
      <c r="B7" s="17"/>
      <c r="C7" s="17"/>
    </row>
    <row r="8" spans="1:12" ht="15">
      <c r="A8" s="69"/>
      <c r="B8" s="17"/>
      <c r="C8" s="17"/>
    </row>
    <row r="9" spans="1:12" ht="17.399999999999999">
      <c r="A9" s="66" t="s">
        <v>301</v>
      </c>
      <c r="B9" s="17"/>
      <c r="C9" s="17"/>
    </row>
    <row r="11" spans="1:12" ht="31.2" customHeight="1">
      <c r="A11" s="90" t="s">
        <v>314</v>
      </c>
      <c r="B11" s="90"/>
      <c r="C11" s="90"/>
      <c r="D11" s="90"/>
      <c r="E11" s="90"/>
      <c r="F11" s="90"/>
      <c r="G11" s="90"/>
      <c r="H11" s="90"/>
      <c r="I11" s="90"/>
      <c r="J11" s="90"/>
      <c r="K11" s="90"/>
      <c r="L11" s="90"/>
    </row>
    <row r="12" spans="1:12" ht="15.6">
      <c r="A12" s="70"/>
      <c r="B12" s="70"/>
      <c r="C12" s="41" t="s">
        <v>303</v>
      </c>
      <c r="D12" s="70"/>
      <c r="E12" s="70"/>
      <c r="F12" s="70"/>
      <c r="G12" s="70"/>
      <c r="H12" s="70"/>
      <c r="I12" s="70"/>
      <c r="J12" s="70"/>
      <c r="K12" s="70"/>
      <c r="L12" s="70"/>
    </row>
    <row r="13" spans="1:12">
      <c r="B13" s="71"/>
      <c r="C13" s="72" t="s">
        <v>1</v>
      </c>
      <c r="D13" s="26"/>
      <c r="E13" s="26"/>
      <c r="F13" s="45"/>
      <c r="G13" s="26"/>
      <c r="H13" s="26"/>
      <c r="J13" s="26"/>
      <c r="K13" s="73"/>
      <c r="L13" s="26"/>
    </row>
    <row r="14" spans="1:12" ht="13.8" thickBot="1">
      <c r="A14" s="17"/>
      <c r="B14" s="27" t="str">
        <f>+'V1'!B3</f>
        <v>2023A</v>
      </c>
      <c r="C14" s="27" t="str">
        <f>+'V1'!C3</f>
        <v>2022P</v>
      </c>
      <c r="D14" s="27">
        <f>+'V1'!D3</f>
        <v>2021</v>
      </c>
      <c r="E14" s="27">
        <f>+'V1'!E3</f>
        <v>2020</v>
      </c>
      <c r="F14" s="27">
        <f>+'V1'!F3</f>
        <v>2019</v>
      </c>
      <c r="G14" s="27">
        <f>+'V1'!G3</f>
        <v>2018</v>
      </c>
      <c r="H14" s="27">
        <f>+'V1'!H3</f>
        <v>2017</v>
      </c>
      <c r="I14" s="27">
        <f>+'V1'!I3</f>
        <v>2016</v>
      </c>
      <c r="J14" s="27">
        <f>+'V1'!J3</f>
        <v>2015</v>
      </c>
      <c r="K14" s="27">
        <f>+'V1'!K3</f>
        <v>2014</v>
      </c>
      <c r="L14" s="27">
        <f>+'V1'!L3</f>
        <v>2013</v>
      </c>
    </row>
    <row r="15" spans="1:12" ht="14.4" thickTop="1" thickBot="1">
      <c r="A15" s="28" t="s">
        <v>196</v>
      </c>
      <c r="B15" s="87" t="s">
        <v>316</v>
      </c>
      <c r="C15" s="87"/>
      <c r="D15" s="87"/>
      <c r="E15" s="87"/>
      <c r="F15" s="87"/>
      <c r="G15" s="87"/>
      <c r="H15" s="87"/>
      <c r="I15" s="87"/>
      <c r="J15" s="87"/>
      <c r="K15" s="87"/>
      <c r="L15" s="87"/>
    </row>
    <row r="16" spans="1:12" ht="13.8" thickTop="1">
      <c r="A16" s="29" t="s">
        <v>198</v>
      </c>
      <c r="B16" s="30">
        <f>+SUMIFS(Ventas!P:P,Ventas!$AD:$AD,$C$13,Ventas!$B:$B,$A16,Ventas!$A:$A,"Cáceres")</f>
        <v>4.6568240000000003</v>
      </c>
      <c r="C16" s="30">
        <f>+SUMIFS(Ventas!Q:Q,Ventas!$AD:$AD,$C$13,Ventas!$B:$B,$A16,Ventas!$A:$A,"Cáceres")</f>
        <v>0</v>
      </c>
      <c r="D16" s="30">
        <f>+SUMIFS(Ventas!R:R,Ventas!$AD:$AD,$C$13,Ventas!$B:$B,$A16,Ventas!$A:$A,"Cáceres")</f>
        <v>17.0473</v>
      </c>
      <c r="E16" s="30">
        <f>+SUMIFS(Ventas!S:S,Ventas!$AD:$AD,$C$13,Ventas!$B:$B,$A16,Ventas!$A:$A,"Cáceres")</f>
        <v>0</v>
      </c>
      <c r="F16" s="30">
        <f>+SUMIFS(Ventas!T:T,Ventas!$AD:$AD,$C$13,Ventas!$B:$B,$A16,Ventas!$A:$A,"Cáceres")</f>
        <v>0</v>
      </c>
      <c r="G16" s="30">
        <f>+SUMIFS(Ventas!U:U,Ventas!$AD:$AD,$C$13,Ventas!$B:$B,$A16,Ventas!$A:$A,"Cáceres")</f>
        <v>15.346925000000001</v>
      </c>
      <c r="H16" s="30">
        <f>+SUMIFS(Ventas!V:V,Ventas!$AD:$AD,$C$13,Ventas!$B:$B,$A16,Ventas!$A:$A,"Cáceres")</f>
        <v>30.71406</v>
      </c>
      <c r="I16" s="30">
        <f>+SUMIFS(Ventas!W:W,Ventas!$AD:$AD,$C$13,Ventas!$B:$B,$A16,Ventas!$A:$A,"Cáceres")</f>
        <v>14.402604</v>
      </c>
      <c r="J16" s="30">
        <f>+SUMIFS(Ventas!X:X,Ventas!$AD:$AD,$C$13,Ventas!$B:$B,$A16,Ventas!$A:$A,"Cáceres")</f>
        <v>58.145193999999996</v>
      </c>
      <c r="K16" s="30">
        <f>+SUMIFS(Ventas!Y:Y,Ventas!$AD:$AD,$C$13,Ventas!$B:$B,$A16,Ventas!$A:$A,"Cáceres")</f>
        <v>0</v>
      </c>
      <c r="L16" s="30">
        <f>+SUMIFS(Ventas!Z:Z,Ventas!$AD:$AD,$C$13,Ventas!$B:$B,$A16,Ventas!$A:$A,"Cáceres")</f>
        <v>0</v>
      </c>
    </row>
    <row r="17" spans="1:12">
      <c r="A17" s="29" t="s">
        <v>199</v>
      </c>
      <c r="B17" s="30">
        <f>+SUMIFS(Ventas!P:P,Ventas!$AD:$AD,$C$13,Ventas!$B:$B,$A17,Ventas!$A:$A,"Cáceres")</f>
        <v>0</v>
      </c>
      <c r="C17" s="30">
        <f>+SUMIFS(Ventas!Q:Q,Ventas!$AD:$AD,$C$13,Ventas!$B:$B,$A17,Ventas!$A:$A,"Cáceres")</f>
        <v>0</v>
      </c>
      <c r="D17" s="30">
        <f>+SUMIFS(Ventas!R:R,Ventas!$AD:$AD,$C$13,Ventas!$B:$B,$A17,Ventas!$A:$A,"Cáceres")</f>
        <v>0</v>
      </c>
      <c r="E17" s="30">
        <f>+SUMIFS(Ventas!S:S,Ventas!$AD:$AD,$C$13,Ventas!$B:$B,$A17,Ventas!$A:$A,"Cáceres")</f>
        <v>0</v>
      </c>
      <c r="F17" s="30">
        <f>+SUMIFS(Ventas!T:T,Ventas!$AD:$AD,$C$13,Ventas!$B:$B,$A17,Ventas!$A:$A,"Cáceres")</f>
        <v>0</v>
      </c>
      <c r="G17" s="30">
        <f>+SUMIFS(Ventas!U:U,Ventas!$AD:$AD,$C$13,Ventas!$B:$B,$A17,Ventas!$A:$A,"Cáceres")</f>
        <v>0</v>
      </c>
      <c r="H17" s="30">
        <f>+SUMIFS(Ventas!V:V,Ventas!$AD:$AD,$C$13,Ventas!$B:$B,$A17,Ventas!$A:$A,"Cáceres")</f>
        <v>0</v>
      </c>
      <c r="I17" s="30">
        <f>+SUMIFS(Ventas!W:W,Ventas!$AD:$AD,$C$13,Ventas!$B:$B,$A17,Ventas!$A:$A,"Cáceres")</f>
        <v>0</v>
      </c>
      <c r="J17" s="30">
        <f>+SUMIFS(Ventas!X:X,Ventas!$AD:$AD,$C$13,Ventas!$B:$B,$A17,Ventas!$A:$A,"Cáceres")</f>
        <v>0</v>
      </c>
      <c r="K17" s="30">
        <f>+SUMIFS(Ventas!Y:Y,Ventas!$AD:$AD,$C$13,Ventas!$B:$B,$A17,Ventas!$A:$A,"Cáceres")</f>
        <v>0</v>
      </c>
      <c r="L17" s="30">
        <f>+SUMIFS(Ventas!Z:Z,Ventas!$AD:$AD,$C$13,Ventas!$B:$B,$A17,Ventas!$A:$A,"Cáceres")</f>
        <v>0</v>
      </c>
    </row>
    <row r="18" spans="1:12">
      <c r="A18" s="29" t="s">
        <v>200</v>
      </c>
      <c r="B18" s="30">
        <f>+SUMIFS(Ventas!P:P,Ventas!$AD:$AD,$C$13,Ventas!$B:$B,$A18,Ventas!$A:$A,"Cáceres")</f>
        <v>0</v>
      </c>
      <c r="C18" s="30">
        <f>+SUMIFS(Ventas!Q:Q,Ventas!$AD:$AD,$C$13,Ventas!$B:$B,$A18,Ventas!$A:$A,"Cáceres")</f>
        <v>0</v>
      </c>
      <c r="D18" s="30">
        <f>+SUMIFS(Ventas!R:R,Ventas!$AD:$AD,$C$13,Ventas!$B:$B,$A18,Ventas!$A:$A,"Cáceres")</f>
        <v>0</v>
      </c>
      <c r="E18" s="30">
        <f>+SUMIFS(Ventas!S:S,Ventas!$AD:$AD,$C$13,Ventas!$B:$B,$A18,Ventas!$A:$A,"Cáceres")</f>
        <v>0</v>
      </c>
      <c r="F18" s="30">
        <f>+SUMIFS(Ventas!T:T,Ventas!$AD:$AD,$C$13,Ventas!$B:$B,$A18,Ventas!$A:$A,"Cáceres")</f>
        <v>0</v>
      </c>
      <c r="G18" s="30">
        <f>+SUMIFS(Ventas!U:U,Ventas!$AD:$AD,$C$13,Ventas!$B:$B,$A18,Ventas!$A:$A,"Cáceres")</f>
        <v>0</v>
      </c>
      <c r="H18" s="30">
        <f>+SUMIFS(Ventas!V:V,Ventas!$AD:$AD,$C$13,Ventas!$B:$B,$A18,Ventas!$A:$A,"Cáceres")</f>
        <v>0</v>
      </c>
      <c r="I18" s="30">
        <f>+SUMIFS(Ventas!W:W,Ventas!$AD:$AD,$C$13,Ventas!$B:$B,$A18,Ventas!$A:$A,"Cáceres")</f>
        <v>0</v>
      </c>
      <c r="J18" s="30">
        <f>+SUMIFS(Ventas!X:X,Ventas!$AD:$AD,$C$13,Ventas!$B:$B,$A18,Ventas!$A:$A,"Cáceres")</f>
        <v>0</v>
      </c>
      <c r="K18" s="30">
        <f>+SUMIFS(Ventas!Y:Y,Ventas!$AD:$AD,$C$13,Ventas!$B:$B,$A18,Ventas!$A:$A,"Cáceres")</f>
        <v>0</v>
      </c>
      <c r="L18" s="30">
        <f>+SUMIFS(Ventas!Z:Z,Ventas!$AD:$AD,$C$13,Ventas!$B:$B,$A18,Ventas!$A:$A,"Cáceres")</f>
        <v>0</v>
      </c>
    </row>
    <row r="19" spans="1:12">
      <c r="A19" s="29" t="s">
        <v>201</v>
      </c>
      <c r="B19" s="30">
        <f>+SUMIFS(Ventas!P:P,Ventas!$AD:$AD,$C$13,Ventas!$B:$B,$A19,Ventas!$A:$A,"Cáceres")</f>
        <v>0</v>
      </c>
      <c r="C19" s="30">
        <f>+SUMIFS(Ventas!Q:Q,Ventas!$AD:$AD,$C$13,Ventas!$B:$B,$A19,Ventas!$A:$A,"Cáceres")</f>
        <v>0</v>
      </c>
      <c r="D19" s="30">
        <f>+SUMIFS(Ventas!R:R,Ventas!$AD:$AD,$C$13,Ventas!$B:$B,$A19,Ventas!$A:$A,"Cáceres")</f>
        <v>0</v>
      </c>
      <c r="E19" s="30">
        <f>+SUMIFS(Ventas!S:S,Ventas!$AD:$AD,$C$13,Ventas!$B:$B,$A19,Ventas!$A:$A,"Cáceres")</f>
        <v>0</v>
      </c>
      <c r="F19" s="30">
        <f>+SUMIFS(Ventas!T:T,Ventas!$AD:$AD,$C$13,Ventas!$B:$B,$A19,Ventas!$A:$A,"Cáceres")</f>
        <v>0</v>
      </c>
      <c r="G19" s="30">
        <f>+SUMIFS(Ventas!U:U,Ventas!$AD:$AD,$C$13,Ventas!$B:$B,$A19,Ventas!$A:$A,"Cáceres")</f>
        <v>0</v>
      </c>
      <c r="H19" s="30">
        <f>+SUMIFS(Ventas!V:V,Ventas!$AD:$AD,$C$13,Ventas!$B:$B,$A19,Ventas!$A:$A,"Cáceres")</f>
        <v>0</v>
      </c>
      <c r="I19" s="30">
        <f>+SUMIFS(Ventas!W:W,Ventas!$AD:$AD,$C$13,Ventas!$B:$B,$A19,Ventas!$A:$A,"Cáceres")</f>
        <v>0</v>
      </c>
      <c r="J19" s="30">
        <f>+SUMIFS(Ventas!X:X,Ventas!$AD:$AD,$C$13,Ventas!$B:$B,$A19,Ventas!$A:$A,"Cáceres")</f>
        <v>0</v>
      </c>
      <c r="K19" s="30">
        <f>+SUMIFS(Ventas!Y:Y,Ventas!$AD:$AD,$C$13,Ventas!$B:$B,$A19,Ventas!$A:$A,"Cáceres")</f>
        <v>0</v>
      </c>
      <c r="L19" s="30">
        <f>+SUMIFS(Ventas!Z:Z,Ventas!$AD:$AD,$C$13,Ventas!$B:$B,$A19,Ventas!$A:$A,"Cáceres")</f>
        <v>0</v>
      </c>
    </row>
    <row r="20" spans="1:12">
      <c r="A20" s="29" t="s">
        <v>202</v>
      </c>
      <c r="B20" s="30">
        <f>+SUMIFS(Ventas!P:P,Ventas!$AD:$AD,$C$13,Ventas!$B:$B,$A20,Ventas!$A:$A,"Cáceres")</f>
        <v>1.229250296185191</v>
      </c>
      <c r="C20" s="30">
        <f>+SUMIFS(Ventas!Q:Q,Ventas!$AD:$AD,$C$13,Ventas!$B:$B,$A20,Ventas!$A:$A,"Cáceres")</f>
        <v>1.02537845886431</v>
      </c>
      <c r="D20" s="30">
        <f>+SUMIFS(Ventas!R:R,Ventas!$AD:$AD,$C$13,Ventas!$B:$B,$A20,Ventas!$A:$A,"Cáceres")</f>
        <v>0.97582731997810801</v>
      </c>
      <c r="E20" s="30">
        <f>+SUMIFS(Ventas!S:S,Ventas!$AD:$AD,$C$13,Ventas!$B:$B,$A20,Ventas!$A:$A,"Cáceres")</f>
        <v>1.1826494414679349</v>
      </c>
      <c r="F20" s="30">
        <f>+SUMIFS(Ventas!T:T,Ventas!$AD:$AD,$C$13,Ventas!$B:$B,$A20,Ventas!$A:$A,"Cáceres")</f>
        <v>1.180865721361809</v>
      </c>
      <c r="G20" s="30">
        <f>+SUMIFS(Ventas!U:U,Ventas!$AD:$AD,$C$13,Ventas!$B:$B,$A20,Ventas!$A:$A,"Cáceres")</f>
        <v>1.123126047790898</v>
      </c>
      <c r="H20" s="30">
        <f>+SUMIFS(Ventas!V:V,Ventas!$AD:$AD,$C$13,Ventas!$B:$B,$A20,Ventas!$A:$A,"Cáceres")</f>
        <v>1.257748258863822</v>
      </c>
      <c r="I20" s="30">
        <f>+SUMIFS(Ventas!W:W,Ventas!$AD:$AD,$C$13,Ventas!$B:$B,$A20,Ventas!$A:$A,"Cáceres")</f>
        <v>1.385322159212222</v>
      </c>
      <c r="J20" s="30">
        <f>+SUMIFS(Ventas!X:X,Ventas!$AD:$AD,$C$13,Ventas!$B:$B,$A20,Ventas!$A:$A,"Cáceres")</f>
        <v>1.388652384344583</v>
      </c>
      <c r="K20" s="30">
        <f>+SUMIFS(Ventas!Y:Y,Ventas!$AD:$AD,$C$13,Ventas!$B:$B,$A20,Ventas!$A:$A,"Cáceres")</f>
        <v>1.2856510620182779</v>
      </c>
      <c r="L20" s="30">
        <f>+SUMIFS(Ventas!Z:Z,Ventas!$AD:$AD,$C$13,Ventas!$B:$B,$A20,Ventas!$A:$A,"Cáceres")</f>
        <v>1.061016288946375</v>
      </c>
    </row>
    <row r="21" spans="1:12">
      <c r="A21" s="29" t="s">
        <v>203</v>
      </c>
      <c r="B21" s="30">
        <f>+SUMIFS(Ventas!P:P,Ventas!$AD:$AD,$C$13,Ventas!$B:$B,$A21,Ventas!$A:$A,"Cáceres")</f>
        <v>0</v>
      </c>
      <c r="C21" s="30">
        <f>+SUMIFS(Ventas!Q:Q,Ventas!$AD:$AD,$C$13,Ventas!$B:$B,$A21,Ventas!$A:$A,"Cáceres")</f>
        <v>0</v>
      </c>
      <c r="D21" s="74">
        <f>+SUMIFS(Ventas!R:R,Ventas!$AD:$AD,$C$13,Ventas!$B:$B,$A21,Ventas!$A:$A,"Cáceres")</f>
        <v>0</v>
      </c>
      <c r="E21" s="75">
        <f>+SUMIFS(Ventas!S:S,Ventas!$AD:$AD,$C$13,Ventas!$B:$B,$A21,Ventas!$A:$A,"Cáceres")</f>
        <v>0</v>
      </c>
      <c r="F21" s="75">
        <f>+SUMIFS(Ventas!T:T,Ventas!$AD:$AD,$C$13,Ventas!$B:$B,$A21,Ventas!$A:$A,"Cáceres")</f>
        <v>0</v>
      </c>
      <c r="G21" s="30">
        <f>+SUMIFS(Ventas!U:U,Ventas!$AD:$AD,$C$13,Ventas!$B:$B,$A21,Ventas!$A:$A,"Cáceres")</f>
        <v>0</v>
      </c>
      <c r="H21" s="30">
        <f>+SUMIFS(Ventas!V:V,Ventas!$AD:$AD,$C$13,Ventas!$B:$B,$A21,Ventas!$A:$A,"Cáceres")</f>
        <v>0</v>
      </c>
      <c r="I21" s="74">
        <f>+SUMIFS(Ventas!W:W,Ventas!$AD:$AD,$C$13,Ventas!$B:$B,$A21,Ventas!$A:$A,"Cáceres")</f>
        <v>0</v>
      </c>
      <c r="J21" s="74">
        <f>+SUMIFS(Ventas!X:X,Ventas!$AD:$AD,$C$13,Ventas!$B:$B,$A21,Ventas!$A:$A,"Cáceres")</f>
        <v>0</v>
      </c>
      <c r="K21" s="30">
        <f>+SUMIFS(Ventas!Y:Y,Ventas!$AD:$AD,$C$13,Ventas!$B:$B,$A21,Ventas!$A:$A,"Cáceres")</f>
        <v>0</v>
      </c>
      <c r="L21" s="30">
        <f>+SUMIFS(Ventas!Z:Z,Ventas!$AD:$AD,$C$13,Ventas!$B:$B,$A21,Ventas!$A:$A,"Cáceres")</f>
        <v>0</v>
      </c>
    </row>
    <row r="22" spans="1:12">
      <c r="A22" s="29" t="s">
        <v>204</v>
      </c>
      <c r="B22" s="30">
        <f>+SUMIFS(Ventas!P:P,Ventas!$AD:$AD,$C$13,Ventas!$B:$B,$A22,Ventas!$A:$A,"Cáceres")</f>
        <v>0</v>
      </c>
      <c r="C22" s="30">
        <f>+SUMIFS(Ventas!Q:Q,Ventas!$AD:$AD,$C$13,Ventas!$B:$B,$A22,Ventas!$A:$A,"Cáceres")</f>
        <v>0</v>
      </c>
      <c r="D22" s="74">
        <f>+SUMIFS(Ventas!R:R,Ventas!$AD:$AD,$C$13,Ventas!$B:$B,$A22,Ventas!$A:$A,"Cáceres")</f>
        <v>13.722336</v>
      </c>
      <c r="E22" s="75">
        <f>+SUMIFS(Ventas!S:S,Ventas!$AD:$AD,$C$13,Ventas!$B:$B,$A22,Ventas!$A:$A,"Cáceres")</f>
        <v>26.045476999999998</v>
      </c>
      <c r="F22" s="75">
        <f>+SUMIFS(Ventas!T:T,Ventas!$AD:$AD,$C$13,Ventas!$B:$B,$A22,Ventas!$A:$A,"Cáceres")</f>
        <v>15.430999999999999</v>
      </c>
      <c r="G22" s="30">
        <f>+SUMIFS(Ventas!U:U,Ventas!$AD:$AD,$C$13,Ventas!$B:$B,$A22,Ventas!$A:$A,"Cáceres")</f>
        <v>0</v>
      </c>
      <c r="H22" s="30">
        <f>+SUMIFS(Ventas!V:V,Ventas!$AD:$AD,$C$13,Ventas!$B:$B,$A22,Ventas!$A:$A,"Cáceres")</f>
        <v>2.2848999999999999</v>
      </c>
      <c r="I22" s="74">
        <f>+SUMIFS(Ventas!W:W,Ventas!$AD:$AD,$C$13,Ventas!$B:$B,$A22,Ventas!$A:$A,"Cáceres")</f>
        <v>4.6620359999999996</v>
      </c>
      <c r="J22" s="74">
        <f>+SUMIFS(Ventas!X:X,Ventas!$AD:$AD,$C$13,Ventas!$B:$B,$A22,Ventas!$A:$A,"Cáceres")</f>
        <v>7.9902339999999992</v>
      </c>
      <c r="K22" s="30">
        <f>+SUMIFS(Ventas!Y:Y,Ventas!$AD:$AD,$C$13,Ventas!$B:$B,$A22,Ventas!$A:$A,"Cáceres")</f>
        <v>79.50155500000001</v>
      </c>
      <c r="L22" s="30">
        <f>+SUMIFS(Ventas!Z:Z,Ventas!$AD:$AD,$C$13,Ventas!$B:$B,$A22,Ventas!$A:$A,"Cáceres")</f>
        <v>13.252668</v>
      </c>
    </row>
    <row r="23" spans="1:12">
      <c r="A23" s="29" t="s">
        <v>205</v>
      </c>
      <c r="B23" s="30">
        <f>+SUMIFS(Ventas!P:P,Ventas!$AD:$AD,$C$13,Ventas!$B:$B,$A23,Ventas!$A:$A,"Cáceres")</f>
        <v>7.5710009999999999</v>
      </c>
      <c r="C23" s="30">
        <f>+SUMIFS(Ventas!Q:Q,Ventas!$AD:$AD,$C$13,Ventas!$B:$B,$A23,Ventas!$A:$A,"Cáceres")</f>
        <v>5.5423850000000003</v>
      </c>
      <c r="D23" s="30">
        <f>+SUMIFS(Ventas!R:R,Ventas!$AD:$AD,$C$13,Ventas!$B:$B,$A23,Ventas!$A:$A,"Cáceres")</f>
        <v>0</v>
      </c>
      <c r="E23" s="30">
        <f>+SUMIFS(Ventas!S:S,Ventas!$AD:$AD,$C$13,Ventas!$B:$B,$A23,Ventas!$A:$A,"Cáceres")</f>
        <v>0</v>
      </c>
      <c r="F23" s="30">
        <f>+SUMIFS(Ventas!T:T,Ventas!$AD:$AD,$C$13,Ventas!$B:$B,$A23,Ventas!$A:$A,"Cáceres")</f>
        <v>0</v>
      </c>
      <c r="G23" s="30">
        <f>+SUMIFS(Ventas!U:U,Ventas!$AD:$AD,$C$13,Ventas!$B:$B,$A23,Ventas!$A:$A,"Cáceres")</f>
        <v>6.1300439999999998</v>
      </c>
      <c r="H23" s="30">
        <f>+SUMIFS(Ventas!V:V,Ventas!$AD:$AD,$C$13,Ventas!$B:$B,$A23,Ventas!$A:$A,"Cáceres")</f>
        <v>0</v>
      </c>
      <c r="I23" s="30">
        <f>+SUMIFS(Ventas!W:W,Ventas!$AD:$AD,$C$13,Ventas!$B:$B,$A23,Ventas!$A:$A,"Cáceres")</f>
        <v>12.903276</v>
      </c>
      <c r="J23" s="30">
        <f>+SUMIFS(Ventas!X:X,Ventas!$AD:$AD,$C$13,Ventas!$B:$B,$A23,Ventas!$A:$A,"Cáceres")</f>
        <v>6.4623140000000001</v>
      </c>
      <c r="K23" s="30">
        <f>+SUMIFS(Ventas!Y:Y,Ventas!$AD:$AD,$C$13,Ventas!$B:$B,$A23,Ventas!$A:$A,"Cáceres")</f>
        <v>4.2906680000000001</v>
      </c>
      <c r="L23" s="30">
        <f>+SUMIFS(Ventas!Z:Z,Ventas!$AD:$AD,$C$13,Ventas!$B:$B,$A23,Ventas!$A:$A,"Cáceres")</f>
        <v>0</v>
      </c>
    </row>
    <row r="24" spans="1:12">
      <c r="A24" s="29" t="s">
        <v>206</v>
      </c>
      <c r="B24" s="30">
        <f>+SUMIFS(Ventas!P:P,Ventas!$AD:$AD,$C$13,Ventas!$B:$B,$A24,Ventas!$A:$A,"Cáceres")</f>
        <v>0</v>
      </c>
      <c r="C24" s="30">
        <f>+SUMIFS(Ventas!Q:Q,Ventas!$AD:$AD,$C$13,Ventas!$B:$B,$A24,Ventas!$A:$A,"Cáceres")</f>
        <v>0</v>
      </c>
      <c r="D24" s="75">
        <f>+SUMIFS(Ventas!R:R,Ventas!$AD:$AD,$C$13,Ventas!$B:$B,$A24,Ventas!$A:$A,"Cáceres")</f>
        <v>0</v>
      </c>
      <c r="E24" s="75">
        <f>+SUMIFS(Ventas!S:S,Ventas!$AD:$AD,$C$13,Ventas!$B:$B,$A24,Ventas!$A:$A,"Cáceres")</f>
        <v>0</v>
      </c>
      <c r="F24" s="30">
        <f>+SUMIFS(Ventas!T:T,Ventas!$AD:$AD,$C$13,Ventas!$B:$B,$A24,Ventas!$A:$A,"Cáceres")</f>
        <v>0</v>
      </c>
      <c r="G24" s="30">
        <f>+SUMIFS(Ventas!U:U,Ventas!$AD:$AD,$C$13,Ventas!$B:$B,$A24,Ventas!$A:$A,"Cáceres")</f>
        <v>0</v>
      </c>
      <c r="H24" s="30">
        <f>+SUMIFS(Ventas!V:V,Ventas!$AD:$AD,$C$13,Ventas!$B:$B,$A24,Ventas!$A:$A,"Cáceres")</f>
        <v>0</v>
      </c>
      <c r="I24" s="30">
        <f>+SUMIFS(Ventas!W:W,Ventas!$AD:$AD,$C$13,Ventas!$B:$B,$A24,Ventas!$A:$A,"Cáceres")</f>
        <v>0</v>
      </c>
      <c r="J24" s="30">
        <f>+SUMIFS(Ventas!X:X,Ventas!$AD:$AD,$C$13,Ventas!$B:$B,$A24,Ventas!$A:$A,"Cáceres")</f>
        <v>0</v>
      </c>
      <c r="K24" s="30">
        <f>+SUMIFS(Ventas!Y:Y,Ventas!$AD:$AD,$C$13,Ventas!$B:$B,$A24,Ventas!$A:$A,"Cáceres")</f>
        <v>0</v>
      </c>
      <c r="L24" s="30">
        <f>+SUMIFS(Ventas!Z:Z,Ventas!$AD:$AD,$C$13,Ventas!$B:$B,$A24,Ventas!$A:$A,"Cáceres")</f>
        <v>0</v>
      </c>
    </row>
    <row r="25" spans="1:12">
      <c r="A25" s="29" t="s">
        <v>207</v>
      </c>
      <c r="B25" s="30">
        <f>+SUMIFS(Ventas!P:P,Ventas!$AD:$AD,$C$13,Ventas!$B:$B,$A25,Ventas!$A:$A,"Cáceres")</f>
        <v>0</v>
      </c>
      <c r="C25" s="30">
        <f>+SUMIFS(Ventas!Q:Q,Ventas!$AD:$AD,$C$13,Ventas!$B:$B,$A25,Ventas!$A:$A,"Cáceres")</f>
        <v>0</v>
      </c>
      <c r="D25" s="30">
        <f>+SUMIFS(Ventas!R:R,Ventas!$AD:$AD,$C$13,Ventas!$B:$B,$A25,Ventas!$A:$A,"Cáceres")</f>
        <v>0</v>
      </c>
      <c r="E25" s="30">
        <f>+SUMIFS(Ventas!S:S,Ventas!$AD:$AD,$C$13,Ventas!$B:$B,$A25,Ventas!$A:$A,"Cáceres")</f>
        <v>0</v>
      </c>
      <c r="F25" s="30">
        <f>+SUMIFS(Ventas!T:T,Ventas!$AD:$AD,$C$13,Ventas!$B:$B,$A25,Ventas!$A:$A,"Cáceres")</f>
        <v>0</v>
      </c>
      <c r="G25" s="30">
        <f>+SUMIFS(Ventas!U:U,Ventas!$AD:$AD,$C$13,Ventas!$B:$B,$A25,Ventas!$A:$A,"Cáceres")</f>
        <v>30.667866</v>
      </c>
      <c r="H25" s="30">
        <f>+SUMIFS(Ventas!V:V,Ventas!$AD:$AD,$C$13,Ventas!$B:$B,$A25,Ventas!$A:$A,"Cáceres")</f>
        <v>0</v>
      </c>
      <c r="I25" s="30">
        <f>+SUMIFS(Ventas!W:W,Ventas!$AD:$AD,$C$13,Ventas!$B:$B,$A25,Ventas!$A:$A,"Cáceres")</f>
        <v>0</v>
      </c>
      <c r="J25" s="30">
        <f>+SUMIFS(Ventas!X:X,Ventas!$AD:$AD,$C$13,Ventas!$B:$B,$A25,Ventas!$A:$A,"Cáceres")</f>
        <v>0</v>
      </c>
      <c r="K25" s="30">
        <f>+SUMIFS(Ventas!Y:Y,Ventas!$AD:$AD,$C$13,Ventas!$B:$B,$A25,Ventas!$A:$A,"Cáceres")</f>
        <v>0</v>
      </c>
      <c r="L25" s="30">
        <f>+SUMIFS(Ventas!Z:Z,Ventas!$AD:$AD,$C$13,Ventas!$B:$B,$A25,Ventas!$A:$A,"Cáceres")</f>
        <v>0</v>
      </c>
    </row>
    <row r="26" spans="1:12">
      <c r="A26" s="31" t="s">
        <v>130</v>
      </c>
      <c r="B26" s="32">
        <f>+SUMIFS(Ventas!P:P,Ventas!$AD:$AD,$C$13,Ventas!$B:$B,$A26,Ventas!$A:$A,"Cáceres")</f>
        <v>5610.4952240000002</v>
      </c>
      <c r="C26" s="32">
        <f>+SUMIFS(Ventas!Q:Q,Ventas!$AD:$AD,$C$13,Ventas!$B:$B,$A26,Ventas!$A:$A,"Cáceres")</f>
        <v>1964.1213729999999</v>
      </c>
      <c r="D26" s="32">
        <f>+SUMIFS(Ventas!R:R,Ventas!$AD:$AD,$C$13,Ventas!$B:$B,$A26,Ventas!$A:$A,"Cáceres")</f>
        <v>1941.141656</v>
      </c>
      <c r="E26" s="32">
        <f>+SUMIFS(Ventas!S:S,Ventas!$AD:$AD,$C$13,Ventas!$B:$B,$A26,Ventas!$A:$A,"Cáceres")</f>
        <v>2191.5737719999997</v>
      </c>
      <c r="F26" s="32">
        <f>+SUMIFS(Ventas!T:T,Ventas!$AD:$AD,$C$13,Ventas!$B:$B,$A26,Ventas!$A:$A,"Cáceres")</f>
        <v>1853.9259900000002</v>
      </c>
      <c r="G26" s="32">
        <f>+SUMIFS(Ventas!U:U,Ventas!$AD:$AD,$C$13,Ventas!$B:$B,$A26,Ventas!$A:$A,"Cáceres")</f>
        <v>834.15690099999995</v>
      </c>
      <c r="H26" s="32">
        <f>+SUMIFS(Ventas!V:V,Ventas!$AD:$AD,$C$13,Ventas!$B:$B,$A26,Ventas!$A:$A,"Cáceres")</f>
        <v>1499.9232489999999</v>
      </c>
      <c r="I26" s="32">
        <f>+SUMIFS(Ventas!W:W,Ventas!$AD:$AD,$C$13,Ventas!$B:$B,$A26,Ventas!$A:$A,"Cáceres")</f>
        <v>1291.3812640000001</v>
      </c>
      <c r="J26" s="32">
        <f>+SUMIFS(Ventas!X:X,Ventas!$AD:$AD,$C$13,Ventas!$B:$B,$A26,Ventas!$A:$A,"Cáceres")</f>
        <v>2974.6162010000003</v>
      </c>
      <c r="K26" s="32">
        <f>+SUMIFS(Ventas!Y:Y,Ventas!$AD:$AD,$C$13,Ventas!$B:$B,$A26,Ventas!$A:$A,"Cáceres")</f>
        <v>3054.0726869999999</v>
      </c>
      <c r="L26" s="32">
        <f>+SUMIFS(Ventas!Z:Z,Ventas!$AD:$AD,$C$13,Ventas!$B:$B,$A26,Ventas!$A:$A,"Cáceres")</f>
        <v>2578.394264</v>
      </c>
    </row>
    <row r="27" spans="1:12">
      <c r="A27" s="29" t="s">
        <v>208</v>
      </c>
      <c r="B27" s="30">
        <f>+SUMIFS(Ventas!P:P,Ventas!$AD:$AD,$C$13,Ventas!$B:$B,$A27,Ventas!$A:$A,"Cáceres")</f>
        <v>19.160207</v>
      </c>
      <c r="C27" s="30">
        <f>+SUMIFS(Ventas!Q:Q,Ventas!$AD:$AD,$C$13,Ventas!$B:$B,$A27,Ventas!$A:$A,"Cáceres")</f>
        <v>0</v>
      </c>
      <c r="D27" s="30">
        <f>+SUMIFS(Ventas!R:R,Ventas!$AD:$AD,$C$13,Ventas!$B:$B,$A27,Ventas!$A:$A,"Cáceres")</f>
        <v>0</v>
      </c>
      <c r="E27" s="30">
        <f>+SUMIFS(Ventas!S:S,Ventas!$AD:$AD,$C$13,Ventas!$B:$B,$A27,Ventas!$A:$A,"Cáceres")</f>
        <v>0</v>
      </c>
      <c r="F27" s="30">
        <f>+SUMIFS(Ventas!T:T,Ventas!$AD:$AD,$C$13,Ventas!$B:$B,$A27,Ventas!$A:$A,"Cáceres")</f>
        <v>28.543475999999998</v>
      </c>
      <c r="G27" s="30">
        <f>+SUMIFS(Ventas!U:U,Ventas!$AD:$AD,$C$13,Ventas!$B:$B,$A27,Ventas!$A:$A,"Cáceres")</f>
        <v>14.639808</v>
      </c>
      <c r="H27" s="30">
        <f>+SUMIFS(Ventas!V:V,Ventas!$AD:$AD,$C$13,Ventas!$B:$B,$A27,Ventas!$A:$A,"Cáceres")</f>
        <v>11.085696</v>
      </c>
      <c r="I27" s="30">
        <f>+SUMIFS(Ventas!W:W,Ventas!$AD:$AD,$C$13,Ventas!$B:$B,$A27,Ventas!$A:$A,"Cáceres")</f>
        <v>39.103546000000001</v>
      </c>
      <c r="J27" s="30">
        <f>+SUMIFS(Ventas!X:X,Ventas!$AD:$AD,$C$13,Ventas!$B:$B,$A27,Ventas!$A:$A,"Cáceres")</f>
        <v>0</v>
      </c>
      <c r="K27" s="30">
        <f>+SUMIFS(Ventas!Y:Y,Ventas!$AD:$AD,$C$13,Ventas!$B:$B,$A27,Ventas!$A:$A,"Cáceres")</f>
        <v>13.01328</v>
      </c>
      <c r="L27" s="30">
        <f>+SUMIFS(Ventas!Z:Z,Ventas!$AD:$AD,$C$13,Ventas!$B:$B,$A27,Ventas!$A:$A,"Cáceres")</f>
        <v>38.675401000000001</v>
      </c>
    </row>
    <row r="28" spans="1:12">
      <c r="A28" s="29" t="s">
        <v>209</v>
      </c>
      <c r="B28" s="30">
        <f>+SUMIFS(Ventas!P:P,Ventas!$AD:$AD,$C$13,Ventas!$B:$B,$A28,Ventas!$A:$A,"Cáceres")</f>
        <v>4.3117080000000003</v>
      </c>
      <c r="C28" s="30">
        <f>+SUMIFS(Ventas!Q:Q,Ventas!$AD:$AD,$C$13,Ventas!$B:$B,$A28,Ventas!$A:$A,"Cáceres")</f>
        <v>0</v>
      </c>
      <c r="D28" s="30">
        <f>+SUMIFS(Ventas!R:R,Ventas!$AD:$AD,$C$13,Ventas!$B:$B,$A28,Ventas!$A:$A,"Cáceres")</f>
        <v>0</v>
      </c>
      <c r="E28" s="30">
        <f>+SUMIFS(Ventas!S:S,Ventas!$AD:$AD,$C$13,Ventas!$B:$B,$A28,Ventas!$A:$A,"Cáceres")</f>
        <v>52.494464000000001</v>
      </c>
      <c r="F28" s="30">
        <f>+SUMIFS(Ventas!T:T,Ventas!$AD:$AD,$C$13,Ventas!$B:$B,$A28,Ventas!$A:$A,"Cáceres")</f>
        <v>65.161308000000005</v>
      </c>
      <c r="G28" s="30">
        <f>+SUMIFS(Ventas!U:U,Ventas!$AD:$AD,$C$13,Ventas!$B:$B,$A28,Ventas!$A:$A,"Cáceres")</f>
        <v>86.861025999999995</v>
      </c>
      <c r="H28" s="30">
        <f>+SUMIFS(Ventas!V:V,Ventas!$AD:$AD,$C$13,Ventas!$B:$B,$A28,Ventas!$A:$A,"Cáceres")</f>
        <v>0</v>
      </c>
      <c r="I28" s="30">
        <f>+SUMIFS(Ventas!W:W,Ventas!$AD:$AD,$C$13,Ventas!$B:$B,$A28,Ventas!$A:$A,"Cáceres")</f>
        <v>3.2383899999999999</v>
      </c>
      <c r="J28" s="30">
        <f>+SUMIFS(Ventas!X:X,Ventas!$AD:$AD,$C$13,Ventas!$B:$B,$A28,Ventas!$A:$A,"Cáceres")</f>
        <v>0</v>
      </c>
      <c r="K28" s="30">
        <f>+SUMIFS(Ventas!Y:Y,Ventas!$AD:$AD,$C$13,Ventas!$B:$B,$A28,Ventas!$A:$A,"Cáceres")</f>
        <v>3.8925879999999999</v>
      </c>
      <c r="L28" s="30">
        <f>+SUMIFS(Ventas!Z:Z,Ventas!$AD:$AD,$C$13,Ventas!$B:$B,$A28,Ventas!$A:$A,"Cáceres")</f>
        <v>13.142424999999999</v>
      </c>
    </row>
    <row r="29" spans="1:12">
      <c r="A29" s="29" t="s">
        <v>210</v>
      </c>
      <c r="B29" s="30">
        <f>+SUMIFS(Ventas!P:P,Ventas!$AD:$AD,$C$13,Ventas!$B:$B,$A29,Ventas!$A:$A,"Cáceres")</f>
        <v>0</v>
      </c>
      <c r="C29" s="30">
        <f>+SUMIFS(Ventas!Q:Q,Ventas!$AD:$AD,$C$13,Ventas!$B:$B,$A29,Ventas!$A:$A,"Cáceres")</f>
        <v>0</v>
      </c>
      <c r="D29" s="30">
        <f>+SUMIFS(Ventas!R:R,Ventas!$AD:$AD,$C$13,Ventas!$B:$B,$A29,Ventas!$A:$A,"Cáceres")</f>
        <v>0</v>
      </c>
      <c r="E29" s="30">
        <f>+SUMIFS(Ventas!S:S,Ventas!$AD:$AD,$C$13,Ventas!$B:$B,$A29,Ventas!$A:$A,"Cáceres")</f>
        <v>0</v>
      </c>
      <c r="F29" s="30">
        <f>+SUMIFS(Ventas!T:T,Ventas!$AD:$AD,$C$13,Ventas!$B:$B,$A29,Ventas!$A:$A,"Cáceres")</f>
        <v>0</v>
      </c>
      <c r="G29" s="30">
        <f>+SUMIFS(Ventas!U:U,Ventas!$AD:$AD,$C$13,Ventas!$B:$B,$A29,Ventas!$A:$A,"Cáceres")</f>
        <v>0</v>
      </c>
      <c r="H29" s="30">
        <f>+SUMIFS(Ventas!V:V,Ventas!$AD:$AD,$C$13,Ventas!$B:$B,$A29,Ventas!$A:$A,"Cáceres")</f>
        <v>0</v>
      </c>
      <c r="I29" s="30">
        <f>+SUMIFS(Ventas!W:W,Ventas!$AD:$AD,$C$13,Ventas!$B:$B,$A29,Ventas!$A:$A,"Cáceres")</f>
        <v>0</v>
      </c>
      <c r="J29" s="30">
        <f>+SUMIFS(Ventas!X:X,Ventas!$AD:$AD,$C$13,Ventas!$B:$B,$A29,Ventas!$A:$A,"Cáceres")</f>
        <v>0</v>
      </c>
      <c r="K29" s="30">
        <f>+SUMIFS(Ventas!Y:Y,Ventas!$AD:$AD,$C$13,Ventas!$B:$B,$A29,Ventas!$A:$A,"Cáceres")</f>
        <v>0</v>
      </c>
      <c r="L29" s="30">
        <f>+SUMIFS(Ventas!Z:Z,Ventas!$AD:$AD,$C$13,Ventas!$B:$B,$A29,Ventas!$A:$A,"Cáceres")</f>
        <v>0</v>
      </c>
    </row>
    <row r="30" spans="1:12">
      <c r="A30" s="29" t="s">
        <v>211</v>
      </c>
      <c r="B30" s="30">
        <f>+SUMIFS(Ventas!P:P,Ventas!$AD:$AD,$C$13,Ventas!$B:$B,$A30,Ventas!$A:$A,"Cáceres")</f>
        <v>0</v>
      </c>
      <c r="C30" s="30">
        <f>+SUMIFS(Ventas!Q:Q,Ventas!$AD:$AD,$C$13,Ventas!$B:$B,$A30,Ventas!$A:$A,"Cáceres")</f>
        <v>0</v>
      </c>
      <c r="D30" s="30">
        <f>+SUMIFS(Ventas!R:R,Ventas!$AD:$AD,$C$13,Ventas!$B:$B,$A30,Ventas!$A:$A,"Cáceres")</f>
        <v>0</v>
      </c>
      <c r="E30" s="30">
        <f>+SUMIFS(Ventas!S:S,Ventas!$AD:$AD,$C$13,Ventas!$B:$B,$A30,Ventas!$A:$A,"Cáceres")</f>
        <v>0</v>
      </c>
      <c r="F30" s="30">
        <f>+SUMIFS(Ventas!T:T,Ventas!$AD:$AD,$C$13,Ventas!$B:$B,$A30,Ventas!$A:$A,"Cáceres")</f>
        <v>0</v>
      </c>
      <c r="G30" s="30">
        <f>+SUMIFS(Ventas!U:U,Ventas!$AD:$AD,$C$13,Ventas!$B:$B,$A30,Ventas!$A:$A,"Cáceres")</f>
        <v>0</v>
      </c>
      <c r="H30" s="30">
        <f>+SUMIFS(Ventas!V:V,Ventas!$AD:$AD,$C$13,Ventas!$B:$B,$A30,Ventas!$A:$A,"Cáceres")</f>
        <v>0</v>
      </c>
      <c r="I30" s="30">
        <f>+SUMIFS(Ventas!W:W,Ventas!$AD:$AD,$C$13,Ventas!$B:$B,$A30,Ventas!$A:$A,"Cáceres")</f>
        <v>0</v>
      </c>
      <c r="J30" s="30">
        <f>+SUMIFS(Ventas!X:X,Ventas!$AD:$AD,$C$13,Ventas!$B:$B,$A30,Ventas!$A:$A,"Cáceres")</f>
        <v>0</v>
      </c>
      <c r="K30" s="30">
        <f>+SUMIFS(Ventas!Y:Y,Ventas!$AD:$AD,$C$13,Ventas!$B:$B,$A30,Ventas!$A:$A,"Cáceres")</f>
        <v>0</v>
      </c>
      <c r="L30" s="30">
        <f>+SUMIFS(Ventas!Z:Z,Ventas!$AD:$AD,$C$13,Ventas!$B:$B,$A30,Ventas!$A:$A,"Cáceres")</f>
        <v>0</v>
      </c>
    </row>
    <row r="31" spans="1:12">
      <c r="A31" s="29" t="s">
        <v>212</v>
      </c>
      <c r="B31" s="30">
        <f>+SUMIFS(Ventas!P:P,Ventas!$AD:$AD,$C$13,Ventas!$B:$B,$A31,Ventas!$A:$A,"Cáceres")</f>
        <v>0</v>
      </c>
      <c r="C31" s="30">
        <f>+SUMIFS(Ventas!Q:Q,Ventas!$AD:$AD,$C$13,Ventas!$B:$B,$A31,Ventas!$A:$A,"Cáceres")</f>
        <v>0</v>
      </c>
      <c r="D31" s="30">
        <f>+SUMIFS(Ventas!R:R,Ventas!$AD:$AD,$C$13,Ventas!$B:$B,$A31,Ventas!$A:$A,"Cáceres")</f>
        <v>0</v>
      </c>
      <c r="E31" s="30">
        <f>+SUMIFS(Ventas!S:S,Ventas!$AD:$AD,$C$13,Ventas!$B:$B,$A31,Ventas!$A:$A,"Cáceres")</f>
        <v>0</v>
      </c>
      <c r="F31" s="30">
        <f>+SUMIFS(Ventas!T:T,Ventas!$AD:$AD,$C$13,Ventas!$B:$B,$A31,Ventas!$A:$A,"Cáceres")</f>
        <v>0</v>
      </c>
      <c r="G31" s="30">
        <f>+SUMIFS(Ventas!U:U,Ventas!$AD:$AD,$C$13,Ventas!$B:$B,$A31,Ventas!$A:$A,"Cáceres")</f>
        <v>0</v>
      </c>
      <c r="H31" s="30">
        <f>+SUMIFS(Ventas!V:V,Ventas!$AD:$AD,$C$13,Ventas!$B:$B,$A31,Ventas!$A:$A,"Cáceres")</f>
        <v>0</v>
      </c>
      <c r="I31" s="30">
        <f>+SUMIFS(Ventas!W:W,Ventas!$AD:$AD,$C$13,Ventas!$B:$B,$A31,Ventas!$A:$A,"Cáceres")</f>
        <v>0</v>
      </c>
      <c r="J31" s="30">
        <f>+SUMIFS(Ventas!X:X,Ventas!$AD:$AD,$C$13,Ventas!$B:$B,$A31,Ventas!$A:$A,"Cáceres")</f>
        <v>0</v>
      </c>
      <c r="K31" s="30">
        <f>+SUMIFS(Ventas!Y:Y,Ventas!$AD:$AD,$C$13,Ventas!$B:$B,$A31,Ventas!$A:$A,"Cáceres")</f>
        <v>0</v>
      </c>
      <c r="L31" s="30">
        <f>+SUMIFS(Ventas!Z:Z,Ventas!$AD:$AD,$C$13,Ventas!$B:$B,$A31,Ventas!$A:$A,"Cáceres")</f>
        <v>0</v>
      </c>
    </row>
    <row r="32" spans="1:12">
      <c r="A32" s="29" t="s">
        <v>213</v>
      </c>
      <c r="B32" s="30">
        <f>+SUMIFS(Ventas!P:P,Ventas!$AD:$AD,$C$13,Ventas!$B:$B,$A32,Ventas!$A:$A,"Cáceres")</f>
        <v>0</v>
      </c>
      <c r="C32" s="30">
        <f>+SUMIFS(Ventas!Q:Q,Ventas!$AD:$AD,$C$13,Ventas!$B:$B,$A32,Ventas!$A:$A,"Cáceres")</f>
        <v>0</v>
      </c>
      <c r="D32" s="30">
        <f>+SUMIFS(Ventas!R:R,Ventas!$AD:$AD,$C$13,Ventas!$B:$B,$A32,Ventas!$A:$A,"Cáceres")</f>
        <v>0</v>
      </c>
      <c r="E32" s="30">
        <f>+SUMIFS(Ventas!S:S,Ventas!$AD:$AD,$C$13,Ventas!$B:$B,$A32,Ventas!$A:$A,"Cáceres")</f>
        <v>0</v>
      </c>
      <c r="F32" s="30">
        <f>+SUMIFS(Ventas!T:T,Ventas!$AD:$AD,$C$13,Ventas!$B:$B,$A32,Ventas!$A:$A,"Cáceres")</f>
        <v>0</v>
      </c>
      <c r="G32" s="30">
        <f>+SUMIFS(Ventas!U:U,Ventas!$AD:$AD,$C$13,Ventas!$B:$B,$A32,Ventas!$A:$A,"Cáceres")</f>
        <v>0</v>
      </c>
      <c r="H32" s="30">
        <f>+SUMIFS(Ventas!V:V,Ventas!$AD:$AD,$C$13,Ventas!$B:$B,$A32,Ventas!$A:$A,"Cáceres")</f>
        <v>0</v>
      </c>
      <c r="I32" s="30">
        <f>+SUMIFS(Ventas!W:W,Ventas!$AD:$AD,$C$13,Ventas!$B:$B,$A32,Ventas!$A:$A,"Cáceres")</f>
        <v>0</v>
      </c>
      <c r="J32" s="30">
        <f>+SUMIFS(Ventas!X:X,Ventas!$AD:$AD,$C$13,Ventas!$B:$B,$A32,Ventas!$A:$A,"Cáceres")</f>
        <v>0</v>
      </c>
      <c r="K32" s="30">
        <f>+SUMIFS(Ventas!Y:Y,Ventas!$AD:$AD,$C$13,Ventas!$B:$B,$A32,Ventas!$A:$A,"Cáceres")</f>
        <v>0</v>
      </c>
      <c r="L32" s="30">
        <f>+SUMIFS(Ventas!Z:Z,Ventas!$AD:$AD,$C$13,Ventas!$B:$B,$A32,Ventas!$A:$A,"Cáceres")</f>
        <v>0</v>
      </c>
    </row>
    <row r="33" spans="1:12">
      <c r="A33" s="29" t="s">
        <v>214</v>
      </c>
      <c r="B33" s="30">
        <f>+SUMIFS(Ventas!P:P,Ventas!$AD:$AD,$C$13,Ventas!$B:$B,$A33,Ventas!$A:$A,"Cáceres")</f>
        <v>2.2857823813905206E-2</v>
      </c>
      <c r="C33" s="30">
        <f>+SUMIFS(Ventas!Q:Q,Ventas!$AD:$AD,$C$13,Ventas!$B:$B,$A33,Ventas!$A:$A,"Cáceres")</f>
        <v>1.8083688383534899E-2</v>
      </c>
      <c r="D33" s="30">
        <f>+SUMIFS(Ventas!R:R,Ventas!$AD:$AD,$C$13,Ventas!$B:$B,$A33,Ventas!$A:$A,"Cáceres")</f>
        <v>1.9281117078138572E-2</v>
      </c>
      <c r="E33" s="30">
        <f>+SUMIFS(Ventas!S:S,Ventas!$AD:$AD,$C$13,Ventas!$B:$B,$A33,Ventas!$A:$A,"Cáceres")</f>
        <v>2.766430539097162E-2</v>
      </c>
      <c r="F33" s="30">
        <f>+SUMIFS(Ventas!T:T,Ventas!$AD:$AD,$C$13,Ventas!$B:$B,$A33,Ventas!$A:$A,"Cáceres")</f>
        <v>3.6398842144925496E-2</v>
      </c>
      <c r="G33" s="30">
        <f>+SUMIFS(Ventas!U:U,Ventas!$AD:$AD,$C$13,Ventas!$B:$B,$A33,Ventas!$A:$A,"Cáceres")</f>
        <v>3.5793854078506E-2</v>
      </c>
      <c r="H33" s="30">
        <f>+SUMIFS(Ventas!V:V,Ventas!$AD:$AD,$C$13,Ventas!$B:$B,$A33,Ventas!$A:$A,"Cáceres")</f>
        <v>5.8504000449756066E-2</v>
      </c>
      <c r="I33" s="30">
        <f>+SUMIFS(Ventas!W:W,Ventas!$AD:$AD,$C$13,Ventas!$B:$B,$A33,Ventas!$A:$A,"Cáceres")</f>
        <v>4.4089982071904704E-2</v>
      </c>
      <c r="J33" s="30">
        <f>+SUMIFS(Ventas!X:X,Ventas!$AD:$AD,$C$13,Ventas!$B:$B,$A33,Ventas!$A:$A,"Cáceres")</f>
        <v>4.2750707028190817E-2</v>
      </c>
      <c r="K33" s="30">
        <f>+SUMIFS(Ventas!Y:Y,Ventas!$AD:$AD,$C$13,Ventas!$B:$B,$A33,Ventas!$A:$A,"Cáceres")</f>
        <v>3.8975671606879772E-2</v>
      </c>
      <c r="L33" s="30">
        <f>+SUMIFS(Ventas!Z:Z,Ventas!$AD:$AD,$C$13,Ventas!$B:$B,$A33,Ventas!$A:$A,"Cáceres")</f>
        <v>3.8766624175878957E-2</v>
      </c>
    </row>
    <row r="34" spans="1:12">
      <c r="A34" s="34" t="s">
        <v>215</v>
      </c>
      <c r="B34" s="76">
        <f t="shared" ref="B34:L34" si="0">SUM(B16:B33)</f>
        <v>5647.4470721199996</v>
      </c>
      <c r="C34" s="76">
        <f t="shared" si="0"/>
        <v>1970.7072201472479</v>
      </c>
      <c r="D34" s="76">
        <f t="shared" si="0"/>
        <v>1972.9064004370564</v>
      </c>
      <c r="E34" s="76">
        <f t="shared" si="0"/>
        <v>2271.3240267468582</v>
      </c>
      <c r="F34" s="76">
        <f t="shared" si="0"/>
        <v>1964.2790385635069</v>
      </c>
      <c r="G34" s="76">
        <f t="shared" si="0"/>
        <v>988.96148990186941</v>
      </c>
      <c r="H34" s="76">
        <f t="shared" si="0"/>
        <v>1545.3241572593138</v>
      </c>
      <c r="I34" s="76">
        <f t="shared" si="0"/>
        <v>1367.1205281412842</v>
      </c>
      <c r="J34" s="76">
        <f t="shared" si="0"/>
        <v>3048.6453460913731</v>
      </c>
      <c r="K34" s="76">
        <f t="shared" si="0"/>
        <v>3156.0954047336249</v>
      </c>
      <c r="L34" s="76">
        <f t="shared" si="0"/>
        <v>2644.5645409131221</v>
      </c>
    </row>
    <row r="35" spans="1:12" ht="13.8" thickBot="1">
      <c r="A35" s="37"/>
      <c r="B35" s="88" t="s">
        <v>216</v>
      </c>
      <c r="C35" s="88"/>
      <c r="D35" s="88"/>
      <c r="E35" s="88"/>
      <c r="F35" s="88"/>
      <c r="G35" s="88"/>
      <c r="H35" s="88"/>
      <c r="I35" s="88"/>
      <c r="J35" s="88"/>
      <c r="K35" s="88"/>
      <c r="L35" s="88"/>
    </row>
    <row r="36" spans="1:12" ht="13.8" thickTop="1">
      <c r="A36" s="29" t="s">
        <v>198</v>
      </c>
      <c r="B36" s="38">
        <f t="shared" ref="B36:L51" si="1">+B16/B$34</f>
        <v>8.2458922421593784E-4</v>
      </c>
      <c r="C36" s="38">
        <f t="shared" si="1"/>
        <v>0</v>
      </c>
      <c r="D36" s="38">
        <f t="shared" si="1"/>
        <v>8.6407038855079617E-3</v>
      </c>
      <c r="E36" s="38">
        <f t="shared" si="1"/>
        <v>0</v>
      </c>
      <c r="F36" s="38">
        <f t="shared" si="1"/>
        <v>0</v>
      </c>
      <c r="G36" s="38">
        <f t="shared" si="1"/>
        <v>1.551822306197465E-2</v>
      </c>
      <c r="H36" s="38">
        <f t="shared" si="1"/>
        <v>1.9875480400482742E-2</v>
      </c>
      <c r="I36" s="38">
        <f t="shared" si="1"/>
        <v>1.0534992126540266E-2</v>
      </c>
      <c r="J36" s="38">
        <f t="shared" si="1"/>
        <v>1.9072469047456492E-2</v>
      </c>
      <c r="K36" s="38">
        <f t="shared" si="1"/>
        <v>0</v>
      </c>
      <c r="L36" s="38">
        <f t="shared" si="1"/>
        <v>0</v>
      </c>
    </row>
    <row r="37" spans="1:12">
      <c r="A37" s="29" t="s">
        <v>199</v>
      </c>
      <c r="B37" s="38">
        <f t="shared" si="1"/>
        <v>0</v>
      </c>
      <c r="C37" s="38">
        <f t="shared" si="1"/>
        <v>0</v>
      </c>
      <c r="D37" s="38">
        <f t="shared" si="1"/>
        <v>0</v>
      </c>
      <c r="E37" s="38">
        <f t="shared" si="1"/>
        <v>0</v>
      </c>
      <c r="F37" s="38">
        <f t="shared" si="1"/>
        <v>0</v>
      </c>
      <c r="G37" s="38">
        <f t="shared" si="1"/>
        <v>0</v>
      </c>
      <c r="H37" s="38">
        <f t="shared" si="1"/>
        <v>0</v>
      </c>
      <c r="I37" s="38">
        <f t="shared" si="1"/>
        <v>0</v>
      </c>
      <c r="J37" s="38">
        <f t="shared" si="1"/>
        <v>0</v>
      </c>
      <c r="K37" s="38">
        <f t="shared" si="1"/>
        <v>0</v>
      </c>
      <c r="L37" s="38">
        <f t="shared" si="1"/>
        <v>0</v>
      </c>
    </row>
    <row r="38" spans="1:12">
      <c r="A38" s="29" t="s">
        <v>200</v>
      </c>
      <c r="B38" s="38">
        <f t="shared" si="1"/>
        <v>0</v>
      </c>
      <c r="C38" s="38">
        <f t="shared" si="1"/>
        <v>0</v>
      </c>
      <c r="D38" s="38">
        <f t="shared" si="1"/>
        <v>0</v>
      </c>
      <c r="E38" s="38">
        <f t="shared" si="1"/>
        <v>0</v>
      </c>
      <c r="F38" s="38">
        <f t="shared" si="1"/>
        <v>0</v>
      </c>
      <c r="G38" s="38">
        <f t="shared" si="1"/>
        <v>0</v>
      </c>
      <c r="H38" s="38">
        <f t="shared" si="1"/>
        <v>0</v>
      </c>
      <c r="I38" s="38">
        <f t="shared" si="1"/>
        <v>0</v>
      </c>
      <c r="J38" s="38">
        <f t="shared" si="1"/>
        <v>0</v>
      </c>
      <c r="K38" s="38">
        <f t="shared" si="1"/>
        <v>0</v>
      </c>
      <c r="L38" s="38">
        <f t="shared" si="1"/>
        <v>0</v>
      </c>
    </row>
    <row r="39" spans="1:12">
      <c r="A39" s="29" t="s">
        <v>201</v>
      </c>
      <c r="B39" s="38">
        <f t="shared" si="1"/>
        <v>0</v>
      </c>
      <c r="C39" s="38">
        <f t="shared" si="1"/>
        <v>0</v>
      </c>
      <c r="D39" s="38">
        <f t="shared" si="1"/>
        <v>0</v>
      </c>
      <c r="E39" s="38">
        <f t="shared" si="1"/>
        <v>0</v>
      </c>
      <c r="F39" s="38">
        <f t="shared" si="1"/>
        <v>0</v>
      </c>
      <c r="G39" s="38">
        <f t="shared" si="1"/>
        <v>0</v>
      </c>
      <c r="H39" s="38">
        <f t="shared" si="1"/>
        <v>0</v>
      </c>
      <c r="I39" s="38">
        <f t="shared" si="1"/>
        <v>0</v>
      </c>
      <c r="J39" s="38">
        <f t="shared" si="1"/>
        <v>0</v>
      </c>
      <c r="K39" s="38">
        <f t="shared" si="1"/>
        <v>0</v>
      </c>
      <c r="L39" s="38">
        <f t="shared" si="1"/>
        <v>0</v>
      </c>
    </row>
    <row r="40" spans="1:12">
      <c r="A40" s="29" t="s">
        <v>202</v>
      </c>
      <c r="B40" s="38">
        <f t="shared" si="1"/>
        <v>2.1766477498367094E-4</v>
      </c>
      <c r="C40" s="38">
        <f t="shared" si="1"/>
        <v>5.2030989097796854E-4</v>
      </c>
      <c r="D40" s="38">
        <f t="shared" si="1"/>
        <v>4.9461409814572743E-4</v>
      </c>
      <c r="E40" s="38">
        <f t="shared" si="1"/>
        <v>5.2068724124835868E-4</v>
      </c>
      <c r="F40" s="38">
        <f t="shared" si="1"/>
        <v>6.0117004670852956E-4</v>
      </c>
      <c r="G40" s="38">
        <f t="shared" si="1"/>
        <v>1.1356620649630566E-3</v>
      </c>
      <c r="H40" s="38">
        <f t="shared" si="1"/>
        <v>8.1390577695652046E-4</v>
      </c>
      <c r="I40" s="38">
        <f t="shared" si="1"/>
        <v>1.0133138451923361E-3</v>
      </c>
      <c r="J40" s="38">
        <f t="shared" si="1"/>
        <v>4.5549817269658981E-4</v>
      </c>
      <c r="K40" s="38">
        <f t="shared" si="1"/>
        <v>4.0735494246783936E-4</v>
      </c>
      <c r="L40" s="38">
        <f t="shared" si="1"/>
        <v>4.0120642643874541E-4</v>
      </c>
    </row>
    <row r="41" spans="1:12">
      <c r="A41" s="29" t="s">
        <v>203</v>
      </c>
      <c r="B41" s="38">
        <f t="shared" si="1"/>
        <v>0</v>
      </c>
      <c r="C41" s="38">
        <f t="shared" si="1"/>
        <v>0</v>
      </c>
      <c r="D41" s="38">
        <f t="shared" si="1"/>
        <v>0</v>
      </c>
      <c r="E41" s="38">
        <f t="shared" si="1"/>
        <v>0</v>
      </c>
      <c r="F41" s="38">
        <f t="shared" si="1"/>
        <v>0</v>
      </c>
      <c r="G41" s="38">
        <f t="shared" si="1"/>
        <v>0</v>
      </c>
      <c r="H41" s="38">
        <f t="shared" si="1"/>
        <v>0</v>
      </c>
      <c r="I41" s="38">
        <f t="shared" si="1"/>
        <v>0</v>
      </c>
      <c r="J41" s="38">
        <f t="shared" si="1"/>
        <v>0</v>
      </c>
      <c r="K41" s="38">
        <f t="shared" si="1"/>
        <v>0</v>
      </c>
      <c r="L41" s="38">
        <f t="shared" si="1"/>
        <v>0</v>
      </c>
    </row>
    <row r="42" spans="1:12">
      <c r="A42" s="29" t="s">
        <v>204</v>
      </c>
      <c r="B42" s="38">
        <f t="shared" si="1"/>
        <v>0</v>
      </c>
      <c r="C42" s="38">
        <f t="shared" si="1"/>
        <v>0</v>
      </c>
      <c r="D42" s="38">
        <f t="shared" si="1"/>
        <v>6.95539129325147E-3</v>
      </c>
      <c r="E42" s="38">
        <f t="shared" si="1"/>
        <v>1.1467089985088596E-2</v>
      </c>
      <c r="F42" s="38">
        <f t="shared" si="1"/>
        <v>7.8558085165358251E-3</v>
      </c>
      <c r="G42" s="38">
        <f t="shared" si="1"/>
        <v>0</v>
      </c>
      <c r="H42" s="38">
        <f t="shared" si="1"/>
        <v>1.4785894527477974E-3</v>
      </c>
      <c r="I42" s="38">
        <f t="shared" si="1"/>
        <v>3.4101133762788503E-3</v>
      </c>
      <c r="J42" s="38">
        <f t="shared" si="1"/>
        <v>2.6209129278497974E-3</v>
      </c>
      <c r="K42" s="38">
        <f t="shared" si="1"/>
        <v>2.5189845300861543E-2</v>
      </c>
      <c r="L42" s="38">
        <f t="shared" si="1"/>
        <v>5.0112855235607467E-3</v>
      </c>
    </row>
    <row r="43" spans="1:12">
      <c r="A43" s="29" t="s">
        <v>205</v>
      </c>
      <c r="B43" s="38">
        <f t="shared" si="1"/>
        <v>1.340605923936161E-3</v>
      </c>
      <c r="C43" s="38">
        <f t="shared" si="1"/>
        <v>2.8123837693078951E-3</v>
      </c>
      <c r="D43" s="38">
        <f t="shared" si="1"/>
        <v>0</v>
      </c>
      <c r="E43" s="38">
        <f t="shared" si="1"/>
        <v>0</v>
      </c>
      <c r="F43" s="38">
        <f t="shared" si="1"/>
        <v>0</v>
      </c>
      <c r="G43" s="38">
        <f t="shared" si="1"/>
        <v>6.1984658276312242E-3</v>
      </c>
      <c r="H43" s="38">
        <f t="shared" si="1"/>
        <v>0</v>
      </c>
      <c r="I43" s="38">
        <f t="shared" si="1"/>
        <v>9.4382870671564662E-3</v>
      </c>
      <c r="J43" s="38">
        <f t="shared" si="1"/>
        <v>2.119732952304618E-3</v>
      </c>
      <c r="K43" s="38">
        <f t="shared" si="1"/>
        <v>1.359486152910556E-3</v>
      </c>
      <c r="L43" s="38">
        <f t="shared" si="1"/>
        <v>0</v>
      </c>
    </row>
    <row r="44" spans="1:12">
      <c r="A44" s="29" t="s">
        <v>206</v>
      </c>
      <c r="B44" s="38">
        <f t="shared" si="1"/>
        <v>0</v>
      </c>
      <c r="C44" s="38">
        <f t="shared" si="1"/>
        <v>0</v>
      </c>
      <c r="D44" s="38">
        <f t="shared" si="1"/>
        <v>0</v>
      </c>
      <c r="E44" s="38">
        <f t="shared" si="1"/>
        <v>0</v>
      </c>
      <c r="F44" s="38">
        <f t="shared" si="1"/>
        <v>0</v>
      </c>
      <c r="G44" s="38">
        <f t="shared" si="1"/>
        <v>0</v>
      </c>
      <c r="H44" s="38">
        <f t="shared" si="1"/>
        <v>0</v>
      </c>
      <c r="I44" s="38">
        <f t="shared" si="1"/>
        <v>0</v>
      </c>
      <c r="J44" s="38">
        <f t="shared" si="1"/>
        <v>0</v>
      </c>
      <c r="K44" s="38">
        <f t="shared" si="1"/>
        <v>0</v>
      </c>
      <c r="L44" s="38">
        <f t="shared" si="1"/>
        <v>0</v>
      </c>
    </row>
    <row r="45" spans="1:12">
      <c r="A45" s="29" t="s">
        <v>207</v>
      </c>
      <c r="B45" s="38">
        <f t="shared" si="1"/>
        <v>0</v>
      </c>
      <c r="C45" s="38">
        <f t="shared" si="1"/>
        <v>0</v>
      </c>
      <c r="D45" s="38">
        <f t="shared" si="1"/>
        <v>0</v>
      </c>
      <c r="E45" s="38">
        <f t="shared" si="1"/>
        <v>0</v>
      </c>
      <c r="F45" s="38">
        <f t="shared" si="1"/>
        <v>0</v>
      </c>
      <c r="G45" s="38">
        <f t="shared" si="1"/>
        <v>3.1010172097846851E-2</v>
      </c>
      <c r="H45" s="38">
        <f t="shared" si="1"/>
        <v>0</v>
      </c>
      <c r="I45" s="38">
        <f t="shared" si="1"/>
        <v>0</v>
      </c>
      <c r="J45" s="38">
        <f t="shared" si="1"/>
        <v>0</v>
      </c>
      <c r="K45" s="38">
        <f t="shared" si="1"/>
        <v>0</v>
      </c>
      <c r="L45" s="38">
        <f t="shared" si="1"/>
        <v>0</v>
      </c>
    </row>
    <row r="46" spans="1:12">
      <c r="A46" s="31" t="s">
        <v>130</v>
      </c>
      <c r="B46" s="40">
        <f t="shared" si="1"/>
        <v>0.99345689341606735</v>
      </c>
      <c r="C46" s="40">
        <f t="shared" si="1"/>
        <v>0.99665813009668891</v>
      </c>
      <c r="D46" s="40">
        <f t="shared" si="1"/>
        <v>0.98389951777234863</v>
      </c>
      <c r="E46" s="40">
        <f t="shared" si="1"/>
        <v>0.96488820890030291</v>
      </c>
      <c r="F46" s="40">
        <f t="shared" si="1"/>
        <v>0.94382007525559664</v>
      </c>
      <c r="G46" s="40">
        <f t="shared" si="1"/>
        <v>0.84346752580099948</v>
      </c>
      <c r="H46" s="40">
        <f t="shared" si="1"/>
        <v>0.97062046299733384</v>
      </c>
      <c r="I46" s="40">
        <f t="shared" si="1"/>
        <v>0.9445994244236402</v>
      </c>
      <c r="J46" s="40">
        <f t="shared" si="1"/>
        <v>0.97571736404620346</v>
      </c>
      <c r="K46" s="40">
        <f t="shared" si="1"/>
        <v>0.96767438728860744</v>
      </c>
      <c r="L46" s="40">
        <f t="shared" si="1"/>
        <v>0.97497876270764994</v>
      </c>
    </row>
    <row r="47" spans="1:12">
      <c r="A47" s="29" t="s">
        <v>208</v>
      </c>
      <c r="B47" s="38">
        <f t="shared" si="1"/>
        <v>3.3927200654237269E-3</v>
      </c>
      <c r="C47" s="38">
        <f t="shared" si="1"/>
        <v>0</v>
      </c>
      <c r="D47" s="38">
        <f t="shared" si="1"/>
        <v>0</v>
      </c>
      <c r="E47" s="38">
        <f t="shared" si="1"/>
        <v>0</v>
      </c>
      <c r="F47" s="38">
        <f t="shared" si="1"/>
        <v>1.4531273530706754E-2</v>
      </c>
      <c r="G47" s="38">
        <f t="shared" si="1"/>
        <v>1.4803213420830621E-2</v>
      </c>
      <c r="H47" s="38">
        <f t="shared" si="1"/>
        <v>7.1737026486797884E-3</v>
      </c>
      <c r="I47" s="38">
        <f t="shared" si="1"/>
        <v>2.860285190301734E-2</v>
      </c>
      <c r="J47" s="38">
        <f t="shared" si="1"/>
        <v>0</v>
      </c>
      <c r="K47" s="38">
        <f t="shared" si="1"/>
        <v>4.1232213641204307E-3</v>
      </c>
      <c r="L47" s="38">
        <f t="shared" si="1"/>
        <v>1.462448747295313E-2</v>
      </c>
    </row>
    <row r="48" spans="1:12">
      <c r="A48" s="29" t="s">
        <v>209</v>
      </c>
      <c r="B48" s="38">
        <f t="shared" si="1"/>
        <v>7.6347913401186157E-4</v>
      </c>
      <c r="C48" s="38">
        <f t="shared" si="1"/>
        <v>0</v>
      </c>
      <c r="D48" s="38">
        <f t="shared" si="1"/>
        <v>0</v>
      </c>
      <c r="E48" s="38">
        <f t="shared" si="1"/>
        <v>2.3111834058826945E-2</v>
      </c>
      <c r="F48" s="38">
        <f t="shared" si="1"/>
        <v>3.3173142267838379E-2</v>
      </c>
      <c r="G48" s="38">
        <f t="shared" si="1"/>
        <v>8.7830544350739947E-2</v>
      </c>
      <c r="H48" s="38">
        <f t="shared" si="1"/>
        <v>0</v>
      </c>
      <c r="I48" s="38">
        <f t="shared" si="1"/>
        <v>2.3687670057905316E-3</v>
      </c>
      <c r="J48" s="38">
        <f t="shared" si="1"/>
        <v>0</v>
      </c>
      <c r="K48" s="38">
        <f t="shared" si="1"/>
        <v>1.2333556185157638E-3</v>
      </c>
      <c r="L48" s="38">
        <f t="shared" si="1"/>
        <v>4.9695988873321838E-3</v>
      </c>
    </row>
    <row r="49" spans="1:12">
      <c r="A49" s="29" t="s">
        <v>210</v>
      </c>
      <c r="B49" s="38">
        <f t="shared" si="1"/>
        <v>0</v>
      </c>
      <c r="C49" s="38">
        <f t="shared" si="1"/>
        <v>0</v>
      </c>
      <c r="D49" s="38">
        <f t="shared" si="1"/>
        <v>0</v>
      </c>
      <c r="E49" s="38">
        <f t="shared" si="1"/>
        <v>0</v>
      </c>
      <c r="F49" s="38">
        <f t="shared" si="1"/>
        <v>0</v>
      </c>
      <c r="G49" s="38">
        <f t="shared" si="1"/>
        <v>0</v>
      </c>
      <c r="H49" s="38">
        <f t="shared" si="1"/>
        <v>0</v>
      </c>
      <c r="I49" s="38">
        <f t="shared" si="1"/>
        <v>0</v>
      </c>
      <c r="J49" s="38">
        <f t="shared" si="1"/>
        <v>0</v>
      </c>
      <c r="K49" s="38">
        <f t="shared" si="1"/>
        <v>0</v>
      </c>
      <c r="L49" s="38">
        <f t="shared" si="1"/>
        <v>0</v>
      </c>
    </row>
    <row r="50" spans="1:12">
      <c r="A50" s="29" t="s">
        <v>211</v>
      </c>
      <c r="B50" s="38">
        <f t="shared" si="1"/>
        <v>0</v>
      </c>
      <c r="C50" s="38">
        <f t="shared" si="1"/>
        <v>0</v>
      </c>
      <c r="D50" s="38">
        <f t="shared" si="1"/>
        <v>0</v>
      </c>
      <c r="E50" s="38">
        <f t="shared" si="1"/>
        <v>0</v>
      </c>
      <c r="F50" s="38">
        <f t="shared" si="1"/>
        <v>0</v>
      </c>
      <c r="G50" s="38">
        <f t="shared" si="1"/>
        <v>0</v>
      </c>
      <c r="H50" s="38">
        <f t="shared" si="1"/>
        <v>0</v>
      </c>
      <c r="I50" s="38">
        <f t="shared" si="1"/>
        <v>0</v>
      </c>
      <c r="J50" s="38">
        <f t="shared" si="1"/>
        <v>0</v>
      </c>
      <c r="K50" s="38">
        <f t="shared" si="1"/>
        <v>0</v>
      </c>
      <c r="L50" s="38">
        <f t="shared" si="1"/>
        <v>0</v>
      </c>
    </row>
    <row r="51" spans="1:12">
      <c r="A51" s="29" t="s">
        <v>212</v>
      </c>
      <c r="B51" s="38">
        <f t="shared" si="1"/>
        <v>0</v>
      </c>
      <c r="C51" s="38">
        <f t="shared" si="1"/>
        <v>0</v>
      </c>
      <c r="D51" s="38">
        <f t="shared" si="1"/>
        <v>0</v>
      </c>
      <c r="E51" s="38">
        <f t="shared" si="1"/>
        <v>0</v>
      </c>
      <c r="F51" s="38">
        <f t="shared" si="1"/>
        <v>0</v>
      </c>
      <c r="G51" s="38">
        <f t="shared" si="1"/>
        <v>0</v>
      </c>
      <c r="H51" s="38">
        <f t="shared" si="1"/>
        <v>0</v>
      </c>
      <c r="I51" s="38">
        <f t="shared" si="1"/>
        <v>0</v>
      </c>
      <c r="J51" s="38">
        <f t="shared" si="1"/>
        <v>0</v>
      </c>
      <c r="K51" s="38">
        <f t="shared" si="1"/>
        <v>0</v>
      </c>
      <c r="L51" s="38">
        <f t="shared" si="1"/>
        <v>0</v>
      </c>
    </row>
    <row r="52" spans="1:12">
      <c r="A52" s="29" t="s">
        <v>213</v>
      </c>
      <c r="B52" s="38">
        <f t="shared" ref="B52:L53" si="2">+B32/B$34</f>
        <v>0</v>
      </c>
      <c r="C52" s="38">
        <f t="shared" si="2"/>
        <v>0</v>
      </c>
      <c r="D52" s="38">
        <f t="shared" si="2"/>
        <v>0</v>
      </c>
      <c r="E52" s="38">
        <f t="shared" si="2"/>
        <v>0</v>
      </c>
      <c r="F52" s="38">
        <f t="shared" si="2"/>
        <v>0</v>
      </c>
      <c r="G52" s="38">
        <f t="shared" si="2"/>
        <v>0</v>
      </c>
      <c r="H52" s="38">
        <f t="shared" si="2"/>
        <v>0</v>
      </c>
      <c r="I52" s="38">
        <f t="shared" si="2"/>
        <v>0</v>
      </c>
      <c r="J52" s="38">
        <f t="shared" si="2"/>
        <v>0</v>
      </c>
      <c r="K52" s="38">
        <f t="shared" si="2"/>
        <v>0</v>
      </c>
      <c r="L52" s="38">
        <f t="shared" si="2"/>
        <v>0</v>
      </c>
    </row>
    <row r="53" spans="1:12">
      <c r="A53" s="29" t="s">
        <v>214</v>
      </c>
      <c r="B53" s="38">
        <f t="shared" si="2"/>
        <v>4.047461361213712E-6</v>
      </c>
      <c r="C53" s="38">
        <f t="shared" si="2"/>
        <v>9.1762430251733258E-6</v>
      </c>
      <c r="D53" s="38">
        <f t="shared" si="2"/>
        <v>9.7729507461009004E-6</v>
      </c>
      <c r="E53" s="38">
        <f t="shared" si="2"/>
        <v>1.2179814533373419E-5</v>
      </c>
      <c r="F53" s="38">
        <f t="shared" si="2"/>
        <v>1.8530382613838948E-5</v>
      </c>
      <c r="G53" s="38">
        <f t="shared" si="2"/>
        <v>3.6193375014084399E-5</v>
      </c>
      <c r="H53" s="38">
        <f t="shared" si="2"/>
        <v>3.7858723799099177E-5</v>
      </c>
      <c r="I53" s="38">
        <f t="shared" si="2"/>
        <v>3.2250252384000666E-5</v>
      </c>
      <c r="J53" s="38">
        <f t="shared" si="2"/>
        <v>1.4022853489009773E-5</v>
      </c>
      <c r="K53" s="38">
        <f t="shared" si="2"/>
        <v>1.2349332516508424E-5</v>
      </c>
      <c r="L53" s="38">
        <f t="shared" si="2"/>
        <v>1.465898206533977E-5</v>
      </c>
    </row>
    <row r="54" spans="1:12">
      <c r="A54" s="34" t="s">
        <v>215</v>
      </c>
      <c r="B54" s="77">
        <f t="shared" ref="B54:L54" si="3">SUM(B36:B53)</f>
        <v>0.99999999999999989</v>
      </c>
      <c r="C54" s="77">
        <f t="shared" si="3"/>
        <v>1</v>
      </c>
      <c r="D54" s="77">
        <f t="shared" si="3"/>
        <v>0.99999999999999989</v>
      </c>
      <c r="E54" s="77">
        <f t="shared" si="3"/>
        <v>1.0000000000000002</v>
      </c>
      <c r="F54" s="77">
        <f t="shared" si="3"/>
        <v>0.99999999999999989</v>
      </c>
      <c r="G54" s="77">
        <f t="shared" si="3"/>
        <v>0.99999999999999989</v>
      </c>
      <c r="H54" s="77">
        <f t="shared" si="3"/>
        <v>0.99999999999999978</v>
      </c>
      <c r="I54" s="77">
        <f t="shared" si="3"/>
        <v>1</v>
      </c>
      <c r="J54" s="77">
        <f t="shared" si="3"/>
        <v>1</v>
      </c>
      <c r="K54" s="77">
        <f t="shared" si="3"/>
        <v>1.0000000000000002</v>
      </c>
      <c r="L54" s="77">
        <f t="shared" si="3"/>
        <v>1</v>
      </c>
    </row>
  </sheetData>
  <sheetProtection algorithmName="SHA-512" hashValue="7DxARYdwPSCnRsDNLHYR6NTD5QWXNXhP5pQ7diTYv1YyrUtMBg7kol3Vxo0YvYDN+TfCOEUFd6Mjd+TpIVKueQ==" saltValue="OEwf9e3QC8cLR+NzxGDS9A==" spinCount="100000" sheet="1" objects="1" scenarios="1"/>
  <protectedRanges>
    <protectedRange sqref="C12:C13" name="Rango1"/>
  </protectedRanges>
  <mergeCells count="3">
    <mergeCell ref="A11:L11"/>
    <mergeCell ref="B15:L15"/>
    <mergeCell ref="B35:L35"/>
  </mergeCells>
  <dataValidations count="1">
    <dataValidation type="list" allowBlank="1" showInputMessage="1" showErrorMessage="1" sqref="C13" xr:uid="{7AE0662E-D3A2-4072-B13A-060E39F3D031}">
      <formula1>$B$3:$B$6</formula1>
    </dataValidation>
  </dataValidations>
  <printOptions verticalCentered="1"/>
  <pageMargins left="0.59055118110236227" right="0" top="0" bottom="0" header="0" footer="0"/>
  <pageSetup paperSize="9" fitToHeight="0" orientation="landscape" horizontalDpi="1200" verticalDpi="1200" r:id="rId1"/>
  <rowBreaks count="1" manualBreakCount="1">
    <brk id="9" max="16383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4417A-6C77-4AE2-A63B-62D46920ABDA}">
  <sheetPr>
    <pageSetUpPr fitToPage="1"/>
  </sheetPr>
  <dimension ref="A1:N43"/>
  <sheetViews>
    <sheetView view="pageBreakPreview" zoomScale="145" zoomScaleNormal="100" zoomScaleSheetLayoutView="145" workbookViewId="0">
      <selection sqref="A1:L1"/>
    </sheetView>
  </sheetViews>
  <sheetFormatPr baseColWidth="10" defaultColWidth="11.44140625" defaultRowHeight="13.2"/>
  <cols>
    <col min="1" max="1" width="23.109375" customWidth="1"/>
    <col min="2" max="12" width="9.6640625" customWidth="1"/>
  </cols>
  <sheetData>
    <row r="1" spans="1:14" ht="15.6">
      <c r="A1" s="86" t="s">
        <v>329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</row>
    <row r="2" spans="1:14" ht="15.6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6"/>
    </row>
    <row r="3" spans="1:14" ht="13.8" thickBot="1">
      <c r="B3" s="27" t="s">
        <v>17</v>
      </c>
      <c r="C3" s="27" t="s">
        <v>18</v>
      </c>
      <c r="D3" s="27">
        <v>2021</v>
      </c>
      <c r="E3" s="27">
        <v>2020</v>
      </c>
      <c r="F3" s="27">
        <v>2019</v>
      </c>
      <c r="G3" s="27">
        <v>2018</v>
      </c>
      <c r="H3" s="27">
        <v>2017</v>
      </c>
      <c r="I3" s="27">
        <v>2016</v>
      </c>
      <c r="J3" s="27">
        <v>2015</v>
      </c>
      <c r="K3" s="27">
        <v>2014</v>
      </c>
      <c r="L3" s="27">
        <v>2013</v>
      </c>
      <c r="M3" s="17"/>
    </row>
    <row r="4" spans="1:14" ht="14.4" thickTop="1" thickBot="1">
      <c r="A4" s="28" t="s">
        <v>196</v>
      </c>
      <c r="B4" s="87" t="s">
        <v>197</v>
      </c>
      <c r="C4" s="87"/>
      <c r="D4" s="87"/>
      <c r="E4" s="87"/>
      <c r="F4" s="87"/>
      <c r="G4" s="87"/>
      <c r="H4" s="87"/>
      <c r="I4" s="87"/>
      <c r="J4" s="87"/>
      <c r="K4" s="87"/>
      <c r="L4" s="87"/>
      <c r="M4" s="17"/>
    </row>
    <row r="5" spans="1:14" ht="13.8" thickTop="1">
      <c r="A5" s="29" t="s">
        <v>198</v>
      </c>
      <c r="B5" s="30">
        <v>4268.1364431899547</v>
      </c>
      <c r="C5" s="30">
        <v>4492.7225035232277</v>
      </c>
      <c r="D5" s="30">
        <v>3501.5778236182737</v>
      </c>
      <c r="E5" s="30">
        <v>3478.8194347513659</v>
      </c>
      <c r="F5" s="30">
        <v>4110.6320307893666</v>
      </c>
      <c r="G5" s="30">
        <v>3311.3661191701972</v>
      </c>
      <c r="H5" s="30">
        <v>2946.7304813438836</v>
      </c>
      <c r="I5" s="30">
        <v>2489.709706561132</v>
      </c>
      <c r="J5" s="30">
        <v>2454.8803981634451</v>
      </c>
      <c r="K5" s="30">
        <v>2830.5686358286935</v>
      </c>
      <c r="L5" s="30">
        <v>2986.1373092959093</v>
      </c>
    </row>
    <row r="6" spans="1:14">
      <c r="A6" s="29" t="s">
        <v>199</v>
      </c>
      <c r="B6" s="30">
        <v>81.430474450334032</v>
      </c>
      <c r="C6" s="30">
        <v>39.253556171108691</v>
      </c>
      <c r="D6" s="30">
        <v>27.092978837656219</v>
      </c>
      <c r="E6" s="30">
        <v>0</v>
      </c>
      <c r="F6" s="30">
        <v>30.206289590004602</v>
      </c>
      <c r="G6" s="30">
        <v>50.91465823824106</v>
      </c>
      <c r="H6" s="30">
        <v>56.087775637124437</v>
      </c>
      <c r="I6" s="30">
        <v>45.446761056788127</v>
      </c>
      <c r="J6" s="30">
        <v>56.884840210040139</v>
      </c>
      <c r="K6" s="30">
        <v>97.118781091302338</v>
      </c>
      <c r="L6" s="30">
        <v>63.686380494613175</v>
      </c>
    </row>
    <row r="7" spans="1:14">
      <c r="A7" s="29" t="s">
        <v>200</v>
      </c>
      <c r="B7" s="30">
        <v>35.719617549020235</v>
      </c>
      <c r="C7" s="30">
        <v>234.7556252538638</v>
      </c>
      <c r="D7" s="30">
        <v>79.546456277083038</v>
      </c>
      <c r="E7" s="30">
        <v>12.315490475715199</v>
      </c>
      <c r="F7" s="30">
        <v>37.27997203534391</v>
      </c>
      <c r="G7" s="30">
        <v>250.02132929571201</v>
      </c>
      <c r="H7" s="30">
        <v>114.96227132073717</v>
      </c>
      <c r="I7" s="30">
        <v>19.58939078437789</v>
      </c>
      <c r="J7" s="30">
        <v>24.260091309636806</v>
      </c>
      <c r="K7" s="30">
        <v>29.051281342805179</v>
      </c>
      <c r="L7" s="30">
        <v>123.17893684153202</v>
      </c>
    </row>
    <row r="8" spans="1:14">
      <c r="A8" s="29" t="s">
        <v>201</v>
      </c>
      <c r="B8" s="30">
        <v>0</v>
      </c>
      <c r="C8" s="30">
        <v>0</v>
      </c>
      <c r="D8" s="30">
        <v>0</v>
      </c>
      <c r="E8" s="30">
        <v>0</v>
      </c>
      <c r="F8" s="30">
        <v>4.8884093952115597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</row>
    <row r="9" spans="1:14">
      <c r="A9" s="29" t="s">
        <v>202</v>
      </c>
      <c r="B9" s="30">
        <v>1.9772454804295478</v>
      </c>
      <c r="C9" s="30">
        <v>1.6811713513287192</v>
      </c>
      <c r="D9" s="30">
        <v>1.4556291666610468</v>
      </c>
      <c r="E9" s="30">
        <v>1.2629466848196813</v>
      </c>
      <c r="F9" s="30">
        <v>1.5732211338457032</v>
      </c>
      <c r="G9" s="30">
        <v>1.6155749758998321</v>
      </c>
      <c r="H9" s="30">
        <v>1.5298842983356795</v>
      </c>
      <c r="I9" s="30">
        <v>1.3892386055559893</v>
      </c>
      <c r="J9" s="30">
        <v>1.3061629615193195</v>
      </c>
      <c r="K9" s="30">
        <v>1.253875166849207</v>
      </c>
      <c r="L9" s="30">
        <v>1.4789788793079783</v>
      </c>
    </row>
    <row r="10" spans="1:14">
      <c r="A10" s="29" t="s">
        <v>203</v>
      </c>
      <c r="B10" s="30">
        <v>10.707363511065722</v>
      </c>
      <c r="C10" s="30">
        <v>15.18615618135305</v>
      </c>
      <c r="D10" s="30">
        <v>57.712866973449842</v>
      </c>
      <c r="E10" s="30">
        <v>0.50308924491098295</v>
      </c>
      <c r="F10" s="30">
        <v>25.377797003629503</v>
      </c>
      <c r="G10" s="30">
        <v>26.129155816570481</v>
      </c>
      <c r="H10" s="30">
        <v>32.275081964140448</v>
      </c>
      <c r="I10" s="30">
        <v>9.6673704304989307</v>
      </c>
      <c r="J10" s="30">
        <v>17.734926972981185</v>
      </c>
      <c r="K10" s="30">
        <v>13.87890880535479</v>
      </c>
      <c r="L10" s="30">
        <v>4.3149938571722197</v>
      </c>
    </row>
    <row r="11" spans="1:14">
      <c r="A11" s="29" t="s">
        <v>204</v>
      </c>
      <c r="B11" s="30">
        <v>1298.3538427574958</v>
      </c>
      <c r="C11" s="30">
        <v>1098.5595285254353</v>
      </c>
      <c r="D11" s="30">
        <v>844.12261408266374</v>
      </c>
      <c r="E11" s="30">
        <v>1230.5227195481709</v>
      </c>
      <c r="F11" s="30">
        <v>733.12860836374193</v>
      </c>
      <c r="G11" s="30">
        <v>834.80006657231866</v>
      </c>
      <c r="H11" s="30">
        <v>808.56650449779522</v>
      </c>
      <c r="I11" s="30">
        <v>622.09801076861152</v>
      </c>
      <c r="J11" s="30">
        <v>579.13993887338972</v>
      </c>
      <c r="K11" s="30">
        <v>494.54516169616664</v>
      </c>
      <c r="L11" s="30">
        <v>556.73344399562677</v>
      </c>
    </row>
    <row r="12" spans="1:14">
      <c r="A12" s="29" t="s">
        <v>205</v>
      </c>
      <c r="B12" s="30">
        <v>1664.2564922960858</v>
      </c>
      <c r="C12" s="30">
        <v>1623.7512458098415</v>
      </c>
      <c r="D12" s="30">
        <v>1002.486905394589</v>
      </c>
      <c r="E12" s="30">
        <v>1041.8685604071431</v>
      </c>
      <c r="F12" s="30">
        <v>1003.7190089295203</v>
      </c>
      <c r="G12" s="30">
        <v>1033.2843562951043</v>
      </c>
      <c r="H12" s="30">
        <v>860.30567383773359</v>
      </c>
      <c r="I12" s="30">
        <v>974.09204283676979</v>
      </c>
      <c r="J12" s="30">
        <v>813.62445648103233</v>
      </c>
      <c r="K12" s="30">
        <v>1131.2106783740644</v>
      </c>
      <c r="L12" s="30">
        <v>1091.8607318955492</v>
      </c>
    </row>
    <row r="13" spans="1:14">
      <c r="A13" s="29" t="s">
        <v>206</v>
      </c>
      <c r="B13" s="30">
        <v>239.66359542444971</v>
      </c>
      <c r="C13" s="30">
        <v>268.05683984098533</v>
      </c>
      <c r="D13" s="30">
        <v>307.67506324658234</v>
      </c>
      <c r="E13" s="30">
        <v>291.48510913101796</v>
      </c>
      <c r="F13" s="30">
        <v>312.95450991515065</v>
      </c>
      <c r="G13" s="30">
        <v>229.40461109242273</v>
      </c>
      <c r="H13" s="30">
        <v>156.62084533916263</v>
      </c>
      <c r="I13" s="30">
        <v>142.23173320565581</v>
      </c>
      <c r="J13" s="30">
        <v>467.64552078428227</v>
      </c>
      <c r="K13" s="30">
        <v>63.004545981498239</v>
      </c>
      <c r="L13" s="30">
        <v>183.39629502736653</v>
      </c>
    </row>
    <row r="14" spans="1:14">
      <c r="A14" s="29" t="s">
        <v>207</v>
      </c>
      <c r="B14" s="30">
        <v>288.01187949141683</v>
      </c>
      <c r="C14" s="30">
        <v>193.79557260675651</v>
      </c>
      <c r="D14" s="30">
        <v>188.58385007703276</v>
      </c>
      <c r="E14" s="30">
        <v>130.24370066824844</v>
      </c>
      <c r="F14" s="30">
        <v>218.67695075566567</v>
      </c>
      <c r="G14" s="30">
        <v>222.51392879884148</v>
      </c>
      <c r="H14" s="30">
        <v>148.19482171733475</v>
      </c>
      <c r="I14" s="30">
        <v>221.40579719952905</v>
      </c>
      <c r="J14" s="30">
        <v>147.99882559066344</v>
      </c>
      <c r="K14" s="30">
        <v>157.41275599903548</v>
      </c>
      <c r="L14" s="30">
        <v>117.84818967319106</v>
      </c>
    </row>
    <row r="15" spans="1:14">
      <c r="A15" s="31" t="s">
        <v>130</v>
      </c>
      <c r="B15" s="32">
        <v>6623.2116776965086</v>
      </c>
      <c r="C15" s="32">
        <v>6230.3097224742014</v>
      </c>
      <c r="D15" s="32">
        <v>4933.9107540066725</v>
      </c>
      <c r="E15" s="32">
        <v>4475.1262574764314</v>
      </c>
      <c r="F15" s="32">
        <v>4210.3348149985877</v>
      </c>
      <c r="G15" s="32">
        <v>4856.0796549712759</v>
      </c>
      <c r="H15" s="32">
        <v>4373.7165909002488</v>
      </c>
      <c r="I15" s="32">
        <v>3947.2786079903217</v>
      </c>
      <c r="J15" s="32">
        <v>4501.4105658379594</v>
      </c>
      <c r="K15" s="32">
        <v>4212.6587154357712</v>
      </c>
      <c r="L15" s="32">
        <v>3946.1954824839331</v>
      </c>
      <c r="N15" s="33"/>
    </row>
    <row r="16" spans="1:14">
      <c r="A16" s="29" t="s">
        <v>208</v>
      </c>
      <c r="B16" s="30">
        <v>143.99250201893753</v>
      </c>
      <c r="C16" s="30">
        <v>77.784595408988196</v>
      </c>
      <c r="D16" s="30">
        <v>66.156480194364292</v>
      </c>
      <c r="E16" s="30">
        <v>66.365738633037822</v>
      </c>
      <c r="F16" s="30">
        <v>26.934554391634979</v>
      </c>
      <c r="G16" s="30">
        <v>40.202624127376851</v>
      </c>
      <c r="H16" s="30">
        <v>57.401723930162817</v>
      </c>
      <c r="I16" s="30">
        <v>21.990565960483931</v>
      </c>
      <c r="J16" s="30">
        <v>41.048928439913247</v>
      </c>
      <c r="K16" s="30">
        <v>24.111032099806859</v>
      </c>
      <c r="L16" s="30">
        <v>36.107442543565043</v>
      </c>
    </row>
    <row r="17" spans="1:13">
      <c r="A17" s="29" t="s">
        <v>209</v>
      </c>
      <c r="B17" s="30">
        <v>813.78346041136274</v>
      </c>
      <c r="C17" s="30">
        <v>878.16226274666951</v>
      </c>
      <c r="D17" s="30">
        <v>673.56428026580386</v>
      </c>
      <c r="E17" s="30">
        <v>684.41796091650815</v>
      </c>
      <c r="F17" s="30">
        <v>744.12072440053089</v>
      </c>
      <c r="G17" s="30">
        <v>1182.7837581462104</v>
      </c>
      <c r="H17" s="30">
        <v>609.74549495455665</v>
      </c>
      <c r="I17" s="30">
        <v>708.53075027554564</v>
      </c>
      <c r="J17" s="30">
        <v>902.74296912337263</v>
      </c>
      <c r="K17" s="30">
        <v>779.27252044234558</v>
      </c>
      <c r="L17" s="30">
        <v>538.76242177873257</v>
      </c>
      <c r="M17" s="33"/>
    </row>
    <row r="18" spans="1:13">
      <c r="A18" s="29" t="s">
        <v>210</v>
      </c>
      <c r="B18" s="30">
        <v>85.223753128830921</v>
      </c>
      <c r="C18" s="30">
        <v>96.223950846589673</v>
      </c>
      <c r="D18" s="30">
        <v>90.776894066341782</v>
      </c>
      <c r="E18" s="30">
        <v>142.06784612918869</v>
      </c>
      <c r="F18" s="30">
        <v>52.718434105289511</v>
      </c>
      <c r="G18" s="30">
        <v>196.96491335277221</v>
      </c>
      <c r="H18" s="30">
        <v>36.26609605953761</v>
      </c>
      <c r="I18" s="30">
        <v>43.995682612749832</v>
      </c>
      <c r="J18" s="30">
        <v>49.100894218077968</v>
      </c>
      <c r="K18" s="30">
        <v>114.73464155661765</v>
      </c>
      <c r="L18" s="30">
        <v>96.630107466201878</v>
      </c>
    </row>
    <row r="19" spans="1:13">
      <c r="A19" s="29" t="s">
        <v>211</v>
      </c>
      <c r="B19" s="30">
        <v>43.176449376468149</v>
      </c>
      <c r="C19" s="30">
        <v>223.38917466095018</v>
      </c>
      <c r="D19" s="30">
        <v>117.17665535934216</v>
      </c>
      <c r="E19" s="30">
        <v>210.76160991130837</v>
      </c>
      <c r="F19" s="30">
        <v>69.35923199737563</v>
      </c>
      <c r="G19" s="30">
        <v>17.443649015025109</v>
      </c>
      <c r="H19" s="30">
        <v>38.503069141679504</v>
      </c>
      <c r="I19" s="30">
        <v>1.16569689471239</v>
      </c>
      <c r="J19" s="30">
        <v>6.9523433605031499</v>
      </c>
      <c r="K19" s="30">
        <v>38.084700183721132</v>
      </c>
      <c r="L19" s="30">
        <v>42.237012033941653</v>
      </c>
    </row>
    <row r="20" spans="1:13">
      <c r="A20" s="29" t="s">
        <v>212</v>
      </c>
      <c r="B20" s="30">
        <v>349.47701364061851</v>
      </c>
      <c r="C20" s="30">
        <v>129.60377779248074</v>
      </c>
      <c r="D20" s="30">
        <v>70.381374310351148</v>
      </c>
      <c r="E20" s="30">
        <v>96.503259125500108</v>
      </c>
      <c r="F20" s="30">
        <v>23.11251481190325</v>
      </c>
      <c r="G20" s="30">
        <v>67.690253311935564</v>
      </c>
      <c r="H20" s="30">
        <v>22.123731003576552</v>
      </c>
      <c r="I20" s="30">
        <v>30.035121762748535</v>
      </c>
      <c r="J20" s="30">
        <v>85.352325134690901</v>
      </c>
      <c r="K20" s="30">
        <v>93.562281293888347</v>
      </c>
      <c r="L20" s="30">
        <v>177.19044781650209</v>
      </c>
    </row>
    <row r="21" spans="1:13">
      <c r="A21" s="29" t="s">
        <v>213</v>
      </c>
      <c r="B21" s="30">
        <v>20.829562240139435</v>
      </c>
      <c r="C21" s="30">
        <v>0</v>
      </c>
      <c r="D21" s="30">
        <v>3.35975526472778</v>
      </c>
      <c r="E21" s="30">
        <v>17.025407509132933</v>
      </c>
      <c r="F21" s="30">
        <v>111.47650039900171</v>
      </c>
      <c r="G21" s="30">
        <v>0</v>
      </c>
      <c r="H21" s="30">
        <v>2.5900654631515398</v>
      </c>
      <c r="I21" s="30">
        <v>16.2009701770201</v>
      </c>
      <c r="J21" s="30">
        <v>7.3194258899964897</v>
      </c>
      <c r="K21" s="30">
        <v>44.549614990452604</v>
      </c>
      <c r="L21" s="30">
        <v>13.85800273739817</v>
      </c>
    </row>
    <row r="22" spans="1:13">
      <c r="A22" s="29" t="s">
        <v>214</v>
      </c>
      <c r="B22" s="30">
        <v>8.4483922172255324E-2</v>
      </c>
      <c r="C22" s="30">
        <v>7.5282244714153332E-2</v>
      </c>
      <c r="D22" s="30">
        <v>7.1144691244862446E-2</v>
      </c>
      <c r="E22" s="30">
        <v>5.8065842614066422E-2</v>
      </c>
      <c r="F22" s="30">
        <v>7.3798317508257882E-2</v>
      </c>
      <c r="G22" s="30">
        <v>6.0504619748062122E-2</v>
      </c>
      <c r="H22" s="30">
        <v>5.1930747244765631E-2</v>
      </c>
      <c r="I22" s="30">
        <v>5.1821546534069791E-2</v>
      </c>
      <c r="J22" s="30">
        <v>9.5240191403137178E-2</v>
      </c>
      <c r="K22" s="30">
        <v>4.7319340151207215E-2</v>
      </c>
      <c r="L22" s="30">
        <v>6.315198748690258E-2</v>
      </c>
    </row>
    <row r="23" spans="1:13">
      <c r="A23" s="34" t="s">
        <v>215</v>
      </c>
      <c r="B23" s="35">
        <v>15968.035856585289</v>
      </c>
      <c r="C23" s="35">
        <v>15603.310965438493</v>
      </c>
      <c r="D23" s="35">
        <v>11965.65152583284</v>
      </c>
      <c r="E23" s="35">
        <v>11879.347196455112</v>
      </c>
      <c r="F23" s="35">
        <v>11716.567371333313</v>
      </c>
      <c r="G23" s="35">
        <v>12321.275157799651</v>
      </c>
      <c r="H23" s="35">
        <v>10265.672042156404</v>
      </c>
      <c r="I23" s="35">
        <v>9294.879268669034</v>
      </c>
      <c r="J23" s="35">
        <v>10157.497853542907</v>
      </c>
      <c r="K23" s="35">
        <v>10125.065449628524</v>
      </c>
      <c r="L23" s="35">
        <v>9979.6793288080298</v>
      </c>
      <c r="M23" s="36"/>
    </row>
    <row r="24" spans="1:13" ht="13.8" thickBot="1">
      <c r="A24" s="37"/>
      <c r="B24" s="88" t="s">
        <v>216</v>
      </c>
      <c r="C24" s="88"/>
      <c r="D24" s="88"/>
      <c r="E24" s="88"/>
      <c r="F24" s="88"/>
      <c r="G24" s="88"/>
      <c r="H24" s="88"/>
      <c r="I24" s="88"/>
      <c r="J24" s="88"/>
      <c r="K24" s="88"/>
      <c r="L24" s="88"/>
    </row>
    <row r="25" spans="1:13" ht="13.8" thickTop="1">
      <c r="A25" s="29" t="s">
        <v>198</v>
      </c>
      <c r="B25" s="38">
        <v>0.26729251371450019</v>
      </c>
      <c r="C25" s="38">
        <v>0.2879339207860856</v>
      </c>
      <c r="D25" s="38">
        <v>0.29263578469243068</v>
      </c>
      <c r="E25" s="38">
        <v>0.2928460105778769</v>
      </c>
      <c r="F25" s="38">
        <v>0.35083927745311877</v>
      </c>
      <c r="G25" s="38">
        <v>0.26875190081880657</v>
      </c>
      <c r="H25" s="38">
        <v>0.28704701155881601</v>
      </c>
      <c r="I25" s="38">
        <v>0.26785820822368167</v>
      </c>
      <c r="J25" s="38">
        <v>0.24168160639159669</v>
      </c>
      <c r="K25" s="38">
        <v>0.27956052727862057</v>
      </c>
      <c r="L25" s="38">
        <v>0.29922176964904268</v>
      </c>
      <c r="M25" s="39"/>
    </row>
    <row r="26" spans="1:13">
      <c r="A26" s="29" t="s">
        <v>199</v>
      </c>
      <c r="B26" s="38">
        <v>5.0995924095919246E-3</v>
      </c>
      <c r="C26" s="38">
        <v>2.5157196609140041E-3</v>
      </c>
      <c r="D26" s="38">
        <v>2.2642293049538295E-3</v>
      </c>
      <c r="E26" s="38">
        <v>0</v>
      </c>
      <c r="F26" s="38">
        <v>2.5780835489334288E-3</v>
      </c>
      <c r="G26" s="38">
        <v>4.1322555974257994E-3</v>
      </c>
      <c r="H26" s="38">
        <v>5.4636243401111669E-3</v>
      </c>
      <c r="I26" s="38">
        <v>4.8894407063445168E-3</v>
      </c>
      <c r="J26" s="38">
        <v>5.6002808004728113E-3</v>
      </c>
      <c r="K26" s="38">
        <v>9.5919163756976508E-3</v>
      </c>
      <c r="L26" s="38">
        <v>6.381605900980373E-3</v>
      </c>
    </row>
    <row r="27" spans="1:13">
      <c r="A27" s="29" t="s">
        <v>200</v>
      </c>
      <c r="B27" s="38">
        <v>2.2369449736856211E-3</v>
      </c>
      <c r="C27" s="38">
        <v>1.5045244292948472E-2</v>
      </c>
      <c r="D27" s="38">
        <v>6.6479001252333731E-3</v>
      </c>
      <c r="E27" s="38">
        <v>1.0367144146936152E-3</v>
      </c>
      <c r="F27" s="38">
        <v>3.1818168968631598E-3</v>
      </c>
      <c r="G27" s="38">
        <v>2.0291838798636254E-2</v>
      </c>
      <c r="H27" s="38">
        <v>1.1198708749767174E-2</v>
      </c>
      <c r="I27" s="38">
        <v>2.1075465552747264E-3</v>
      </c>
      <c r="J27" s="38">
        <v>2.3883924623400196E-3</v>
      </c>
      <c r="K27" s="38">
        <v>2.869243807591489E-3</v>
      </c>
      <c r="L27" s="38">
        <v>1.234297543869523E-2</v>
      </c>
    </row>
    <row r="28" spans="1:13">
      <c r="A28" s="29" t="s">
        <v>201</v>
      </c>
      <c r="B28" s="38">
        <v>0</v>
      </c>
      <c r="C28" s="38">
        <v>0</v>
      </c>
      <c r="D28" s="38">
        <v>0</v>
      </c>
      <c r="E28" s="38">
        <v>0</v>
      </c>
      <c r="F28" s="38">
        <v>4.1722197639318251E-4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</row>
    <row r="29" spans="1:13">
      <c r="A29" s="29" t="s">
        <v>202</v>
      </c>
      <c r="B29" s="38">
        <v>1.2382521546093115E-4</v>
      </c>
      <c r="C29" s="38">
        <v>1.0774452646957638E-4</v>
      </c>
      <c r="D29" s="38">
        <v>1.2165064004400139E-4</v>
      </c>
      <c r="E29" s="38">
        <v>1.0631448546234547E-4</v>
      </c>
      <c r="F29" s="38">
        <v>1.3427321193875191E-4</v>
      </c>
      <c r="G29" s="38">
        <v>1.3112076105833379E-4</v>
      </c>
      <c r="H29" s="38">
        <v>1.4902914217921113E-4</v>
      </c>
      <c r="I29" s="38">
        <v>1.4946279186635623E-4</v>
      </c>
      <c r="J29" s="38">
        <v>1.2859101526304861E-4</v>
      </c>
      <c r="K29" s="38">
        <v>1.2383872213835517E-4</v>
      </c>
      <c r="L29" s="38">
        <v>1.4819903832367199E-4</v>
      </c>
    </row>
    <row r="30" spans="1:13">
      <c r="A30" s="29" t="s">
        <v>203</v>
      </c>
      <c r="B30" s="38">
        <v>6.7054981634763532E-4</v>
      </c>
      <c r="C30" s="38">
        <v>9.7326498298922284E-4</v>
      </c>
      <c r="D30" s="38">
        <v>4.8232114104988424E-3</v>
      </c>
      <c r="E30" s="38">
        <v>4.2349906656580309E-5</v>
      </c>
      <c r="F30" s="38">
        <v>2.1659754260211776E-3</v>
      </c>
      <c r="G30" s="38">
        <v>2.1206535429111103E-3</v>
      </c>
      <c r="H30" s="38">
        <v>3.1439814004968693E-3</v>
      </c>
      <c r="I30" s="38">
        <v>1.0400748789804598E-3</v>
      </c>
      <c r="J30" s="38">
        <v>1.7459936717382906E-3</v>
      </c>
      <c r="K30" s="38">
        <v>1.3707475644874957E-3</v>
      </c>
      <c r="L30" s="38">
        <v>4.3237800684800174E-4</v>
      </c>
    </row>
    <row r="31" spans="1:13">
      <c r="A31" s="29" t="s">
        <v>204</v>
      </c>
      <c r="B31" s="38">
        <v>8.1309552058780543E-2</v>
      </c>
      <c r="C31" s="38">
        <v>7.0405539629297714E-2</v>
      </c>
      <c r="D31" s="38">
        <v>7.0545478636100487E-2</v>
      </c>
      <c r="E31" s="38">
        <v>0.10358504547416278</v>
      </c>
      <c r="F31" s="38">
        <v>6.2571962002921852E-2</v>
      </c>
      <c r="G31" s="38">
        <v>6.7752733047591343E-2</v>
      </c>
      <c r="H31" s="38">
        <v>7.8764108299718097E-2</v>
      </c>
      <c r="I31" s="38">
        <v>6.6929111480292722E-2</v>
      </c>
      <c r="J31" s="38">
        <v>5.7016004061609261E-2</v>
      </c>
      <c r="K31" s="38">
        <v>4.8843650854060491E-2</v>
      </c>
      <c r="L31" s="38">
        <v>5.5786706732001062E-2</v>
      </c>
    </row>
    <row r="32" spans="1:13">
      <c r="A32" s="29" t="s">
        <v>205</v>
      </c>
      <c r="B32" s="38">
        <v>0.10422424568953725</v>
      </c>
      <c r="C32" s="38">
        <v>0.10406453152196149</v>
      </c>
      <c r="D32" s="38">
        <v>8.3780386152003825E-2</v>
      </c>
      <c r="E32" s="38">
        <v>8.7704193098930947E-2</v>
      </c>
      <c r="F32" s="38">
        <v>8.5666644258394251E-2</v>
      </c>
      <c r="G32" s="38">
        <v>8.3861803511547386E-2</v>
      </c>
      <c r="H32" s="38">
        <v>8.3804126052814953E-2</v>
      </c>
      <c r="I32" s="38">
        <v>0.10479878379057778</v>
      </c>
      <c r="J32" s="38">
        <v>8.0100874074735082E-2</v>
      </c>
      <c r="K32" s="38">
        <v>0.11172378924380851</v>
      </c>
      <c r="L32" s="38">
        <v>0.10940839839850452</v>
      </c>
    </row>
    <row r="33" spans="1:13">
      <c r="A33" s="29" t="s">
        <v>206</v>
      </c>
      <c r="B33" s="38">
        <v>1.5008958996394749E-2</v>
      </c>
      <c r="C33" s="38">
        <v>1.7179484561625043E-2</v>
      </c>
      <c r="D33" s="38">
        <v>2.571318933886196E-2</v>
      </c>
      <c r="E33" s="38">
        <v>2.4537131907214512E-2</v>
      </c>
      <c r="F33" s="38">
        <v>2.6710426355832689E-2</v>
      </c>
      <c r="G33" s="38">
        <v>1.8618577067261121E-2</v>
      </c>
      <c r="H33" s="38">
        <v>1.5256755202776076E-2</v>
      </c>
      <c r="I33" s="38">
        <v>1.5302160371796037E-2</v>
      </c>
      <c r="J33" s="38">
        <v>4.6039440768492881E-2</v>
      </c>
      <c r="K33" s="38">
        <v>6.2226309839616689E-3</v>
      </c>
      <c r="L33" s="38">
        <v>1.8376972744801746E-2</v>
      </c>
    </row>
    <row r="34" spans="1:13">
      <c r="A34" s="29" t="s">
        <v>207</v>
      </c>
      <c r="B34" s="38">
        <v>1.8036775598336312E-2</v>
      </c>
      <c r="C34" s="38">
        <v>1.242015704461802E-2</v>
      </c>
      <c r="D34" s="38">
        <v>1.5760433075449005E-2</v>
      </c>
      <c r="E34" s="38">
        <v>1.0963876929795785E-2</v>
      </c>
      <c r="F34" s="38">
        <v>1.8663909302540103E-2</v>
      </c>
      <c r="G34" s="38">
        <v>1.8059326323703193E-2</v>
      </c>
      <c r="H34" s="38">
        <v>1.4435959098319781E-2</v>
      </c>
      <c r="I34" s="38">
        <v>2.3820190752325169E-2</v>
      </c>
      <c r="J34" s="38">
        <v>1.4570401857288294E-2</v>
      </c>
      <c r="K34" s="38">
        <v>1.5546838366838484E-2</v>
      </c>
      <c r="L34" s="38">
        <v>1.1808815272551128E-2</v>
      </c>
    </row>
    <row r="35" spans="1:13">
      <c r="A35" s="31" t="s">
        <v>130</v>
      </c>
      <c r="B35" s="40">
        <v>0.41477935903839208</v>
      </c>
      <c r="C35" s="40">
        <v>0.39929408163910896</v>
      </c>
      <c r="D35" s="40">
        <v>0.41233949888602156</v>
      </c>
      <c r="E35" s="40">
        <v>0.37671482981925503</v>
      </c>
      <c r="F35" s="40">
        <v>0.359348833285415</v>
      </c>
      <c r="G35" s="40">
        <v>0.39412151687053798</v>
      </c>
      <c r="H35" s="40">
        <v>0.42605263181401098</v>
      </c>
      <c r="I35" s="40">
        <v>0.42467239152806618</v>
      </c>
      <c r="J35" s="40">
        <v>0.44316136028203834</v>
      </c>
      <c r="K35" s="40">
        <v>0.41606236882057174</v>
      </c>
      <c r="L35" s="40">
        <v>0.39542307447620823</v>
      </c>
      <c r="M35" s="41"/>
    </row>
    <row r="36" spans="1:13">
      <c r="A36" s="29" t="s">
        <v>208</v>
      </c>
      <c r="B36" s="38">
        <v>9.0175462600526647E-3</v>
      </c>
      <c r="C36" s="38">
        <v>4.9851339617137625E-3</v>
      </c>
      <c r="D36" s="38">
        <v>5.5288656912277608E-3</v>
      </c>
      <c r="E36" s="38">
        <v>5.5866486209647835E-3</v>
      </c>
      <c r="F36" s="38">
        <v>2.298843469934309E-3</v>
      </c>
      <c r="G36" s="38">
        <v>3.2628622940806301E-3</v>
      </c>
      <c r="H36" s="38">
        <v>5.5916187166743956E-3</v>
      </c>
      <c r="I36" s="38">
        <v>2.3658796768462852E-3</v>
      </c>
      <c r="J36" s="38">
        <v>4.0412441165907304E-3</v>
      </c>
      <c r="K36" s="38">
        <v>2.3813211104419538E-3</v>
      </c>
      <c r="L36" s="38">
        <v>3.6180964692257007E-3</v>
      </c>
    </row>
    <row r="37" spans="1:13">
      <c r="A37" s="29" t="s">
        <v>209</v>
      </c>
      <c r="B37" s="38">
        <v>5.0963278622383278E-2</v>
      </c>
      <c r="C37" s="38">
        <v>5.6280507687875264E-2</v>
      </c>
      <c r="D37" s="38">
        <v>5.6291483903875603E-2</v>
      </c>
      <c r="E37" s="38">
        <v>5.7614105354269272E-2</v>
      </c>
      <c r="F37" s="38">
        <v>6.3510130639555407E-2</v>
      </c>
      <c r="G37" s="38">
        <v>9.5995239372402216E-2</v>
      </c>
      <c r="H37" s="38">
        <v>5.9396549242038098E-2</v>
      </c>
      <c r="I37" s="38">
        <v>7.6228074598434517E-2</v>
      </c>
      <c r="J37" s="38">
        <v>8.8874541953114797E-2</v>
      </c>
      <c r="K37" s="38">
        <v>7.6964689692048963E-2</v>
      </c>
      <c r="L37" s="38">
        <v>5.3985945242098494E-2</v>
      </c>
    </row>
    <row r="38" spans="1:13">
      <c r="A38" s="29" t="s">
        <v>210</v>
      </c>
      <c r="B38" s="38">
        <v>5.3371469036177207E-3</v>
      </c>
      <c r="C38" s="38">
        <v>6.1668931074774311E-3</v>
      </c>
      <c r="D38" s="38">
        <v>7.5864564391134133E-3</v>
      </c>
      <c r="E38" s="38">
        <v>1.1959230063717881E-2</v>
      </c>
      <c r="F38" s="38">
        <v>4.499477742455067E-3</v>
      </c>
      <c r="G38" s="38">
        <v>1.5985757223195271E-2</v>
      </c>
      <c r="H38" s="38">
        <v>3.5327542035834959E-3</v>
      </c>
      <c r="I38" s="38">
        <v>4.7333248061703689E-3</v>
      </c>
      <c r="J38" s="38">
        <v>4.8339556577855153E-3</v>
      </c>
      <c r="K38" s="38">
        <v>1.1331743199825647E-2</v>
      </c>
      <c r="L38" s="38">
        <v>9.6826866157174764E-3</v>
      </c>
    </row>
    <row r="39" spans="1:13">
      <c r="A39" s="29" t="s">
        <v>211</v>
      </c>
      <c r="B39" s="38">
        <v>2.7039298861958648E-3</v>
      </c>
      <c r="C39" s="38">
        <v>1.4316780275401782E-2</v>
      </c>
      <c r="D39" s="38">
        <v>9.7927517867595903E-3</v>
      </c>
      <c r="E39" s="38">
        <v>1.7741851166215704E-2</v>
      </c>
      <c r="F39" s="38">
        <v>5.9197570243205745E-3</v>
      </c>
      <c r="G39" s="38">
        <v>1.4157340690490851E-3</v>
      </c>
      <c r="H39" s="38">
        <v>3.7506623028248972E-3</v>
      </c>
      <c r="I39" s="38">
        <v>1.2541280645157968E-4</v>
      </c>
      <c r="J39" s="38">
        <v>6.8445432731036135E-4</v>
      </c>
      <c r="K39" s="38">
        <v>3.761427555524435E-3</v>
      </c>
      <c r="L39" s="38">
        <v>4.2323015241599385E-3</v>
      </c>
    </row>
    <row r="40" spans="1:13">
      <c r="A40" s="29" t="s">
        <v>212</v>
      </c>
      <c r="B40" s="38">
        <v>2.1886036377886303E-2</v>
      </c>
      <c r="C40" s="38">
        <v>8.3061715606100872E-3</v>
      </c>
      <c r="D40" s="38">
        <v>5.8819508622997797E-3</v>
      </c>
      <c r="E40" s="38">
        <v>8.1236163510986035E-3</v>
      </c>
      <c r="F40" s="38">
        <v>1.9726353358793607E-3</v>
      </c>
      <c r="G40" s="38">
        <v>5.4937701207886805E-3</v>
      </c>
      <c r="H40" s="38">
        <v>2.1551176496506551E-3</v>
      </c>
      <c r="I40" s="38">
        <v>3.2313622258645395E-3</v>
      </c>
      <c r="J40" s="38">
        <v>8.4028888182260605E-3</v>
      </c>
      <c r="K40" s="38">
        <v>9.2406594070284283E-3</v>
      </c>
      <c r="L40" s="38">
        <v>1.7755124386112479E-2</v>
      </c>
    </row>
    <row r="41" spans="1:13">
      <c r="A41" s="29" t="s">
        <v>213</v>
      </c>
      <c r="B41" s="38">
        <v>1.3044536239282824E-3</v>
      </c>
      <c r="C41" s="38">
        <v>0</v>
      </c>
      <c r="D41" s="38">
        <v>2.8078331192199187E-4</v>
      </c>
      <c r="E41" s="38">
        <v>1.4331938639030135E-3</v>
      </c>
      <c r="F41" s="38">
        <v>9.5144334399295989E-3</v>
      </c>
      <c r="G41" s="38">
        <v>0</v>
      </c>
      <c r="H41" s="38">
        <v>2.5230354647170973E-4</v>
      </c>
      <c r="I41" s="38">
        <v>1.7429995278830527E-3</v>
      </c>
      <c r="J41" s="38">
        <v>7.2059339765880373E-4</v>
      </c>
      <c r="K41" s="38">
        <v>4.3999335324876416E-3</v>
      </c>
      <c r="L41" s="38">
        <v>1.3886220469424007E-3</v>
      </c>
    </row>
    <row r="42" spans="1:13">
      <c r="A42" s="29" t="s">
        <v>214</v>
      </c>
      <c r="B42" s="38">
        <v>5.2908149086735535E-6</v>
      </c>
      <c r="C42" s="38">
        <v>4.8247609036892452E-6</v>
      </c>
      <c r="D42" s="38">
        <v>5.945743204310021E-6</v>
      </c>
      <c r="E42" s="38">
        <v>4.8879657824458326E-6</v>
      </c>
      <c r="F42" s="38">
        <v>6.2986295532955096E-6</v>
      </c>
      <c r="G42" s="38">
        <v>4.910581005064342E-6</v>
      </c>
      <c r="H42" s="38">
        <v>5.0586797465874499E-6</v>
      </c>
      <c r="I42" s="38">
        <v>5.5752791441572215E-6</v>
      </c>
      <c r="J42" s="38">
        <v>9.3763437390161646E-6</v>
      </c>
      <c r="K42" s="38">
        <v>4.6734848665045718E-6</v>
      </c>
      <c r="L42" s="38">
        <v>6.3280577868472892E-6</v>
      </c>
    </row>
    <row r="43" spans="1:13">
      <c r="A43" s="34" t="s">
        <v>215</v>
      </c>
      <c r="B43" s="42">
        <v>1</v>
      </c>
      <c r="C43" s="42">
        <v>1</v>
      </c>
      <c r="D43" s="42">
        <v>1</v>
      </c>
      <c r="E43" s="42">
        <v>1.0000000000000004</v>
      </c>
      <c r="F43" s="42">
        <v>1</v>
      </c>
      <c r="G43" s="42">
        <v>1</v>
      </c>
      <c r="H43" s="42">
        <v>1.0000000000000002</v>
      </c>
      <c r="I43" s="42">
        <v>1.0000000000000002</v>
      </c>
      <c r="J43" s="42">
        <v>1.0000000000000002</v>
      </c>
      <c r="K43" s="42">
        <v>1</v>
      </c>
      <c r="L43" s="42">
        <v>1.0000000000000002</v>
      </c>
      <c r="M43" s="36"/>
    </row>
  </sheetData>
  <mergeCells count="3">
    <mergeCell ref="A1:L1"/>
    <mergeCell ref="B4:L4"/>
    <mergeCell ref="B24:L24"/>
  </mergeCells>
  <printOptions horizontalCentered="1"/>
  <pageMargins left="0.39370078740157483" right="0" top="0.39370078740157483" bottom="0.39370078740157483" header="0" footer="0"/>
  <pageSetup paperSize="9" scale="99" orientation="landscape" horizontalDpi="1200" verticalDpi="12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BCBD1-7960-410C-9B1F-CF6069262423}">
  <dimension ref="A1:M76"/>
  <sheetViews>
    <sheetView view="pageBreakPreview" zoomScaleNormal="100" zoomScaleSheetLayoutView="100" workbookViewId="0">
      <selection sqref="A1:L1"/>
    </sheetView>
  </sheetViews>
  <sheetFormatPr baseColWidth="10" defaultColWidth="11.44140625" defaultRowHeight="13.2"/>
  <cols>
    <col min="1" max="1" width="23.109375" customWidth="1"/>
    <col min="2" max="12" width="9.6640625" customWidth="1"/>
  </cols>
  <sheetData>
    <row r="1" spans="1:13" ht="15.6">
      <c r="A1" s="86" t="s">
        <v>330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</row>
    <row r="2" spans="1:13" ht="15.6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6"/>
    </row>
    <row r="3" spans="1:13" ht="13.8" thickBot="1">
      <c r="B3" s="27" t="s">
        <v>17</v>
      </c>
      <c r="C3" s="27" t="s">
        <v>18</v>
      </c>
      <c r="D3" s="27">
        <v>2021</v>
      </c>
      <c r="E3" s="27">
        <v>2020</v>
      </c>
      <c r="F3" s="27">
        <v>2019</v>
      </c>
      <c r="G3" s="27">
        <v>2018</v>
      </c>
      <c r="H3" s="27">
        <v>2017</v>
      </c>
      <c r="I3" s="27">
        <v>2016</v>
      </c>
      <c r="J3" s="27">
        <v>2015</v>
      </c>
      <c r="K3" s="27">
        <v>2014</v>
      </c>
      <c r="L3" s="27">
        <v>2013</v>
      </c>
      <c r="M3" s="17"/>
    </row>
    <row r="4" spans="1:13" ht="14.4" thickTop="1" thickBot="1">
      <c r="A4" s="28" t="s">
        <v>196</v>
      </c>
      <c r="B4" s="87" t="s">
        <v>197</v>
      </c>
      <c r="C4" s="87"/>
      <c r="D4" s="87"/>
      <c r="E4" s="87"/>
      <c r="F4" s="87"/>
      <c r="G4" s="87"/>
      <c r="H4" s="87"/>
      <c r="I4" s="87"/>
      <c r="J4" s="87"/>
      <c r="K4" s="87"/>
      <c r="L4" s="87"/>
      <c r="M4" s="17"/>
    </row>
    <row r="5" spans="1:13" ht="13.8" thickTop="1">
      <c r="A5" s="29" t="s">
        <v>218</v>
      </c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</row>
    <row r="6" spans="1:13">
      <c r="A6" s="29" t="s">
        <v>219</v>
      </c>
      <c r="B6" s="30">
        <v>0</v>
      </c>
      <c r="C6" s="30">
        <v>0</v>
      </c>
      <c r="D6" s="30">
        <v>8.1356834041347508</v>
      </c>
      <c r="E6" s="30">
        <v>6.3144087363096206</v>
      </c>
      <c r="F6" s="30">
        <v>109.99586762068481</v>
      </c>
      <c r="G6" s="30">
        <v>2.7472730647786299</v>
      </c>
      <c r="H6" s="30">
        <v>22.198685318013268</v>
      </c>
      <c r="I6" s="30">
        <v>9.11438366224702</v>
      </c>
      <c r="J6" s="30">
        <v>1.8432464310099499</v>
      </c>
      <c r="K6" s="30">
        <v>8.9477784849861397</v>
      </c>
      <c r="L6" s="30">
        <v>11.236373317812308</v>
      </c>
    </row>
    <row r="7" spans="1:13">
      <c r="A7" s="29" t="s">
        <v>220</v>
      </c>
      <c r="B7" s="30">
        <v>529.60315698339321</v>
      </c>
      <c r="C7" s="30">
        <v>290.23357278549281</v>
      </c>
      <c r="D7" s="30">
        <v>566.73787359066489</v>
      </c>
      <c r="E7" s="30">
        <v>687.19752627190599</v>
      </c>
      <c r="F7" s="30">
        <v>646.69568119642508</v>
      </c>
      <c r="G7" s="30">
        <v>472.34684109405748</v>
      </c>
      <c r="H7" s="30">
        <v>458.85163321762747</v>
      </c>
      <c r="I7" s="30">
        <v>582.2264232887801</v>
      </c>
      <c r="J7" s="30">
        <v>264.63489557414294</v>
      </c>
      <c r="K7" s="30">
        <v>427.39122637651354</v>
      </c>
      <c r="L7" s="30">
        <v>338.85006815889926</v>
      </c>
    </row>
    <row r="8" spans="1:13">
      <c r="A8" s="29" t="s">
        <v>221</v>
      </c>
      <c r="B8" s="30">
        <v>306.98512271668648</v>
      </c>
      <c r="C8" s="30">
        <v>380.81001667795874</v>
      </c>
      <c r="D8" s="30">
        <v>165.25934709696571</v>
      </c>
      <c r="E8" s="30">
        <v>234.38970541480845</v>
      </c>
      <c r="F8" s="30">
        <v>400.46797736799209</v>
      </c>
      <c r="G8" s="30">
        <v>251.31140414098354</v>
      </c>
      <c r="H8" s="30">
        <v>218.5546909640278</v>
      </c>
      <c r="I8" s="30">
        <v>353.88645734663413</v>
      </c>
      <c r="J8" s="30">
        <v>201.41609829926159</v>
      </c>
      <c r="K8" s="30">
        <v>207.0202550129199</v>
      </c>
      <c r="L8" s="30">
        <v>290.23913011577469</v>
      </c>
    </row>
    <row r="9" spans="1:13">
      <c r="A9" s="29" t="s">
        <v>222</v>
      </c>
      <c r="B9" s="30">
        <v>149.51021195879534</v>
      </c>
      <c r="C9" s="30">
        <v>58.769250871840732</v>
      </c>
      <c r="D9" s="30">
        <v>86.23240651087518</v>
      </c>
      <c r="E9" s="30">
        <v>75.153762769620656</v>
      </c>
      <c r="F9" s="30">
        <v>49.394409289969055</v>
      </c>
      <c r="G9" s="30">
        <v>54.713578541099423</v>
      </c>
      <c r="H9" s="30">
        <v>79.997832657149374</v>
      </c>
      <c r="I9" s="30">
        <v>32.672346616284671</v>
      </c>
      <c r="J9" s="30">
        <v>42.280519262164127</v>
      </c>
      <c r="K9" s="30">
        <v>26.62747791970515</v>
      </c>
      <c r="L9" s="30">
        <v>24.45769686230916</v>
      </c>
    </row>
    <row r="10" spans="1:13">
      <c r="A10" s="29" t="s">
        <v>223</v>
      </c>
      <c r="B10" s="30">
        <v>1472.3559199767319</v>
      </c>
      <c r="C10" s="30">
        <v>2111.418585730366</v>
      </c>
      <c r="D10" s="30">
        <v>1354.4799887074823</v>
      </c>
      <c r="E10" s="30">
        <v>1414.3241028268774</v>
      </c>
      <c r="F10" s="30">
        <v>1313.6520115491185</v>
      </c>
      <c r="G10" s="30">
        <v>1286.0511574613045</v>
      </c>
      <c r="H10" s="30">
        <v>868.02335983752016</v>
      </c>
      <c r="I10" s="30">
        <v>807.07729958461994</v>
      </c>
      <c r="J10" s="30">
        <v>1089.8253340947238</v>
      </c>
      <c r="K10" s="30">
        <v>1099.8885210165356</v>
      </c>
      <c r="L10" s="30">
        <v>997.48872621136695</v>
      </c>
    </row>
    <row r="11" spans="1:13">
      <c r="A11" s="29" t="s">
        <v>224</v>
      </c>
      <c r="B11" s="30">
        <v>100.82698052956997</v>
      </c>
      <c r="C11" s="30">
        <v>65.176390183938608</v>
      </c>
      <c r="D11" s="30">
        <v>13.52064986605529</v>
      </c>
      <c r="E11" s="30">
        <v>116.20852842844215</v>
      </c>
      <c r="F11" s="30">
        <v>37.084447265996033</v>
      </c>
      <c r="G11" s="30">
        <v>87.696870745131889</v>
      </c>
      <c r="H11" s="30">
        <v>37.715841800630827</v>
      </c>
      <c r="I11" s="30">
        <v>43.531767060238444</v>
      </c>
      <c r="J11" s="30">
        <v>45.549795242365057</v>
      </c>
      <c r="K11" s="30">
        <v>195.34502964596558</v>
      </c>
      <c r="L11" s="30">
        <v>56.213340821307241</v>
      </c>
    </row>
    <row r="12" spans="1:13">
      <c r="A12" s="29" t="s">
        <v>225</v>
      </c>
      <c r="B12" s="30">
        <v>9.6200156669852088</v>
      </c>
      <c r="C12" s="30">
        <v>62.203281769179334</v>
      </c>
      <c r="D12" s="30">
        <v>88.533992445394716</v>
      </c>
      <c r="E12" s="30">
        <v>71.190351375868673</v>
      </c>
      <c r="F12" s="30">
        <v>85.441636132066549</v>
      </c>
      <c r="G12" s="30">
        <v>50.999156230112668</v>
      </c>
      <c r="H12" s="30">
        <v>119.17380186843023</v>
      </c>
      <c r="I12" s="30">
        <v>43.971809802085531</v>
      </c>
      <c r="J12" s="30">
        <v>15.210569979355501</v>
      </c>
      <c r="K12" s="30">
        <v>34.37231903728776</v>
      </c>
      <c r="L12" s="30">
        <v>24.74641091979414</v>
      </c>
    </row>
    <row r="13" spans="1:13">
      <c r="A13" s="29" t="s">
        <v>226</v>
      </c>
      <c r="B13" s="30">
        <v>1699.2350353577954</v>
      </c>
      <c r="C13" s="30">
        <v>1524.111405504452</v>
      </c>
      <c r="D13" s="30">
        <v>1218.6778819967005</v>
      </c>
      <c r="E13" s="30">
        <v>874.04104892753276</v>
      </c>
      <c r="F13" s="30">
        <v>1467.9000003671167</v>
      </c>
      <c r="G13" s="30">
        <v>1105.499837892731</v>
      </c>
      <c r="H13" s="30">
        <v>1142.2146356804856</v>
      </c>
      <c r="I13" s="30">
        <v>617.22921920024305</v>
      </c>
      <c r="J13" s="30">
        <v>794.11993928042159</v>
      </c>
      <c r="K13" s="30">
        <v>830.97602833478129</v>
      </c>
      <c r="L13" s="30">
        <v>1242.905562888646</v>
      </c>
    </row>
    <row r="14" spans="1:13">
      <c r="A14" s="29" t="s">
        <v>227</v>
      </c>
    </row>
    <row r="15" spans="1:13">
      <c r="A15" s="29" t="s">
        <v>228</v>
      </c>
      <c r="B15" s="30">
        <v>11.2811591297757</v>
      </c>
      <c r="C15" s="30">
        <v>32.342925855605195</v>
      </c>
      <c r="D15" s="30">
        <v>6.4590810668909953</v>
      </c>
      <c r="E15" s="30">
        <v>0</v>
      </c>
      <c r="F15" s="30">
        <v>3.0309515664294402</v>
      </c>
      <c r="G15" s="30">
        <v>0</v>
      </c>
      <c r="H15" s="30">
        <v>0.49822482630104797</v>
      </c>
      <c r="I15" s="30">
        <v>6.6961526574141672</v>
      </c>
      <c r="J15" s="30">
        <v>1.7110327837994499</v>
      </c>
      <c r="K15" s="30">
        <v>6.9266582470272802</v>
      </c>
      <c r="L15" s="30">
        <v>20.946785793534179</v>
      </c>
    </row>
    <row r="16" spans="1:13">
      <c r="A16" s="29" t="s">
        <v>229</v>
      </c>
      <c r="B16" s="30">
        <v>7.1596447424246197</v>
      </c>
      <c r="C16" s="30">
        <v>0</v>
      </c>
      <c r="D16" s="30">
        <v>0</v>
      </c>
      <c r="E16" s="30">
        <v>0</v>
      </c>
      <c r="F16" s="30">
        <v>0</v>
      </c>
      <c r="G16" s="30">
        <v>1.69902902537332</v>
      </c>
      <c r="H16" s="30">
        <v>7.1338473767829154</v>
      </c>
      <c r="I16" s="30">
        <v>2.01730872164759</v>
      </c>
      <c r="J16" s="30">
        <v>7.0412027212520103</v>
      </c>
      <c r="K16" s="30">
        <v>4.4747377487407798</v>
      </c>
      <c r="L16" s="30">
        <v>31.494096792383171</v>
      </c>
    </row>
    <row r="17" spans="1:12">
      <c r="A17" s="29" t="s">
        <v>230</v>
      </c>
      <c r="B17" s="30">
        <v>62.989670578133726</v>
      </c>
      <c r="C17" s="30">
        <v>6.9106303155035009</v>
      </c>
      <c r="D17" s="30">
        <v>20.633897770765223</v>
      </c>
      <c r="E17" s="30">
        <v>0</v>
      </c>
      <c r="F17" s="30">
        <v>27.175338023575158</v>
      </c>
      <c r="G17" s="30">
        <v>49.215629212867739</v>
      </c>
      <c r="H17" s="30">
        <v>48.455703434040473</v>
      </c>
      <c r="I17" s="30">
        <v>36.733299677726365</v>
      </c>
      <c r="J17" s="30">
        <v>48.132604704988672</v>
      </c>
      <c r="K17" s="30">
        <v>85.717385095534283</v>
      </c>
      <c r="L17" s="30">
        <v>11.24549790869583</v>
      </c>
    </row>
    <row r="18" spans="1:12">
      <c r="A18" s="29" t="s">
        <v>231</v>
      </c>
    </row>
    <row r="19" spans="1:12">
      <c r="A19" s="29" t="s">
        <v>232</v>
      </c>
      <c r="B19" s="30">
        <v>35.719617549020235</v>
      </c>
      <c r="C19" s="30">
        <v>234.7556252538638</v>
      </c>
      <c r="D19" s="30">
        <v>79.546456277083038</v>
      </c>
      <c r="E19" s="30">
        <v>12.315490475715199</v>
      </c>
      <c r="F19" s="30">
        <v>37.27997203534391</v>
      </c>
      <c r="G19" s="30">
        <v>250.02132929571201</v>
      </c>
      <c r="H19" s="30">
        <v>114.96227132073717</v>
      </c>
      <c r="I19" s="30">
        <v>19.58939078437789</v>
      </c>
      <c r="J19" s="30">
        <v>24.260091309636806</v>
      </c>
      <c r="K19" s="30">
        <v>29.051281342805179</v>
      </c>
      <c r="L19" s="30">
        <v>123.17893684153202</v>
      </c>
    </row>
    <row r="20" spans="1:12">
      <c r="A20" s="29" t="s">
        <v>201</v>
      </c>
    </row>
    <row r="21" spans="1:12">
      <c r="A21" s="29" t="s">
        <v>233</v>
      </c>
      <c r="B21" s="30">
        <v>0</v>
      </c>
      <c r="C21" s="30">
        <v>0</v>
      </c>
      <c r="D21" s="30">
        <v>0</v>
      </c>
      <c r="E21" s="30">
        <v>0</v>
      </c>
      <c r="F21" s="30">
        <v>4.8884093952115597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</row>
    <row r="22" spans="1:12">
      <c r="A22" s="29" t="s">
        <v>234</v>
      </c>
    </row>
    <row r="23" spans="1:12">
      <c r="A23" s="29" t="s">
        <v>235</v>
      </c>
      <c r="B23" s="30">
        <v>0.87435378176284229</v>
      </c>
      <c r="C23" s="30">
        <v>0.87238574869668584</v>
      </c>
      <c r="D23" s="30">
        <v>0.73195688071808929</v>
      </c>
      <c r="E23" s="30">
        <v>0.67769965181498593</v>
      </c>
      <c r="F23" s="30">
        <v>0.91621192596458711</v>
      </c>
      <c r="G23" s="30">
        <v>1.004844085027387</v>
      </c>
      <c r="H23" s="30">
        <v>1.0421779265825084</v>
      </c>
      <c r="I23" s="30">
        <v>0.96658208966319514</v>
      </c>
      <c r="J23" s="30">
        <v>0.90488492162291501</v>
      </c>
      <c r="K23" s="30">
        <v>0.810064247013493</v>
      </c>
      <c r="L23" s="30">
        <v>1.0069341136151306</v>
      </c>
    </row>
    <row r="24" spans="1:12">
      <c r="A24" s="29" t="s">
        <v>236</v>
      </c>
      <c r="B24" s="30">
        <v>1.1028916986667061</v>
      </c>
      <c r="C24" s="30">
        <v>0.80878560263203247</v>
      </c>
      <c r="D24" s="30">
        <v>0.72367228594295685</v>
      </c>
      <c r="E24" s="30">
        <v>0.58524703300469472</v>
      </c>
      <c r="F24" s="30">
        <v>0.6570092078811155</v>
      </c>
      <c r="G24" s="30">
        <v>0.6107308908724457</v>
      </c>
      <c r="H24" s="30">
        <v>0.48770637175317044</v>
      </c>
      <c r="I24" s="30">
        <v>0.42265651589279435</v>
      </c>
      <c r="J24" s="30">
        <v>0.40127803989640465</v>
      </c>
      <c r="K24" s="30">
        <v>0.44381091983571358</v>
      </c>
      <c r="L24" s="30">
        <v>0.47204476569284765</v>
      </c>
    </row>
    <row r="25" spans="1:12">
      <c r="A25" s="29" t="s">
        <v>237</v>
      </c>
    </row>
    <row r="26" spans="1:12">
      <c r="A26" s="29" t="s">
        <v>238</v>
      </c>
      <c r="B26" s="30">
        <v>10.707363511065722</v>
      </c>
      <c r="C26" s="30">
        <v>15.18615618135305</v>
      </c>
      <c r="D26" s="30">
        <v>57.712866973449842</v>
      </c>
      <c r="E26" s="30">
        <v>0.50308924491098295</v>
      </c>
      <c r="F26" s="30">
        <v>25.377797003629503</v>
      </c>
      <c r="G26" s="30">
        <v>26.129155816570481</v>
      </c>
      <c r="H26" s="30">
        <v>32.275081964140448</v>
      </c>
      <c r="I26" s="30">
        <v>9.6673704304989307</v>
      </c>
      <c r="J26" s="30">
        <v>17.734926972981185</v>
      </c>
      <c r="K26" s="30">
        <v>13.87890880535479</v>
      </c>
      <c r="L26" s="30">
        <v>4.3149938571722197</v>
      </c>
    </row>
    <row r="27" spans="1:12">
      <c r="A27" s="29" t="s">
        <v>239</v>
      </c>
    </row>
    <row r="28" spans="1:12">
      <c r="A28" s="29" t="s">
        <v>240</v>
      </c>
      <c r="B28" s="30">
        <v>94.500753453277497</v>
      </c>
      <c r="C28" s="30">
        <v>113.26028400198041</v>
      </c>
      <c r="D28" s="30">
        <v>139.24837999715169</v>
      </c>
      <c r="E28" s="30">
        <v>87.855936365471308</v>
      </c>
      <c r="F28" s="30">
        <v>23.623265411245765</v>
      </c>
      <c r="G28" s="30">
        <v>175.53018044969639</v>
      </c>
      <c r="H28" s="30">
        <v>76.751948660109036</v>
      </c>
      <c r="I28" s="30">
        <v>35.19841556569358</v>
      </c>
      <c r="J28" s="30">
        <v>18.265373248240415</v>
      </c>
      <c r="K28" s="30">
        <v>50.195368947798599</v>
      </c>
      <c r="L28" s="30">
        <v>131.18993337782413</v>
      </c>
    </row>
    <row r="29" spans="1:12">
      <c r="A29" s="29" t="s">
        <v>241</v>
      </c>
      <c r="B29" s="30">
        <v>25.09671309858529</v>
      </c>
      <c r="C29" s="30">
        <v>58.622296980638694</v>
      </c>
      <c r="D29" s="30">
        <v>47.328115871317465</v>
      </c>
      <c r="E29" s="30">
        <v>61.960637644046656</v>
      </c>
      <c r="F29" s="30">
        <v>138.99482711202879</v>
      </c>
      <c r="G29" s="30">
        <v>118.15508726264717</v>
      </c>
      <c r="H29" s="30">
        <v>33.95653276775942</v>
      </c>
      <c r="I29" s="30">
        <v>62.249933576922189</v>
      </c>
      <c r="J29" s="30">
        <v>93.85263992295198</v>
      </c>
      <c r="K29" s="30">
        <v>16.708586542887463</v>
      </c>
      <c r="L29" s="30">
        <v>44.863088182507973</v>
      </c>
    </row>
    <row r="30" spans="1:12">
      <c r="A30" s="29" t="s">
        <v>242</v>
      </c>
      <c r="B30" s="30">
        <v>86.087014960379207</v>
      </c>
      <c r="C30" s="30">
        <v>150.85091632000925</v>
      </c>
      <c r="D30" s="30">
        <v>69.076946079301024</v>
      </c>
      <c r="E30" s="30">
        <v>123.09954195633468</v>
      </c>
      <c r="F30" s="30">
        <v>1.4670940657603027</v>
      </c>
      <c r="G30" s="30">
        <v>117.07979237279191</v>
      </c>
      <c r="H30" s="30">
        <v>142.43547315384382</v>
      </c>
      <c r="I30" s="30">
        <v>125.678813115651</v>
      </c>
      <c r="J30" s="30">
        <v>46.639401612887191</v>
      </c>
      <c r="K30" s="30">
        <v>141.8753385491267</v>
      </c>
      <c r="L30" s="30">
        <v>135.88434256864321</v>
      </c>
    </row>
    <row r="31" spans="1:12">
      <c r="A31" s="29" t="s">
        <v>243</v>
      </c>
      <c r="B31" s="30">
        <v>56.643282720395355</v>
      </c>
      <c r="C31" s="30">
        <v>29.196624669834506</v>
      </c>
      <c r="D31" s="30">
        <v>16.312522922189139</v>
      </c>
      <c r="E31" s="30">
        <v>17.40259511717915</v>
      </c>
      <c r="F31" s="30">
        <v>193.37880669606821</v>
      </c>
      <c r="G31" s="30">
        <v>91.785302752806416</v>
      </c>
      <c r="H31" s="30">
        <v>68.462265792258975</v>
      </c>
      <c r="I31" s="30">
        <v>90.018362079918091</v>
      </c>
      <c r="J31" s="30">
        <v>44.704463305256503</v>
      </c>
      <c r="K31" s="30">
        <v>6.9682090018707576</v>
      </c>
      <c r="L31" s="30">
        <v>63.188084058026206</v>
      </c>
    </row>
    <row r="32" spans="1:12">
      <c r="A32" s="29" t="s">
        <v>244</v>
      </c>
      <c r="B32" s="30">
        <v>343.60322400003588</v>
      </c>
      <c r="C32" s="30">
        <v>318.02833834729466</v>
      </c>
      <c r="D32" s="30">
        <v>180.08052193114577</v>
      </c>
      <c r="E32" s="30">
        <v>611.71650324436087</v>
      </c>
      <c r="F32" s="30">
        <v>127.80603172257607</v>
      </c>
      <c r="G32" s="30">
        <v>204.86493482915279</v>
      </c>
      <c r="H32" s="30">
        <v>319.69092551034663</v>
      </c>
      <c r="I32" s="30">
        <v>170.39308112848528</v>
      </c>
      <c r="J32" s="30">
        <v>235.38630650996495</v>
      </c>
      <c r="K32" s="30">
        <v>193.38477076934538</v>
      </c>
      <c r="L32" s="30">
        <v>55.770693129010837</v>
      </c>
    </row>
    <row r="33" spans="1:12">
      <c r="A33" s="29" t="s">
        <v>245</v>
      </c>
      <c r="B33" s="30">
        <v>89.711750872519374</v>
      </c>
      <c r="C33" s="30">
        <v>85.648441471422984</v>
      </c>
      <c r="D33" s="30">
        <v>49.336164563654734</v>
      </c>
      <c r="E33" s="30">
        <v>73.912356363859118</v>
      </c>
      <c r="F33" s="30">
        <v>31.651531611752961</v>
      </c>
      <c r="G33" s="30">
        <v>9.4028358632422311</v>
      </c>
      <c r="H33" s="30">
        <v>28.737351231685565</v>
      </c>
      <c r="I33" s="30">
        <v>13.096751275074361</v>
      </c>
      <c r="J33" s="30">
        <v>27.629192608324651</v>
      </c>
      <c r="K33" s="30">
        <v>13.185218774365325</v>
      </c>
      <c r="L33" s="30">
        <v>23.305932184115125</v>
      </c>
    </row>
    <row r="34" spans="1:12">
      <c r="A34" s="29" t="s">
        <v>246</v>
      </c>
      <c r="B34" s="30">
        <v>27.261550670933964</v>
      </c>
      <c r="C34" s="30">
        <v>34.549044847736781</v>
      </c>
      <c r="D34" s="30">
        <v>15.697421881946859</v>
      </c>
      <c r="E34" s="30">
        <v>20.033134901786951</v>
      </c>
      <c r="F34" s="30">
        <v>17.674982585593899</v>
      </c>
      <c r="G34" s="30">
        <v>8.0946495466456305</v>
      </c>
      <c r="H34" s="30">
        <v>24.9908278543151</v>
      </c>
      <c r="I34" s="30">
        <v>7.9369596876099209</v>
      </c>
      <c r="J34" s="30">
        <v>11.053762180665732</v>
      </c>
      <c r="K34" s="30">
        <v>9.8900705387711252</v>
      </c>
      <c r="L34" s="30">
        <v>1.1832341607216299</v>
      </c>
    </row>
    <row r="35" spans="1:12">
      <c r="A35" s="29" t="s">
        <v>247</v>
      </c>
      <c r="B35" s="30">
        <v>319.40341185923165</v>
      </c>
      <c r="C35" s="30">
        <v>186.00237976761605</v>
      </c>
      <c r="D35" s="30">
        <v>137.90748760992682</v>
      </c>
      <c r="E35" s="30">
        <v>203.38154655631203</v>
      </c>
      <c r="F35" s="30">
        <v>143.38806837745787</v>
      </c>
      <c r="G35" s="30">
        <v>70.69279522988208</v>
      </c>
      <c r="H35" s="30">
        <v>85.131755163039514</v>
      </c>
      <c r="I35" s="30">
        <v>80.220002340815867</v>
      </c>
      <c r="J35" s="30">
        <v>95.531555355488123</v>
      </c>
      <c r="K35" s="30">
        <v>29.802426196116183</v>
      </c>
      <c r="L35" s="30">
        <v>85.767017754749006</v>
      </c>
    </row>
    <row r="36" spans="1:12">
      <c r="A36" s="29" t="s">
        <v>248</v>
      </c>
      <c r="B36" s="30">
        <v>256.04614112213733</v>
      </c>
      <c r="C36" s="30">
        <v>122.40120211890192</v>
      </c>
      <c r="D36" s="30">
        <v>189.13505322603049</v>
      </c>
      <c r="E36" s="30">
        <v>31.16046739882076</v>
      </c>
      <c r="F36" s="30">
        <v>55.14400078125788</v>
      </c>
      <c r="G36" s="30">
        <v>39.194488265454162</v>
      </c>
      <c r="H36" s="30">
        <v>28.40942436443704</v>
      </c>
      <c r="I36" s="30">
        <v>37.305691998441226</v>
      </c>
      <c r="J36" s="30">
        <v>6.077244129610067</v>
      </c>
      <c r="K36" s="30">
        <v>32.535172375885104</v>
      </c>
      <c r="L36" s="30">
        <v>15.581118580028798</v>
      </c>
    </row>
    <row r="37" spans="1:12">
      <c r="A37" s="29" t="s">
        <v>249</v>
      </c>
    </row>
    <row r="38" spans="1:12">
      <c r="A38" s="29" t="s">
        <v>250</v>
      </c>
      <c r="B38" s="30">
        <v>9.2937214513246769</v>
      </c>
      <c r="C38" s="30">
        <v>12.22926765294897</v>
      </c>
      <c r="D38" s="30">
        <v>32.248564002896281</v>
      </c>
      <c r="E38" s="30">
        <v>28.589777443704381</v>
      </c>
      <c r="F38" s="30">
        <v>22.882822705390005</v>
      </c>
      <c r="G38" s="30">
        <v>15.288175563419081</v>
      </c>
      <c r="H38" s="30">
        <v>31.593864796876751</v>
      </c>
      <c r="I38" s="30">
        <v>42.029599921319225</v>
      </c>
      <c r="J38" s="30">
        <v>6.6164584141001113</v>
      </c>
      <c r="K38" s="30">
        <v>10.221701445200985</v>
      </c>
      <c r="L38" s="30">
        <v>5.9836391597658896</v>
      </c>
    </row>
    <row r="39" spans="1:12">
      <c r="A39" s="29" t="s">
        <v>251</v>
      </c>
      <c r="B39" s="30">
        <v>1057.8903116020681</v>
      </c>
      <c r="C39" s="30">
        <v>1319.9773238699879</v>
      </c>
      <c r="D39" s="30">
        <v>688.61599061276866</v>
      </c>
      <c r="E39" s="30">
        <v>791.91613160664292</v>
      </c>
      <c r="F39" s="30">
        <v>635.09353012067982</v>
      </c>
      <c r="G39" s="30">
        <v>668.58533687634451</v>
      </c>
      <c r="H39" s="30">
        <v>567.12334752532138</v>
      </c>
      <c r="I39" s="30">
        <v>511.19710765985496</v>
      </c>
      <c r="J39" s="30">
        <v>537.81642604911076</v>
      </c>
      <c r="K39" s="30">
        <v>760.29656647831962</v>
      </c>
      <c r="L39" s="30">
        <v>865.30881206615879</v>
      </c>
    </row>
    <row r="40" spans="1:12">
      <c r="A40" s="29" t="s">
        <v>252</v>
      </c>
      <c r="B40" s="30">
        <v>67.411911561117833</v>
      </c>
      <c r="C40" s="30">
        <v>4.4524299831888987</v>
      </c>
      <c r="D40" s="30">
        <v>28.918427415506379</v>
      </c>
      <c r="E40" s="30">
        <v>5.6112559857913178</v>
      </c>
      <c r="F40" s="30">
        <v>24.860202802757371</v>
      </c>
      <c r="G40" s="30">
        <v>41.77743764248676</v>
      </c>
      <c r="H40" s="30">
        <v>14.514983718603554</v>
      </c>
      <c r="I40" s="30">
        <v>23.409223841168348</v>
      </c>
      <c r="J40" s="30">
        <v>46.482332518747526</v>
      </c>
      <c r="K40" s="30">
        <v>2.2978455394599044</v>
      </c>
      <c r="L40" s="30">
        <v>27.335538612352341</v>
      </c>
    </row>
    <row r="41" spans="1:12">
      <c r="A41" s="29" t="s">
        <v>253</v>
      </c>
      <c r="B41" s="30">
        <v>254.18955131223981</v>
      </c>
      <c r="C41" s="30">
        <v>18.095217546490911</v>
      </c>
      <c r="D41" s="30">
        <v>56.9868058322606</v>
      </c>
      <c r="E41" s="30">
        <v>38.994201986084718</v>
      </c>
      <c r="F41" s="30">
        <v>52.650532962370853</v>
      </c>
      <c r="G41" s="30">
        <v>18.050345601835762</v>
      </c>
      <c r="H41" s="30">
        <v>27.477836193804464</v>
      </c>
      <c r="I41" s="30">
        <v>38.188088551501146</v>
      </c>
      <c r="J41" s="30">
        <v>15.994583063776371</v>
      </c>
      <c r="K41" s="30">
        <v>77.691297906705898</v>
      </c>
      <c r="L41" s="30">
        <v>15.224870239436184</v>
      </c>
    </row>
    <row r="42" spans="1:12">
      <c r="A42" s="29" t="s">
        <v>254</v>
      </c>
      <c r="B42" s="30">
        <v>275.47099636933569</v>
      </c>
      <c r="C42" s="30">
        <v>268.9970067572242</v>
      </c>
      <c r="D42" s="30">
        <v>195.71711753115719</v>
      </c>
      <c r="E42" s="30">
        <v>176.75719338491933</v>
      </c>
      <c r="F42" s="30">
        <v>268.23192033832237</v>
      </c>
      <c r="G42" s="30">
        <v>289.58306061101871</v>
      </c>
      <c r="H42" s="30">
        <v>219.59564160312752</v>
      </c>
      <c r="I42" s="30">
        <v>359.26802286292627</v>
      </c>
      <c r="J42" s="30">
        <v>206.71465643529777</v>
      </c>
      <c r="K42" s="30">
        <v>280.70326700437795</v>
      </c>
      <c r="L42" s="30">
        <v>178.00787181783588</v>
      </c>
    </row>
    <row r="43" spans="1:12">
      <c r="A43" s="29" t="s">
        <v>255</v>
      </c>
    </row>
    <row r="44" spans="1:12">
      <c r="A44" s="29" t="s">
        <v>256</v>
      </c>
      <c r="B44" s="30">
        <v>150.3638355028867</v>
      </c>
      <c r="C44" s="30">
        <v>198.55480717580349</v>
      </c>
      <c r="D44" s="30">
        <v>157.35778419258966</v>
      </c>
      <c r="E44" s="30">
        <v>142.72393320208431</v>
      </c>
      <c r="F44" s="30">
        <v>237.99493968810552</v>
      </c>
      <c r="G44" s="30">
        <v>90.199213892277541</v>
      </c>
      <c r="H44" s="30">
        <v>89.606715798842856</v>
      </c>
      <c r="I44" s="30">
        <v>84.707902794869867</v>
      </c>
      <c r="J44" s="30">
        <v>363.39168016177035</v>
      </c>
      <c r="K44" s="30">
        <v>38.421757487177317</v>
      </c>
      <c r="L44" s="30">
        <v>135.25965814955862</v>
      </c>
    </row>
    <row r="45" spans="1:12">
      <c r="A45" s="29" t="s">
        <v>257</v>
      </c>
      <c r="B45" s="30">
        <v>36.737244420381785</v>
      </c>
      <c r="C45" s="30">
        <v>1.0300816140912199</v>
      </c>
      <c r="D45" s="30">
        <v>7.3521265029364598</v>
      </c>
      <c r="E45" s="30">
        <v>27.597855227264702</v>
      </c>
      <c r="F45" s="30">
        <v>25.711949072293429</v>
      </c>
      <c r="G45" s="30">
        <v>39.696828759104001</v>
      </c>
      <c r="H45" s="30">
        <v>0.62845638997390796</v>
      </c>
      <c r="I45" s="30">
        <v>41.614421643465327</v>
      </c>
      <c r="J45" s="30">
        <v>10.6750853948752</v>
      </c>
      <c r="K45" s="30">
        <v>0</v>
      </c>
      <c r="L45" s="30">
        <v>0</v>
      </c>
    </row>
    <row r="46" spans="1:12">
      <c r="A46" s="29" t="s">
        <v>258</v>
      </c>
      <c r="B46" s="30">
        <v>12.99809741748963</v>
      </c>
      <c r="C46" s="30">
        <v>23.448115690672289</v>
      </c>
      <c r="D46" s="30">
        <v>48.707531355449198</v>
      </c>
      <c r="E46" s="30">
        <v>13.460380419822009</v>
      </c>
      <c r="F46" s="30">
        <v>15.095089472745499</v>
      </c>
      <c r="G46" s="30">
        <v>1.6163758502372101</v>
      </c>
      <c r="H46" s="30">
        <v>28.329691777844651</v>
      </c>
      <c r="I46" s="30">
        <v>7.3115565907030788</v>
      </c>
      <c r="J46" s="30">
        <v>27.184297730888812</v>
      </c>
      <c r="K46" s="30">
        <v>12.473679447767262</v>
      </c>
      <c r="L46" s="30">
        <v>25.700395389214982</v>
      </c>
    </row>
    <row r="47" spans="1:12">
      <c r="A47" s="29" t="s">
        <v>259</v>
      </c>
      <c r="B47" s="30">
        <v>39.564418083691599</v>
      </c>
      <c r="C47" s="30">
        <v>45.023835360418332</v>
      </c>
      <c r="D47" s="30">
        <v>94.25762119560693</v>
      </c>
      <c r="E47" s="30">
        <v>107.70294028184702</v>
      </c>
      <c r="F47" s="30">
        <v>34.152531682006241</v>
      </c>
      <c r="G47" s="30">
        <v>97.892192590804001</v>
      </c>
      <c r="H47" s="30">
        <v>38.055981372501257</v>
      </c>
      <c r="I47" s="30">
        <v>8.5978521766175291</v>
      </c>
      <c r="J47" s="30">
        <v>66.39445749674789</v>
      </c>
      <c r="K47" s="30">
        <v>12.109109046553659</v>
      </c>
      <c r="L47" s="30">
        <v>22.436241488592898</v>
      </c>
    </row>
    <row r="48" spans="1:12">
      <c r="A48" s="29" t="s">
        <v>260</v>
      </c>
    </row>
    <row r="49" spans="1:13">
      <c r="A49" s="29" t="s">
        <v>261</v>
      </c>
      <c r="B49" s="30">
        <v>59.53286568359556</v>
      </c>
      <c r="C49" s="30">
        <v>20.929243049722885</v>
      </c>
      <c r="D49" s="30">
        <v>55.362738236657997</v>
      </c>
      <c r="E49" s="30">
        <v>18.861875102959452</v>
      </c>
      <c r="F49" s="30">
        <v>35.555380645033075</v>
      </c>
      <c r="G49" s="30">
        <v>54.104235477157317</v>
      </c>
      <c r="H49" s="30">
        <v>16.540545297740195</v>
      </c>
      <c r="I49" s="30">
        <v>10.028005038218479</v>
      </c>
      <c r="J49" s="30">
        <v>25.276094515434977</v>
      </c>
      <c r="K49" s="30">
        <v>26.30357035247626</v>
      </c>
      <c r="L49" s="30">
        <v>12.641595896580897</v>
      </c>
    </row>
    <row r="50" spans="1:13">
      <c r="A50" s="29" t="s">
        <v>262</v>
      </c>
      <c r="B50" s="30">
        <v>11.772730175217209</v>
      </c>
      <c r="C50" s="30">
        <v>19.095642323894658</v>
      </c>
      <c r="D50" s="30">
        <v>6.1261644385662004</v>
      </c>
      <c r="E50" s="30">
        <v>12.131958935186631</v>
      </c>
      <c r="F50" s="30">
        <v>101.45577754068846</v>
      </c>
      <c r="G50" s="30">
        <v>75.361139580792141</v>
      </c>
      <c r="H50" s="30">
        <v>38.069858331743092</v>
      </c>
      <c r="I50" s="30">
        <v>130.8540891932918</v>
      </c>
      <c r="J50" s="30">
        <v>49.167834185230781</v>
      </c>
      <c r="K50" s="30">
        <v>5.5298282284475428</v>
      </c>
      <c r="L50" s="30">
        <v>23.137149602237649</v>
      </c>
    </row>
    <row r="51" spans="1:13">
      <c r="A51" s="29" t="s">
        <v>263</v>
      </c>
      <c r="B51" s="30">
        <v>216.70628363260397</v>
      </c>
      <c r="C51" s="30">
        <v>153.77068723313897</v>
      </c>
      <c r="D51" s="30">
        <v>127.09494740180854</v>
      </c>
      <c r="E51" s="30">
        <v>99.24986663010236</v>
      </c>
      <c r="F51" s="30">
        <v>81.665792569944131</v>
      </c>
      <c r="G51" s="30">
        <v>93.04855374089199</v>
      </c>
      <c r="H51" s="30">
        <v>93.584418087851475</v>
      </c>
      <c r="I51" s="30">
        <v>80.523702968018753</v>
      </c>
      <c r="J51" s="30">
        <v>73.554896889997693</v>
      </c>
      <c r="K51" s="30">
        <v>125.57935741811171</v>
      </c>
      <c r="L51" s="30">
        <v>82.069444174372492</v>
      </c>
    </row>
    <row r="52" spans="1:13">
      <c r="A52" s="31" t="s">
        <v>264</v>
      </c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41"/>
    </row>
    <row r="53" spans="1:13">
      <c r="A53" s="31" t="s">
        <v>265</v>
      </c>
      <c r="B53" s="32">
        <v>4768.4201489034776</v>
      </c>
      <c r="C53" s="32">
        <v>4425.5767707442728</v>
      </c>
      <c r="D53" s="32">
        <v>3379.3458765867449</v>
      </c>
      <c r="E53" s="32">
        <v>2916.5453405625008</v>
      </c>
      <c r="F53" s="32">
        <v>2911.2006002900234</v>
      </c>
      <c r="G53" s="32">
        <v>3459.4037226342921</v>
      </c>
      <c r="H53" s="32">
        <v>3021.0515662471062</v>
      </c>
      <c r="I53" s="32">
        <v>2755.6363086582928</v>
      </c>
      <c r="J53" s="32">
        <v>3497.4188783627592</v>
      </c>
      <c r="K53" s="32">
        <v>3239.0047548805637</v>
      </c>
      <c r="L53" s="32">
        <v>3039.7968395464127</v>
      </c>
      <c r="M53" s="41"/>
    </row>
    <row r="54" spans="1:13">
      <c r="A54" s="31" t="s">
        <v>266</v>
      </c>
      <c r="B54" s="32">
        <v>1854.7915287930311</v>
      </c>
      <c r="C54" s="32">
        <v>1804.732951729929</v>
      </c>
      <c r="D54" s="32">
        <v>1554.5648774199271</v>
      </c>
      <c r="E54" s="32">
        <v>1558.5809169139293</v>
      </c>
      <c r="F54" s="32">
        <v>1299.1342147085638</v>
      </c>
      <c r="G54" s="32">
        <v>1396.6759323369838</v>
      </c>
      <c r="H54" s="32">
        <v>1352.6650246531419</v>
      </c>
      <c r="I54" s="32">
        <v>1191.6422993320293</v>
      </c>
      <c r="J54" s="32">
        <v>1003.9916874752008</v>
      </c>
      <c r="K54" s="32">
        <v>973.65396055520807</v>
      </c>
      <c r="L54" s="32">
        <v>906.39864293752066</v>
      </c>
      <c r="M54" s="41"/>
    </row>
    <row r="55" spans="1:13">
      <c r="A55" s="29" t="s">
        <v>267</v>
      </c>
    </row>
    <row r="56" spans="1:13">
      <c r="A56" s="29" t="s">
        <v>268</v>
      </c>
      <c r="B56" s="30">
        <v>42.010796680456231</v>
      </c>
      <c r="C56" s="30">
        <v>40.779215270967839</v>
      </c>
      <c r="D56" s="30">
        <v>50.943258154393355</v>
      </c>
      <c r="E56" s="30">
        <v>43.817613471979122</v>
      </c>
      <c r="F56" s="30">
        <v>0</v>
      </c>
      <c r="G56" s="30">
        <v>16.988307092813773</v>
      </c>
      <c r="H56" s="30">
        <v>32.061116219860409</v>
      </c>
      <c r="I56" s="30">
        <v>6.4539708386421397</v>
      </c>
      <c r="J56" s="30">
        <v>14.79274612060993</v>
      </c>
      <c r="K56" s="30">
        <v>0</v>
      </c>
      <c r="L56" s="30">
        <v>17.124681117378689</v>
      </c>
    </row>
    <row r="57" spans="1:13">
      <c r="A57" s="29" t="s">
        <v>269</v>
      </c>
      <c r="B57" s="30">
        <v>76.009197899219501</v>
      </c>
      <c r="C57" s="30">
        <v>29.566965126637172</v>
      </c>
      <c r="D57" s="30">
        <v>5.9641634837737563</v>
      </c>
      <c r="E57" s="30">
        <v>15.133472167553339</v>
      </c>
      <c r="F57" s="30">
        <v>17.861658362714898</v>
      </c>
      <c r="G57" s="30">
        <v>16.2557044759176</v>
      </c>
      <c r="H57" s="30">
        <v>11.53915875736346</v>
      </c>
      <c r="I57" s="30">
        <v>3.1695615786740898</v>
      </c>
      <c r="J57" s="30">
        <v>17.967997948914384</v>
      </c>
      <c r="K57" s="30">
        <v>8.5520439176489909</v>
      </c>
      <c r="L57" s="30">
        <v>8.1121062091021692</v>
      </c>
    </row>
    <row r="58" spans="1:13">
      <c r="A58" s="29" t="s">
        <v>270</v>
      </c>
      <c r="B58" s="30">
        <v>4.8117512751708604</v>
      </c>
      <c r="C58" s="30">
        <v>0</v>
      </c>
      <c r="D58" s="30">
        <v>0.12313328922997763</v>
      </c>
      <c r="E58" s="30">
        <v>3.0218395027042479</v>
      </c>
      <c r="F58" s="30">
        <v>7.4319239986041792</v>
      </c>
      <c r="G58" s="30">
        <v>2.4261238641352616</v>
      </c>
      <c r="H58" s="30">
        <v>1.09326486434507</v>
      </c>
      <c r="I58" s="30">
        <v>0</v>
      </c>
      <c r="J58" s="30">
        <v>0</v>
      </c>
      <c r="K58" s="30">
        <v>3.6888331989772869</v>
      </c>
      <c r="L58" s="30">
        <v>8.1663854169571177</v>
      </c>
    </row>
    <row r="59" spans="1:13">
      <c r="A59" s="29" t="s">
        <v>271</v>
      </c>
      <c r="B59" s="30">
        <v>21.160756164090948</v>
      </c>
      <c r="C59" s="30">
        <v>7.4384150113831904</v>
      </c>
      <c r="D59" s="30">
        <v>9.1259252669672009</v>
      </c>
      <c r="E59" s="30">
        <v>4.39281349080112</v>
      </c>
      <c r="F59" s="30">
        <v>1.6409720303159001</v>
      </c>
      <c r="G59" s="30">
        <v>4.5324886945102101</v>
      </c>
      <c r="H59" s="30">
        <v>12.70818408859388</v>
      </c>
      <c r="I59" s="30">
        <v>12.3670335431677</v>
      </c>
      <c r="J59" s="30">
        <v>8.2881843703889402</v>
      </c>
      <c r="K59" s="30">
        <v>11.87015498318058</v>
      </c>
      <c r="L59" s="30">
        <v>2.70426980012707</v>
      </c>
    </row>
    <row r="60" spans="1:13">
      <c r="A60" s="29" t="s">
        <v>272</v>
      </c>
    </row>
    <row r="61" spans="1:13">
      <c r="A61" s="29" t="s">
        <v>273</v>
      </c>
      <c r="B61" s="30">
        <v>813.78346041136274</v>
      </c>
      <c r="C61" s="30">
        <v>878.16226274666951</v>
      </c>
      <c r="D61" s="30">
        <v>673.56428026580386</v>
      </c>
      <c r="E61" s="30">
        <v>684.41796091650815</v>
      </c>
      <c r="F61" s="30">
        <v>744.12072440053089</v>
      </c>
      <c r="G61" s="30">
        <v>1182.7837581462104</v>
      </c>
      <c r="H61" s="30">
        <v>609.74549495455665</v>
      </c>
      <c r="I61" s="30">
        <v>708.53075027554564</v>
      </c>
      <c r="J61" s="30">
        <v>902.74296912337263</v>
      </c>
      <c r="K61" s="30">
        <v>779.27252044234558</v>
      </c>
      <c r="L61" s="30">
        <v>538.76242177873257</v>
      </c>
    </row>
    <row r="62" spans="1:13">
      <c r="A62" s="29" t="s">
        <v>274</v>
      </c>
    </row>
    <row r="63" spans="1:13">
      <c r="A63" s="29" t="s">
        <v>275</v>
      </c>
      <c r="B63" s="30">
        <v>85.223753128830921</v>
      </c>
      <c r="C63" s="30">
        <v>96.223950846589673</v>
      </c>
      <c r="D63" s="30">
        <v>90.776894066341782</v>
      </c>
      <c r="E63" s="30">
        <v>142.06784612918869</v>
      </c>
      <c r="F63" s="30">
        <v>52.718434105289511</v>
      </c>
      <c r="G63" s="30">
        <v>196.96491335277221</v>
      </c>
      <c r="H63" s="30">
        <v>36.26609605953761</v>
      </c>
      <c r="I63" s="30">
        <v>43.995682612749832</v>
      </c>
      <c r="J63" s="30">
        <v>49.100894218077968</v>
      </c>
      <c r="K63" s="30">
        <v>114.73464155661765</v>
      </c>
      <c r="L63" s="30">
        <v>96.630107466201878</v>
      </c>
    </row>
    <row r="64" spans="1:13">
      <c r="A64" s="29" t="s">
        <v>276</v>
      </c>
    </row>
    <row r="65" spans="1:13">
      <c r="A65" s="29" t="s">
        <v>277</v>
      </c>
      <c r="B65" s="30">
        <v>43.176449376468149</v>
      </c>
      <c r="C65" s="30">
        <v>223.38917466095018</v>
      </c>
      <c r="D65" s="30">
        <v>117.17665535934216</v>
      </c>
      <c r="E65" s="30">
        <v>210.76160991130837</v>
      </c>
      <c r="F65" s="30">
        <v>69.35923199737563</v>
      </c>
      <c r="G65" s="30">
        <v>17.443649015025109</v>
      </c>
      <c r="H65" s="30">
        <v>38.503069141679504</v>
      </c>
      <c r="I65" s="30">
        <v>1.16569689471239</v>
      </c>
      <c r="J65" s="30">
        <v>6.9523433605031499</v>
      </c>
      <c r="K65" s="30">
        <v>38.084700183721132</v>
      </c>
      <c r="L65" s="30">
        <v>42.237012033941653</v>
      </c>
    </row>
    <row r="66" spans="1:13">
      <c r="A66" s="29" t="s">
        <v>278</v>
      </c>
    </row>
    <row r="67" spans="1:13">
      <c r="A67" s="29" t="s">
        <v>279</v>
      </c>
      <c r="B67" s="30">
        <v>0</v>
      </c>
      <c r="C67" s="30">
        <v>100.30292181565464</v>
      </c>
      <c r="D67" s="30">
        <v>34.069850584786501</v>
      </c>
      <c r="E67" s="30">
        <v>20.295030384554689</v>
      </c>
      <c r="F67" s="30">
        <v>3.540088563904221</v>
      </c>
      <c r="G67" s="30">
        <v>12.0285602532275</v>
      </c>
      <c r="H67" s="30">
        <v>1.0246422452358599</v>
      </c>
      <c r="I67" s="30">
        <v>2.7709688660668799</v>
      </c>
      <c r="J67" s="30">
        <v>32.004342327393822</v>
      </c>
      <c r="K67" s="30">
        <v>25.137610977753098</v>
      </c>
      <c r="L67" s="30">
        <v>135.595289429036</v>
      </c>
    </row>
    <row r="68" spans="1:13">
      <c r="A68" s="29" t="s">
        <v>280</v>
      </c>
      <c r="B68" s="30">
        <v>35.866499979015416</v>
      </c>
      <c r="C68" s="30">
        <v>2.93413529784464</v>
      </c>
      <c r="D68" s="30">
        <v>13.247562236011079</v>
      </c>
      <c r="E68" s="30">
        <v>9.0786557108613</v>
      </c>
      <c r="F68" s="30">
        <v>14.2306395826167</v>
      </c>
      <c r="G68" s="30">
        <v>30.731420837961601</v>
      </c>
      <c r="H68" s="30">
        <v>16.354310754193062</v>
      </c>
      <c r="I68" s="30">
        <v>22.891585935610134</v>
      </c>
      <c r="J68" s="30">
        <v>31.479096472862093</v>
      </c>
      <c r="K68" s="30">
        <v>57.086481819996656</v>
      </c>
      <c r="L68" s="30">
        <v>18.55918137517023</v>
      </c>
      <c r="M68" s="36"/>
    </row>
    <row r="69" spans="1:13">
      <c r="A69" s="29" t="s">
        <v>281</v>
      </c>
      <c r="B69" s="30">
        <v>313.61051366160308</v>
      </c>
      <c r="C69" s="30">
        <v>26.366720678981451</v>
      </c>
      <c r="D69" s="30">
        <v>23.063961489553559</v>
      </c>
      <c r="E69" s="30">
        <v>67.129573030084117</v>
      </c>
      <c r="F69" s="30">
        <v>5.3417866653823296</v>
      </c>
      <c r="G69" s="30">
        <v>24.93027222074647</v>
      </c>
      <c r="H69" s="30">
        <v>4.74477800414763</v>
      </c>
      <c r="I69" s="30">
        <v>4.3725669610715201</v>
      </c>
      <c r="J69" s="30">
        <v>21.868886334434976</v>
      </c>
      <c r="K69" s="30">
        <v>11.338188496138599</v>
      </c>
      <c r="L69" s="30">
        <v>23.035977012295831</v>
      </c>
    </row>
    <row r="70" spans="1:13">
      <c r="A70" s="29" t="s">
        <v>282</v>
      </c>
    </row>
    <row r="71" spans="1:13">
      <c r="A71" s="29" t="s">
        <v>283</v>
      </c>
      <c r="B71" s="30">
        <v>20.829562240139435</v>
      </c>
      <c r="C71" s="30">
        <v>0</v>
      </c>
      <c r="D71" s="30">
        <v>3.35975526472778</v>
      </c>
      <c r="E71" s="30">
        <v>17.025407509132933</v>
      </c>
      <c r="F71" s="30">
        <v>111.47650039900171</v>
      </c>
      <c r="G71" s="30">
        <v>0</v>
      </c>
      <c r="H71" s="30">
        <v>2.5900654631515398</v>
      </c>
      <c r="I71" s="30">
        <v>16.2009701770201</v>
      </c>
      <c r="J71" s="30">
        <v>7.3194258899964897</v>
      </c>
      <c r="K71" s="30">
        <v>44.549614990452604</v>
      </c>
      <c r="L71" s="30">
        <v>13.85800273739817</v>
      </c>
    </row>
    <row r="72" spans="1:13">
      <c r="A72" s="29" t="s">
        <v>284</v>
      </c>
    </row>
    <row r="73" spans="1:13">
      <c r="A73" s="29" t="s">
        <v>285</v>
      </c>
      <c r="B73" s="30">
        <v>4.8718384583848987E-2</v>
      </c>
      <c r="C73" s="30">
        <v>4.34121576747062E-2</v>
      </c>
      <c r="D73" s="30">
        <v>4.10262016730168E-2</v>
      </c>
      <c r="E73" s="30">
        <v>3.360627986061665E-2</v>
      </c>
      <c r="F73" s="30">
        <v>4.8271890307447128E-2</v>
      </c>
      <c r="G73" s="30">
        <v>3.7759837862533965E-2</v>
      </c>
      <c r="H73" s="30">
        <v>2.7263458469820624E-2</v>
      </c>
      <c r="I73" s="30">
        <v>2.7217565694071688E-2</v>
      </c>
      <c r="J73" s="30">
        <v>4.0432115158151552E-2</v>
      </c>
      <c r="K73" s="30">
        <v>2.0086485882144452E-2</v>
      </c>
      <c r="L73" s="30">
        <v>3.9171123588347047E-2</v>
      </c>
    </row>
    <row r="74" spans="1:13">
      <c r="A74" s="29" t="s">
        <v>286</v>
      </c>
      <c r="B74" s="30">
        <v>3.5765537588406324E-2</v>
      </c>
      <c r="C74" s="30">
        <v>3.1870087039447118E-2</v>
      </c>
      <c r="D74" s="30">
        <v>3.0118489571845621E-2</v>
      </c>
      <c r="E74" s="30">
        <v>2.4459562753449772E-2</v>
      </c>
      <c r="F74" s="30">
        <v>2.552642720081074E-2</v>
      </c>
      <c r="G74" s="30">
        <v>2.2744781885528167E-2</v>
      </c>
      <c r="H74" s="30">
        <v>2.4667288774945006E-2</v>
      </c>
      <c r="I74" s="30">
        <v>2.4603980839998107E-2</v>
      </c>
      <c r="J74" s="30">
        <v>5.4808076244985626E-2</v>
      </c>
      <c r="K74" s="30">
        <v>2.7232854269062759E-2</v>
      </c>
      <c r="L74" s="30">
        <v>2.3980863898555527E-2</v>
      </c>
    </row>
    <row r="75" spans="1:13">
      <c r="A75" s="29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</row>
    <row r="76" spans="1:13">
      <c r="A76" s="34" t="s">
        <v>215</v>
      </c>
      <c r="B76" s="35">
        <v>15968.035856585295</v>
      </c>
      <c r="C76" s="35">
        <v>15603.310965438499</v>
      </c>
      <c r="D76" s="35">
        <v>11965.651525832838</v>
      </c>
      <c r="E76" s="35">
        <v>11879.347196455114</v>
      </c>
      <c r="F76" s="35">
        <v>11716.567371333313</v>
      </c>
      <c r="G76" s="35">
        <v>12321.275157799657</v>
      </c>
      <c r="H76" s="35">
        <v>10265.672042156404</v>
      </c>
      <c r="I76" s="35">
        <v>9294.8792686690358</v>
      </c>
      <c r="J76" s="35">
        <v>10157.497853542905</v>
      </c>
      <c r="K76" s="35">
        <v>10125.065449628526</v>
      </c>
      <c r="L76" s="35">
        <v>9979.6793288080298</v>
      </c>
    </row>
  </sheetData>
  <mergeCells count="2">
    <mergeCell ref="A1:L1"/>
    <mergeCell ref="B4:L4"/>
  </mergeCells>
  <printOptions horizontalCentered="1"/>
  <pageMargins left="0.39370078740157483" right="0" top="0.39370078740157483" bottom="0.39370078740157483" header="0" footer="0"/>
  <pageSetup paperSize="9" orientation="landscape" horizontalDpi="1200" verticalDpi="12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99CD0-169A-4D0F-8960-AF43CF8B4BDA}">
  <sheetPr>
    <pageSetUpPr fitToPage="1"/>
  </sheetPr>
  <dimension ref="A1:K46"/>
  <sheetViews>
    <sheetView view="pageBreakPreview" zoomScaleNormal="100" zoomScaleSheetLayoutView="100" workbookViewId="0">
      <selection sqref="A1:K1"/>
    </sheetView>
  </sheetViews>
  <sheetFormatPr baseColWidth="10" defaultColWidth="11.44140625" defaultRowHeight="13.2"/>
  <cols>
    <col min="1" max="1" width="49.44140625" customWidth="1"/>
    <col min="2" max="2" width="14.5546875" customWidth="1"/>
    <col min="3" max="3" width="8" customWidth="1"/>
    <col min="4" max="4" width="8.88671875" customWidth="1"/>
    <col min="5" max="5" width="9.33203125" customWidth="1"/>
    <col min="6" max="6" width="9.109375" customWidth="1"/>
    <col min="7" max="7" width="10.6640625" customWidth="1"/>
    <col min="8" max="8" width="8.6640625" customWidth="1"/>
    <col min="9" max="9" width="14.88671875" customWidth="1"/>
    <col min="11" max="11" width="10.109375" customWidth="1"/>
  </cols>
  <sheetData>
    <row r="1" spans="1:11" ht="15.6">
      <c r="A1" s="86" t="s">
        <v>331</v>
      </c>
      <c r="B1" s="86"/>
      <c r="C1" s="86"/>
      <c r="D1" s="86"/>
      <c r="E1" s="86"/>
      <c r="F1" s="86"/>
      <c r="G1" s="86"/>
      <c r="H1" s="86"/>
      <c r="I1" s="86"/>
      <c r="J1" s="86"/>
      <c r="K1" s="86"/>
    </row>
    <row r="2" spans="1:11" ht="13.8">
      <c r="A2" s="43"/>
      <c r="B2" s="44"/>
      <c r="D2" s="45"/>
      <c r="I2" s="43"/>
    </row>
    <row r="3" spans="1:11" ht="16.2" thickBot="1">
      <c r="A3" s="46" t="s">
        <v>288</v>
      </c>
      <c r="B3" s="89" t="s">
        <v>332</v>
      </c>
      <c r="C3" s="89"/>
      <c r="D3" s="89"/>
      <c r="E3" s="89"/>
      <c r="F3" s="89"/>
      <c r="G3" s="89"/>
      <c r="H3" s="89"/>
      <c r="I3" s="89"/>
      <c r="J3" s="89"/>
      <c r="K3" s="89"/>
    </row>
    <row r="4" spans="1:11" ht="21.75" customHeight="1" thickTop="1" thickBot="1">
      <c r="A4" s="47" t="s">
        <v>290</v>
      </c>
      <c r="B4" s="48" t="s">
        <v>198</v>
      </c>
      <c r="C4" s="48" t="s">
        <v>199</v>
      </c>
      <c r="D4" s="48" t="s">
        <v>200</v>
      </c>
      <c r="E4" s="48" t="s">
        <v>201</v>
      </c>
      <c r="F4" s="48" t="s">
        <v>202</v>
      </c>
      <c r="G4" s="48" t="s">
        <v>203</v>
      </c>
      <c r="H4" s="48" t="s">
        <v>204</v>
      </c>
      <c r="I4" s="48" t="s">
        <v>205</v>
      </c>
      <c r="J4" s="48" t="s">
        <v>206</v>
      </c>
      <c r="K4" s="48" t="s">
        <v>207</v>
      </c>
    </row>
    <row r="5" spans="1:11" ht="13.8" thickTop="1">
      <c r="A5" s="29" t="s">
        <v>0</v>
      </c>
      <c r="B5" s="30">
        <v>394.68169102862328</v>
      </c>
      <c r="C5" s="30">
        <v>0</v>
      </c>
      <c r="D5" s="30">
        <v>6.8152885696990904</v>
      </c>
      <c r="E5" s="30">
        <v>0</v>
      </c>
      <c r="F5" s="30">
        <v>0.20620480303582281</v>
      </c>
      <c r="G5" s="30">
        <v>0</v>
      </c>
      <c r="H5" s="30">
        <v>263.57865255194179</v>
      </c>
      <c r="I5" s="30">
        <v>175.88354382472207</v>
      </c>
      <c r="J5" s="30">
        <v>12.914468453006091</v>
      </c>
      <c r="K5" s="30">
        <v>0</v>
      </c>
    </row>
    <row r="6" spans="1:11">
      <c r="A6" s="50" t="s">
        <v>1</v>
      </c>
      <c r="B6" s="30">
        <v>1303.5705786847116</v>
      </c>
      <c r="C6" s="30">
        <v>0</v>
      </c>
      <c r="D6" s="30">
        <v>0</v>
      </c>
      <c r="E6" s="30">
        <v>0</v>
      </c>
      <c r="F6" s="30">
        <v>2.7999093748521602E-2</v>
      </c>
      <c r="G6" s="30">
        <v>0</v>
      </c>
      <c r="H6" s="30">
        <v>106.842478808856</v>
      </c>
      <c r="I6" s="30">
        <v>811.5647176308903</v>
      </c>
      <c r="J6" s="30">
        <v>0</v>
      </c>
      <c r="K6" s="30">
        <v>0</v>
      </c>
    </row>
    <row r="7" spans="1:11">
      <c r="A7" s="29" t="s">
        <v>2</v>
      </c>
      <c r="B7" s="30">
        <v>1282.7012253167654</v>
      </c>
      <c r="C7" s="30">
        <v>11.2811591297757</v>
      </c>
      <c r="D7" s="30">
        <v>0</v>
      </c>
      <c r="E7" s="30">
        <v>0</v>
      </c>
      <c r="F7" s="30">
        <v>0.54173670869399504</v>
      </c>
      <c r="G7" s="30">
        <v>2.7065000954299401</v>
      </c>
      <c r="H7" s="30">
        <v>217.52078821760097</v>
      </c>
      <c r="I7" s="30">
        <v>165.19398251809227</v>
      </c>
      <c r="J7" s="30">
        <v>0</v>
      </c>
      <c r="K7" s="30">
        <v>52.274568490879489</v>
      </c>
    </row>
    <row r="8" spans="1:11">
      <c r="A8" s="29" t="s">
        <v>3</v>
      </c>
      <c r="B8" s="30">
        <v>36.246740747918103</v>
      </c>
      <c r="C8" s="30">
        <v>0</v>
      </c>
      <c r="D8" s="30">
        <v>0</v>
      </c>
      <c r="E8" s="30">
        <v>0</v>
      </c>
      <c r="F8" s="30">
        <v>3.4083927008750102E-5</v>
      </c>
      <c r="G8" s="30">
        <v>0</v>
      </c>
      <c r="H8" s="30">
        <v>6.2172783355106563E-3</v>
      </c>
      <c r="I8" s="30">
        <v>0</v>
      </c>
      <c r="J8" s="30">
        <v>0</v>
      </c>
      <c r="K8" s="30">
        <v>0</v>
      </c>
    </row>
    <row r="9" spans="1:11">
      <c r="A9" s="29" t="s">
        <v>5</v>
      </c>
      <c r="B9" s="30">
        <v>0</v>
      </c>
      <c r="C9" s="30">
        <v>0</v>
      </c>
      <c r="D9" s="30">
        <v>0</v>
      </c>
      <c r="E9" s="30">
        <v>0</v>
      </c>
      <c r="F9" s="30">
        <v>1.2076675776576911E-2</v>
      </c>
      <c r="G9" s="30">
        <v>0</v>
      </c>
      <c r="H9" s="30">
        <v>0</v>
      </c>
      <c r="I9" s="30">
        <v>0</v>
      </c>
      <c r="J9" s="30">
        <v>0</v>
      </c>
      <c r="K9" s="30">
        <v>48.624917198018835</v>
      </c>
    </row>
    <row r="10" spans="1:11">
      <c r="A10" s="29" t="s">
        <v>6</v>
      </c>
      <c r="B10" s="30">
        <v>4.9148632344529162</v>
      </c>
      <c r="C10" s="30">
        <v>0</v>
      </c>
      <c r="D10" s="30">
        <v>0</v>
      </c>
      <c r="E10" s="30">
        <v>0</v>
      </c>
      <c r="F10" s="30">
        <v>1.0407106891396491E-2</v>
      </c>
      <c r="G10" s="30">
        <v>0</v>
      </c>
      <c r="H10" s="30">
        <v>0.34129478913684402</v>
      </c>
      <c r="I10" s="30">
        <v>3.1597568567543601</v>
      </c>
      <c r="J10" s="30">
        <v>4.9591561831096804</v>
      </c>
      <c r="K10" s="30">
        <v>0</v>
      </c>
    </row>
    <row r="11" spans="1:11">
      <c r="A11" s="29" t="s">
        <v>7</v>
      </c>
      <c r="B11" s="30">
        <v>23.743587130884499</v>
      </c>
      <c r="C11" s="30">
        <v>9.1233274174240009</v>
      </c>
      <c r="D11" s="30">
        <v>0</v>
      </c>
      <c r="E11" s="30">
        <v>0</v>
      </c>
      <c r="F11" s="30">
        <v>4.0537760141530758E-2</v>
      </c>
      <c r="G11" s="30">
        <v>0</v>
      </c>
      <c r="H11" s="30">
        <v>0</v>
      </c>
      <c r="I11" s="30">
        <v>4.1178289261872001</v>
      </c>
      <c r="J11" s="30">
        <v>20.983230966257398</v>
      </c>
      <c r="K11" s="30">
        <v>7.7536521218686802</v>
      </c>
    </row>
    <row r="12" spans="1:11">
      <c r="A12" s="29" t="s">
        <v>9</v>
      </c>
      <c r="B12" s="30">
        <v>168.26234052242324</v>
      </c>
      <c r="C12" s="30">
        <v>29.909092365516518</v>
      </c>
      <c r="D12" s="30">
        <v>0</v>
      </c>
      <c r="E12" s="30">
        <v>0</v>
      </c>
      <c r="F12" s="30">
        <v>1.6457802367625441E-2</v>
      </c>
      <c r="G12" s="30">
        <v>0</v>
      </c>
      <c r="H12" s="30">
        <v>17.432091744688201</v>
      </c>
      <c r="I12" s="30">
        <v>79.162989457987791</v>
      </c>
      <c r="J12" s="30">
        <v>81.280645825009998</v>
      </c>
      <c r="K12" s="30">
        <v>5.1927010198995598</v>
      </c>
    </row>
    <row r="13" spans="1:11">
      <c r="A13" s="29" t="s">
        <v>11</v>
      </c>
      <c r="B13" s="30">
        <v>76.946884216075063</v>
      </c>
      <c r="C13" s="30">
        <v>0.95991035081882004</v>
      </c>
      <c r="D13" s="30">
        <v>27.759303548263201</v>
      </c>
      <c r="E13" s="30">
        <v>0</v>
      </c>
      <c r="F13" s="30">
        <v>7.6272810780764866E-2</v>
      </c>
      <c r="G13" s="30">
        <v>8.0008634156357807</v>
      </c>
      <c r="H13" s="30">
        <v>0</v>
      </c>
      <c r="I13" s="30">
        <v>40.00569280102215</v>
      </c>
      <c r="J13" s="30">
        <v>38.195312370249852</v>
      </c>
      <c r="K13" s="30">
        <v>32.023520222423791</v>
      </c>
    </row>
    <row r="14" spans="1:11">
      <c r="A14" s="29" t="s">
        <v>13</v>
      </c>
      <c r="B14" s="30">
        <v>204.09323045191783</v>
      </c>
      <c r="C14" s="30">
        <v>0</v>
      </c>
      <c r="D14" s="30">
        <v>0</v>
      </c>
      <c r="E14" s="30">
        <v>0</v>
      </c>
      <c r="F14" s="30">
        <v>2.356280125482163E-2</v>
      </c>
      <c r="G14" s="30">
        <v>0</v>
      </c>
      <c r="H14" s="30">
        <v>16.26425913810672</v>
      </c>
      <c r="I14" s="30">
        <v>137.69232362364252</v>
      </c>
      <c r="J14" s="30">
        <v>5.5304249709658899</v>
      </c>
      <c r="K14" s="30">
        <v>6.58002915531765</v>
      </c>
    </row>
    <row r="15" spans="1:11">
      <c r="A15" s="29" t="s">
        <v>16</v>
      </c>
      <c r="B15" s="30">
        <v>629.34225313520005</v>
      </c>
      <c r="C15" s="30">
        <v>30.156985186799002</v>
      </c>
      <c r="D15" s="30">
        <v>1.14502543105794</v>
      </c>
      <c r="E15" s="30">
        <v>0</v>
      </c>
      <c r="F15" s="30">
        <v>0.78872520405475466</v>
      </c>
      <c r="G15" s="30">
        <v>0</v>
      </c>
      <c r="H15" s="30">
        <v>17.559240227626606</v>
      </c>
      <c r="I15" s="30">
        <v>32.268940275640375</v>
      </c>
      <c r="J15" s="30">
        <v>11.610253050931499</v>
      </c>
      <c r="K15" s="30">
        <v>72.840929787012087</v>
      </c>
    </row>
    <row r="16" spans="1:11">
      <c r="A16" s="29" t="s">
        <v>19</v>
      </c>
      <c r="B16" s="30">
        <v>52.861117113181798</v>
      </c>
      <c r="C16" s="30">
        <v>0</v>
      </c>
      <c r="D16" s="30">
        <v>0</v>
      </c>
      <c r="E16" s="30">
        <v>0</v>
      </c>
      <c r="F16" s="30">
        <v>1.6721704376873869E-2</v>
      </c>
      <c r="G16" s="30">
        <v>0</v>
      </c>
      <c r="H16" s="30">
        <v>67.793604574125396</v>
      </c>
      <c r="I16" s="30">
        <v>1.986311798411917</v>
      </c>
      <c r="J16" s="30">
        <v>0</v>
      </c>
      <c r="K16" s="30">
        <v>0</v>
      </c>
    </row>
    <row r="17" spans="1:11">
      <c r="A17" s="29" t="s">
        <v>25</v>
      </c>
      <c r="B17" s="30">
        <v>18.260993183054076</v>
      </c>
      <c r="C17" s="30">
        <v>0</v>
      </c>
      <c r="D17" s="30">
        <v>0</v>
      </c>
      <c r="E17" s="30">
        <v>0</v>
      </c>
      <c r="F17" s="30">
        <v>2.4938142763385102E-3</v>
      </c>
      <c r="G17" s="30">
        <v>0</v>
      </c>
      <c r="H17" s="30">
        <v>0</v>
      </c>
      <c r="I17" s="30">
        <v>204.15006334953969</v>
      </c>
      <c r="J17" s="30">
        <v>64.190103604919301</v>
      </c>
      <c r="K17" s="30">
        <v>17.615662711943301</v>
      </c>
    </row>
    <row r="18" spans="1:11">
      <c r="A18" s="29" t="s">
        <v>28</v>
      </c>
      <c r="B18" s="30">
        <v>59.526207916052201</v>
      </c>
      <c r="C18" s="30">
        <v>0</v>
      </c>
      <c r="D18" s="30">
        <v>0</v>
      </c>
      <c r="E18" s="30">
        <v>0</v>
      </c>
      <c r="F18" s="30">
        <v>0.18827230835144246</v>
      </c>
      <c r="G18" s="30">
        <v>0</v>
      </c>
      <c r="H18" s="30">
        <v>0</v>
      </c>
      <c r="I18" s="30">
        <v>4.3998568751935796</v>
      </c>
      <c r="J18" s="30">
        <v>0</v>
      </c>
      <c r="K18" s="30">
        <v>43.032371091053399</v>
      </c>
    </row>
    <row r="19" spans="1:11">
      <c r="A19" s="29" t="s">
        <v>31</v>
      </c>
      <c r="B19" s="30">
        <v>12.984730508697531</v>
      </c>
      <c r="C19" s="30">
        <v>0</v>
      </c>
      <c r="D19" s="30">
        <v>0</v>
      </c>
      <c r="E19" s="30">
        <v>0</v>
      </c>
      <c r="F19" s="30">
        <v>2.5742802752074519E-2</v>
      </c>
      <c r="G19" s="30">
        <v>0</v>
      </c>
      <c r="H19" s="30">
        <v>5.3568651874300501</v>
      </c>
      <c r="I19" s="30">
        <v>4.6704843580018398</v>
      </c>
      <c r="J19" s="30">
        <v>0</v>
      </c>
      <c r="K19" s="30">
        <v>2.0735276929999999</v>
      </c>
    </row>
    <row r="20" spans="1:11">
      <c r="A20" s="29" t="s">
        <v>34</v>
      </c>
      <c r="B20" s="30">
        <v>0</v>
      </c>
      <c r="C20" s="30">
        <v>0</v>
      </c>
      <c r="D20" s="30">
        <v>0</v>
      </c>
      <c r="E20" s="30">
        <v>0</v>
      </c>
      <c r="F20" s="30">
        <v>0</v>
      </c>
      <c r="G20" s="30">
        <v>0</v>
      </c>
      <c r="H20" s="30">
        <v>585.65835023964735</v>
      </c>
      <c r="I20" s="30">
        <v>0</v>
      </c>
      <c r="J20" s="30">
        <v>0</v>
      </c>
      <c r="K20" s="30">
        <v>0</v>
      </c>
    </row>
    <row r="21" spans="1:11" ht="6.75" customHeight="1">
      <c r="A21" s="29"/>
      <c r="B21" s="30"/>
      <c r="C21" s="30"/>
      <c r="D21" s="30"/>
      <c r="E21" s="30"/>
      <c r="F21" s="30"/>
      <c r="G21" s="30"/>
      <c r="H21" s="30"/>
      <c r="I21" s="30"/>
      <c r="J21" s="30"/>
      <c r="K21" s="30"/>
    </row>
    <row r="22" spans="1:11">
      <c r="A22" s="51" t="s">
        <v>291</v>
      </c>
      <c r="B22" s="52">
        <v>4268.1364431899565</v>
      </c>
      <c r="C22" s="52">
        <v>81.430474450334046</v>
      </c>
      <c r="D22" s="52">
        <v>35.719617549020228</v>
      </c>
      <c r="E22" s="53">
        <v>0</v>
      </c>
      <c r="F22" s="52">
        <v>1.9772454804295481</v>
      </c>
      <c r="G22" s="52">
        <v>10.70736351106572</v>
      </c>
      <c r="H22" s="52">
        <v>1298.3538427574954</v>
      </c>
      <c r="I22" s="52">
        <v>1664.256492296086</v>
      </c>
      <c r="J22" s="52">
        <v>239.66359542444974</v>
      </c>
      <c r="K22" s="52">
        <v>288.01187949141678</v>
      </c>
    </row>
    <row r="23" spans="1:11">
      <c r="A23" s="51" t="s">
        <v>292</v>
      </c>
      <c r="B23" s="54">
        <v>0.26729251371450025</v>
      </c>
      <c r="C23" s="54">
        <v>5.0995924095919246E-3</v>
      </c>
      <c r="D23" s="54">
        <v>2.2369449736856202E-3</v>
      </c>
      <c r="E23" s="53">
        <v>0</v>
      </c>
      <c r="F23" s="54">
        <v>1.2382521546093115E-4</v>
      </c>
      <c r="G23" s="54">
        <v>6.705498163476351E-4</v>
      </c>
      <c r="H23" s="54">
        <v>8.1309552058780488E-2</v>
      </c>
      <c r="I23" s="54">
        <v>0.10422424568953725</v>
      </c>
      <c r="J23" s="54">
        <v>1.5008958996394747E-2</v>
      </c>
      <c r="K23" s="54">
        <v>1.8036775598336306E-2</v>
      </c>
    </row>
    <row r="25" spans="1:11" ht="21.75" customHeight="1" thickBot="1">
      <c r="A25" s="47" t="s">
        <v>290</v>
      </c>
      <c r="B25" s="55" t="s">
        <v>130</v>
      </c>
      <c r="C25" s="48" t="s">
        <v>208</v>
      </c>
      <c r="D25" s="48" t="s">
        <v>209</v>
      </c>
      <c r="E25" s="48" t="s">
        <v>210</v>
      </c>
      <c r="F25" s="48" t="s">
        <v>211</v>
      </c>
      <c r="G25" s="48" t="s">
        <v>212</v>
      </c>
      <c r="H25" s="48" t="s">
        <v>213</v>
      </c>
      <c r="I25" s="48" t="s">
        <v>214</v>
      </c>
      <c r="J25" s="56" t="s">
        <v>293</v>
      </c>
      <c r="K25" s="56" t="s">
        <v>294</v>
      </c>
    </row>
    <row r="26" spans="1:11" ht="13.8" thickTop="1">
      <c r="A26" s="29" t="s">
        <v>0</v>
      </c>
      <c r="B26" s="32">
        <v>1740.218631118137</v>
      </c>
      <c r="C26" s="30">
        <v>36.226640904749502</v>
      </c>
      <c r="D26" s="30">
        <v>146.2244050723705</v>
      </c>
      <c r="E26" s="30">
        <v>0</v>
      </c>
      <c r="F26" s="30">
        <v>0.87428923946943804</v>
      </c>
      <c r="G26" s="30">
        <v>0</v>
      </c>
      <c r="H26" s="30">
        <v>0</v>
      </c>
      <c r="I26" s="30">
        <v>0</v>
      </c>
      <c r="J26" s="52">
        <v>2777.6238155657543</v>
      </c>
      <c r="K26" s="57">
        <v>0.17394899664007513</v>
      </c>
    </row>
    <row r="27" spans="1:11">
      <c r="A27" s="50" t="s">
        <v>1</v>
      </c>
      <c r="B27" s="32">
        <v>815.62540987413445</v>
      </c>
      <c r="C27" s="30">
        <v>0</v>
      </c>
      <c r="D27" s="30">
        <v>1.1934608758798999</v>
      </c>
      <c r="E27" s="30">
        <v>0</v>
      </c>
      <c r="F27" s="30">
        <v>0</v>
      </c>
      <c r="G27" s="30">
        <v>7.0967543475688997</v>
      </c>
      <c r="H27" s="30">
        <v>0</v>
      </c>
      <c r="I27" s="30">
        <v>0</v>
      </c>
      <c r="J27" s="52">
        <v>3045.9213993157891</v>
      </c>
      <c r="K27" s="57">
        <v>0.19075116230150729</v>
      </c>
    </row>
    <row r="28" spans="1:11">
      <c r="A28" s="29" t="s">
        <v>2</v>
      </c>
      <c r="B28" s="32">
        <v>1500.8220681377099</v>
      </c>
      <c r="C28" s="30">
        <v>53.506174933329497</v>
      </c>
      <c r="D28" s="30">
        <v>264.567048190675</v>
      </c>
      <c r="E28" s="30">
        <v>38.631307186270803</v>
      </c>
      <c r="F28" s="30">
        <v>0</v>
      </c>
      <c r="G28" s="30">
        <v>8.6910427901273195</v>
      </c>
      <c r="H28" s="30">
        <v>20.139155118370081</v>
      </c>
      <c r="I28" s="30">
        <v>4.9038335110538536E-3</v>
      </c>
      <c r="J28" s="52">
        <v>3618.5816606672315</v>
      </c>
      <c r="K28" s="57">
        <v>0.22661407408945111</v>
      </c>
    </row>
    <row r="29" spans="1:11">
      <c r="A29" s="29" t="s">
        <v>3</v>
      </c>
      <c r="B29" s="32">
        <v>2.8363880591219175</v>
      </c>
      <c r="C29" s="30">
        <v>3.7444890790092699E-8</v>
      </c>
      <c r="D29" s="30">
        <v>0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52">
        <v>39.089380206747428</v>
      </c>
      <c r="K29" s="57">
        <v>2.4479767303770667E-3</v>
      </c>
    </row>
    <row r="30" spans="1:11">
      <c r="A30" s="29" t="s">
        <v>5</v>
      </c>
      <c r="B30" s="32">
        <v>1.051788694228504</v>
      </c>
      <c r="C30" s="30">
        <v>0</v>
      </c>
      <c r="D30" s="30">
        <v>0</v>
      </c>
      <c r="E30" s="30">
        <v>0</v>
      </c>
      <c r="F30" s="30">
        <v>0</v>
      </c>
      <c r="G30" s="30">
        <v>0</v>
      </c>
      <c r="H30" s="30">
        <v>0</v>
      </c>
      <c r="I30" s="30">
        <v>0</v>
      </c>
      <c r="J30" s="52">
        <v>49.688782568023917</v>
      </c>
      <c r="K30" s="57">
        <v>3.1117654678569644E-3</v>
      </c>
    </row>
    <row r="31" spans="1:11">
      <c r="A31" s="29" t="s">
        <v>6</v>
      </c>
      <c r="B31" s="32">
        <v>113.50987685117958</v>
      </c>
      <c r="C31" s="30">
        <v>4.9110176184275298</v>
      </c>
      <c r="D31" s="30">
        <v>0</v>
      </c>
      <c r="E31" s="30">
        <v>17.210711022041899</v>
      </c>
      <c r="F31" s="30">
        <v>0.23110010859181301</v>
      </c>
      <c r="G31" s="30">
        <v>0</v>
      </c>
      <c r="H31" s="30">
        <v>0</v>
      </c>
      <c r="I31" s="30">
        <v>0</v>
      </c>
      <c r="J31" s="52">
        <v>149.24818377058605</v>
      </c>
      <c r="K31" s="57">
        <v>9.3466839072155142E-3</v>
      </c>
    </row>
    <row r="32" spans="1:11">
      <c r="A32" s="29" t="s">
        <v>7</v>
      </c>
      <c r="B32" s="32">
        <v>49.200223431572667</v>
      </c>
      <c r="C32" s="30">
        <v>3.7209361957676799</v>
      </c>
      <c r="D32" s="30">
        <v>6.3534001866705001</v>
      </c>
      <c r="E32" s="30">
        <v>0</v>
      </c>
      <c r="F32" s="30">
        <v>0</v>
      </c>
      <c r="G32" s="30">
        <v>0</v>
      </c>
      <c r="H32" s="30">
        <v>0</v>
      </c>
      <c r="I32" s="30">
        <v>8.2305609703775998E-5</v>
      </c>
      <c r="J32" s="52">
        <v>125.03680644238386</v>
      </c>
      <c r="K32" s="57">
        <v>7.8304437418217649E-3</v>
      </c>
    </row>
    <row r="33" spans="1:11">
      <c r="A33" s="29" t="s">
        <v>9</v>
      </c>
      <c r="B33" s="32">
        <v>139.17117172681381</v>
      </c>
      <c r="C33" s="30">
        <v>0</v>
      </c>
      <c r="D33" s="30">
        <v>6.13813181455353</v>
      </c>
      <c r="E33" s="30">
        <v>0</v>
      </c>
      <c r="F33" s="30">
        <v>11.1280408148288</v>
      </c>
      <c r="G33" s="30">
        <v>0</v>
      </c>
      <c r="H33" s="30">
        <v>0</v>
      </c>
      <c r="I33" s="30">
        <v>1.7119815522777331E-3</v>
      </c>
      <c r="J33" s="52">
        <v>537.69537507564132</v>
      </c>
      <c r="K33" s="57">
        <v>3.3673231943169339E-2</v>
      </c>
    </row>
    <row r="34" spans="1:11">
      <c r="A34" s="29" t="s">
        <v>11</v>
      </c>
      <c r="B34" s="32">
        <v>14.352527049384671</v>
      </c>
      <c r="C34" s="30">
        <v>16.099612563665598</v>
      </c>
      <c r="D34" s="30">
        <v>9.1551266093043822</v>
      </c>
      <c r="E34" s="30">
        <v>0</v>
      </c>
      <c r="F34" s="30">
        <v>0</v>
      </c>
      <c r="G34" s="30">
        <v>0</v>
      </c>
      <c r="H34" s="30">
        <v>0</v>
      </c>
      <c r="I34" s="30">
        <v>3.8384724969725828E-3</v>
      </c>
      <c r="J34" s="52">
        <v>263.57886443012103</v>
      </c>
      <c r="K34" s="57">
        <v>1.6506655345555218E-2</v>
      </c>
    </row>
    <row r="35" spans="1:11">
      <c r="A35" s="29" t="s">
        <v>13</v>
      </c>
      <c r="B35" s="32">
        <v>173.32396315496001</v>
      </c>
      <c r="C35" s="30">
        <v>1.09081504195829</v>
      </c>
      <c r="D35" s="30">
        <v>30.763451791844098</v>
      </c>
      <c r="E35" s="30">
        <v>0.13317010773867599</v>
      </c>
      <c r="F35" s="30">
        <v>0</v>
      </c>
      <c r="G35" s="30">
        <v>0</v>
      </c>
      <c r="H35" s="30">
        <v>0.69040712176935304</v>
      </c>
      <c r="I35" s="30">
        <v>9.5233699228895611E-4</v>
      </c>
      <c r="J35" s="52">
        <v>576.18658969646822</v>
      </c>
      <c r="K35" s="57">
        <v>3.6083748488004941E-2</v>
      </c>
    </row>
    <row r="36" spans="1:11">
      <c r="A36" s="29" t="s">
        <v>16</v>
      </c>
      <c r="B36" s="32">
        <v>442.43852914900003</v>
      </c>
      <c r="C36" s="30">
        <v>23.376161123169201</v>
      </c>
      <c r="D36" s="30">
        <v>20.2836328087865</v>
      </c>
      <c r="E36" s="30">
        <v>0</v>
      </c>
      <c r="F36" s="30">
        <v>0</v>
      </c>
      <c r="G36" s="30">
        <v>306.61438435633443</v>
      </c>
      <c r="H36" s="30">
        <v>0</v>
      </c>
      <c r="I36" s="30">
        <v>7.4890876859045772E-4</v>
      </c>
      <c r="J36" s="52">
        <v>1588.425808644381</v>
      </c>
      <c r="K36" s="57">
        <v>9.9475340793984179E-2</v>
      </c>
    </row>
    <row r="37" spans="1:11">
      <c r="A37" s="29" t="s">
        <v>19</v>
      </c>
      <c r="B37" s="32">
        <v>127.7886535936161</v>
      </c>
      <c r="C37" s="30">
        <v>0</v>
      </c>
      <c r="D37" s="30">
        <v>0</v>
      </c>
      <c r="E37" s="30">
        <v>20.777405036103001</v>
      </c>
      <c r="F37" s="30">
        <v>0</v>
      </c>
      <c r="G37" s="30">
        <v>27.074832146587902</v>
      </c>
      <c r="H37" s="30">
        <v>0</v>
      </c>
      <c r="I37" s="30">
        <v>0</v>
      </c>
      <c r="J37" s="52">
        <v>298.298645966403</v>
      </c>
      <c r="K37" s="57">
        <v>1.8680985479086535E-2</v>
      </c>
    </row>
    <row r="38" spans="1:11">
      <c r="A38" s="29" t="s">
        <v>25</v>
      </c>
      <c r="B38" s="32">
        <v>47.711166458280488</v>
      </c>
      <c r="C38" s="30">
        <v>0</v>
      </c>
      <c r="D38" s="30">
        <v>0</v>
      </c>
      <c r="E38" s="30">
        <v>0</v>
      </c>
      <c r="F38" s="30">
        <v>30.943019213578101</v>
      </c>
      <c r="G38" s="30">
        <v>0</v>
      </c>
      <c r="H38" s="30">
        <v>0</v>
      </c>
      <c r="I38" s="30">
        <v>1.7219399092909107E-2</v>
      </c>
      <c r="J38" s="52">
        <v>382.89072173468418</v>
      </c>
      <c r="K38" s="57">
        <v>2.3978573518594538E-2</v>
      </c>
    </row>
    <row r="39" spans="1:11">
      <c r="A39" s="29" t="s">
        <v>28</v>
      </c>
      <c r="B39" s="32">
        <v>5.4508633835081524</v>
      </c>
      <c r="C39" s="30">
        <v>5.0611436004253498</v>
      </c>
      <c r="D39" s="30">
        <v>18.498450024326353</v>
      </c>
      <c r="E39" s="30">
        <v>0</v>
      </c>
      <c r="F39" s="30">
        <v>0</v>
      </c>
      <c r="G39" s="30">
        <v>0</v>
      </c>
      <c r="H39" s="30">
        <v>0</v>
      </c>
      <c r="I39" s="30">
        <v>4.5666246690331327E-2</v>
      </c>
      <c r="J39" s="52">
        <v>136.20283144560082</v>
      </c>
      <c r="K39" s="57">
        <v>8.5297172845106139E-3</v>
      </c>
    </row>
    <row r="40" spans="1:11">
      <c r="A40" s="29" t="s">
        <v>31</v>
      </c>
      <c r="B40" s="32">
        <v>21.053431556512603</v>
      </c>
      <c r="C40" s="30">
        <v>0</v>
      </c>
      <c r="D40" s="30">
        <v>0</v>
      </c>
      <c r="E40" s="30">
        <v>8.4711597766765401</v>
      </c>
      <c r="F40" s="30">
        <v>0</v>
      </c>
      <c r="G40" s="30">
        <v>0</v>
      </c>
      <c r="H40" s="30">
        <v>0</v>
      </c>
      <c r="I40" s="30">
        <v>9.3604374581275213E-3</v>
      </c>
      <c r="J40" s="52">
        <v>54.645302320528764</v>
      </c>
      <c r="K40" s="57">
        <v>3.4221680619531416E-3</v>
      </c>
    </row>
    <row r="41" spans="1:11">
      <c r="A41" s="29" t="s">
        <v>34</v>
      </c>
      <c r="B41" s="32">
        <v>1428.656985458349</v>
      </c>
      <c r="C41" s="30">
        <v>0</v>
      </c>
      <c r="D41" s="30">
        <v>310.60635303695199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52">
        <v>2324.9216887349485</v>
      </c>
      <c r="K41" s="57">
        <v>0.14559847620683666</v>
      </c>
    </row>
    <row r="42" spans="1:11" ht="6.75" customHeight="1">
      <c r="A42" s="29"/>
      <c r="B42" s="32"/>
      <c r="C42" s="30"/>
      <c r="D42" s="30"/>
      <c r="E42" s="30"/>
      <c r="F42" s="30"/>
      <c r="G42" s="30"/>
      <c r="H42" s="30"/>
      <c r="I42" s="30"/>
      <c r="J42" s="52"/>
      <c r="K42" s="57"/>
    </row>
    <row r="43" spans="1:11">
      <c r="A43" s="51" t="s">
        <v>295</v>
      </c>
      <c r="B43" s="32">
        <v>6623.2116776965086</v>
      </c>
      <c r="C43" s="53">
        <v>143.99250201893756</v>
      </c>
      <c r="D43" s="53">
        <v>813.78346041136274</v>
      </c>
      <c r="E43" s="53">
        <v>85.223753128830921</v>
      </c>
      <c r="F43" s="53">
        <v>43.176449376468156</v>
      </c>
      <c r="G43" s="53">
        <v>349.47701364061851</v>
      </c>
      <c r="H43" s="53">
        <v>20.829562240139435</v>
      </c>
      <c r="I43" s="53">
        <v>8.4483922172255324E-2</v>
      </c>
      <c r="J43" s="53">
        <v>15968.035856585293</v>
      </c>
      <c r="K43" s="57">
        <v>1</v>
      </c>
    </row>
    <row r="44" spans="1:11">
      <c r="A44" s="51" t="s">
        <v>292</v>
      </c>
      <c r="B44" s="40">
        <v>0.41477935903839197</v>
      </c>
      <c r="C44" s="54">
        <v>9.0175462600526647E-3</v>
      </c>
      <c r="D44" s="54">
        <v>5.0963278622383264E-2</v>
      </c>
      <c r="E44" s="54">
        <v>5.3371469036177198E-3</v>
      </c>
      <c r="F44" s="54">
        <v>2.7039298861958644E-3</v>
      </c>
      <c r="G44" s="54">
        <v>2.1886036377886296E-2</v>
      </c>
      <c r="H44" s="54">
        <v>1.304453623928282E-3</v>
      </c>
      <c r="I44" s="54">
        <v>5.2908149086735518E-6</v>
      </c>
      <c r="J44" s="54">
        <v>1</v>
      </c>
      <c r="K44" s="52"/>
    </row>
    <row r="45" spans="1:11" ht="6.75" customHeight="1">
      <c r="A45" s="58"/>
      <c r="B45" s="41"/>
    </row>
    <row r="46" spans="1:11">
      <c r="A46" s="59" t="s">
        <v>296</v>
      </c>
      <c r="B46" s="30"/>
    </row>
  </sheetData>
  <mergeCells count="2">
    <mergeCell ref="A1:K1"/>
    <mergeCell ref="B3:K3"/>
  </mergeCells>
  <printOptions horizontalCentered="1"/>
  <pageMargins left="0.39370078740157483" right="0.19685039370078741" top="0.39370078740157483" bottom="0.39370078740157483" header="0" footer="0"/>
  <pageSetup paperSize="9" scale="92" orientation="landscape" horizontalDpi="1200" verticalDpi="12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720D3-D051-462C-9EA1-CFBB24B68051}">
  <sheetPr>
    <pageSetUpPr fitToPage="1"/>
  </sheetPr>
  <dimension ref="A1:T41"/>
  <sheetViews>
    <sheetView view="pageBreakPreview" zoomScaleNormal="100" zoomScaleSheetLayoutView="100" workbookViewId="0">
      <selection sqref="A1:L1"/>
    </sheetView>
  </sheetViews>
  <sheetFormatPr baseColWidth="10" defaultColWidth="11.44140625" defaultRowHeight="13.2"/>
  <cols>
    <col min="1" max="1" width="48.6640625" customWidth="1"/>
    <col min="2" max="12" width="9.88671875" style="61" customWidth="1"/>
    <col min="13" max="18" width="0" hidden="1" customWidth="1"/>
  </cols>
  <sheetData>
    <row r="1" spans="1:18" ht="15.6">
      <c r="A1" s="86" t="s">
        <v>333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</row>
    <row r="2" spans="1:18" ht="15.6">
      <c r="A2" s="81" t="s">
        <v>298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</row>
    <row r="3" spans="1:18" ht="15.6">
      <c r="A3" s="60" t="s">
        <v>198</v>
      </c>
    </row>
    <row r="4" spans="1:18" ht="13.8" thickBot="1">
      <c r="B4" s="27" t="str">
        <f>+'C1'!B3</f>
        <v>2023A</v>
      </c>
      <c r="C4" s="27" t="str">
        <f>+'C1'!C3</f>
        <v>2022P</v>
      </c>
      <c r="D4" s="27">
        <f>+'C1'!D3</f>
        <v>2021</v>
      </c>
      <c r="E4" s="27">
        <f>+'C1'!E3</f>
        <v>2020</v>
      </c>
      <c r="F4" s="27">
        <f>+'C1'!F3</f>
        <v>2019</v>
      </c>
      <c r="G4" s="27">
        <f>+'C1'!G3</f>
        <v>2018</v>
      </c>
      <c r="H4" s="27">
        <f>+'C1'!H3</f>
        <v>2017</v>
      </c>
      <c r="I4" s="27">
        <f>+'C1'!I3</f>
        <v>2016</v>
      </c>
      <c r="J4" s="27">
        <f>+'C1'!J3</f>
        <v>2015</v>
      </c>
      <c r="K4" s="27">
        <f>+'C1'!K3</f>
        <v>2014</v>
      </c>
      <c r="L4" s="27">
        <f>+'C1'!L3</f>
        <v>2013</v>
      </c>
    </row>
    <row r="5" spans="1:18" ht="14.4" thickTop="1" thickBot="1">
      <c r="A5" s="62" t="s">
        <v>290</v>
      </c>
      <c r="B5" s="87" t="s">
        <v>197</v>
      </c>
      <c r="C5" s="87"/>
      <c r="D5" s="87"/>
      <c r="E5" s="87"/>
      <c r="F5" s="87"/>
      <c r="G5" s="87"/>
      <c r="H5" s="87"/>
      <c r="I5" s="87"/>
      <c r="J5" s="87"/>
      <c r="K5" s="87"/>
      <c r="L5" s="87"/>
      <c r="R5" s="48" t="s">
        <v>198</v>
      </c>
    </row>
    <row r="6" spans="1:18" ht="14.4" thickTop="1" thickBot="1">
      <c r="A6" s="29" t="s">
        <v>0</v>
      </c>
      <c r="B6" s="30">
        <f>+SUMIFS(Compras!E:E,Compras!$D:$D,$M6,Compras!$B:$B,$A$3)</f>
        <v>394.68169102862328</v>
      </c>
      <c r="C6" s="30">
        <f>+SUMIFS(Compras!F:F,Compras!$D:$D,$M6,Compras!$B:$B,$A$3)</f>
        <v>308.40041509775114</v>
      </c>
      <c r="D6" s="30">
        <f>+SUMIFS(Compras!G:G,Compras!$D:$D,$M6,Compras!$B:$B,$A$3)</f>
        <v>290.59767188527405</v>
      </c>
      <c r="E6" s="30">
        <f>+SUMIFS(Compras!H:H,Compras!$D:$D,$M6,Compras!$B:$B,$A$3)</f>
        <v>174.60529497165237</v>
      </c>
      <c r="F6" s="30">
        <f>+SUMIFS(Compras!I:I,Compras!$D:$D,$M6,Compras!$B:$B,$A$3)</f>
        <v>278.57968658718335</v>
      </c>
      <c r="G6" s="30">
        <f>+SUMIFS(Compras!J:J,Compras!$D:$D,$M6,Compras!$B:$B,$A$3)</f>
        <v>252.85093018389378</v>
      </c>
      <c r="H6" s="30">
        <f>+SUMIFS(Compras!K:K,Compras!$D:$D,$M6,Compras!$B:$B,$A$3)</f>
        <v>204.07306960488853</v>
      </c>
      <c r="I6" s="30">
        <f>+SUMIFS(Compras!L:L,Compras!$D:$D,$M6,Compras!$B:$B,$A$3)</f>
        <v>208.43375017975214</v>
      </c>
      <c r="J6" s="30">
        <f>+SUMIFS(Compras!M:M,Compras!$D:$D,$M6,Compras!$B:$B,$A$3)</f>
        <v>216.98871610353407</v>
      </c>
      <c r="K6" s="30">
        <f>+SUMIFS(Compras!N:N,Compras!$D:$D,$M6,Compras!$B:$B,$A$3)</f>
        <v>148.03539267752316</v>
      </c>
      <c r="L6" s="30">
        <f>+SUMIFS(Compras!O:O,Compras!$D:$D,$M6,Compras!$B:$B,$A$3)</f>
        <v>167.47870975863418</v>
      </c>
      <c r="M6" s="49" t="s">
        <v>23</v>
      </c>
      <c r="R6" s="48" t="s">
        <v>199</v>
      </c>
    </row>
    <row r="7" spans="1:18" ht="13.8" thickBot="1">
      <c r="A7" s="50" t="s">
        <v>299</v>
      </c>
      <c r="B7" s="30">
        <f>+SUMIFS(Compras!E:E,Compras!$D:$D,$M7,Compras!$B:$B,$A$3)</f>
        <v>1303.5705786847116</v>
      </c>
      <c r="C7" s="30">
        <f>+SUMIFS(Compras!F:F,Compras!$D:$D,$M7,Compras!$B:$B,$A$3)</f>
        <v>1630.8524111913077</v>
      </c>
      <c r="D7" s="30">
        <f>+SUMIFS(Compras!G:G,Compras!$D:$D,$M7,Compras!$B:$B,$A$3)</f>
        <v>1052.8903394929603</v>
      </c>
      <c r="E7" s="30">
        <f>+SUMIFS(Compras!H:H,Compras!$D:$D,$M7,Compras!$B:$B,$A$3)</f>
        <v>1291.8574190835466</v>
      </c>
      <c r="F7" s="30">
        <f>+SUMIFS(Compras!I:I,Compras!$D:$D,$M7,Compras!$B:$B,$A$3)</f>
        <v>1289.7592151974673</v>
      </c>
      <c r="G7" s="30">
        <f>+SUMIFS(Compras!J:J,Compras!$D:$D,$M7,Compras!$B:$B,$A$3)</f>
        <v>1348.3852049082175</v>
      </c>
      <c r="H7" s="30">
        <f>+SUMIFS(Compras!K:K,Compras!$D:$D,$M7,Compras!$B:$B,$A$3)</f>
        <v>871.48744982856613</v>
      </c>
      <c r="I7" s="30">
        <f>+SUMIFS(Compras!L:L,Compras!$D:$D,$M7,Compras!$B:$B,$A$3)</f>
        <v>789.45098403876295</v>
      </c>
      <c r="J7" s="30">
        <f>+SUMIFS(Compras!M:M,Compras!$D:$D,$M7,Compras!$B:$B,$A$3)</f>
        <v>971.74707010760039</v>
      </c>
      <c r="K7" s="30">
        <f>+SUMIFS(Compras!N:N,Compras!$D:$D,$M7,Compras!$B:$B,$A$3)</f>
        <v>821.43759349921299</v>
      </c>
      <c r="L7" s="30">
        <f>+SUMIFS(Compras!O:O,Compras!$D:$D,$M7,Compras!$B:$B,$A$3)</f>
        <v>1030.0136835216381</v>
      </c>
      <c r="M7" s="49" t="s">
        <v>26</v>
      </c>
      <c r="R7" s="48" t="s">
        <v>200</v>
      </c>
    </row>
    <row r="8" spans="1:18" ht="13.8" thickBot="1">
      <c r="A8" s="29" t="s">
        <v>2</v>
      </c>
      <c r="B8" s="30">
        <f>+SUMIFS(Compras!E:E,Compras!$D:$D,$M8,Compras!$B:$B,$A$3)</f>
        <v>1282.7012253167654</v>
      </c>
      <c r="C8" s="30">
        <f>+SUMIFS(Compras!F:F,Compras!$D:$D,$M8,Compras!$B:$B,$A$3)</f>
        <v>1222.0306019322254</v>
      </c>
      <c r="D8" s="30">
        <f>+SUMIFS(Compras!G:G,Compras!$D:$D,$M8,Compras!$B:$B,$A$3)</f>
        <v>794.62975654385968</v>
      </c>
      <c r="E8" s="30">
        <f>+SUMIFS(Compras!H:H,Compras!$D:$D,$M8,Compras!$B:$B,$A$3)</f>
        <v>707.44695291746132</v>
      </c>
      <c r="F8" s="30">
        <f>+SUMIFS(Compras!I:I,Compras!$D:$D,$M8,Compras!$B:$B,$A$3)</f>
        <v>1030.5594472477098</v>
      </c>
      <c r="G8" s="30">
        <f>+SUMIFS(Compras!J:J,Compras!$D:$D,$M8,Compras!$B:$B,$A$3)</f>
        <v>1011.8757730167958</v>
      </c>
      <c r="H8" s="30">
        <f>+SUMIFS(Compras!K:K,Compras!$D:$D,$M8,Compras!$B:$B,$A$3)</f>
        <v>966.90402257608616</v>
      </c>
      <c r="I8" s="30">
        <f>+SUMIFS(Compras!L:L,Compras!$D:$D,$M8,Compras!$B:$B,$A$3)</f>
        <v>738.73765038378838</v>
      </c>
      <c r="J8" s="30">
        <f>+SUMIFS(Compras!M:M,Compras!$D:$D,$M8,Compras!$B:$B,$A$3)</f>
        <v>716.42855170835401</v>
      </c>
      <c r="K8" s="30">
        <f>+SUMIFS(Compras!N:N,Compras!$D:$D,$M8,Compras!$B:$B,$A$3)</f>
        <v>722.79968787988776</v>
      </c>
      <c r="L8" s="30">
        <f>+SUMIFS(Compras!O:O,Compras!$D:$D,$M8,Compras!$B:$B,$A$3)</f>
        <v>822.28408175301263</v>
      </c>
      <c r="M8" s="49" t="s">
        <v>29</v>
      </c>
      <c r="R8" s="48" t="s">
        <v>201</v>
      </c>
    </row>
    <row r="9" spans="1:18" ht="13.8" thickBot="1">
      <c r="A9" s="29" t="s">
        <v>3</v>
      </c>
      <c r="B9" s="30">
        <f>+SUMIFS(Compras!E:E,Compras!$D:$D,$M9,Compras!$B:$B,$A$3)</f>
        <v>36.246740747918103</v>
      </c>
      <c r="C9" s="30">
        <f>+SUMIFS(Compras!F:F,Compras!$D:$D,$M9,Compras!$B:$B,$A$3)</f>
        <v>0</v>
      </c>
      <c r="D9" s="30">
        <f>+SUMIFS(Compras!G:G,Compras!$D:$D,$M9,Compras!$B:$B,$A$3)</f>
        <v>15.713867090977521</v>
      </c>
      <c r="E9" s="30">
        <f>+SUMIFS(Compras!H:H,Compras!$D:$D,$M9,Compras!$B:$B,$A$3)</f>
        <v>0</v>
      </c>
      <c r="F9" s="30">
        <f>+SUMIFS(Compras!I:I,Compras!$D:$D,$M9,Compras!$B:$B,$A$3)</f>
        <v>40.14123932852452</v>
      </c>
      <c r="G9" s="30">
        <f>+SUMIFS(Compras!J:J,Compras!$D:$D,$M9,Compras!$B:$B,$A$3)</f>
        <v>0</v>
      </c>
      <c r="H9" s="30">
        <f>+SUMIFS(Compras!K:K,Compras!$D:$D,$M9,Compras!$B:$B,$A$3)</f>
        <v>4.7844053125469701</v>
      </c>
      <c r="I9" s="30">
        <f>+SUMIFS(Compras!L:L,Compras!$D:$D,$M9,Compras!$B:$B,$A$3)</f>
        <v>8.0453153790865795</v>
      </c>
      <c r="J9" s="30">
        <f>+SUMIFS(Compras!M:M,Compras!$D:$D,$M9,Compras!$B:$B,$A$3)</f>
        <v>0</v>
      </c>
      <c r="K9" s="30">
        <f>+SUMIFS(Compras!N:N,Compras!$D:$D,$M9,Compras!$B:$B,$A$3)</f>
        <v>0</v>
      </c>
      <c r="L9" s="30">
        <f>+SUMIFS(Compras!O:O,Compras!$D:$D,$M9,Compras!$B:$B,$A$3)</f>
        <v>0</v>
      </c>
      <c r="M9" s="49" t="s">
        <v>32</v>
      </c>
      <c r="R9" s="48" t="s">
        <v>202</v>
      </c>
    </row>
    <row r="10" spans="1:18" ht="13.8" thickBot="1">
      <c r="A10" s="29" t="s">
        <v>5</v>
      </c>
      <c r="B10" s="30">
        <f>+SUMIFS(Compras!E:E,Compras!$D:$D,$M10,Compras!$B:$B,$A$3)</f>
        <v>0</v>
      </c>
      <c r="C10" s="30">
        <f>+SUMIFS(Compras!F:F,Compras!$D:$D,$M10,Compras!$B:$B,$A$3)</f>
        <v>0</v>
      </c>
      <c r="D10" s="30">
        <f>+SUMIFS(Compras!G:G,Compras!$D:$D,$M10,Compras!$B:$B,$A$3)</f>
        <v>1.32449575859438</v>
      </c>
      <c r="E10" s="30">
        <f>+SUMIFS(Compras!H:H,Compras!$D:$D,$M10,Compras!$B:$B,$A$3)</f>
        <v>0</v>
      </c>
      <c r="F10" s="30">
        <f>+SUMIFS(Compras!I:I,Compras!$D:$D,$M10,Compras!$B:$B,$A$3)</f>
        <v>0</v>
      </c>
      <c r="G10" s="30">
        <f>+SUMIFS(Compras!J:J,Compras!$D:$D,$M10,Compras!$B:$B,$A$3)</f>
        <v>5.3338966137492498</v>
      </c>
      <c r="H10" s="30">
        <f>+SUMIFS(Compras!K:K,Compras!$D:$D,$M10,Compras!$B:$B,$A$3)</f>
        <v>16.6542544956943</v>
      </c>
      <c r="I10" s="30">
        <f>+SUMIFS(Compras!L:L,Compras!$D:$D,$M10,Compras!$B:$B,$A$3)</f>
        <v>7.9669184951184997</v>
      </c>
      <c r="J10" s="30">
        <f>+SUMIFS(Compras!M:M,Compras!$D:$D,$M10,Compras!$B:$B,$A$3)</f>
        <v>0</v>
      </c>
      <c r="K10" s="30">
        <f>+SUMIFS(Compras!N:N,Compras!$D:$D,$M10,Compras!$B:$B,$A$3)</f>
        <v>0</v>
      </c>
      <c r="L10" s="30">
        <f>+SUMIFS(Compras!O:O,Compras!$D:$D,$M10,Compras!$B:$B,$A$3)</f>
        <v>43.031322228276899</v>
      </c>
      <c r="M10" s="49" t="s">
        <v>35</v>
      </c>
      <c r="R10" s="48" t="s">
        <v>203</v>
      </c>
    </row>
    <row r="11" spans="1:18" ht="13.8" thickBot="1">
      <c r="A11" s="29" t="s">
        <v>6</v>
      </c>
      <c r="B11" s="30">
        <f>+SUMIFS(Compras!E:E,Compras!$D:$D,$M11,Compras!$B:$B,$A$3)</f>
        <v>4.9148632344529162</v>
      </c>
      <c r="C11" s="30">
        <f>+SUMIFS(Compras!F:F,Compras!$D:$D,$M11,Compras!$B:$B,$A$3)</f>
        <v>23.02580863401284</v>
      </c>
      <c r="D11" s="30">
        <f>+SUMIFS(Compras!G:G,Compras!$D:$D,$M11,Compras!$B:$B,$A$3)</f>
        <v>20.552695689626599</v>
      </c>
      <c r="E11" s="30">
        <f>+SUMIFS(Compras!H:H,Compras!$D:$D,$M11,Compras!$B:$B,$A$3)</f>
        <v>62.655958934795819</v>
      </c>
      <c r="F11" s="30">
        <f>+SUMIFS(Compras!I:I,Compras!$D:$D,$M11,Compras!$B:$B,$A$3)</f>
        <v>16.894133487685242</v>
      </c>
      <c r="G11" s="30">
        <f>+SUMIFS(Compras!J:J,Compras!$D:$D,$M11,Compras!$B:$B,$A$3)</f>
        <v>22.143555504457701</v>
      </c>
      <c r="H11" s="30">
        <f>+SUMIFS(Compras!K:K,Compras!$D:$D,$M11,Compras!$B:$B,$A$3)</f>
        <v>18.52307125372737</v>
      </c>
      <c r="I11" s="30">
        <f>+SUMIFS(Compras!L:L,Compras!$D:$D,$M11,Compras!$B:$B,$A$3)</f>
        <v>3.7774746514028101</v>
      </c>
      <c r="J11" s="30">
        <f>+SUMIFS(Compras!M:M,Compras!$D:$D,$M11,Compras!$B:$B,$A$3)</f>
        <v>2.8598383022817599</v>
      </c>
      <c r="K11" s="30">
        <f>+SUMIFS(Compras!N:N,Compras!$D:$D,$M11,Compras!$B:$B,$A$3)</f>
        <v>36.816769530502512</v>
      </c>
      <c r="L11" s="30">
        <f>+SUMIFS(Compras!O:O,Compras!$D:$D,$M11,Compras!$B:$B,$A$3)</f>
        <v>31.165263468689901</v>
      </c>
      <c r="M11" s="49" t="s">
        <v>37</v>
      </c>
      <c r="R11" s="48" t="s">
        <v>204</v>
      </c>
    </row>
    <row r="12" spans="1:18" ht="13.8" thickBot="1">
      <c r="A12" s="29" t="s">
        <v>7</v>
      </c>
      <c r="B12" s="30">
        <f>+SUMIFS(Compras!E:E,Compras!$D:$D,$M12,Compras!$B:$B,$A$3)</f>
        <v>23.743587130884499</v>
      </c>
      <c r="C12" s="30">
        <f>+SUMIFS(Compras!F:F,Compras!$D:$D,$M12,Compras!$B:$B,$A$3)</f>
        <v>81.178402318396465</v>
      </c>
      <c r="D12" s="30">
        <f>+SUMIFS(Compras!G:G,Compras!$D:$D,$M12,Compras!$B:$B,$A$3)</f>
        <v>28.609614670173858</v>
      </c>
      <c r="E12" s="30">
        <f>+SUMIFS(Compras!H:H,Compras!$D:$D,$M12,Compras!$B:$B,$A$3)</f>
        <v>2.5759497286847166</v>
      </c>
      <c r="F12" s="30">
        <f>+SUMIFS(Compras!I:I,Compras!$D:$D,$M12,Compras!$B:$B,$A$3)</f>
        <v>59.514959236440703</v>
      </c>
      <c r="G12" s="30">
        <f>+SUMIFS(Compras!J:J,Compras!$D:$D,$M12,Compras!$B:$B,$A$3)</f>
        <v>1.67328859098514</v>
      </c>
      <c r="H12" s="30">
        <f>+SUMIFS(Compras!K:K,Compras!$D:$D,$M12,Compras!$B:$B,$A$3)</f>
        <v>11.124425434018599</v>
      </c>
      <c r="I12" s="30">
        <f>+SUMIFS(Compras!L:L,Compras!$D:$D,$M12,Compras!$B:$B,$A$3)</f>
        <v>31.123181407950899</v>
      </c>
      <c r="J12" s="30">
        <f>+SUMIFS(Compras!M:M,Compras!$D:$D,$M12,Compras!$B:$B,$A$3)</f>
        <v>11.067588051239801</v>
      </c>
      <c r="K12" s="30">
        <f>+SUMIFS(Compras!N:N,Compras!$D:$D,$M12,Compras!$B:$B,$A$3)</f>
        <v>63.90397244860516</v>
      </c>
      <c r="L12" s="30">
        <f>+SUMIFS(Compras!O:O,Compras!$D:$D,$M12,Compras!$B:$B,$A$3)</f>
        <v>0</v>
      </c>
      <c r="M12" s="49" t="s">
        <v>39</v>
      </c>
      <c r="R12" s="48" t="s">
        <v>205</v>
      </c>
    </row>
    <row r="13" spans="1:18" ht="13.8" thickBot="1">
      <c r="A13" s="29" t="s">
        <v>9</v>
      </c>
      <c r="B13" s="30">
        <f>+SUMIFS(Compras!E:E,Compras!$D:$D,$M13,Compras!$B:$B,$A$3)</f>
        <v>168.26234052242324</v>
      </c>
      <c r="C13" s="30">
        <f>+SUMIFS(Compras!F:F,Compras!$D:$D,$M13,Compras!$B:$B,$A$3)</f>
        <v>192.42950946060628</v>
      </c>
      <c r="D13" s="30">
        <f>+SUMIFS(Compras!G:G,Compras!$D:$D,$M13,Compras!$B:$B,$A$3)</f>
        <v>413.61261465173942</v>
      </c>
      <c r="E13" s="30">
        <f>+SUMIFS(Compras!H:H,Compras!$D:$D,$M13,Compras!$B:$B,$A$3)</f>
        <v>331.12496832733052</v>
      </c>
      <c r="F13" s="30">
        <f>+SUMIFS(Compras!I:I,Compras!$D:$D,$M13,Compras!$B:$B,$A$3)</f>
        <v>278.7442462300246</v>
      </c>
      <c r="G13" s="30">
        <f>+SUMIFS(Compras!J:J,Compras!$D:$D,$M13,Compras!$B:$B,$A$3)</f>
        <v>291.7690376551808</v>
      </c>
      <c r="H13" s="30">
        <f>+SUMIFS(Compras!K:K,Compras!$D:$D,$M13,Compras!$B:$B,$A$3)</f>
        <v>287.00021070531284</v>
      </c>
      <c r="I13" s="30">
        <f>+SUMIFS(Compras!L:L,Compras!$D:$D,$M13,Compras!$B:$B,$A$3)</f>
        <v>255.52166296620297</v>
      </c>
      <c r="J13" s="30">
        <f>+SUMIFS(Compras!M:M,Compras!$D:$D,$M13,Compras!$B:$B,$A$3)</f>
        <v>201.92272235359533</v>
      </c>
      <c r="K13" s="30">
        <f>+SUMIFS(Compras!N:N,Compras!$D:$D,$M13,Compras!$B:$B,$A$3)</f>
        <v>270.56516704069838</v>
      </c>
      <c r="L13" s="30">
        <f>+SUMIFS(Compras!O:O,Compras!$D:$D,$M13,Compras!$B:$B,$A$3)</f>
        <v>138.8597878783263</v>
      </c>
      <c r="M13" s="49" t="s">
        <v>41</v>
      </c>
      <c r="R13" s="48" t="s">
        <v>206</v>
      </c>
    </row>
    <row r="14" spans="1:18" ht="13.8" thickBot="1">
      <c r="A14" s="29" t="s">
        <v>11</v>
      </c>
      <c r="B14" s="30">
        <f>+SUMIFS(Compras!E:E,Compras!$D:$D,$M14,Compras!$B:$B,$A$3)</f>
        <v>76.946884216075063</v>
      </c>
      <c r="C14" s="30">
        <f>+SUMIFS(Compras!F:F,Compras!$D:$D,$M14,Compras!$B:$B,$A$3)</f>
        <v>35.577560837448225</v>
      </c>
      <c r="D14" s="30">
        <f>+SUMIFS(Compras!G:G,Compras!$D:$D,$M14,Compras!$B:$B,$A$3)</f>
        <v>28.772422087126678</v>
      </c>
      <c r="E14" s="30">
        <f>+SUMIFS(Compras!H:H,Compras!$D:$D,$M14,Compras!$B:$B,$A$3)</f>
        <v>65.206595574602602</v>
      </c>
      <c r="F14" s="30">
        <f>+SUMIFS(Compras!I:I,Compras!$D:$D,$M14,Compras!$B:$B,$A$3)</f>
        <v>68.647250667881849</v>
      </c>
      <c r="G14" s="30">
        <f>+SUMIFS(Compras!J:J,Compras!$D:$D,$M14,Compras!$B:$B,$A$3)</f>
        <v>17.305849456272039</v>
      </c>
      <c r="H14" s="30">
        <f>+SUMIFS(Compras!K:K,Compras!$D:$D,$M14,Compras!$B:$B,$A$3)</f>
        <v>41.211561051458517</v>
      </c>
      <c r="I14" s="30">
        <f>+SUMIFS(Compras!L:L,Compras!$D:$D,$M14,Compras!$B:$B,$A$3)</f>
        <v>32.379175870153716</v>
      </c>
      <c r="J14" s="30">
        <f>+SUMIFS(Compras!M:M,Compras!$D:$D,$M14,Compras!$B:$B,$A$3)</f>
        <v>26.646627418724137</v>
      </c>
      <c r="K14" s="30">
        <f>+SUMIFS(Compras!N:N,Compras!$D:$D,$M14,Compras!$B:$B,$A$3)</f>
        <v>54.144927601130981</v>
      </c>
      <c r="L14" s="30">
        <f>+SUMIFS(Compras!O:O,Compras!$D:$D,$M14,Compras!$B:$B,$A$3)</f>
        <v>38.713179672471313</v>
      </c>
      <c r="M14" s="49" t="s">
        <v>43</v>
      </c>
      <c r="R14" s="48" t="s">
        <v>207</v>
      </c>
    </row>
    <row r="15" spans="1:18" ht="13.8" thickBot="1">
      <c r="A15" s="29" t="s">
        <v>13</v>
      </c>
      <c r="B15" s="30">
        <f>+SUMIFS(Compras!E:E,Compras!$D:$D,$M15,Compras!$B:$B,$A$3)</f>
        <v>204.09323045191783</v>
      </c>
      <c r="C15" s="30">
        <f>+SUMIFS(Compras!F:F,Compras!$D:$D,$M15,Compras!$B:$B,$A$3)</f>
        <v>54.482876204889394</v>
      </c>
      <c r="D15" s="30">
        <f>+SUMIFS(Compras!G:G,Compras!$D:$D,$M15,Compras!$B:$B,$A$3)</f>
        <v>121.25521477913739</v>
      </c>
      <c r="E15" s="30">
        <f>+SUMIFS(Compras!H:H,Compras!$D:$D,$M15,Compras!$B:$B,$A$3)</f>
        <v>70.902815322843395</v>
      </c>
      <c r="F15" s="30">
        <f>+SUMIFS(Compras!I:I,Compras!$D:$D,$M15,Compras!$B:$B,$A$3)</f>
        <v>193.79411699754877</v>
      </c>
      <c r="G15" s="30">
        <f>+SUMIFS(Compras!J:J,Compras!$D:$D,$M15,Compras!$B:$B,$A$3)</f>
        <v>68.373181555476208</v>
      </c>
      <c r="H15" s="30">
        <f>+SUMIFS(Compras!K:K,Compras!$D:$D,$M15,Compras!$B:$B,$A$3)</f>
        <v>82.778294852414035</v>
      </c>
      <c r="I15" s="30">
        <f>+SUMIFS(Compras!L:L,Compras!$D:$D,$M15,Compras!$B:$B,$A$3)</f>
        <v>34.198261087705959</v>
      </c>
      <c r="J15" s="30">
        <f>+SUMIFS(Compras!M:M,Compras!$D:$D,$M15,Compras!$B:$B,$A$3)</f>
        <v>44.762314703910931</v>
      </c>
      <c r="K15" s="30">
        <f>+SUMIFS(Compras!N:N,Compras!$D:$D,$M15,Compras!$B:$B,$A$3)</f>
        <v>16.367484190553078</v>
      </c>
      <c r="L15" s="30">
        <f>+SUMIFS(Compras!O:O,Compras!$D:$D,$M15,Compras!$B:$B,$A$3)</f>
        <v>59.496409812160842</v>
      </c>
      <c r="M15" s="49" t="s">
        <v>45</v>
      </c>
      <c r="R15" s="55" t="s">
        <v>130</v>
      </c>
    </row>
    <row r="16" spans="1:18" ht="13.8" thickBot="1">
      <c r="A16" s="29" t="s">
        <v>16</v>
      </c>
      <c r="B16" s="30">
        <f>+SUMIFS(Compras!E:E,Compras!$D:$D,$M16,Compras!$B:$B,$A$3)</f>
        <v>629.34225313520005</v>
      </c>
      <c r="C16" s="30">
        <f>+SUMIFS(Compras!F:F,Compras!$D:$D,$M16,Compras!$B:$B,$A$3)</f>
        <v>727.84388898065276</v>
      </c>
      <c r="D16" s="30">
        <f>+SUMIFS(Compras!G:G,Compras!$D:$D,$M16,Compras!$B:$B,$A$3)</f>
        <v>559.93726461211611</v>
      </c>
      <c r="E16" s="30">
        <f>+SUMIFS(Compras!H:H,Compras!$D:$D,$M16,Compras!$B:$B,$A$3)</f>
        <v>665.70482357683557</v>
      </c>
      <c r="F16" s="30">
        <f>+SUMIFS(Compras!I:I,Compras!$D:$D,$M16,Compras!$B:$B,$A$3)</f>
        <v>402.94542012538312</v>
      </c>
      <c r="G16" s="30">
        <f>+SUMIFS(Compras!J:J,Compras!$D:$D,$M16,Compras!$B:$B,$A$3)</f>
        <v>216.16504942220081</v>
      </c>
      <c r="H16" s="30">
        <f>+SUMIFS(Compras!K:K,Compras!$D:$D,$M16,Compras!$B:$B,$A$3)</f>
        <v>388.44197673911492</v>
      </c>
      <c r="I16" s="30">
        <f>+SUMIFS(Compras!L:L,Compras!$D:$D,$M16,Compras!$B:$B,$A$3)</f>
        <v>154.35136407324256</v>
      </c>
      <c r="J16" s="30">
        <f>+SUMIFS(Compras!M:M,Compras!$D:$D,$M16,Compras!$B:$B,$A$3)</f>
        <v>138.72670289593995</v>
      </c>
      <c r="K16" s="30">
        <f>+SUMIFS(Compras!N:N,Compras!$D:$D,$M16,Compras!$B:$B,$A$3)</f>
        <v>287.36806005005593</v>
      </c>
      <c r="L16" s="30">
        <f>+SUMIFS(Compras!O:O,Compras!$D:$D,$M16,Compras!$B:$B,$A$3)</f>
        <v>414.32960379418</v>
      </c>
      <c r="M16" s="49" t="s">
        <v>47</v>
      </c>
      <c r="R16" s="48" t="s">
        <v>208</v>
      </c>
    </row>
    <row r="17" spans="1:18" ht="13.8" thickBot="1">
      <c r="A17" s="29" t="s">
        <v>19</v>
      </c>
      <c r="B17" s="30">
        <f>+SUMIFS(Compras!E:E,Compras!$D:$D,$M17,Compras!$B:$B,$A$3)</f>
        <v>52.861117113181798</v>
      </c>
      <c r="C17" s="30">
        <f>+SUMIFS(Compras!F:F,Compras!$D:$D,$M17,Compras!$B:$B,$A$3)</f>
        <v>178.58947395769022</v>
      </c>
      <c r="D17" s="30">
        <f>+SUMIFS(Compras!G:G,Compras!$D:$D,$M17,Compras!$B:$B,$A$3)</f>
        <v>12.098892356129351</v>
      </c>
      <c r="E17" s="30">
        <f>+SUMIFS(Compras!H:H,Compras!$D:$D,$M17,Compras!$B:$B,$A$3)</f>
        <v>48.666360319547792</v>
      </c>
      <c r="F17" s="30">
        <f>+SUMIFS(Compras!I:I,Compras!$D:$D,$M17,Compras!$B:$B,$A$3)</f>
        <v>318.44646094892585</v>
      </c>
      <c r="G17" s="30">
        <f>+SUMIFS(Compras!J:J,Compras!$D:$D,$M17,Compras!$B:$B,$A$3)</f>
        <v>20.258650563056189</v>
      </c>
      <c r="H17" s="30">
        <f>+SUMIFS(Compras!K:K,Compras!$D:$D,$M17,Compras!$B:$B,$A$3)</f>
        <v>16.757873835048802</v>
      </c>
      <c r="I17" s="30">
        <f>+SUMIFS(Compras!L:L,Compras!$D:$D,$M17,Compras!$B:$B,$A$3)</f>
        <v>129.32111750424539</v>
      </c>
      <c r="J17" s="30">
        <f>+SUMIFS(Compras!M:M,Compras!$D:$D,$M17,Compras!$B:$B,$A$3)</f>
        <v>89.131889711513509</v>
      </c>
      <c r="K17" s="30">
        <f>+SUMIFS(Compras!N:N,Compras!$D:$D,$M17,Compras!$B:$B,$A$3)</f>
        <v>171.30139682068764</v>
      </c>
      <c r="L17" s="30">
        <f>+SUMIFS(Compras!O:O,Compras!$D:$D,$M17,Compras!$B:$B,$A$3)</f>
        <v>185.13214367619614</v>
      </c>
      <c r="M17" s="49" t="s">
        <v>49</v>
      </c>
      <c r="R17" s="48" t="s">
        <v>209</v>
      </c>
    </row>
    <row r="18" spans="1:18" ht="13.8" thickBot="1">
      <c r="A18" s="29" t="s">
        <v>25</v>
      </c>
      <c r="B18" s="30">
        <f>+SUMIFS(Compras!E:E,Compras!$D:$D,$M18,Compras!$B:$B,$A$3)</f>
        <v>18.260993183054076</v>
      </c>
      <c r="C18" s="30">
        <f>+SUMIFS(Compras!F:F,Compras!$D:$D,$M18,Compras!$B:$B,$A$3)</f>
        <v>9.5862829444727176</v>
      </c>
      <c r="D18" s="30">
        <f>+SUMIFS(Compras!G:G,Compras!$D:$D,$M18,Compras!$B:$B,$A$3)</f>
        <v>0</v>
      </c>
      <c r="E18" s="30">
        <f>+SUMIFS(Compras!H:H,Compras!$D:$D,$M18,Compras!$B:$B,$A$3)</f>
        <v>8.9778370823312024</v>
      </c>
      <c r="F18" s="30">
        <f>+SUMIFS(Compras!I:I,Compras!$D:$D,$M18,Compras!$B:$B,$A$3)</f>
        <v>10.3793794768629</v>
      </c>
      <c r="G18" s="30">
        <f>+SUMIFS(Compras!J:J,Compras!$D:$D,$M18,Compras!$B:$B,$A$3)</f>
        <v>0</v>
      </c>
      <c r="H18" s="30">
        <f>+SUMIFS(Compras!K:K,Compras!$D:$D,$M18,Compras!$B:$B,$A$3)</f>
        <v>0.52464126897102603</v>
      </c>
      <c r="I18" s="30">
        <f>+SUMIFS(Compras!L:L,Compras!$D:$D,$M18,Compras!$B:$B,$A$3)</f>
        <v>43.373804646407599</v>
      </c>
      <c r="J18" s="30">
        <f>+SUMIFS(Compras!M:M,Compras!$D:$D,$M18,Compras!$B:$B,$A$3)</f>
        <v>0</v>
      </c>
      <c r="K18" s="30">
        <f>+SUMIFS(Compras!N:N,Compras!$D:$D,$M18,Compras!$B:$B,$A$3)</f>
        <v>185.91160566372321</v>
      </c>
      <c r="L18" s="30">
        <f>+SUMIFS(Compras!O:O,Compras!$D:$D,$M18,Compras!$B:$B,$A$3)</f>
        <v>0</v>
      </c>
      <c r="M18" s="49" t="s">
        <v>51</v>
      </c>
      <c r="R18" s="48" t="s">
        <v>210</v>
      </c>
    </row>
    <row r="19" spans="1:18" ht="13.8" thickBot="1">
      <c r="A19" s="29" t="s">
        <v>28</v>
      </c>
      <c r="B19" s="30">
        <f>+SUMIFS(Compras!E:E,Compras!$D:$D,$M19,Compras!$B:$B,$A$3)</f>
        <v>59.526207916052201</v>
      </c>
      <c r="C19" s="30">
        <f>+SUMIFS(Compras!F:F,Compras!$D:$D,$M19,Compras!$B:$B,$A$3)</f>
        <v>23.86165356269904</v>
      </c>
      <c r="D19" s="30">
        <f>+SUMIFS(Compras!G:G,Compras!$D:$D,$M19,Compras!$B:$B,$A$3)</f>
        <v>126.52194216768655</v>
      </c>
      <c r="E19" s="30">
        <f>+SUMIFS(Compras!H:H,Compras!$D:$D,$M19,Compras!$B:$B,$A$3)</f>
        <v>40.118076742970025</v>
      </c>
      <c r="F19" s="30">
        <f>+SUMIFS(Compras!I:I,Compras!$D:$D,$M19,Compras!$B:$B,$A$3)</f>
        <v>48.654515087021828</v>
      </c>
      <c r="G19" s="30">
        <f>+SUMIFS(Compras!J:J,Compras!$D:$D,$M19,Compras!$B:$B,$A$3)</f>
        <v>46.277307758616992</v>
      </c>
      <c r="H19" s="30">
        <f>+SUMIFS(Compras!K:K,Compras!$D:$D,$M19,Compras!$B:$B,$A$3)</f>
        <v>17.289256956678294</v>
      </c>
      <c r="I19" s="30">
        <f>+SUMIFS(Compras!L:L,Compras!$D:$D,$M19,Compras!$B:$B,$A$3)</f>
        <v>8.0207719997178692</v>
      </c>
      <c r="J19" s="30">
        <f>+SUMIFS(Compras!M:M,Compras!$D:$D,$M19,Compras!$B:$B,$A$3)</f>
        <v>8.0315217820599294</v>
      </c>
      <c r="K19" s="30">
        <f>+SUMIFS(Compras!N:N,Compras!$D:$D,$M19,Compras!$B:$B,$A$3)</f>
        <v>23.741865368626382</v>
      </c>
      <c r="L19" s="30">
        <f>+SUMIFS(Compras!O:O,Compras!$D:$D,$M19,Compras!$B:$B,$A$3)</f>
        <v>27.128094123288292</v>
      </c>
      <c r="M19" s="49" t="s">
        <v>53</v>
      </c>
      <c r="R19" s="48" t="s">
        <v>211</v>
      </c>
    </row>
    <row r="20" spans="1:18" ht="13.8" thickBot="1">
      <c r="A20" s="29" t="s">
        <v>31</v>
      </c>
      <c r="B20" s="30">
        <f>+SUMIFS(Compras!E:E,Compras!$D:$D,$M20,Compras!$B:$B,$A$3)</f>
        <v>12.984730508697531</v>
      </c>
      <c r="C20" s="30">
        <f>+SUMIFS(Compras!F:F,Compras!$D:$D,$M20,Compras!$B:$B,$A$3)</f>
        <v>4.8636184010761401</v>
      </c>
      <c r="D20" s="30">
        <f>+SUMIFS(Compras!G:G,Compras!$D:$D,$M20,Compras!$B:$B,$A$3)</f>
        <v>35.061031832871535</v>
      </c>
      <c r="E20" s="30">
        <f>+SUMIFS(Compras!H:H,Compras!$D:$D,$M20,Compras!$B:$B,$A$3)</f>
        <v>8.9763821687637915</v>
      </c>
      <c r="F20" s="30">
        <f>+SUMIFS(Compras!I:I,Compras!$D:$D,$M20,Compras!$B:$B,$A$3)</f>
        <v>73.571960170708707</v>
      </c>
      <c r="G20" s="30">
        <f>+SUMIFS(Compras!J:J,Compras!$D:$D,$M20,Compras!$B:$B,$A$3)</f>
        <v>8.9543939412968498</v>
      </c>
      <c r="H20" s="30">
        <f>+SUMIFS(Compras!K:K,Compras!$D:$D,$M20,Compras!$B:$B,$A$3)</f>
        <v>19.17596742935805</v>
      </c>
      <c r="I20" s="30">
        <f>+SUMIFS(Compras!L:L,Compras!$D:$D,$M20,Compras!$B:$B,$A$3)</f>
        <v>45.008273877594462</v>
      </c>
      <c r="J20" s="30">
        <f>+SUMIFS(Compras!M:M,Compras!$D:$D,$M20,Compras!$B:$B,$A$3)</f>
        <v>26.566855024690263</v>
      </c>
      <c r="K20" s="30">
        <f>+SUMIFS(Compras!N:N,Compras!$D:$D,$M20,Compras!$B:$B,$A$3)</f>
        <v>28.174713057487249</v>
      </c>
      <c r="L20" s="30">
        <f>+SUMIFS(Compras!O:O,Compras!$D:$D,$M20,Compras!$B:$B,$A$3)</f>
        <v>28.50502960903529</v>
      </c>
      <c r="M20" s="49" t="s">
        <v>55</v>
      </c>
      <c r="R20" s="48" t="s">
        <v>212</v>
      </c>
    </row>
    <row r="21" spans="1:18" ht="13.8" thickBot="1">
      <c r="A21" s="29" t="s">
        <v>34</v>
      </c>
      <c r="B21" s="30">
        <f>+SUMIFS(Compras!E:E,Compras!$D:$D,$M21,Compras!$B:$B,$A$3)</f>
        <v>0</v>
      </c>
      <c r="C21" s="30">
        <f>+SUMIFS(Compras!F:F,Compras!$D:$D,$M21,Compras!$B:$B,$A$3)</f>
        <v>0</v>
      </c>
      <c r="D21" s="30">
        <f>+SUMIFS(Compras!G:G,Compras!$D:$D,$M21,Compras!$B:$B,$A$3)</f>
        <v>0</v>
      </c>
      <c r="E21" s="30">
        <f>+SUMIFS(Compras!H:H,Compras!$D:$D,$M21,Compras!$B:$B,$A$3)</f>
        <v>0</v>
      </c>
      <c r="F21" s="30">
        <f>+SUMIFS(Compras!I:I,Compras!$D:$D,$M21,Compras!$B:$B,$A$3)</f>
        <v>0</v>
      </c>
      <c r="G21" s="30">
        <f>+SUMIFS(Compras!J:J,Compras!$D:$D,$M21,Compras!$B:$B,$A$3)</f>
        <v>0</v>
      </c>
      <c r="H21" s="30">
        <f>+SUMIFS(Compras!K:K,Compras!$D:$D,$M21,Compras!$B:$B,$A$3)</f>
        <v>0</v>
      </c>
      <c r="I21" s="30">
        <f>+SUMIFS(Compras!L:L,Compras!$D:$D,$M21,Compras!$B:$B,$A$3)</f>
        <v>0</v>
      </c>
      <c r="J21" s="30">
        <f>+SUMIFS(Compras!M:M,Compras!$D:$D,$M21,Compras!$B:$B,$A$3)</f>
        <v>0</v>
      </c>
      <c r="K21" s="30">
        <f>+SUMIFS(Compras!N:N,Compras!$D:$D,$M21,Compras!$B:$B,$A$3)</f>
        <v>0</v>
      </c>
      <c r="L21" s="30">
        <f>+SUMIFS(Compras!O:O,Compras!$D:$D,$M21,Compras!$B:$B,$A$3)</f>
        <v>0</v>
      </c>
      <c r="M21" s="49" t="s">
        <v>57</v>
      </c>
      <c r="R21" s="48" t="s">
        <v>213</v>
      </c>
    </row>
    <row r="22" spans="1:18" ht="13.8" thickBot="1">
      <c r="A22" s="34" t="s">
        <v>293</v>
      </c>
      <c r="B22" s="35">
        <f t="shared" ref="B22:L22" si="0">SUM(B6:B21)</f>
        <v>4268.1364431899565</v>
      </c>
      <c r="C22" s="35">
        <f t="shared" si="0"/>
        <v>4492.7225035232295</v>
      </c>
      <c r="D22" s="35">
        <f t="shared" si="0"/>
        <v>3501.5778236182732</v>
      </c>
      <c r="E22" s="35">
        <f t="shared" si="0"/>
        <v>3478.8194347513654</v>
      </c>
      <c r="F22" s="35">
        <f t="shared" si="0"/>
        <v>4110.6320307893693</v>
      </c>
      <c r="G22" s="35">
        <f t="shared" si="0"/>
        <v>3311.3661191701995</v>
      </c>
      <c r="H22" s="35">
        <f t="shared" si="0"/>
        <v>2946.730481343885</v>
      </c>
      <c r="I22" s="35">
        <f t="shared" si="0"/>
        <v>2489.7097065611329</v>
      </c>
      <c r="J22" s="35">
        <f t="shared" si="0"/>
        <v>2454.8803981634437</v>
      </c>
      <c r="K22" s="35">
        <f t="shared" si="0"/>
        <v>2830.5686358286948</v>
      </c>
      <c r="L22" s="35">
        <f t="shared" si="0"/>
        <v>2986.1373092959097</v>
      </c>
      <c r="R22" s="48" t="s">
        <v>214</v>
      </c>
    </row>
    <row r="23" spans="1:18" ht="14.4" thickTop="1" thickBot="1">
      <c r="A23" s="37"/>
      <c r="B23" s="88" t="s">
        <v>216</v>
      </c>
      <c r="C23" s="88"/>
      <c r="D23" s="88"/>
      <c r="E23" s="88"/>
      <c r="F23" s="88"/>
      <c r="G23" s="88"/>
      <c r="H23" s="88"/>
      <c r="I23" s="88"/>
      <c r="J23" s="88"/>
      <c r="K23" s="88"/>
      <c r="L23" s="88"/>
    </row>
    <row r="24" spans="1:18" ht="13.8" thickTop="1">
      <c r="A24" s="29" t="s">
        <v>0</v>
      </c>
      <c r="B24" s="38">
        <f t="shared" ref="B24:L39" si="1">+IF(B$22=0,"-",B6/B$22)</f>
        <v>9.2471666799302854E-2</v>
      </c>
      <c r="C24" s="38">
        <f t="shared" si="1"/>
        <v>6.8644438835450225E-2</v>
      </c>
      <c r="D24" s="38">
        <f t="shared" si="1"/>
        <v>8.2990493578403976E-2</v>
      </c>
      <c r="E24" s="38">
        <f t="shared" si="1"/>
        <v>5.019096226364838E-2</v>
      </c>
      <c r="F24" s="38">
        <f t="shared" si="1"/>
        <v>6.7770523973095048E-2</v>
      </c>
      <c r="G24" s="38">
        <f t="shared" si="1"/>
        <v>7.6358494072910343E-2</v>
      </c>
      <c r="H24" s="38">
        <f t="shared" si="1"/>
        <v>6.925406680281769E-2</v>
      </c>
      <c r="I24" s="38">
        <f t="shared" si="1"/>
        <v>8.3718093571498162E-2</v>
      </c>
      <c r="J24" s="38">
        <f t="shared" si="1"/>
        <v>8.8390748594460514E-2</v>
      </c>
      <c r="K24" s="38">
        <f t="shared" si="1"/>
        <v>5.2298817560445202E-2</v>
      </c>
      <c r="L24" s="38">
        <f t="shared" si="1"/>
        <v>5.608540144395549E-2</v>
      </c>
    </row>
    <row r="25" spans="1:18">
      <c r="A25" s="50" t="s">
        <v>299</v>
      </c>
      <c r="B25" s="38">
        <f t="shared" si="1"/>
        <v>0.30541914393684139</v>
      </c>
      <c r="C25" s="38">
        <f t="shared" si="1"/>
        <v>0.36299869620533654</v>
      </c>
      <c r="D25" s="38">
        <f t="shared" si="1"/>
        <v>0.30069025808627631</v>
      </c>
      <c r="E25" s="38">
        <f t="shared" si="1"/>
        <v>0.37134937392227052</v>
      </c>
      <c r="F25" s="38">
        <f t="shared" si="1"/>
        <v>0.31376177812485767</v>
      </c>
      <c r="G25" s="38">
        <f t="shared" si="1"/>
        <v>0.40719907022727875</v>
      </c>
      <c r="H25" s="38">
        <f t="shared" si="1"/>
        <v>0.29574725457453976</v>
      </c>
      <c r="I25" s="38">
        <f t="shared" si="1"/>
        <v>0.31708555497788454</v>
      </c>
      <c r="J25" s="38">
        <f t="shared" si="1"/>
        <v>0.39584293835031159</v>
      </c>
      <c r="K25" s="38">
        <f t="shared" si="1"/>
        <v>0.29020232298967863</v>
      </c>
      <c r="L25" s="38">
        <f t="shared" si="1"/>
        <v>0.34493178874098768</v>
      </c>
    </row>
    <row r="26" spans="1:18">
      <c r="A26" s="29" t="s">
        <v>2</v>
      </c>
      <c r="B26" s="38">
        <f t="shared" si="1"/>
        <v>0.30052957359490812</v>
      </c>
      <c r="C26" s="38">
        <f t="shared" si="1"/>
        <v>0.27200224384521837</v>
      </c>
      <c r="D26" s="38">
        <f t="shared" si="1"/>
        <v>0.22693476957274869</v>
      </c>
      <c r="E26" s="38">
        <f t="shared" si="1"/>
        <v>0.20335834215782553</v>
      </c>
      <c r="F26" s="38">
        <f t="shared" si="1"/>
        <v>0.25070583781974043</v>
      </c>
      <c r="G26" s="38">
        <f t="shared" si="1"/>
        <v>0.30557653143783553</v>
      </c>
      <c r="H26" s="38">
        <f t="shared" si="1"/>
        <v>0.32812774317083798</v>
      </c>
      <c r="I26" s="38">
        <f t="shared" si="1"/>
        <v>0.29671637959919295</v>
      </c>
      <c r="J26" s="38">
        <f t="shared" si="1"/>
        <v>0.29183847500038362</v>
      </c>
      <c r="K26" s="38">
        <f t="shared" si="1"/>
        <v>0.25535494131138653</v>
      </c>
      <c r="L26" s="38">
        <f t="shared" si="1"/>
        <v>0.27536713706808613</v>
      </c>
    </row>
    <row r="27" spans="1:18">
      <c r="A27" s="29" t="s">
        <v>3</v>
      </c>
      <c r="B27" s="38">
        <f t="shared" si="1"/>
        <v>8.4924044088964742E-3</v>
      </c>
      <c r="C27" s="38">
        <f t="shared" si="1"/>
        <v>0</v>
      </c>
      <c r="D27" s="38">
        <f t="shared" si="1"/>
        <v>4.4876532473409276E-3</v>
      </c>
      <c r="E27" s="38">
        <f t="shared" si="1"/>
        <v>0</v>
      </c>
      <c r="F27" s="38">
        <f t="shared" si="1"/>
        <v>9.7652232133305667E-3</v>
      </c>
      <c r="G27" s="38">
        <f t="shared" si="1"/>
        <v>0</v>
      </c>
      <c r="H27" s="38">
        <f t="shared" si="1"/>
        <v>1.6236317989845462E-3</v>
      </c>
      <c r="I27" s="38">
        <f t="shared" si="1"/>
        <v>3.2314270848062153E-3</v>
      </c>
      <c r="J27" s="38">
        <f t="shared" si="1"/>
        <v>0</v>
      </c>
      <c r="K27" s="38">
        <f t="shared" si="1"/>
        <v>0</v>
      </c>
      <c r="L27" s="38">
        <f t="shared" si="1"/>
        <v>0</v>
      </c>
    </row>
    <row r="28" spans="1:18">
      <c r="A28" s="29" t="s">
        <v>5</v>
      </c>
      <c r="B28" s="38">
        <f t="shared" si="1"/>
        <v>0</v>
      </c>
      <c r="C28" s="38">
        <f t="shared" si="1"/>
        <v>0</v>
      </c>
      <c r="D28" s="38">
        <f t="shared" si="1"/>
        <v>3.7825683886292817E-4</v>
      </c>
      <c r="E28" s="38">
        <f t="shared" si="1"/>
        <v>0</v>
      </c>
      <c r="F28" s="38">
        <f t="shared" si="1"/>
        <v>0</v>
      </c>
      <c r="G28" s="38">
        <f t="shared" si="1"/>
        <v>1.6107843173457002E-3</v>
      </c>
      <c r="H28" s="38">
        <f t="shared" si="1"/>
        <v>5.6517739240607321E-3</v>
      </c>
      <c r="I28" s="38">
        <f t="shared" si="1"/>
        <v>3.1999387214193191E-3</v>
      </c>
      <c r="J28" s="38">
        <f t="shared" si="1"/>
        <v>0</v>
      </c>
      <c r="K28" s="38">
        <f t="shared" si="1"/>
        <v>0</v>
      </c>
      <c r="L28" s="38">
        <f t="shared" si="1"/>
        <v>1.441036287725935E-2</v>
      </c>
    </row>
    <row r="29" spans="1:18">
      <c r="A29" s="29" t="s">
        <v>6</v>
      </c>
      <c r="B29" s="38">
        <f t="shared" si="1"/>
        <v>1.1515243947495745E-3</v>
      </c>
      <c r="C29" s="38">
        <f t="shared" si="1"/>
        <v>5.1251348410581363E-3</v>
      </c>
      <c r="D29" s="38">
        <f t="shared" si="1"/>
        <v>5.8695527344838376E-3</v>
      </c>
      <c r="E29" s="38">
        <f t="shared" si="1"/>
        <v>1.8010695901287531E-2</v>
      </c>
      <c r="F29" s="38">
        <f t="shared" si="1"/>
        <v>4.1098627561759749E-3</v>
      </c>
      <c r="G29" s="38">
        <f t="shared" si="1"/>
        <v>6.6871359757726487E-3</v>
      </c>
      <c r="H29" s="38">
        <f t="shared" si="1"/>
        <v>6.2859740213769884E-3</v>
      </c>
      <c r="I29" s="38">
        <f t="shared" si="1"/>
        <v>1.5172349778161003E-3</v>
      </c>
      <c r="J29" s="38">
        <f t="shared" si="1"/>
        <v>1.1649603395836616E-3</v>
      </c>
      <c r="K29" s="38">
        <f t="shared" si="1"/>
        <v>1.30068457144915E-2</v>
      </c>
      <c r="L29" s="38">
        <f t="shared" si="1"/>
        <v>1.0436647829847531E-2</v>
      </c>
    </row>
    <row r="30" spans="1:18">
      <c r="A30" s="29" t="s">
        <v>7</v>
      </c>
      <c r="B30" s="38">
        <f t="shared" si="1"/>
        <v>5.56298690234439E-3</v>
      </c>
      <c r="C30" s="38">
        <f t="shared" si="1"/>
        <v>1.8068866317636066E-2</v>
      </c>
      <c r="D30" s="38">
        <f t="shared" si="1"/>
        <v>8.1704923069825658E-3</v>
      </c>
      <c r="E30" s="38">
        <f t="shared" si="1"/>
        <v>7.4046663731738697E-4</v>
      </c>
      <c r="F30" s="38">
        <f t="shared" si="1"/>
        <v>1.4478298906509512E-2</v>
      </c>
      <c r="G30" s="38">
        <f t="shared" si="1"/>
        <v>5.0531669732866997E-4</v>
      </c>
      <c r="H30" s="38">
        <f t="shared" si="1"/>
        <v>3.7751757428949517E-3</v>
      </c>
      <c r="I30" s="38">
        <f t="shared" si="1"/>
        <v>1.2500727022886229E-2</v>
      </c>
      <c r="J30" s="38">
        <f t="shared" si="1"/>
        <v>4.5084021443650511E-3</v>
      </c>
      <c r="K30" s="38">
        <f t="shared" si="1"/>
        <v>2.2576372690534047E-2</v>
      </c>
      <c r="L30" s="38">
        <f t="shared" si="1"/>
        <v>0</v>
      </c>
    </row>
    <row r="31" spans="1:18">
      <c r="A31" s="29" t="s">
        <v>9</v>
      </c>
      <c r="B31" s="38">
        <f t="shared" si="1"/>
        <v>3.9422905701830352E-2</v>
      </c>
      <c r="C31" s="38">
        <f t="shared" si="1"/>
        <v>4.2831381041161902E-2</v>
      </c>
      <c r="D31" s="38">
        <f t="shared" si="1"/>
        <v>0.11812178266092128</v>
      </c>
      <c r="E31" s="38">
        <f t="shared" si="1"/>
        <v>9.5183143171958376E-2</v>
      </c>
      <c r="F31" s="38">
        <f t="shared" si="1"/>
        <v>6.7810556659457802E-2</v>
      </c>
      <c r="G31" s="38">
        <f t="shared" si="1"/>
        <v>8.8111379761382488E-2</v>
      </c>
      <c r="H31" s="38">
        <f t="shared" si="1"/>
        <v>9.7396152285506479E-2</v>
      </c>
      <c r="I31" s="38">
        <f t="shared" si="1"/>
        <v>0.10263110686873519</v>
      </c>
      <c r="J31" s="38">
        <f t="shared" si="1"/>
        <v>8.2253588608495423E-2</v>
      </c>
      <c r="K31" s="38">
        <f t="shared" si="1"/>
        <v>9.5586859691705037E-2</v>
      </c>
      <c r="L31" s="38">
        <f t="shared" si="1"/>
        <v>4.6501474478769879E-2</v>
      </c>
    </row>
    <row r="32" spans="1:18">
      <c r="A32" s="29" t="s">
        <v>11</v>
      </c>
      <c r="B32" s="38">
        <f t="shared" si="1"/>
        <v>1.8028215648740097E-2</v>
      </c>
      <c r="C32" s="38">
        <f t="shared" si="1"/>
        <v>7.918931296012165E-3</v>
      </c>
      <c r="D32" s="38">
        <f t="shared" si="1"/>
        <v>8.2169877513661466E-3</v>
      </c>
      <c r="E32" s="38">
        <f t="shared" si="1"/>
        <v>1.8743886194042429E-2</v>
      </c>
      <c r="F32" s="38">
        <f t="shared" si="1"/>
        <v>1.669992598551796E-2</v>
      </c>
      <c r="G32" s="38">
        <f t="shared" si="1"/>
        <v>5.2261963290875062E-3</v>
      </c>
      <c r="H32" s="38">
        <f t="shared" si="1"/>
        <v>1.398552100790147E-2</v>
      </c>
      <c r="I32" s="38">
        <f t="shared" si="1"/>
        <v>1.3005201283035072E-2</v>
      </c>
      <c r="J32" s="38">
        <f t="shared" si="1"/>
        <v>1.0854552196782838E-2</v>
      </c>
      <c r="K32" s="38">
        <f t="shared" si="1"/>
        <v>1.9128639707151698E-2</v>
      </c>
      <c r="L32" s="38">
        <f t="shared" si="1"/>
        <v>1.2964299917474106E-2</v>
      </c>
    </row>
    <row r="33" spans="1:20">
      <c r="A33" s="29" t="s">
        <v>13</v>
      </c>
      <c r="B33" s="38">
        <f t="shared" si="1"/>
        <v>4.7817878638242613E-2</v>
      </c>
      <c r="C33" s="38">
        <f t="shared" si="1"/>
        <v>1.2126917734661662E-2</v>
      </c>
      <c r="D33" s="38">
        <f t="shared" si="1"/>
        <v>3.4628736211791848E-2</v>
      </c>
      <c r="E33" s="38">
        <f t="shared" si="1"/>
        <v>2.0381286425666667E-2</v>
      </c>
      <c r="F33" s="38">
        <f t="shared" si="1"/>
        <v>4.7144603444432914E-2</v>
      </c>
      <c r="G33" s="38">
        <f t="shared" si="1"/>
        <v>2.0648028364984888E-2</v>
      </c>
      <c r="H33" s="38">
        <f t="shared" si="1"/>
        <v>2.8091573144029852E-2</v>
      </c>
      <c r="I33" s="38">
        <f t="shared" si="1"/>
        <v>1.3735842776201285E-2</v>
      </c>
      <c r="J33" s="38">
        <f t="shared" si="1"/>
        <v>1.8234010397165872E-2</v>
      </c>
      <c r="K33" s="38">
        <f t="shared" si="1"/>
        <v>5.7824014522655206E-3</v>
      </c>
      <c r="L33" s="38">
        <f t="shared" si="1"/>
        <v>1.9924204297956171E-2</v>
      </c>
    </row>
    <row r="34" spans="1:20">
      <c r="A34" s="29" t="s">
        <v>16</v>
      </c>
      <c r="B34" s="38">
        <f t="shared" si="1"/>
        <v>0.14745129672209747</v>
      </c>
      <c r="C34" s="38">
        <f t="shared" si="1"/>
        <v>0.16200508453612963</v>
      </c>
      <c r="D34" s="38">
        <f t="shared" si="1"/>
        <v>0.15990998710219101</v>
      </c>
      <c r="E34" s="38">
        <f t="shared" si="1"/>
        <v>0.19135940685131136</v>
      </c>
      <c r="F34" s="38">
        <f t="shared" si="1"/>
        <v>9.802517401393504E-2</v>
      </c>
      <c r="G34" s="38">
        <f t="shared" si="1"/>
        <v>6.5279718896311581E-2</v>
      </c>
      <c r="H34" s="38">
        <f t="shared" si="1"/>
        <v>0.13182134545333857</v>
      </c>
      <c r="I34" s="38">
        <f t="shared" si="1"/>
        <v>6.1995727319727419E-2</v>
      </c>
      <c r="J34" s="38">
        <f t="shared" si="1"/>
        <v>5.6510575016088277E-2</v>
      </c>
      <c r="K34" s="38">
        <f t="shared" si="1"/>
        <v>0.10152308494223256</v>
      </c>
      <c r="L34" s="38">
        <f t="shared" si="1"/>
        <v>0.13875102209947379</v>
      </c>
    </row>
    <row r="35" spans="1:20">
      <c r="A35" s="29" t="s">
        <v>19</v>
      </c>
      <c r="B35" s="38">
        <f t="shared" si="1"/>
        <v>1.2385057932607703E-2</v>
      </c>
      <c r="C35" s="38">
        <f t="shared" si="1"/>
        <v>3.9750835672053834E-2</v>
      </c>
      <c r="D35" s="38">
        <f t="shared" si="1"/>
        <v>3.45526872900607E-3</v>
      </c>
      <c r="E35" s="38">
        <f t="shared" si="1"/>
        <v>1.3989332080130231E-2</v>
      </c>
      <c r="F35" s="38">
        <f t="shared" si="1"/>
        <v>7.746897765689191E-2</v>
      </c>
      <c r="G35" s="38">
        <f t="shared" si="1"/>
        <v>6.1179132219100069E-3</v>
      </c>
      <c r="H35" s="38">
        <f t="shared" si="1"/>
        <v>5.686938096695634E-3</v>
      </c>
      <c r="I35" s="38">
        <f t="shared" si="1"/>
        <v>5.1942247388699736E-2</v>
      </c>
      <c r="J35" s="38">
        <f t="shared" si="1"/>
        <v>3.6308037563946197E-2</v>
      </c>
      <c r="K35" s="38">
        <f t="shared" si="1"/>
        <v>6.0518368872032803E-2</v>
      </c>
      <c r="L35" s="38">
        <f t="shared" si="1"/>
        <v>6.1997197215237151E-2</v>
      </c>
    </row>
    <row r="36" spans="1:20">
      <c r="A36" s="29" t="s">
        <v>25</v>
      </c>
      <c r="B36" s="38">
        <f t="shared" si="1"/>
        <v>4.2784464428709821E-3</v>
      </c>
      <c r="C36" s="38">
        <f t="shared" si="1"/>
        <v>2.1337358220889619E-3</v>
      </c>
      <c r="D36" s="38">
        <f t="shared" si="1"/>
        <v>0</v>
      </c>
      <c r="E36" s="38">
        <f t="shared" si="1"/>
        <v>2.5807137308271528E-3</v>
      </c>
      <c r="F36" s="38">
        <f t="shared" si="1"/>
        <v>2.5250081737113639E-3</v>
      </c>
      <c r="G36" s="38">
        <f t="shared" si="1"/>
        <v>0</v>
      </c>
      <c r="H36" s="38">
        <f t="shared" si="1"/>
        <v>1.7804182374078482E-4</v>
      </c>
      <c r="I36" s="38">
        <f t="shared" si="1"/>
        <v>1.7421229684771923E-2</v>
      </c>
      <c r="J36" s="38">
        <f t="shared" si="1"/>
        <v>0</v>
      </c>
      <c r="K36" s="38">
        <f t="shared" si="1"/>
        <v>6.5679949714165672E-2</v>
      </c>
      <c r="L36" s="38">
        <f t="shared" si="1"/>
        <v>0</v>
      </c>
    </row>
    <row r="37" spans="1:20">
      <c r="A37" s="29" t="s">
        <v>28</v>
      </c>
      <c r="B37" s="38">
        <f t="shared" si="1"/>
        <v>1.3946650653830314E-2</v>
      </c>
      <c r="C37" s="38">
        <f t="shared" si="1"/>
        <v>5.311179033200145E-3</v>
      </c>
      <c r="D37" s="38">
        <f t="shared" si="1"/>
        <v>3.6132837406694582E-2</v>
      </c>
      <c r="E37" s="38">
        <f t="shared" si="1"/>
        <v>1.1532095153377026E-2</v>
      </c>
      <c r="F37" s="38">
        <f t="shared" si="1"/>
        <v>1.1836261363846436E-2</v>
      </c>
      <c r="G37" s="38">
        <f t="shared" si="1"/>
        <v>1.3975291795947255E-2</v>
      </c>
      <c r="H37" s="38">
        <f t="shared" si="1"/>
        <v>5.867267829935149E-3</v>
      </c>
      <c r="I37" s="38">
        <f t="shared" si="1"/>
        <v>3.2215691566694405E-3</v>
      </c>
      <c r="J37" s="38">
        <f t="shared" si="1"/>
        <v>3.2716550215922974E-3</v>
      </c>
      <c r="K37" s="38">
        <f t="shared" si="1"/>
        <v>8.3876663749139456E-3</v>
      </c>
      <c r="L37" s="38">
        <f t="shared" si="1"/>
        <v>9.0846773987378112E-3</v>
      </c>
      <c r="N37" s="63"/>
      <c r="O37" s="63"/>
      <c r="P37" s="63"/>
      <c r="Q37" s="63"/>
      <c r="R37" s="63"/>
      <c r="S37" s="63"/>
      <c r="T37" s="63"/>
    </row>
    <row r="38" spans="1:20">
      <c r="A38" s="29" t="s">
        <v>31</v>
      </c>
      <c r="B38" s="38">
        <f t="shared" si="1"/>
        <v>3.0422482227379058E-3</v>
      </c>
      <c r="C38" s="38">
        <f t="shared" si="1"/>
        <v>1.0825548199921208E-3</v>
      </c>
      <c r="D38" s="38">
        <f t="shared" si="1"/>
        <v>1.0012923772929897E-2</v>
      </c>
      <c r="E38" s="38">
        <f t="shared" si="1"/>
        <v>2.5802955103375012E-3</v>
      </c>
      <c r="F38" s="38">
        <f t="shared" si="1"/>
        <v>1.7897967908497174E-2</v>
      </c>
      <c r="G38" s="38">
        <f t="shared" si="1"/>
        <v>2.7041389019045545E-3</v>
      </c>
      <c r="H38" s="38">
        <f t="shared" si="1"/>
        <v>6.5075403233391957E-3</v>
      </c>
      <c r="I38" s="38">
        <f t="shared" si="1"/>
        <v>1.8077719566656363E-2</v>
      </c>
      <c r="J38" s="38">
        <f t="shared" si="1"/>
        <v>1.0822056766824803E-2</v>
      </c>
      <c r="K38" s="38">
        <f t="shared" si="1"/>
        <v>9.9537289789967051E-3</v>
      </c>
      <c r="L38" s="38">
        <f t="shared" si="1"/>
        <v>9.5457866322149754E-3</v>
      </c>
    </row>
    <row r="39" spans="1:20">
      <c r="A39" s="29" t="s">
        <v>34</v>
      </c>
      <c r="B39" s="38">
        <f t="shared" si="1"/>
        <v>0</v>
      </c>
      <c r="C39" s="38">
        <f t="shared" si="1"/>
        <v>0</v>
      </c>
      <c r="D39" s="38">
        <f t="shared" si="1"/>
        <v>0</v>
      </c>
      <c r="E39" s="38">
        <f t="shared" si="1"/>
        <v>0</v>
      </c>
      <c r="F39" s="38">
        <f t="shared" si="1"/>
        <v>0</v>
      </c>
      <c r="G39" s="38">
        <f t="shared" si="1"/>
        <v>0</v>
      </c>
      <c r="H39" s="38">
        <f t="shared" si="1"/>
        <v>0</v>
      </c>
      <c r="I39" s="38">
        <f t="shared" si="1"/>
        <v>0</v>
      </c>
      <c r="J39" s="38">
        <f t="shared" si="1"/>
        <v>0</v>
      </c>
      <c r="K39" s="38">
        <f t="shared" si="1"/>
        <v>0</v>
      </c>
      <c r="L39" s="38">
        <f t="shared" si="1"/>
        <v>0</v>
      </c>
    </row>
    <row r="40" spans="1:20">
      <c r="A40" s="34" t="s">
        <v>293</v>
      </c>
      <c r="B40" s="42">
        <f t="shared" ref="B40:L40" si="2">+IF(B22=0,"-",SUM(B24:B39))</f>
        <v>1</v>
      </c>
      <c r="C40" s="42">
        <f t="shared" si="2"/>
        <v>0.99999999999999967</v>
      </c>
      <c r="D40" s="42">
        <f t="shared" si="2"/>
        <v>1</v>
      </c>
      <c r="E40" s="42">
        <f t="shared" si="2"/>
        <v>1.0000000000000002</v>
      </c>
      <c r="F40" s="42">
        <f t="shared" si="2"/>
        <v>0.99999999999999989</v>
      </c>
      <c r="G40" s="42">
        <f t="shared" si="2"/>
        <v>1</v>
      </c>
      <c r="H40" s="42">
        <f t="shared" si="2"/>
        <v>0.99999999999999989</v>
      </c>
      <c r="I40" s="42">
        <f t="shared" si="2"/>
        <v>0.99999999999999989</v>
      </c>
      <c r="J40" s="42">
        <f t="shared" si="2"/>
        <v>1.0000000000000002</v>
      </c>
      <c r="K40" s="42">
        <f t="shared" si="2"/>
        <v>0.99999999999999989</v>
      </c>
      <c r="L40" s="42">
        <f t="shared" si="2"/>
        <v>1</v>
      </c>
    </row>
    <row r="41" spans="1:20">
      <c r="A41" s="15"/>
      <c r="B41" s="64"/>
      <c r="C41" s="64"/>
      <c r="D41" s="65"/>
      <c r="E41" s="65"/>
      <c r="F41" s="65"/>
      <c r="G41" s="65"/>
      <c r="H41" s="65"/>
      <c r="I41" s="65"/>
      <c r="J41" s="65"/>
      <c r="K41" s="65"/>
      <c r="L41" s="65"/>
    </row>
  </sheetData>
  <sheetProtection algorithmName="SHA-512" hashValue="bXd0IMvPp/rAP2gCunKKdm8oLeiSOUTXc5iTvhdVRQpQAed16fG1WryPksgLzxhuf6Uas73atDuu5sOi/w43LQ==" saltValue="f8XImtRz1HUrjIxJk7W9VQ==" spinCount="100000" sheet="1" objects="1" scenarios="1"/>
  <protectedRanges>
    <protectedRange sqref="A2:A3" name="Rango1"/>
  </protectedRanges>
  <mergeCells count="3">
    <mergeCell ref="A1:L1"/>
    <mergeCell ref="B5:L5"/>
    <mergeCell ref="B23:L23"/>
  </mergeCells>
  <dataValidations count="1">
    <dataValidation type="list" allowBlank="1" showInputMessage="1" showErrorMessage="1" sqref="A3" xr:uid="{05B55BB3-D06D-4916-8860-3200E7988B3F}">
      <formula1>$R$5:$R$22</formula1>
    </dataValidation>
  </dataValidations>
  <printOptions horizontalCentered="1"/>
  <pageMargins left="0.39370078740157483" right="0.19685039370078741" top="0.39370078740157483" bottom="0.39370078740157483" header="0" footer="0"/>
  <pageSetup paperSize="9" scale="90" fitToHeight="0" orientation="landscape" horizontalDpi="1200" verticalDpi="120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18DA5-50E4-473C-AC37-1DA9CD229BEC}">
  <sheetPr>
    <pageSetUpPr fitToPage="1"/>
  </sheetPr>
  <dimension ref="A1:L55"/>
  <sheetViews>
    <sheetView view="pageBreakPreview" zoomScaleNormal="100" zoomScaleSheetLayoutView="100" workbookViewId="0">
      <selection activeCell="A2" sqref="A2"/>
    </sheetView>
  </sheetViews>
  <sheetFormatPr baseColWidth="10" defaultColWidth="11.44140625" defaultRowHeight="13.2"/>
  <cols>
    <col min="1" max="1" width="14.33203125" customWidth="1"/>
    <col min="2" max="12" width="9.6640625" customWidth="1"/>
  </cols>
  <sheetData>
    <row r="1" spans="1:12" ht="17.399999999999999">
      <c r="A1" s="66" t="str">
        <f>"En "&amp;LEFT('C1'!B3,4)&amp;", las principales compras de Extremadura (el "&amp;ROUND(SUM(A3:A6)*100,2)&amp;"% del total) se concentraron en"</f>
        <v>En 2023, las principales compras de Extremadura (el 73,69% del total) se concentraron en</v>
      </c>
      <c r="B1" s="17"/>
      <c r="C1" s="17"/>
    </row>
    <row r="2" spans="1:12" ht="17.399999999999999">
      <c r="A2" s="66" t="s">
        <v>300</v>
      </c>
      <c r="B2" s="17"/>
      <c r="C2" s="17"/>
    </row>
    <row r="3" spans="1:12" ht="17.399999999999999">
      <c r="A3" s="67">
        <f>+LARGE('C3'!$K$26:$K$41,1)</f>
        <v>0.22661407408945111</v>
      </c>
      <c r="B3" s="68" t="str">
        <f>+_xlfn.XLOOKUP(A3,'C3'!$K$26:$K$41,'C3'!$A$26:$A$41)</f>
        <v xml:space="preserve">DA - Industria Agroalimentaria </v>
      </c>
      <c r="C3" s="17"/>
    </row>
    <row r="4" spans="1:12" ht="17.399999999999999">
      <c r="A4" s="67">
        <f>+LARGE('C3'!$K$26:$K$41,2)</f>
        <v>0.19075116230150729</v>
      </c>
      <c r="B4" s="68" t="str">
        <f>+_xlfn.XLOOKUP(A4,'C3'!$K$26:$K$41,'C3'!$A$26:$A$41)</f>
        <v xml:space="preserve">CA,CB, DF - I. extractivas, coquerías, refino y combustibles nucleares </v>
      </c>
      <c r="C4" s="17"/>
    </row>
    <row r="5" spans="1:12" ht="17.399999999999999">
      <c r="A5" s="67">
        <f>+LARGE('C3'!$K$26:$K$41,3)</f>
        <v>0.17394899664007513</v>
      </c>
      <c r="B5" s="68" t="str">
        <f>+_xlfn.XLOOKUP(A5,'C3'!$K$26:$K$41,'C3'!$A$26:$A$41)</f>
        <v xml:space="preserve">AA,BB - Agricultura, silvicultura y pesca </v>
      </c>
      <c r="C5" s="17"/>
    </row>
    <row r="6" spans="1:12" ht="17.399999999999999">
      <c r="A6" s="67">
        <f>+LARGE('C3'!$K$26:$K$41,4)</f>
        <v>0.14559847620683666</v>
      </c>
      <c r="B6" s="68" t="str">
        <f>+_xlfn.XLOOKUP(A6,'C3'!$K$26:$K$41,'C3'!$A$26:$A$41)</f>
        <v xml:space="preserve">EE - Industria energética, distribución de energía, gas y agua </v>
      </c>
      <c r="C6" s="17"/>
    </row>
    <row r="7" spans="1:12">
      <c r="A7" s="17"/>
      <c r="B7" s="17"/>
      <c r="C7" s="17"/>
    </row>
    <row r="8" spans="1:12" ht="15">
      <c r="A8" s="69"/>
      <c r="B8" s="17"/>
      <c r="C8" s="17"/>
    </row>
    <row r="9" spans="1:12" ht="17.399999999999999">
      <c r="A9" s="66" t="s">
        <v>334</v>
      </c>
      <c r="B9" s="17"/>
      <c r="C9" s="17"/>
    </row>
    <row r="12" spans="1:12" ht="15.6">
      <c r="A12" s="90" t="s">
        <v>335</v>
      </c>
      <c r="B12" s="90"/>
      <c r="C12" s="90"/>
      <c r="D12" s="90"/>
      <c r="E12" s="90"/>
      <c r="F12" s="90"/>
      <c r="G12" s="90"/>
      <c r="H12" s="90"/>
      <c r="I12" s="90"/>
      <c r="J12" s="90"/>
      <c r="K12" s="90"/>
      <c r="L12" s="90"/>
    </row>
    <row r="13" spans="1:12" ht="15.6">
      <c r="A13" s="70"/>
      <c r="B13" s="70"/>
      <c r="C13" s="41" t="s">
        <v>303</v>
      </c>
      <c r="D13" s="70"/>
      <c r="E13" s="70"/>
      <c r="F13" s="70"/>
      <c r="G13" s="70"/>
      <c r="H13" s="70"/>
      <c r="I13" s="70"/>
      <c r="J13" s="70"/>
      <c r="K13" s="70"/>
      <c r="L13" s="70"/>
    </row>
    <row r="14" spans="1:12">
      <c r="B14" s="71"/>
      <c r="C14" s="72" t="s">
        <v>34</v>
      </c>
      <c r="D14" s="26"/>
      <c r="E14" s="26"/>
      <c r="F14" s="45"/>
      <c r="G14" s="26"/>
      <c r="H14" s="26"/>
      <c r="J14" s="26"/>
      <c r="K14" s="73"/>
      <c r="L14" s="26"/>
    </row>
    <row r="15" spans="1:12" ht="13.8" thickBot="1">
      <c r="A15" s="17"/>
      <c r="B15" s="27" t="str">
        <f>+'C1'!B3</f>
        <v>2023A</v>
      </c>
      <c r="C15" s="27" t="str">
        <f>+'C1'!C3</f>
        <v>2022P</v>
      </c>
      <c r="D15" s="27">
        <f>+'C1'!D3</f>
        <v>2021</v>
      </c>
      <c r="E15" s="27">
        <f>+'C1'!E3</f>
        <v>2020</v>
      </c>
      <c r="F15" s="27">
        <f>+'C1'!F3</f>
        <v>2019</v>
      </c>
      <c r="G15" s="27">
        <f>+'C1'!G3</f>
        <v>2018</v>
      </c>
      <c r="H15" s="27">
        <f>+'C1'!H3</f>
        <v>2017</v>
      </c>
      <c r="I15" s="27">
        <f>+'C1'!I3</f>
        <v>2016</v>
      </c>
      <c r="J15" s="27">
        <f>+'C1'!J3</f>
        <v>2015</v>
      </c>
      <c r="K15" s="27">
        <f>+'C1'!K3</f>
        <v>2014</v>
      </c>
      <c r="L15" s="27">
        <f>+'C1'!L3</f>
        <v>2013</v>
      </c>
    </row>
    <row r="16" spans="1:12" ht="14.4" thickTop="1" thickBot="1">
      <c r="A16" s="28" t="s">
        <v>196</v>
      </c>
      <c r="B16" s="87" t="s">
        <v>197</v>
      </c>
      <c r="C16" s="87"/>
      <c r="D16" s="87"/>
      <c r="E16" s="87"/>
      <c r="F16" s="87"/>
      <c r="G16" s="87"/>
      <c r="H16" s="87"/>
      <c r="I16" s="87"/>
      <c r="J16" s="87"/>
      <c r="K16" s="87"/>
      <c r="L16" s="87"/>
    </row>
    <row r="17" spans="1:12" ht="13.8" thickTop="1">
      <c r="A17" s="29" t="s">
        <v>198</v>
      </c>
      <c r="B17" s="30">
        <f>+SUMIFS(Compras!E:E,Compras!$AD:$AD,$C$14,Compras!$B:$B,$A17)</f>
        <v>0</v>
      </c>
      <c r="C17" s="30">
        <f>+SUMIFS(Compras!F:F,Compras!$AD:$AD,$C$14,Compras!$B:$B,$A17)</f>
        <v>0</v>
      </c>
      <c r="D17" s="30">
        <f>+SUMIFS(Compras!G:G,Compras!$AD:$AD,$C$14,Compras!$B:$B,$A17)</f>
        <v>0</v>
      </c>
      <c r="E17" s="30">
        <f>+SUMIFS(Compras!H:H,Compras!$AD:$AD,$C$14,Compras!$B:$B,$A17)</f>
        <v>0</v>
      </c>
      <c r="F17" s="30">
        <f>+SUMIFS(Compras!I:I,Compras!$AD:$AD,$C$14,Compras!$B:$B,$A17)</f>
        <v>0</v>
      </c>
      <c r="G17" s="30">
        <f>+SUMIFS(Compras!J:J,Compras!$AD:$AD,$C$14,Compras!$B:$B,$A17)</f>
        <v>0</v>
      </c>
      <c r="H17" s="30">
        <f>+SUMIFS(Compras!K:K,Compras!$AD:$AD,$C$14,Compras!$B:$B,$A17)</f>
        <v>0</v>
      </c>
      <c r="I17" s="30">
        <f>+SUMIFS(Compras!L:L,Compras!$AD:$AD,$C$14,Compras!$B:$B,$A17)</f>
        <v>0</v>
      </c>
      <c r="J17" s="30">
        <f>+SUMIFS(Compras!M:M,Compras!$AD:$AD,$C$14,Compras!$B:$B,$A17)</f>
        <v>0</v>
      </c>
      <c r="K17" s="30">
        <f>+SUMIFS(Compras!N:N,Compras!$AD:$AD,$C$14,Compras!$B:$B,$A17)</f>
        <v>0</v>
      </c>
      <c r="L17" s="30">
        <f>+SUMIFS(Compras!O:O,Compras!$AD:$AD,$C$14,Compras!$B:$B,$A17)</f>
        <v>0</v>
      </c>
    </row>
    <row r="18" spans="1:12">
      <c r="A18" s="29" t="s">
        <v>199</v>
      </c>
      <c r="B18" s="30">
        <f>+SUMIFS(Compras!E:E,Compras!$AD:$AD,$C$14,Compras!$B:$B,$A18)</f>
        <v>0</v>
      </c>
      <c r="C18" s="30">
        <f>+SUMIFS(Compras!F:F,Compras!$AD:$AD,$C$14,Compras!$B:$B,$A18)</f>
        <v>0</v>
      </c>
      <c r="D18" s="30">
        <f>+SUMIFS(Compras!G:G,Compras!$AD:$AD,$C$14,Compras!$B:$B,$A18)</f>
        <v>0</v>
      </c>
      <c r="E18" s="30">
        <f>+SUMIFS(Compras!H:H,Compras!$AD:$AD,$C$14,Compras!$B:$B,$A18)</f>
        <v>0</v>
      </c>
      <c r="F18" s="30">
        <f>+SUMIFS(Compras!I:I,Compras!$AD:$AD,$C$14,Compras!$B:$B,$A18)</f>
        <v>0</v>
      </c>
      <c r="G18" s="30">
        <f>+SUMIFS(Compras!J:J,Compras!$AD:$AD,$C$14,Compras!$B:$B,$A18)</f>
        <v>0</v>
      </c>
      <c r="H18" s="30">
        <f>+SUMIFS(Compras!K:K,Compras!$AD:$AD,$C$14,Compras!$B:$B,$A18)</f>
        <v>0</v>
      </c>
      <c r="I18" s="30">
        <f>+SUMIFS(Compras!L:L,Compras!$AD:$AD,$C$14,Compras!$B:$B,$A18)</f>
        <v>0</v>
      </c>
      <c r="J18" s="30">
        <f>+SUMIFS(Compras!M:M,Compras!$AD:$AD,$C$14,Compras!$B:$B,$A18)</f>
        <v>0</v>
      </c>
      <c r="K18" s="30">
        <f>+SUMIFS(Compras!N:N,Compras!$AD:$AD,$C$14,Compras!$B:$B,$A18)</f>
        <v>0</v>
      </c>
      <c r="L18" s="30">
        <f>+SUMIFS(Compras!O:O,Compras!$AD:$AD,$C$14,Compras!$B:$B,$A18)</f>
        <v>0</v>
      </c>
    </row>
    <row r="19" spans="1:12">
      <c r="A19" s="29" t="s">
        <v>200</v>
      </c>
      <c r="B19" s="30">
        <f>+SUMIFS(Compras!E:E,Compras!$AD:$AD,$C$14,Compras!$B:$B,$A19)</f>
        <v>0</v>
      </c>
      <c r="C19" s="30">
        <f>+SUMIFS(Compras!F:F,Compras!$AD:$AD,$C$14,Compras!$B:$B,$A19)</f>
        <v>0</v>
      </c>
      <c r="D19" s="30">
        <f>+SUMIFS(Compras!G:G,Compras!$AD:$AD,$C$14,Compras!$B:$B,$A19)</f>
        <v>0</v>
      </c>
      <c r="E19" s="30">
        <f>+SUMIFS(Compras!H:H,Compras!$AD:$AD,$C$14,Compras!$B:$B,$A19)</f>
        <v>0</v>
      </c>
      <c r="F19" s="30">
        <f>+SUMIFS(Compras!I:I,Compras!$AD:$AD,$C$14,Compras!$B:$B,$A19)</f>
        <v>0</v>
      </c>
      <c r="G19" s="30">
        <f>+SUMIFS(Compras!J:J,Compras!$AD:$AD,$C$14,Compras!$B:$B,$A19)</f>
        <v>0</v>
      </c>
      <c r="H19" s="30">
        <f>+SUMIFS(Compras!K:K,Compras!$AD:$AD,$C$14,Compras!$B:$B,$A19)</f>
        <v>0</v>
      </c>
      <c r="I19" s="30">
        <f>+SUMIFS(Compras!L:L,Compras!$AD:$AD,$C$14,Compras!$B:$B,$A19)</f>
        <v>0</v>
      </c>
      <c r="J19" s="30">
        <f>+SUMIFS(Compras!M:M,Compras!$AD:$AD,$C$14,Compras!$B:$B,$A19)</f>
        <v>0</v>
      </c>
      <c r="K19" s="30">
        <f>+SUMIFS(Compras!N:N,Compras!$AD:$AD,$C$14,Compras!$B:$B,$A19)</f>
        <v>0</v>
      </c>
      <c r="L19" s="30">
        <f>+SUMIFS(Compras!O:O,Compras!$AD:$AD,$C$14,Compras!$B:$B,$A19)</f>
        <v>0</v>
      </c>
    </row>
    <row r="20" spans="1:12">
      <c r="A20" s="29" t="s">
        <v>201</v>
      </c>
      <c r="B20" s="30">
        <f>+SUMIFS(Compras!E:E,Compras!$AD:$AD,$C$14,Compras!$B:$B,$A20)</f>
        <v>0</v>
      </c>
      <c r="C20" s="30">
        <f>+SUMIFS(Compras!F:F,Compras!$AD:$AD,$C$14,Compras!$B:$B,$A20)</f>
        <v>0</v>
      </c>
      <c r="D20" s="30">
        <f>+SUMIFS(Compras!G:G,Compras!$AD:$AD,$C$14,Compras!$B:$B,$A20)</f>
        <v>0</v>
      </c>
      <c r="E20" s="30">
        <f>+SUMIFS(Compras!H:H,Compras!$AD:$AD,$C$14,Compras!$B:$B,$A20)</f>
        <v>0</v>
      </c>
      <c r="F20" s="30">
        <f>+SUMIFS(Compras!I:I,Compras!$AD:$AD,$C$14,Compras!$B:$B,$A20)</f>
        <v>0</v>
      </c>
      <c r="G20" s="30">
        <f>+SUMIFS(Compras!J:J,Compras!$AD:$AD,$C$14,Compras!$B:$B,$A20)</f>
        <v>0</v>
      </c>
      <c r="H20" s="30">
        <f>+SUMIFS(Compras!K:K,Compras!$AD:$AD,$C$14,Compras!$B:$B,$A20)</f>
        <v>0</v>
      </c>
      <c r="I20" s="30">
        <f>+SUMIFS(Compras!L:L,Compras!$AD:$AD,$C$14,Compras!$B:$B,$A20)</f>
        <v>0</v>
      </c>
      <c r="J20" s="30">
        <f>+SUMIFS(Compras!M:M,Compras!$AD:$AD,$C$14,Compras!$B:$B,$A20)</f>
        <v>0</v>
      </c>
      <c r="K20" s="30">
        <f>+SUMIFS(Compras!N:N,Compras!$AD:$AD,$C$14,Compras!$B:$B,$A20)</f>
        <v>0</v>
      </c>
      <c r="L20" s="30">
        <f>+SUMIFS(Compras!O:O,Compras!$AD:$AD,$C$14,Compras!$B:$B,$A20)</f>
        <v>0</v>
      </c>
    </row>
    <row r="21" spans="1:12">
      <c r="A21" s="29" t="s">
        <v>202</v>
      </c>
      <c r="B21" s="30">
        <f>+SUMIFS(Compras!E:E,Compras!$AD:$AD,$C$14,Compras!$B:$B,$A21)</f>
        <v>0</v>
      </c>
      <c r="C21" s="30">
        <f>+SUMIFS(Compras!F:F,Compras!$AD:$AD,$C$14,Compras!$B:$B,$A21)</f>
        <v>0</v>
      </c>
      <c r="D21" s="30">
        <f>+SUMIFS(Compras!G:G,Compras!$AD:$AD,$C$14,Compras!$B:$B,$A21)</f>
        <v>0</v>
      </c>
      <c r="E21" s="30">
        <f>+SUMIFS(Compras!H:H,Compras!$AD:$AD,$C$14,Compras!$B:$B,$A21)</f>
        <v>0</v>
      </c>
      <c r="F21" s="30">
        <f>+SUMIFS(Compras!I:I,Compras!$AD:$AD,$C$14,Compras!$B:$B,$A21)</f>
        <v>0</v>
      </c>
      <c r="G21" s="30">
        <f>+SUMIFS(Compras!J:J,Compras!$AD:$AD,$C$14,Compras!$B:$B,$A21)</f>
        <v>0</v>
      </c>
      <c r="H21" s="30">
        <f>+SUMIFS(Compras!K:K,Compras!$AD:$AD,$C$14,Compras!$B:$B,$A21)</f>
        <v>0</v>
      </c>
      <c r="I21" s="30">
        <f>+SUMIFS(Compras!L:L,Compras!$AD:$AD,$C$14,Compras!$B:$B,$A21)</f>
        <v>0</v>
      </c>
      <c r="J21" s="30">
        <f>+SUMIFS(Compras!M:M,Compras!$AD:$AD,$C$14,Compras!$B:$B,$A21)</f>
        <v>0</v>
      </c>
      <c r="K21" s="30">
        <f>+SUMIFS(Compras!N:N,Compras!$AD:$AD,$C$14,Compras!$B:$B,$A21)</f>
        <v>0</v>
      </c>
      <c r="L21" s="30">
        <f>+SUMIFS(Compras!O:O,Compras!$AD:$AD,$C$14,Compras!$B:$B,$A21)</f>
        <v>0</v>
      </c>
    </row>
    <row r="22" spans="1:12">
      <c r="A22" s="29" t="s">
        <v>203</v>
      </c>
      <c r="B22" s="30">
        <f>+SUMIFS(Compras!E:E,Compras!$AD:$AD,$C$14,Compras!$B:$B,$A22)</f>
        <v>0</v>
      </c>
      <c r="C22" s="30">
        <f>+SUMIFS(Compras!F:F,Compras!$AD:$AD,$C$14,Compras!$B:$B,$A22)</f>
        <v>0</v>
      </c>
      <c r="D22" s="74">
        <f>+SUMIFS(Compras!G:G,Compras!$AD:$AD,$C$14,Compras!$B:$B,$A22)</f>
        <v>0</v>
      </c>
      <c r="E22" s="75">
        <f>+SUMIFS(Compras!H:H,Compras!$AD:$AD,$C$14,Compras!$B:$B,$A22)</f>
        <v>0</v>
      </c>
      <c r="F22" s="75">
        <f>+SUMIFS(Compras!I:I,Compras!$AD:$AD,$C$14,Compras!$B:$B,$A22)</f>
        <v>0</v>
      </c>
      <c r="G22" s="30">
        <f>+SUMIFS(Compras!J:J,Compras!$AD:$AD,$C$14,Compras!$B:$B,$A22)</f>
        <v>0</v>
      </c>
      <c r="H22" s="30">
        <f>+SUMIFS(Compras!K:K,Compras!$AD:$AD,$C$14,Compras!$B:$B,$A22)</f>
        <v>0</v>
      </c>
      <c r="I22" s="74">
        <f>+SUMIFS(Compras!L:L,Compras!$AD:$AD,$C$14,Compras!$B:$B,$A22)</f>
        <v>0</v>
      </c>
      <c r="J22" s="74">
        <f>+SUMIFS(Compras!M:M,Compras!$AD:$AD,$C$14,Compras!$B:$B,$A22)</f>
        <v>0</v>
      </c>
      <c r="K22" s="30">
        <f>+SUMIFS(Compras!N:N,Compras!$AD:$AD,$C$14,Compras!$B:$B,$A22)</f>
        <v>0</v>
      </c>
      <c r="L22" s="30">
        <f>+SUMIFS(Compras!O:O,Compras!$AD:$AD,$C$14,Compras!$B:$B,$A22)</f>
        <v>0</v>
      </c>
    </row>
    <row r="23" spans="1:12">
      <c r="A23" s="29" t="s">
        <v>204</v>
      </c>
      <c r="B23" s="30">
        <f>+SUMIFS(Compras!E:E,Compras!$AD:$AD,$C$14,Compras!$B:$B,$A23)</f>
        <v>585.65835023964735</v>
      </c>
      <c r="C23" s="30">
        <f>+SUMIFS(Compras!F:F,Compras!$AD:$AD,$C$14,Compras!$B:$B,$A23)</f>
        <v>599.08387649017982</v>
      </c>
      <c r="D23" s="74">
        <f>+SUMIFS(Compras!G:G,Compras!$AD:$AD,$C$14,Compras!$B:$B,$A23)</f>
        <v>406.18792188654601</v>
      </c>
      <c r="E23" s="75">
        <f>+SUMIFS(Compras!H:H,Compras!$AD:$AD,$C$14,Compras!$B:$B,$A23)</f>
        <v>393.69765043539024</v>
      </c>
      <c r="F23" s="75">
        <f>+SUMIFS(Compras!I:I,Compras!$AD:$AD,$C$14,Compras!$B:$B,$A23)</f>
        <v>178.43219410065029</v>
      </c>
      <c r="G23" s="30">
        <f>+SUMIFS(Compras!J:J,Compras!$AD:$AD,$C$14,Compras!$B:$B,$A23)</f>
        <v>237.24629182000183</v>
      </c>
      <c r="H23" s="30">
        <f>+SUMIFS(Compras!K:K,Compras!$AD:$AD,$C$14,Compras!$B:$B,$A23)</f>
        <v>264.52089842304866</v>
      </c>
      <c r="I23" s="74">
        <f>+SUMIFS(Compras!L:L,Compras!$AD:$AD,$C$14,Compras!$B:$B,$A23)</f>
        <v>244.19730072296721</v>
      </c>
      <c r="J23" s="74">
        <f>+SUMIFS(Compras!M:M,Compras!$AD:$AD,$C$14,Compras!$B:$B,$A23)</f>
        <v>198.22022864185965</v>
      </c>
      <c r="K23" s="30">
        <f>+SUMIFS(Compras!N:N,Compras!$AD:$AD,$C$14,Compras!$B:$B,$A23)</f>
        <v>143.24698659194243</v>
      </c>
      <c r="L23" s="30">
        <f>+SUMIFS(Compras!O:O,Compras!$AD:$AD,$C$14,Compras!$B:$B,$A23)</f>
        <v>141.06811495582929</v>
      </c>
    </row>
    <row r="24" spans="1:12">
      <c r="A24" s="29" t="s">
        <v>205</v>
      </c>
      <c r="B24" s="30">
        <f>+SUMIFS(Compras!E:E,Compras!$AD:$AD,$C$14,Compras!$B:$B,$A24)</f>
        <v>0</v>
      </c>
      <c r="C24" s="30">
        <f>+SUMIFS(Compras!F:F,Compras!$AD:$AD,$C$14,Compras!$B:$B,$A24)</f>
        <v>0</v>
      </c>
      <c r="D24" s="30">
        <f>+SUMIFS(Compras!G:G,Compras!$AD:$AD,$C$14,Compras!$B:$B,$A24)</f>
        <v>0</v>
      </c>
      <c r="E24" s="30">
        <f>+SUMIFS(Compras!H:H,Compras!$AD:$AD,$C$14,Compras!$B:$B,$A24)</f>
        <v>0</v>
      </c>
      <c r="F24" s="30">
        <f>+SUMIFS(Compras!I:I,Compras!$AD:$AD,$C$14,Compras!$B:$B,$A24)</f>
        <v>0</v>
      </c>
      <c r="G24" s="30">
        <f>+SUMIFS(Compras!J:J,Compras!$AD:$AD,$C$14,Compras!$B:$B,$A24)</f>
        <v>0</v>
      </c>
      <c r="H24" s="30">
        <f>+SUMIFS(Compras!K:K,Compras!$AD:$AD,$C$14,Compras!$B:$B,$A24)</f>
        <v>0</v>
      </c>
      <c r="I24" s="30">
        <f>+SUMIFS(Compras!L:L,Compras!$AD:$AD,$C$14,Compras!$B:$B,$A24)</f>
        <v>0</v>
      </c>
      <c r="J24" s="30">
        <f>+SUMIFS(Compras!M:M,Compras!$AD:$AD,$C$14,Compras!$B:$B,$A24)</f>
        <v>0</v>
      </c>
      <c r="K24" s="30">
        <f>+SUMIFS(Compras!N:N,Compras!$AD:$AD,$C$14,Compras!$B:$B,$A24)</f>
        <v>0</v>
      </c>
      <c r="L24" s="30">
        <f>+SUMIFS(Compras!O:O,Compras!$AD:$AD,$C$14,Compras!$B:$B,$A24)</f>
        <v>0</v>
      </c>
    </row>
    <row r="25" spans="1:12">
      <c r="A25" s="29" t="s">
        <v>206</v>
      </c>
      <c r="B25" s="30">
        <f>+SUMIFS(Compras!E:E,Compras!$AD:$AD,$C$14,Compras!$B:$B,$A25)</f>
        <v>0</v>
      </c>
      <c r="C25" s="30">
        <f>+SUMIFS(Compras!F:F,Compras!$AD:$AD,$C$14,Compras!$B:$B,$A25)</f>
        <v>0</v>
      </c>
      <c r="D25" s="75">
        <f>+SUMIFS(Compras!G:G,Compras!$AD:$AD,$C$14,Compras!$B:$B,$A25)</f>
        <v>0</v>
      </c>
      <c r="E25" s="75">
        <f>+SUMIFS(Compras!H:H,Compras!$AD:$AD,$C$14,Compras!$B:$B,$A25)</f>
        <v>0</v>
      </c>
      <c r="F25" s="30">
        <f>+SUMIFS(Compras!I:I,Compras!$AD:$AD,$C$14,Compras!$B:$B,$A25)</f>
        <v>0</v>
      </c>
      <c r="G25" s="30">
        <f>+SUMIFS(Compras!J:J,Compras!$AD:$AD,$C$14,Compras!$B:$B,$A25)</f>
        <v>0</v>
      </c>
      <c r="H25" s="30">
        <f>+SUMIFS(Compras!K:K,Compras!$AD:$AD,$C$14,Compras!$B:$B,$A25)</f>
        <v>0</v>
      </c>
      <c r="I25" s="30">
        <f>+SUMIFS(Compras!L:L,Compras!$AD:$AD,$C$14,Compras!$B:$B,$A25)</f>
        <v>0</v>
      </c>
      <c r="J25" s="30">
        <f>+SUMIFS(Compras!M:M,Compras!$AD:$AD,$C$14,Compras!$B:$B,$A25)</f>
        <v>0</v>
      </c>
      <c r="K25" s="30">
        <f>+SUMIFS(Compras!N:N,Compras!$AD:$AD,$C$14,Compras!$B:$B,$A25)</f>
        <v>0</v>
      </c>
      <c r="L25" s="30">
        <f>+SUMIFS(Compras!O:O,Compras!$AD:$AD,$C$14,Compras!$B:$B,$A25)</f>
        <v>0</v>
      </c>
    </row>
    <row r="26" spans="1:12">
      <c r="A26" s="29" t="s">
        <v>207</v>
      </c>
      <c r="B26" s="30">
        <f>+SUMIFS(Compras!E:E,Compras!$AD:$AD,$C$14,Compras!$B:$B,$A26)</f>
        <v>0</v>
      </c>
      <c r="C26" s="30">
        <f>+SUMIFS(Compras!F:F,Compras!$AD:$AD,$C$14,Compras!$B:$B,$A26)</f>
        <v>0</v>
      </c>
      <c r="D26" s="30">
        <f>+SUMIFS(Compras!G:G,Compras!$AD:$AD,$C$14,Compras!$B:$B,$A26)</f>
        <v>0</v>
      </c>
      <c r="E26" s="30">
        <f>+SUMIFS(Compras!H:H,Compras!$AD:$AD,$C$14,Compras!$B:$B,$A26)</f>
        <v>0</v>
      </c>
      <c r="F26" s="30">
        <f>+SUMIFS(Compras!I:I,Compras!$AD:$AD,$C$14,Compras!$B:$B,$A26)</f>
        <v>0</v>
      </c>
      <c r="G26" s="30">
        <f>+SUMIFS(Compras!J:J,Compras!$AD:$AD,$C$14,Compras!$B:$B,$A26)</f>
        <v>0</v>
      </c>
      <c r="H26" s="30">
        <f>+SUMIFS(Compras!K:K,Compras!$AD:$AD,$C$14,Compras!$B:$B,$A26)</f>
        <v>0</v>
      </c>
      <c r="I26" s="30">
        <f>+SUMIFS(Compras!L:L,Compras!$AD:$AD,$C$14,Compras!$B:$B,$A26)</f>
        <v>0</v>
      </c>
      <c r="J26" s="30">
        <f>+SUMIFS(Compras!M:M,Compras!$AD:$AD,$C$14,Compras!$B:$B,$A26)</f>
        <v>0</v>
      </c>
      <c r="K26" s="30">
        <f>+SUMIFS(Compras!N:N,Compras!$AD:$AD,$C$14,Compras!$B:$B,$A26)</f>
        <v>0</v>
      </c>
      <c r="L26" s="30">
        <f>+SUMIFS(Compras!O:O,Compras!$AD:$AD,$C$14,Compras!$B:$B,$A26)</f>
        <v>0</v>
      </c>
    </row>
    <row r="27" spans="1:12">
      <c r="A27" s="31" t="s">
        <v>130</v>
      </c>
      <c r="B27" s="32">
        <f>+SUMIFS(Compras!E:E,Compras!$AD:$AD,$C$14,Compras!$B:$B,$A27)</f>
        <v>1428.656985458349</v>
      </c>
      <c r="C27" s="32">
        <f>+SUMIFS(Compras!F:F,Compras!$AD:$AD,$C$14,Compras!$B:$B,$A27)</f>
        <v>1315.190308467525</v>
      </c>
      <c r="D27" s="32">
        <f>+SUMIFS(Compras!G:G,Compras!$AD:$AD,$C$14,Compras!$B:$B,$A27)</f>
        <v>880.04399442160195</v>
      </c>
      <c r="E27" s="32">
        <f>+SUMIFS(Compras!H:H,Compras!$AD:$AD,$C$14,Compras!$B:$B,$A27)</f>
        <v>899.51263837851195</v>
      </c>
      <c r="F27" s="32">
        <f>+SUMIFS(Compras!I:I,Compras!$AD:$AD,$C$14,Compras!$B:$B,$A27)</f>
        <v>924.49824419377364</v>
      </c>
      <c r="G27" s="32">
        <f>+SUMIFS(Compras!J:J,Compras!$AD:$AD,$C$14,Compras!$B:$B,$A27)</f>
        <v>894.33494127240806</v>
      </c>
      <c r="H27" s="32">
        <f>+SUMIFS(Compras!K:K,Compras!$AD:$AD,$C$14,Compras!$B:$B,$A27)</f>
        <v>851.30117663597264</v>
      </c>
      <c r="I27" s="32">
        <f>+SUMIFS(Compras!L:L,Compras!$AD:$AD,$C$14,Compras!$B:$B,$A27)</f>
        <v>779.37433712667109</v>
      </c>
      <c r="J27" s="32">
        <f>+SUMIFS(Compras!M:M,Compras!$AD:$AD,$C$14,Compras!$B:$B,$A27)</f>
        <v>1739.5586156693564</v>
      </c>
      <c r="K27" s="32">
        <f>+SUMIFS(Compras!N:N,Compras!$AD:$AD,$C$14,Compras!$B:$B,$A27)</f>
        <v>1644.5022989315751</v>
      </c>
      <c r="L27" s="32">
        <f>+SUMIFS(Compras!O:O,Compras!$AD:$AD,$C$14,Compras!$B:$B,$A27)</f>
        <v>1698.4000987702705</v>
      </c>
    </row>
    <row r="28" spans="1:12">
      <c r="A28" s="29" t="s">
        <v>208</v>
      </c>
      <c r="B28" s="30">
        <f>+SUMIFS(Compras!E:E,Compras!$AD:$AD,$C$14,Compras!$B:$B,$A28)</f>
        <v>0</v>
      </c>
      <c r="C28" s="30">
        <f>+SUMIFS(Compras!F:F,Compras!$AD:$AD,$C$14,Compras!$B:$B,$A28)</f>
        <v>0</v>
      </c>
      <c r="D28" s="30">
        <f>+SUMIFS(Compras!G:G,Compras!$AD:$AD,$C$14,Compras!$B:$B,$A28)</f>
        <v>0</v>
      </c>
      <c r="E28" s="30">
        <f>+SUMIFS(Compras!H:H,Compras!$AD:$AD,$C$14,Compras!$B:$B,$A28)</f>
        <v>0</v>
      </c>
      <c r="F28" s="30">
        <f>+SUMIFS(Compras!I:I,Compras!$AD:$AD,$C$14,Compras!$B:$B,$A28)</f>
        <v>0</v>
      </c>
      <c r="G28" s="30">
        <f>+SUMIFS(Compras!J:J,Compras!$AD:$AD,$C$14,Compras!$B:$B,$A28)</f>
        <v>0</v>
      </c>
      <c r="H28" s="30">
        <f>+SUMIFS(Compras!K:K,Compras!$AD:$AD,$C$14,Compras!$B:$B,$A28)</f>
        <v>0</v>
      </c>
      <c r="I28" s="30">
        <f>+SUMIFS(Compras!L:L,Compras!$AD:$AD,$C$14,Compras!$B:$B,$A28)</f>
        <v>0</v>
      </c>
      <c r="J28" s="30">
        <f>+SUMIFS(Compras!M:M,Compras!$AD:$AD,$C$14,Compras!$B:$B,$A28)</f>
        <v>0</v>
      </c>
      <c r="K28" s="30">
        <f>+SUMIFS(Compras!N:N,Compras!$AD:$AD,$C$14,Compras!$B:$B,$A28)</f>
        <v>0</v>
      </c>
      <c r="L28" s="30">
        <f>+SUMIFS(Compras!O:O,Compras!$AD:$AD,$C$14,Compras!$B:$B,$A28)</f>
        <v>0</v>
      </c>
    </row>
    <row r="29" spans="1:12">
      <c r="A29" s="29" t="s">
        <v>209</v>
      </c>
      <c r="B29" s="30">
        <f>+SUMIFS(Compras!E:E,Compras!$AD:$AD,$C$14,Compras!$B:$B,$A29)</f>
        <v>310.60635303695199</v>
      </c>
      <c r="C29" s="30">
        <f>+SUMIFS(Compras!F:F,Compras!$AD:$AD,$C$14,Compras!$B:$B,$A29)</f>
        <v>512.74437668552605</v>
      </c>
      <c r="D29" s="30">
        <f>+SUMIFS(Compras!G:G,Compras!$AD:$AD,$C$14,Compras!$B:$B,$A29)</f>
        <v>355.52393919658897</v>
      </c>
      <c r="E29" s="30">
        <f>+SUMIFS(Compras!H:H,Compras!$AD:$AD,$C$14,Compras!$B:$B,$A29)</f>
        <v>314.84881789240001</v>
      </c>
      <c r="F29" s="30">
        <f>+SUMIFS(Compras!I:I,Compras!$AD:$AD,$C$14,Compras!$B:$B,$A29)</f>
        <v>304.59409268935661</v>
      </c>
      <c r="G29" s="30">
        <f>+SUMIFS(Compras!J:J,Compras!$AD:$AD,$C$14,Compras!$B:$B,$A29)</f>
        <v>301.06190679783259</v>
      </c>
      <c r="H29" s="30">
        <f>+SUMIFS(Compras!K:K,Compras!$AD:$AD,$C$14,Compras!$B:$B,$A29)</f>
        <v>282.14025198260151</v>
      </c>
      <c r="I29" s="30">
        <f>+SUMIFS(Compras!L:L,Compras!$AD:$AD,$C$14,Compras!$B:$B,$A29)</f>
        <v>262.35207333344761</v>
      </c>
      <c r="J29" s="30">
        <f>+SUMIFS(Compras!M:M,Compras!$AD:$AD,$C$14,Compras!$B:$B,$A29)</f>
        <v>289.22881293559806</v>
      </c>
      <c r="K29" s="30">
        <f>+SUMIFS(Compras!N:N,Compras!$AD:$AD,$C$14,Compras!$B:$B,$A29)</f>
        <v>297.66935150403037</v>
      </c>
      <c r="L29" s="30">
        <f>+SUMIFS(Compras!O:O,Compras!$AD:$AD,$C$14,Compras!$B:$B,$A29)</f>
        <v>268.32326807981229</v>
      </c>
    </row>
    <row r="30" spans="1:12">
      <c r="A30" s="29" t="s">
        <v>210</v>
      </c>
      <c r="B30" s="30">
        <f>+SUMIFS(Compras!E:E,Compras!$AD:$AD,$C$14,Compras!$B:$B,$A30)</f>
        <v>0</v>
      </c>
      <c r="C30" s="30">
        <f>+SUMIFS(Compras!F:F,Compras!$AD:$AD,$C$14,Compras!$B:$B,$A30)</f>
        <v>0</v>
      </c>
      <c r="D30" s="30">
        <f>+SUMIFS(Compras!G:G,Compras!$AD:$AD,$C$14,Compras!$B:$B,$A30)</f>
        <v>0</v>
      </c>
      <c r="E30" s="30">
        <f>+SUMIFS(Compras!H:H,Compras!$AD:$AD,$C$14,Compras!$B:$B,$A30)</f>
        <v>0</v>
      </c>
      <c r="F30" s="30">
        <f>+SUMIFS(Compras!I:I,Compras!$AD:$AD,$C$14,Compras!$B:$B,$A30)</f>
        <v>0</v>
      </c>
      <c r="G30" s="30">
        <f>+SUMIFS(Compras!J:J,Compras!$AD:$AD,$C$14,Compras!$B:$B,$A30)</f>
        <v>0</v>
      </c>
      <c r="H30" s="30">
        <f>+SUMIFS(Compras!K:K,Compras!$AD:$AD,$C$14,Compras!$B:$B,$A30)</f>
        <v>0</v>
      </c>
      <c r="I30" s="30">
        <f>+SUMIFS(Compras!L:L,Compras!$AD:$AD,$C$14,Compras!$B:$B,$A30)</f>
        <v>0</v>
      </c>
      <c r="J30" s="30">
        <f>+SUMIFS(Compras!M:M,Compras!$AD:$AD,$C$14,Compras!$B:$B,$A30)</f>
        <v>0</v>
      </c>
      <c r="K30" s="30">
        <f>+SUMIFS(Compras!N:N,Compras!$AD:$AD,$C$14,Compras!$B:$B,$A30)</f>
        <v>0</v>
      </c>
      <c r="L30" s="30">
        <f>+SUMIFS(Compras!O:O,Compras!$AD:$AD,$C$14,Compras!$B:$B,$A30)</f>
        <v>0</v>
      </c>
    </row>
    <row r="31" spans="1:12">
      <c r="A31" s="29" t="s">
        <v>211</v>
      </c>
      <c r="B31" s="30">
        <f>+SUMIFS(Compras!E:E,Compras!$AD:$AD,$C$14,Compras!$B:$B,$A31)</f>
        <v>0</v>
      </c>
      <c r="C31" s="30">
        <f>+SUMIFS(Compras!F:F,Compras!$AD:$AD,$C$14,Compras!$B:$B,$A31)</f>
        <v>0</v>
      </c>
      <c r="D31" s="30">
        <f>+SUMIFS(Compras!G:G,Compras!$AD:$AD,$C$14,Compras!$B:$B,$A31)</f>
        <v>0</v>
      </c>
      <c r="E31" s="30">
        <f>+SUMIFS(Compras!H:H,Compras!$AD:$AD,$C$14,Compras!$B:$B,$A31)</f>
        <v>0</v>
      </c>
      <c r="F31" s="30">
        <f>+SUMIFS(Compras!I:I,Compras!$AD:$AD,$C$14,Compras!$B:$B,$A31)</f>
        <v>0</v>
      </c>
      <c r="G31" s="30">
        <f>+SUMIFS(Compras!J:J,Compras!$AD:$AD,$C$14,Compras!$B:$B,$A31)</f>
        <v>0</v>
      </c>
      <c r="H31" s="30">
        <f>+SUMIFS(Compras!K:K,Compras!$AD:$AD,$C$14,Compras!$B:$B,$A31)</f>
        <v>0</v>
      </c>
      <c r="I31" s="30">
        <f>+SUMIFS(Compras!L:L,Compras!$AD:$AD,$C$14,Compras!$B:$B,$A31)</f>
        <v>0</v>
      </c>
      <c r="J31" s="30">
        <f>+SUMIFS(Compras!M:M,Compras!$AD:$AD,$C$14,Compras!$B:$B,$A31)</f>
        <v>0</v>
      </c>
      <c r="K31" s="30">
        <f>+SUMIFS(Compras!N:N,Compras!$AD:$AD,$C$14,Compras!$B:$B,$A31)</f>
        <v>0</v>
      </c>
      <c r="L31" s="30">
        <f>+SUMIFS(Compras!O:O,Compras!$AD:$AD,$C$14,Compras!$B:$B,$A31)</f>
        <v>0</v>
      </c>
    </row>
    <row r="32" spans="1:12">
      <c r="A32" s="29" t="s">
        <v>212</v>
      </c>
      <c r="B32" s="30">
        <f>+SUMIFS(Compras!E:E,Compras!$AD:$AD,$C$14,Compras!$B:$B,$A32)</f>
        <v>0</v>
      </c>
      <c r="C32" s="30">
        <f>+SUMIFS(Compras!F:F,Compras!$AD:$AD,$C$14,Compras!$B:$B,$A32)</f>
        <v>0</v>
      </c>
      <c r="D32" s="30">
        <f>+SUMIFS(Compras!G:G,Compras!$AD:$AD,$C$14,Compras!$B:$B,$A32)</f>
        <v>0</v>
      </c>
      <c r="E32" s="30">
        <f>+SUMIFS(Compras!H:H,Compras!$AD:$AD,$C$14,Compras!$B:$B,$A32)</f>
        <v>0</v>
      </c>
      <c r="F32" s="30">
        <f>+SUMIFS(Compras!I:I,Compras!$AD:$AD,$C$14,Compras!$B:$B,$A32)</f>
        <v>0</v>
      </c>
      <c r="G32" s="30">
        <f>+SUMIFS(Compras!J:J,Compras!$AD:$AD,$C$14,Compras!$B:$B,$A32)</f>
        <v>0</v>
      </c>
      <c r="H32" s="30">
        <f>+SUMIFS(Compras!K:K,Compras!$AD:$AD,$C$14,Compras!$B:$B,$A32)</f>
        <v>0</v>
      </c>
      <c r="I32" s="30">
        <f>+SUMIFS(Compras!L:L,Compras!$AD:$AD,$C$14,Compras!$B:$B,$A32)</f>
        <v>0</v>
      </c>
      <c r="J32" s="30">
        <f>+SUMIFS(Compras!M:M,Compras!$AD:$AD,$C$14,Compras!$B:$B,$A32)</f>
        <v>0</v>
      </c>
      <c r="K32" s="30">
        <f>+SUMIFS(Compras!N:N,Compras!$AD:$AD,$C$14,Compras!$B:$B,$A32)</f>
        <v>0</v>
      </c>
      <c r="L32" s="30">
        <f>+SUMIFS(Compras!O:O,Compras!$AD:$AD,$C$14,Compras!$B:$B,$A32)</f>
        <v>0</v>
      </c>
    </row>
    <row r="33" spans="1:12">
      <c r="A33" s="29" t="s">
        <v>213</v>
      </c>
      <c r="B33" s="30">
        <f>+SUMIFS(Compras!E:E,Compras!$AD:$AD,$C$14,Compras!$B:$B,$A33)</f>
        <v>0</v>
      </c>
      <c r="C33" s="30">
        <f>+SUMIFS(Compras!F:F,Compras!$AD:$AD,$C$14,Compras!$B:$B,$A33)</f>
        <v>0</v>
      </c>
      <c r="D33" s="30">
        <f>+SUMIFS(Compras!G:G,Compras!$AD:$AD,$C$14,Compras!$B:$B,$A33)</f>
        <v>0</v>
      </c>
      <c r="E33" s="30">
        <f>+SUMIFS(Compras!H:H,Compras!$AD:$AD,$C$14,Compras!$B:$B,$A33)</f>
        <v>0</v>
      </c>
      <c r="F33" s="30">
        <f>+SUMIFS(Compras!I:I,Compras!$AD:$AD,$C$14,Compras!$B:$B,$A33)</f>
        <v>0</v>
      </c>
      <c r="G33" s="30">
        <f>+SUMIFS(Compras!J:J,Compras!$AD:$AD,$C$14,Compras!$B:$B,$A33)</f>
        <v>0</v>
      </c>
      <c r="H33" s="30">
        <f>+SUMIFS(Compras!K:K,Compras!$AD:$AD,$C$14,Compras!$B:$B,$A33)</f>
        <v>0</v>
      </c>
      <c r="I33" s="30">
        <f>+SUMIFS(Compras!L:L,Compras!$AD:$AD,$C$14,Compras!$B:$B,$A33)</f>
        <v>0</v>
      </c>
      <c r="J33" s="30">
        <f>+SUMIFS(Compras!M:M,Compras!$AD:$AD,$C$14,Compras!$B:$B,$A33)</f>
        <v>0</v>
      </c>
      <c r="K33" s="30">
        <f>+SUMIFS(Compras!N:N,Compras!$AD:$AD,$C$14,Compras!$B:$B,$A33)</f>
        <v>0</v>
      </c>
      <c r="L33" s="30">
        <f>+SUMIFS(Compras!O:O,Compras!$AD:$AD,$C$14,Compras!$B:$B,$A33)</f>
        <v>0</v>
      </c>
    </row>
    <row r="34" spans="1:12">
      <c r="A34" s="29" t="s">
        <v>214</v>
      </c>
      <c r="B34" s="30">
        <f>+SUMIFS(Compras!E:E,Compras!$AD:$AD,$C$14,Compras!$B:$B,$A34)</f>
        <v>0</v>
      </c>
      <c r="C34" s="30">
        <f>+SUMIFS(Compras!F:F,Compras!$AD:$AD,$C$14,Compras!$B:$B,$A34)</f>
        <v>0</v>
      </c>
      <c r="D34" s="30">
        <f>+SUMIFS(Compras!G:G,Compras!$AD:$AD,$C$14,Compras!$B:$B,$A34)</f>
        <v>0</v>
      </c>
      <c r="E34" s="30">
        <f>+SUMIFS(Compras!H:H,Compras!$AD:$AD,$C$14,Compras!$B:$B,$A34)</f>
        <v>0</v>
      </c>
      <c r="F34" s="30">
        <f>+SUMIFS(Compras!I:I,Compras!$AD:$AD,$C$14,Compras!$B:$B,$A34)</f>
        <v>0</v>
      </c>
      <c r="G34" s="30">
        <f>+SUMIFS(Compras!J:J,Compras!$AD:$AD,$C$14,Compras!$B:$B,$A34)</f>
        <v>0</v>
      </c>
      <c r="H34" s="30">
        <f>+SUMIFS(Compras!K:K,Compras!$AD:$AD,$C$14,Compras!$B:$B,$A34)</f>
        <v>0</v>
      </c>
      <c r="I34" s="30">
        <f>+SUMIFS(Compras!L:L,Compras!$AD:$AD,$C$14,Compras!$B:$B,$A34)</f>
        <v>0</v>
      </c>
      <c r="J34" s="30">
        <f>+SUMIFS(Compras!M:M,Compras!$AD:$AD,$C$14,Compras!$B:$B,$A34)</f>
        <v>0</v>
      </c>
      <c r="K34" s="30">
        <f>+SUMIFS(Compras!N:N,Compras!$AD:$AD,$C$14,Compras!$B:$B,$A34)</f>
        <v>0</v>
      </c>
      <c r="L34" s="30">
        <f>+SUMIFS(Compras!O:O,Compras!$AD:$AD,$C$14,Compras!$B:$B,$A34)</f>
        <v>0</v>
      </c>
    </row>
    <row r="35" spans="1:12">
      <c r="A35" s="34" t="s">
        <v>215</v>
      </c>
      <c r="B35" s="76">
        <f t="shared" ref="B35:L35" si="0">SUM(B17:B34)</f>
        <v>2324.9216887349485</v>
      </c>
      <c r="C35" s="76">
        <f t="shared" si="0"/>
        <v>2427.0185616432309</v>
      </c>
      <c r="D35" s="76">
        <f t="shared" si="0"/>
        <v>1641.7558555047369</v>
      </c>
      <c r="E35" s="76">
        <f t="shared" si="0"/>
        <v>1608.0591067063024</v>
      </c>
      <c r="F35" s="76">
        <f t="shared" si="0"/>
        <v>1407.5245309837806</v>
      </c>
      <c r="G35" s="76">
        <f t="shared" si="0"/>
        <v>1432.6431398902425</v>
      </c>
      <c r="H35" s="76">
        <f t="shared" si="0"/>
        <v>1397.9623270416228</v>
      </c>
      <c r="I35" s="76">
        <f t="shared" si="0"/>
        <v>1285.923711183086</v>
      </c>
      <c r="J35" s="76">
        <f t="shared" si="0"/>
        <v>2227.0076572468142</v>
      </c>
      <c r="K35" s="76">
        <f t="shared" si="0"/>
        <v>2085.4186370275479</v>
      </c>
      <c r="L35" s="76">
        <f t="shared" si="0"/>
        <v>2107.7914818059121</v>
      </c>
    </row>
    <row r="36" spans="1:12" ht="13.8" thickBot="1">
      <c r="A36" s="37"/>
      <c r="B36" s="88" t="s">
        <v>216</v>
      </c>
      <c r="C36" s="88"/>
      <c r="D36" s="88"/>
      <c r="E36" s="88"/>
      <c r="F36" s="88"/>
      <c r="G36" s="88"/>
      <c r="H36" s="88"/>
      <c r="I36" s="88"/>
      <c r="J36" s="88"/>
      <c r="K36" s="88"/>
      <c r="L36" s="88"/>
    </row>
    <row r="37" spans="1:12" ht="13.8" thickTop="1">
      <c r="A37" s="29" t="s">
        <v>198</v>
      </c>
      <c r="B37" s="38">
        <f t="shared" ref="B37:L52" si="1">+B17/B$35</f>
        <v>0</v>
      </c>
      <c r="C37" s="38">
        <f t="shared" si="1"/>
        <v>0</v>
      </c>
      <c r="D37" s="38">
        <f t="shared" si="1"/>
        <v>0</v>
      </c>
      <c r="E37" s="38">
        <f t="shared" si="1"/>
        <v>0</v>
      </c>
      <c r="F37" s="38">
        <f t="shared" si="1"/>
        <v>0</v>
      </c>
      <c r="G37" s="38">
        <f t="shared" si="1"/>
        <v>0</v>
      </c>
      <c r="H37" s="38">
        <f t="shared" si="1"/>
        <v>0</v>
      </c>
      <c r="I37" s="38">
        <f t="shared" si="1"/>
        <v>0</v>
      </c>
      <c r="J37" s="38">
        <f t="shared" si="1"/>
        <v>0</v>
      </c>
      <c r="K37" s="38">
        <f t="shared" si="1"/>
        <v>0</v>
      </c>
      <c r="L37" s="38">
        <f t="shared" si="1"/>
        <v>0</v>
      </c>
    </row>
    <row r="38" spans="1:12">
      <c r="A38" s="29" t="s">
        <v>199</v>
      </c>
      <c r="B38" s="38">
        <f t="shared" si="1"/>
        <v>0</v>
      </c>
      <c r="C38" s="38">
        <f t="shared" si="1"/>
        <v>0</v>
      </c>
      <c r="D38" s="38">
        <f t="shared" si="1"/>
        <v>0</v>
      </c>
      <c r="E38" s="38">
        <f t="shared" si="1"/>
        <v>0</v>
      </c>
      <c r="F38" s="38">
        <f t="shared" si="1"/>
        <v>0</v>
      </c>
      <c r="G38" s="38">
        <f t="shared" si="1"/>
        <v>0</v>
      </c>
      <c r="H38" s="38">
        <f t="shared" si="1"/>
        <v>0</v>
      </c>
      <c r="I38" s="38">
        <f t="shared" si="1"/>
        <v>0</v>
      </c>
      <c r="J38" s="38">
        <f t="shared" si="1"/>
        <v>0</v>
      </c>
      <c r="K38" s="38">
        <f t="shared" si="1"/>
        <v>0</v>
      </c>
      <c r="L38" s="38">
        <f t="shared" si="1"/>
        <v>0</v>
      </c>
    </row>
    <row r="39" spans="1:12">
      <c r="A39" s="29" t="s">
        <v>200</v>
      </c>
      <c r="B39" s="38">
        <f t="shared" si="1"/>
        <v>0</v>
      </c>
      <c r="C39" s="38">
        <f t="shared" si="1"/>
        <v>0</v>
      </c>
      <c r="D39" s="38">
        <f t="shared" si="1"/>
        <v>0</v>
      </c>
      <c r="E39" s="38">
        <f t="shared" si="1"/>
        <v>0</v>
      </c>
      <c r="F39" s="38">
        <f t="shared" si="1"/>
        <v>0</v>
      </c>
      <c r="G39" s="38">
        <f t="shared" si="1"/>
        <v>0</v>
      </c>
      <c r="H39" s="38">
        <f t="shared" si="1"/>
        <v>0</v>
      </c>
      <c r="I39" s="38">
        <f t="shared" si="1"/>
        <v>0</v>
      </c>
      <c r="J39" s="38">
        <f t="shared" si="1"/>
        <v>0</v>
      </c>
      <c r="K39" s="38">
        <f t="shared" si="1"/>
        <v>0</v>
      </c>
      <c r="L39" s="38">
        <f t="shared" si="1"/>
        <v>0</v>
      </c>
    </row>
    <row r="40" spans="1:12">
      <c r="A40" s="29" t="s">
        <v>201</v>
      </c>
      <c r="B40" s="38">
        <f t="shared" si="1"/>
        <v>0</v>
      </c>
      <c r="C40" s="38">
        <f t="shared" si="1"/>
        <v>0</v>
      </c>
      <c r="D40" s="38">
        <f t="shared" si="1"/>
        <v>0</v>
      </c>
      <c r="E40" s="38">
        <f t="shared" si="1"/>
        <v>0</v>
      </c>
      <c r="F40" s="38">
        <f t="shared" si="1"/>
        <v>0</v>
      </c>
      <c r="G40" s="38">
        <f t="shared" si="1"/>
        <v>0</v>
      </c>
      <c r="H40" s="38">
        <f t="shared" si="1"/>
        <v>0</v>
      </c>
      <c r="I40" s="38">
        <f t="shared" si="1"/>
        <v>0</v>
      </c>
      <c r="J40" s="38">
        <f t="shared" si="1"/>
        <v>0</v>
      </c>
      <c r="K40" s="38">
        <f t="shared" si="1"/>
        <v>0</v>
      </c>
      <c r="L40" s="38">
        <f t="shared" si="1"/>
        <v>0</v>
      </c>
    </row>
    <row r="41" spans="1:12">
      <c r="A41" s="29" t="s">
        <v>202</v>
      </c>
      <c r="B41" s="38">
        <f t="shared" si="1"/>
        <v>0</v>
      </c>
      <c r="C41" s="38">
        <f t="shared" si="1"/>
        <v>0</v>
      </c>
      <c r="D41" s="38">
        <f t="shared" si="1"/>
        <v>0</v>
      </c>
      <c r="E41" s="38">
        <f t="shared" si="1"/>
        <v>0</v>
      </c>
      <c r="F41" s="38">
        <f t="shared" si="1"/>
        <v>0</v>
      </c>
      <c r="G41" s="38">
        <f t="shared" si="1"/>
        <v>0</v>
      </c>
      <c r="H41" s="38">
        <f t="shared" si="1"/>
        <v>0</v>
      </c>
      <c r="I41" s="38">
        <f t="shared" si="1"/>
        <v>0</v>
      </c>
      <c r="J41" s="38">
        <f t="shared" si="1"/>
        <v>0</v>
      </c>
      <c r="K41" s="38">
        <f t="shared" si="1"/>
        <v>0</v>
      </c>
      <c r="L41" s="38">
        <f t="shared" si="1"/>
        <v>0</v>
      </c>
    </row>
    <row r="42" spans="1:12">
      <c r="A42" s="29" t="s">
        <v>203</v>
      </c>
      <c r="B42" s="38">
        <f t="shared" si="1"/>
        <v>0</v>
      </c>
      <c r="C42" s="38">
        <f t="shared" si="1"/>
        <v>0</v>
      </c>
      <c r="D42" s="38">
        <f t="shared" si="1"/>
        <v>0</v>
      </c>
      <c r="E42" s="38">
        <f t="shared" si="1"/>
        <v>0</v>
      </c>
      <c r="F42" s="38">
        <f t="shared" si="1"/>
        <v>0</v>
      </c>
      <c r="G42" s="38">
        <f t="shared" si="1"/>
        <v>0</v>
      </c>
      <c r="H42" s="38">
        <f t="shared" si="1"/>
        <v>0</v>
      </c>
      <c r="I42" s="38">
        <f t="shared" si="1"/>
        <v>0</v>
      </c>
      <c r="J42" s="38">
        <f t="shared" si="1"/>
        <v>0</v>
      </c>
      <c r="K42" s="38">
        <f t="shared" si="1"/>
        <v>0</v>
      </c>
      <c r="L42" s="38">
        <f t="shared" si="1"/>
        <v>0</v>
      </c>
    </row>
    <row r="43" spans="1:12">
      <c r="A43" s="29" t="s">
        <v>204</v>
      </c>
      <c r="B43" s="38">
        <f t="shared" si="1"/>
        <v>0.25190454933487227</v>
      </c>
      <c r="C43" s="38">
        <f t="shared" si="1"/>
        <v>0.24683942923146235</v>
      </c>
      <c r="D43" s="38">
        <f t="shared" si="1"/>
        <v>0.24741067347170734</v>
      </c>
      <c r="E43" s="38">
        <f t="shared" si="1"/>
        <v>0.24482784792766676</v>
      </c>
      <c r="F43" s="38">
        <f t="shared" si="1"/>
        <v>0.12677021975306976</v>
      </c>
      <c r="G43" s="38">
        <f t="shared" si="1"/>
        <v>0.16560041032840719</v>
      </c>
      <c r="H43" s="38">
        <f t="shared" si="1"/>
        <v>0.18921890333255945</v>
      </c>
      <c r="I43" s="38">
        <f t="shared" si="1"/>
        <v>0.18990030170475575</v>
      </c>
      <c r="J43" s="38">
        <f t="shared" si="1"/>
        <v>8.9007430215535782E-2</v>
      </c>
      <c r="K43" s="38">
        <f t="shared" si="1"/>
        <v>6.8689798800359608E-2</v>
      </c>
      <c r="L43" s="38">
        <f t="shared" si="1"/>
        <v>6.6926978391128641E-2</v>
      </c>
    </row>
    <row r="44" spans="1:12">
      <c r="A44" s="29" t="s">
        <v>205</v>
      </c>
      <c r="B44" s="38">
        <f t="shared" si="1"/>
        <v>0</v>
      </c>
      <c r="C44" s="38">
        <f t="shared" si="1"/>
        <v>0</v>
      </c>
      <c r="D44" s="38">
        <f t="shared" si="1"/>
        <v>0</v>
      </c>
      <c r="E44" s="38">
        <f t="shared" si="1"/>
        <v>0</v>
      </c>
      <c r="F44" s="38">
        <f t="shared" si="1"/>
        <v>0</v>
      </c>
      <c r="G44" s="38">
        <f t="shared" si="1"/>
        <v>0</v>
      </c>
      <c r="H44" s="38">
        <f t="shared" si="1"/>
        <v>0</v>
      </c>
      <c r="I44" s="38">
        <f t="shared" si="1"/>
        <v>0</v>
      </c>
      <c r="J44" s="38">
        <f t="shared" si="1"/>
        <v>0</v>
      </c>
      <c r="K44" s="38">
        <f t="shared" si="1"/>
        <v>0</v>
      </c>
      <c r="L44" s="38">
        <f t="shared" si="1"/>
        <v>0</v>
      </c>
    </row>
    <row r="45" spans="1:12">
      <c r="A45" s="29" t="s">
        <v>206</v>
      </c>
      <c r="B45" s="38">
        <f t="shared" si="1"/>
        <v>0</v>
      </c>
      <c r="C45" s="38">
        <f t="shared" si="1"/>
        <v>0</v>
      </c>
      <c r="D45" s="38">
        <f t="shared" si="1"/>
        <v>0</v>
      </c>
      <c r="E45" s="38">
        <f t="shared" si="1"/>
        <v>0</v>
      </c>
      <c r="F45" s="38">
        <f t="shared" si="1"/>
        <v>0</v>
      </c>
      <c r="G45" s="38">
        <f t="shared" si="1"/>
        <v>0</v>
      </c>
      <c r="H45" s="38">
        <f t="shared" si="1"/>
        <v>0</v>
      </c>
      <c r="I45" s="38">
        <f t="shared" si="1"/>
        <v>0</v>
      </c>
      <c r="J45" s="38">
        <f t="shared" si="1"/>
        <v>0</v>
      </c>
      <c r="K45" s="38">
        <f t="shared" si="1"/>
        <v>0</v>
      </c>
      <c r="L45" s="38">
        <f t="shared" si="1"/>
        <v>0</v>
      </c>
    </row>
    <row r="46" spans="1:12">
      <c r="A46" s="29" t="s">
        <v>207</v>
      </c>
      <c r="B46" s="38">
        <f t="shared" si="1"/>
        <v>0</v>
      </c>
      <c r="C46" s="38">
        <f t="shared" si="1"/>
        <v>0</v>
      </c>
      <c r="D46" s="38">
        <f t="shared" si="1"/>
        <v>0</v>
      </c>
      <c r="E46" s="38">
        <f t="shared" si="1"/>
        <v>0</v>
      </c>
      <c r="F46" s="38">
        <f t="shared" si="1"/>
        <v>0</v>
      </c>
      <c r="G46" s="38">
        <f t="shared" si="1"/>
        <v>0</v>
      </c>
      <c r="H46" s="38">
        <f t="shared" si="1"/>
        <v>0</v>
      </c>
      <c r="I46" s="38">
        <f t="shared" si="1"/>
        <v>0</v>
      </c>
      <c r="J46" s="38">
        <f t="shared" si="1"/>
        <v>0</v>
      </c>
      <c r="K46" s="38">
        <f t="shared" si="1"/>
        <v>0</v>
      </c>
      <c r="L46" s="38">
        <f t="shared" si="1"/>
        <v>0</v>
      </c>
    </row>
    <row r="47" spans="1:12">
      <c r="A47" s="31" t="s">
        <v>130</v>
      </c>
      <c r="B47" s="40">
        <f t="shared" si="1"/>
        <v>0.61449682042224796</v>
      </c>
      <c r="C47" s="40">
        <f t="shared" si="1"/>
        <v>0.54189544705297421</v>
      </c>
      <c r="D47" s="40">
        <f t="shared" si="1"/>
        <v>0.53603828576024393</v>
      </c>
      <c r="E47" s="40">
        <f t="shared" si="1"/>
        <v>0.55937784539582847</v>
      </c>
      <c r="F47" s="40">
        <f t="shared" si="1"/>
        <v>0.65682567077363929</v>
      </c>
      <c r="G47" s="40">
        <f t="shared" si="1"/>
        <v>0.62425520799333512</v>
      </c>
      <c r="H47" s="40">
        <f t="shared" si="1"/>
        <v>0.60895859650059514</v>
      </c>
      <c r="I47" s="40">
        <f t="shared" si="1"/>
        <v>0.6060813175375892</v>
      </c>
      <c r="J47" s="40">
        <f t="shared" si="1"/>
        <v>0.7811192790508511</v>
      </c>
      <c r="K47" s="40">
        <f t="shared" si="1"/>
        <v>0.78857178589118537</v>
      </c>
      <c r="L47" s="40">
        <f t="shared" si="1"/>
        <v>0.80577235150182713</v>
      </c>
    </row>
    <row r="48" spans="1:12">
      <c r="A48" s="29" t="s">
        <v>208</v>
      </c>
      <c r="B48" s="38">
        <f t="shared" si="1"/>
        <v>0</v>
      </c>
      <c r="C48" s="38">
        <f t="shared" si="1"/>
        <v>0</v>
      </c>
      <c r="D48" s="38">
        <f t="shared" si="1"/>
        <v>0</v>
      </c>
      <c r="E48" s="38">
        <f t="shared" si="1"/>
        <v>0</v>
      </c>
      <c r="F48" s="38">
        <f t="shared" si="1"/>
        <v>0</v>
      </c>
      <c r="G48" s="38">
        <f t="shared" si="1"/>
        <v>0</v>
      </c>
      <c r="H48" s="38">
        <f t="shared" si="1"/>
        <v>0</v>
      </c>
      <c r="I48" s="38">
        <f t="shared" si="1"/>
        <v>0</v>
      </c>
      <c r="J48" s="38">
        <f t="shared" si="1"/>
        <v>0</v>
      </c>
      <c r="K48" s="38">
        <f t="shared" si="1"/>
        <v>0</v>
      </c>
      <c r="L48" s="38">
        <f t="shared" si="1"/>
        <v>0</v>
      </c>
    </row>
    <row r="49" spans="1:12">
      <c r="A49" s="29" t="s">
        <v>209</v>
      </c>
      <c r="B49" s="38">
        <f t="shared" si="1"/>
        <v>0.13359863024287977</v>
      </c>
      <c r="C49" s="38">
        <f t="shared" si="1"/>
        <v>0.21126512371556347</v>
      </c>
      <c r="D49" s="38">
        <f t="shared" si="1"/>
        <v>0.21655104076804871</v>
      </c>
      <c r="E49" s="38">
        <f t="shared" si="1"/>
        <v>0.19579430667650471</v>
      </c>
      <c r="F49" s="38">
        <f t="shared" si="1"/>
        <v>0.216404109473291</v>
      </c>
      <c r="G49" s="38">
        <f t="shared" si="1"/>
        <v>0.21014438167825764</v>
      </c>
      <c r="H49" s="38">
        <f t="shared" si="1"/>
        <v>0.20182250016684541</v>
      </c>
      <c r="I49" s="38">
        <f t="shared" si="1"/>
        <v>0.20401838075765499</v>
      </c>
      <c r="J49" s="38">
        <f t="shared" si="1"/>
        <v>0.12987329073361309</v>
      </c>
      <c r="K49" s="38">
        <f t="shared" si="1"/>
        <v>0.14273841530845505</v>
      </c>
      <c r="L49" s="38">
        <f t="shared" si="1"/>
        <v>0.12730067010704421</v>
      </c>
    </row>
    <row r="50" spans="1:12">
      <c r="A50" s="29" t="s">
        <v>210</v>
      </c>
      <c r="B50" s="38">
        <f t="shared" si="1"/>
        <v>0</v>
      </c>
      <c r="C50" s="38">
        <f t="shared" si="1"/>
        <v>0</v>
      </c>
      <c r="D50" s="38">
        <f t="shared" si="1"/>
        <v>0</v>
      </c>
      <c r="E50" s="38">
        <f t="shared" si="1"/>
        <v>0</v>
      </c>
      <c r="F50" s="38">
        <f t="shared" si="1"/>
        <v>0</v>
      </c>
      <c r="G50" s="38">
        <f t="shared" si="1"/>
        <v>0</v>
      </c>
      <c r="H50" s="38">
        <f t="shared" si="1"/>
        <v>0</v>
      </c>
      <c r="I50" s="38">
        <f t="shared" si="1"/>
        <v>0</v>
      </c>
      <c r="J50" s="38">
        <f t="shared" si="1"/>
        <v>0</v>
      </c>
      <c r="K50" s="38">
        <f t="shared" si="1"/>
        <v>0</v>
      </c>
      <c r="L50" s="38">
        <f t="shared" si="1"/>
        <v>0</v>
      </c>
    </row>
    <row r="51" spans="1:12">
      <c r="A51" s="29" t="s">
        <v>211</v>
      </c>
      <c r="B51" s="38">
        <f t="shared" si="1"/>
        <v>0</v>
      </c>
      <c r="C51" s="38">
        <f t="shared" si="1"/>
        <v>0</v>
      </c>
      <c r="D51" s="38">
        <f t="shared" si="1"/>
        <v>0</v>
      </c>
      <c r="E51" s="38">
        <f t="shared" si="1"/>
        <v>0</v>
      </c>
      <c r="F51" s="38">
        <f t="shared" si="1"/>
        <v>0</v>
      </c>
      <c r="G51" s="38">
        <f t="shared" si="1"/>
        <v>0</v>
      </c>
      <c r="H51" s="38">
        <f t="shared" si="1"/>
        <v>0</v>
      </c>
      <c r="I51" s="38">
        <f t="shared" si="1"/>
        <v>0</v>
      </c>
      <c r="J51" s="38">
        <f t="shared" si="1"/>
        <v>0</v>
      </c>
      <c r="K51" s="38">
        <f t="shared" si="1"/>
        <v>0</v>
      </c>
      <c r="L51" s="38">
        <f t="shared" si="1"/>
        <v>0</v>
      </c>
    </row>
    <row r="52" spans="1:12">
      <c r="A52" s="29" t="s">
        <v>212</v>
      </c>
      <c r="B52" s="38">
        <f t="shared" si="1"/>
        <v>0</v>
      </c>
      <c r="C52" s="38">
        <f t="shared" si="1"/>
        <v>0</v>
      </c>
      <c r="D52" s="38">
        <f t="shared" si="1"/>
        <v>0</v>
      </c>
      <c r="E52" s="38">
        <f t="shared" si="1"/>
        <v>0</v>
      </c>
      <c r="F52" s="38">
        <f t="shared" si="1"/>
        <v>0</v>
      </c>
      <c r="G52" s="38">
        <f t="shared" si="1"/>
        <v>0</v>
      </c>
      <c r="H52" s="38">
        <f t="shared" si="1"/>
        <v>0</v>
      </c>
      <c r="I52" s="38">
        <f t="shared" si="1"/>
        <v>0</v>
      </c>
      <c r="J52" s="38">
        <f t="shared" si="1"/>
        <v>0</v>
      </c>
      <c r="K52" s="38">
        <f t="shared" si="1"/>
        <v>0</v>
      </c>
      <c r="L52" s="38">
        <f t="shared" si="1"/>
        <v>0</v>
      </c>
    </row>
    <row r="53" spans="1:12">
      <c r="A53" s="29" t="s">
        <v>213</v>
      </c>
      <c r="B53" s="38">
        <f t="shared" ref="B53:L54" si="2">+B33/B$35</f>
        <v>0</v>
      </c>
      <c r="C53" s="38">
        <f t="shared" si="2"/>
        <v>0</v>
      </c>
      <c r="D53" s="38">
        <f t="shared" si="2"/>
        <v>0</v>
      </c>
      <c r="E53" s="38">
        <f t="shared" si="2"/>
        <v>0</v>
      </c>
      <c r="F53" s="38">
        <f t="shared" si="2"/>
        <v>0</v>
      </c>
      <c r="G53" s="38">
        <f t="shared" si="2"/>
        <v>0</v>
      </c>
      <c r="H53" s="38">
        <f t="shared" si="2"/>
        <v>0</v>
      </c>
      <c r="I53" s="38">
        <f t="shared" si="2"/>
        <v>0</v>
      </c>
      <c r="J53" s="38">
        <f t="shared" si="2"/>
        <v>0</v>
      </c>
      <c r="K53" s="38">
        <f t="shared" si="2"/>
        <v>0</v>
      </c>
      <c r="L53" s="38">
        <f t="shared" si="2"/>
        <v>0</v>
      </c>
    </row>
    <row r="54" spans="1:12">
      <c r="A54" s="29" t="s">
        <v>214</v>
      </c>
      <c r="B54" s="38">
        <f t="shared" si="2"/>
        <v>0</v>
      </c>
      <c r="C54" s="38">
        <f t="shared" si="2"/>
        <v>0</v>
      </c>
      <c r="D54" s="38">
        <f t="shared" si="2"/>
        <v>0</v>
      </c>
      <c r="E54" s="38">
        <f t="shared" si="2"/>
        <v>0</v>
      </c>
      <c r="F54" s="38">
        <f t="shared" si="2"/>
        <v>0</v>
      </c>
      <c r="G54" s="38">
        <f t="shared" si="2"/>
        <v>0</v>
      </c>
      <c r="H54" s="38">
        <f t="shared" si="2"/>
        <v>0</v>
      </c>
      <c r="I54" s="38">
        <f t="shared" si="2"/>
        <v>0</v>
      </c>
      <c r="J54" s="38">
        <f t="shared" si="2"/>
        <v>0</v>
      </c>
      <c r="K54" s="38">
        <f t="shared" si="2"/>
        <v>0</v>
      </c>
      <c r="L54" s="38">
        <f t="shared" si="2"/>
        <v>0</v>
      </c>
    </row>
    <row r="55" spans="1:12">
      <c r="A55" s="34" t="s">
        <v>215</v>
      </c>
      <c r="B55" s="77">
        <f t="shared" ref="B55:L55" si="3">SUM(B37:B54)</f>
        <v>1</v>
      </c>
      <c r="C55" s="77">
        <f t="shared" si="3"/>
        <v>1</v>
      </c>
      <c r="D55" s="77">
        <f t="shared" si="3"/>
        <v>1</v>
      </c>
      <c r="E55" s="77">
        <f t="shared" si="3"/>
        <v>1</v>
      </c>
      <c r="F55" s="77">
        <f t="shared" si="3"/>
        <v>1</v>
      </c>
      <c r="G55" s="77">
        <f t="shared" si="3"/>
        <v>1</v>
      </c>
      <c r="H55" s="77">
        <f t="shared" si="3"/>
        <v>1</v>
      </c>
      <c r="I55" s="77">
        <f t="shared" si="3"/>
        <v>1</v>
      </c>
      <c r="J55" s="77">
        <f t="shared" si="3"/>
        <v>1</v>
      </c>
      <c r="K55" s="77">
        <f t="shared" si="3"/>
        <v>1</v>
      </c>
      <c r="L55" s="77">
        <f t="shared" si="3"/>
        <v>1</v>
      </c>
    </row>
  </sheetData>
  <sheetProtection algorithmName="SHA-512" hashValue="Mj0KBJfUumsb3D9PJQ3scTW2BNb8WG9AIHdCeOvpbXAV4fPKxS5r4p8nDdwgMPGWkpVYGgQmcvSszqWuljwI5A==" saltValue="Ph71Z4fKt67K4kxfvyfrNg==" spinCount="100000" sheet="1" objects="1" scenarios="1"/>
  <protectedRanges>
    <protectedRange sqref="C13:C14" name="Rango1"/>
  </protectedRanges>
  <mergeCells count="3">
    <mergeCell ref="A12:L12"/>
    <mergeCell ref="B16:L16"/>
    <mergeCell ref="B36:L36"/>
  </mergeCells>
  <dataValidations count="1">
    <dataValidation type="list" allowBlank="1" showInputMessage="1" showErrorMessage="1" sqref="C14" xr:uid="{95FC2141-55EF-4625-BC86-478DF311E4AB}">
      <formula1>$B$3:$B$6</formula1>
    </dataValidation>
  </dataValidations>
  <printOptions verticalCentered="1"/>
  <pageMargins left="0.59055118110236227" right="0" top="0" bottom="0" header="0" footer="0"/>
  <pageSetup paperSize="9" fitToHeight="0" orientation="landscape" horizontalDpi="1200" verticalDpi="1200" r:id="rId1"/>
  <rowBreaks count="2" manualBreakCount="2">
    <brk id="10" max="16383" man="1"/>
    <brk id="55" max="16383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3A9F4-34D9-4D6C-8FD9-DA286E124526}">
  <sheetPr>
    <pageSetUpPr fitToPage="1"/>
  </sheetPr>
  <dimension ref="A1:M43"/>
  <sheetViews>
    <sheetView view="pageBreakPreview" zoomScaleNormal="100" zoomScaleSheetLayoutView="100" workbookViewId="0">
      <selection sqref="A1:L1"/>
    </sheetView>
  </sheetViews>
  <sheetFormatPr baseColWidth="10" defaultColWidth="11.44140625" defaultRowHeight="13.2"/>
  <cols>
    <col min="1" max="1" width="23.109375" customWidth="1"/>
    <col min="2" max="12" width="9.6640625" customWidth="1"/>
  </cols>
  <sheetData>
    <row r="1" spans="1:13" ht="15.6">
      <c r="A1" s="86" t="s">
        <v>336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</row>
    <row r="2" spans="1:13" ht="15.6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6"/>
    </row>
    <row r="3" spans="1:13" ht="13.8" thickBot="1">
      <c r="B3" s="27" t="s">
        <v>17</v>
      </c>
      <c r="C3" s="27" t="s">
        <v>18</v>
      </c>
      <c r="D3" s="27">
        <v>2021</v>
      </c>
      <c r="E3" s="27">
        <v>2020</v>
      </c>
      <c r="F3" s="27">
        <v>2019</v>
      </c>
      <c r="G3" s="27">
        <v>2018</v>
      </c>
      <c r="H3" s="27">
        <v>2017</v>
      </c>
      <c r="I3" s="27">
        <v>2016</v>
      </c>
      <c r="J3" s="27">
        <v>2015</v>
      </c>
      <c r="K3" s="27">
        <v>2014</v>
      </c>
      <c r="L3" s="27">
        <v>2013</v>
      </c>
      <c r="M3" s="17"/>
    </row>
    <row r="4" spans="1:13" ht="14.4" thickTop="1" thickBot="1">
      <c r="A4" s="28" t="s">
        <v>196</v>
      </c>
      <c r="B4" s="87" t="s">
        <v>197</v>
      </c>
      <c r="C4" s="87"/>
      <c r="D4" s="87"/>
      <c r="E4" s="87"/>
      <c r="F4" s="87"/>
      <c r="G4" s="87"/>
      <c r="H4" s="87"/>
      <c r="I4" s="87"/>
      <c r="J4" s="87"/>
      <c r="K4" s="87"/>
      <c r="L4" s="87"/>
      <c r="M4" s="17"/>
    </row>
    <row r="5" spans="1:13" ht="13.8" thickTop="1">
      <c r="A5" s="29" t="s">
        <v>198</v>
      </c>
      <c r="B5" s="30">
        <v>3817.3399608583341</v>
      </c>
      <c r="C5" s="30">
        <v>3884.8948551558069</v>
      </c>
      <c r="D5" s="30">
        <v>2944.5363148118822</v>
      </c>
      <c r="E5" s="30">
        <v>2956.3763505418542</v>
      </c>
      <c r="F5" s="30">
        <v>3463.7152238882281</v>
      </c>
      <c r="G5" s="30">
        <v>3062.9546264642786</v>
      </c>
      <c r="H5" s="30">
        <v>2476.9241019826154</v>
      </c>
      <c r="I5" s="30">
        <v>1947.0572459560108</v>
      </c>
      <c r="J5" s="30">
        <v>2260.7631673019478</v>
      </c>
      <c r="K5" s="30">
        <v>2402.6113488816063</v>
      </c>
      <c r="L5" s="30">
        <v>2633.1685962238339</v>
      </c>
    </row>
    <row r="6" spans="1:13">
      <c r="A6" s="29" t="s">
        <v>199</v>
      </c>
      <c r="B6" s="30">
        <v>47.693666892322724</v>
      </c>
      <c r="C6" s="30">
        <v>32.038809558861452</v>
      </c>
      <c r="D6" s="30">
        <v>13.997810722208316</v>
      </c>
      <c r="E6" s="30">
        <v>0</v>
      </c>
      <c r="F6" s="30">
        <v>30.206289590004602</v>
      </c>
      <c r="G6" s="30">
        <v>26.114151172099817</v>
      </c>
      <c r="H6" s="30">
        <v>32.240775348030063</v>
      </c>
      <c r="I6" s="30">
        <v>40.311998746744848</v>
      </c>
      <c r="J6" s="30">
        <v>39.939504966391652</v>
      </c>
      <c r="K6" s="30">
        <v>76.671766562961352</v>
      </c>
      <c r="L6" s="30">
        <v>50.621537098292961</v>
      </c>
    </row>
    <row r="7" spans="1:13">
      <c r="A7" s="29" t="s">
        <v>200</v>
      </c>
      <c r="B7" s="30">
        <v>28.904328979321143</v>
      </c>
      <c r="C7" s="30">
        <v>220.00019282076019</v>
      </c>
      <c r="D7" s="30">
        <v>36.456009317810832</v>
      </c>
      <c r="E7" s="30">
        <v>12.315490475715199</v>
      </c>
      <c r="F7" s="30">
        <v>23.02259375041341</v>
      </c>
      <c r="G7" s="30">
        <v>250.02132929571201</v>
      </c>
      <c r="H7" s="30">
        <v>113.45022209833171</v>
      </c>
      <c r="I7" s="30">
        <v>6.5672779864613577</v>
      </c>
      <c r="J7" s="30">
        <v>24.260091309636806</v>
      </c>
      <c r="K7" s="30">
        <v>27.1479426011878</v>
      </c>
      <c r="L7" s="30">
        <v>108.50100038695102</v>
      </c>
    </row>
    <row r="8" spans="1:13">
      <c r="A8" s="29" t="s">
        <v>201</v>
      </c>
      <c r="B8" s="30">
        <v>0</v>
      </c>
      <c r="C8" s="30">
        <v>0</v>
      </c>
      <c r="D8" s="30">
        <v>0</v>
      </c>
      <c r="E8" s="30">
        <v>0</v>
      </c>
      <c r="F8" s="30">
        <v>4.8884093952115597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</row>
    <row r="9" spans="1:13">
      <c r="A9" s="29" t="s">
        <v>202</v>
      </c>
      <c r="B9" s="30">
        <v>1.5738548798238723</v>
      </c>
      <c r="C9" s="30">
        <v>1.2964418781821097</v>
      </c>
      <c r="D9" s="30">
        <v>1.1402306140597205</v>
      </c>
      <c r="E9" s="30">
        <v>0.98080673031499965</v>
      </c>
      <c r="F9" s="30">
        <v>1.2439701135148549</v>
      </c>
      <c r="G9" s="30">
        <v>1.2979899261902308</v>
      </c>
      <c r="H9" s="30">
        <v>1.1977560867520196</v>
      </c>
      <c r="I9" s="30">
        <v>1.0914566651689031</v>
      </c>
      <c r="J9" s="30">
        <v>1.0196379857838154</v>
      </c>
      <c r="K9" s="30">
        <v>0.96506227789585675</v>
      </c>
      <c r="L9" s="30">
        <v>1.1767489081174605</v>
      </c>
    </row>
    <row r="10" spans="1:13">
      <c r="A10" s="29" t="s">
        <v>203</v>
      </c>
      <c r="B10" s="30">
        <v>9.3541134633507514</v>
      </c>
      <c r="C10" s="30">
        <v>12.0070838392009</v>
      </c>
      <c r="D10" s="30">
        <v>57.712866973449842</v>
      </c>
      <c r="E10" s="30">
        <v>0</v>
      </c>
      <c r="F10" s="30">
        <v>17.902383891766021</v>
      </c>
      <c r="G10" s="30">
        <v>20.065052126896923</v>
      </c>
      <c r="H10" s="30">
        <v>21.495788224500149</v>
      </c>
      <c r="I10" s="30">
        <v>6.9352878412305801</v>
      </c>
      <c r="J10" s="30">
        <v>5.560029226767166</v>
      </c>
      <c r="K10" s="30">
        <v>13.87890880535479</v>
      </c>
      <c r="L10" s="30">
        <v>1.6357324134837099</v>
      </c>
    </row>
    <row r="11" spans="1:13">
      <c r="A11" s="29" t="s">
        <v>204</v>
      </c>
      <c r="B11" s="30">
        <v>611.08942958102841</v>
      </c>
      <c r="C11" s="30">
        <v>593.98510225353505</v>
      </c>
      <c r="D11" s="30">
        <v>317.46021222212153</v>
      </c>
      <c r="E11" s="30">
        <v>779.6917766190752</v>
      </c>
      <c r="F11" s="30">
        <v>459.62000216002889</v>
      </c>
      <c r="G11" s="30">
        <v>661.1562513658796</v>
      </c>
      <c r="H11" s="30">
        <v>378.0402644659145</v>
      </c>
      <c r="I11" s="30">
        <v>384.45214615177332</v>
      </c>
      <c r="J11" s="30">
        <v>445.76987441151215</v>
      </c>
      <c r="K11" s="30">
        <v>247.44284381880496</v>
      </c>
      <c r="L11" s="30">
        <v>460.30923081908372</v>
      </c>
    </row>
    <row r="12" spans="1:13">
      <c r="A12" s="29" t="s">
        <v>205</v>
      </c>
      <c r="B12" s="30">
        <v>1134.8001663367784</v>
      </c>
      <c r="C12" s="30">
        <v>991.02198624899563</v>
      </c>
      <c r="D12" s="30">
        <v>582.44547163712753</v>
      </c>
      <c r="E12" s="30">
        <v>698.49568086140459</v>
      </c>
      <c r="F12" s="30">
        <v>662.43428774176766</v>
      </c>
      <c r="G12" s="30">
        <v>694.33439551043739</v>
      </c>
      <c r="H12" s="30">
        <v>529.05158737848274</v>
      </c>
      <c r="I12" s="30">
        <v>489.89382893148706</v>
      </c>
      <c r="J12" s="30">
        <v>544.86404902368611</v>
      </c>
      <c r="K12" s="30">
        <v>818.15820990921918</v>
      </c>
      <c r="L12" s="30">
        <v>695.36650445369719</v>
      </c>
    </row>
    <row r="13" spans="1:13">
      <c r="A13" s="29" t="s">
        <v>206</v>
      </c>
      <c r="B13" s="30">
        <v>208.34718743415209</v>
      </c>
      <c r="C13" s="30">
        <v>225.88297087533823</v>
      </c>
      <c r="D13" s="30">
        <v>225.10049698669772</v>
      </c>
      <c r="E13" s="30">
        <v>225.36408848362174</v>
      </c>
      <c r="F13" s="30">
        <v>183.09377351391461</v>
      </c>
      <c r="G13" s="30">
        <v>175.10054855938063</v>
      </c>
      <c r="H13" s="30">
        <v>154.37169628305145</v>
      </c>
      <c r="I13" s="30">
        <v>116.97143283606965</v>
      </c>
      <c r="J13" s="30">
        <v>131.84120876808544</v>
      </c>
      <c r="K13" s="30">
        <v>35.196456000112107</v>
      </c>
      <c r="L13" s="30">
        <v>179.92144826203804</v>
      </c>
    </row>
    <row r="14" spans="1:13">
      <c r="A14" s="29" t="s">
        <v>207</v>
      </c>
      <c r="B14" s="30">
        <v>231.73646988701975</v>
      </c>
      <c r="C14" s="30">
        <v>178.50363197181866</v>
      </c>
      <c r="D14" s="30">
        <v>145.08710361435558</v>
      </c>
      <c r="E14" s="30">
        <v>103.02471158788465</v>
      </c>
      <c r="F14" s="30">
        <v>155.75484542040235</v>
      </c>
      <c r="G14" s="30">
        <v>175.75085784349187</v>
      </c>
      <c r="H14" s="30">
        <v>115.70214539852078</v>
      </c>
      <c r="I14" s="30">
        <v>137.57800105122718</v>
      </c>
      <c r="J14" s="30">
        <v>126.2157522811667</v>
      </c>
      <c r="K14" s="30">
        <v>107.02024457667076</v>
      </c>
      <c r="L14" s="30">
        <v>84.147330412221692</v>
      </c>
    </row>
    <row r="15" spans="1:13">
      <c r="A15" s="31" t="s">
        <v>130</v>
      </c>
      <c r="B15" s="32">
        <v>4599.6965061957189</v>
      </c>
      <c r="C15" s="32">
        <v>4330.3885557200319</v>
      </c>
      <c r="D15" s="32">
        <v>2987.242468985974</v>
      </c>
      <c r="E15" s="32">
        <v>2985.969561697952</v>
      </c>
      <c r="F15" s="32">
        <v>2865.4752300474493</v>
      </c>
      <c r="G15" s="32">
        <v>3302.7658593955421</v>
      </c>
      <c r="H15" s="32">
        <v>2972.9059839286442</v>
      </c>
      <c r="I15" s="32">
        <v>2537.9218443898071</v>
      </c>
      <c r="J15" s="32">
        <v>3249.2656662377899</v>
      </c>
      <c r="K15" s="32">
        <v>3107.896104462779</v>
      </c>
      <c r="L15" s="32">
        <v>2920.853473882325</v>
      </c>
      <c r="M15" s="41"/>
    </row>
    <row r="16" spans="1:13">
      <c r="A16" s="29" t="s">
        <v>208</v>
      </c>
      <c r="B16" s="30">
        <v>122.83174585484659</v>
      </c>
      <c r="C16" s="30">
        <v>50.052456816682138</v>
      </c>
      <c r="D16" s="30">
        <v>54.985002885074771</v>
      </c>
      <c r="E16" s="30">
        <v>36.978775060398121</v>
      </c>
      <c r="F16" s="30">
        <v>22.339648500183227</v>
      </c>
      <c r="G16" s="30">
        <v>26.136490483082493</v>
      </c>
      <c r="H16" s="30">
        <v>32.160735178274628</v>
      </c>
      <c r="I16" s="30">
        <v>3.1695615786740898</v>
      </c>
      <c r="J16" s="30">
        <v>24.317586445030763</v>
      </c>
      <c r="K16" s="30">
        <v>20.422198900829571</v>
      </c>
      <c r="L16" s="30">
        <v>26.792093065718333</v>
      </c>
    </row>
    <row r="17" spans="1:13">
      <c r="A17" s="29" t="s">
        <v>209</v>
      </c>
      <c r="B17" s="30">
        <v>483.89832592557559</v>
      </c>
      <c r="C17" s="30">
        <v>484.31076389033325</v>
      </c>
      <c r="D17" s="30">
        <v>437.61201047196596</v>
      </c>
      <c r="E17" s="30">
        <v>341.99606762367847</v>
      </c>
      <c r="F17" s="30">
        <v>458.90480906331732</v>
      </c>
      <c r="G17" s="30">
        <v>844.76112096957161</v>
      </c>
      <c r="H17" s="30">
        <v>324.48117773116167</v>
      </c>
      <c r="I17" s="30">
        <v>354.43941790978351</v>
      </c>
      <c r="J17" s="30">
        <v>371.21253274289086</v>
      </c>
      <c r="K17" s="30">
        <v>544.80936200021949</v>
      </c>
      <c r="L17" s="30">
        <v>375.20943256574651</v>
      </c>
    </row>
    <row r="18" spans="1:13">
      <c r="A18" s="29" t="s">
        <v>210</v>
      </c>
      <c r="B18" s="30">
        <v>85.223753128830921</v>
      </c>
      <c r="C18" s="30">
        <v>27.48119418584076</v>
      </c>
      <c r="D18" s="30">
        <v>70.367394413007617</v>
      </c>
      <c r="E18" s="30">
        <v>42.7072182609622</v>
      </c>
      <c r="F18" s="30">
        <v>38.640074896898795</v>
      </c>
      <c r="G18" s="30">
        <v>75.418395795485026</v>
      </c>
      <c r="H18" s="30">
        <v>20.187572007233562</v>
      </c>
      <c r="I18" s="30">
        <v>43.995682612749832</v>
      </c>
      <c r="J18" s="30">
        <v>49.100894218077968</v>
      </c>
      <c r="K18" s="30">
        <v>99.541461402585512</v>
      </c>
      <c r="L18" s="30">
        <v>41.297460411815848</v>
      </c>
    </row>
    <row r="19" spans="1:13">
      <c r="A19" s="29" t="s">
        <v>211</v>
      </c>
      <c r="B19" s="30">
        <v>11.1280408148288</v>
      </c>
      <c r="C19" s="30">
        <v>112.52175914481302</v>
      </c>
      <c r="D19" s="30">
        <v>111.43923829017245</v>
      </c>
      <c r="E19" s="30">
        <v>95.66223079297481</v>
      </c>
      <c r="F19" s="30">
        <v>64.748411845387992</v>
      </c>
      <c r="G19" s="30">
        <v>17.050775510470903</v>
      </c>
      <c r="H19" s="30">
        <v>0.51512067897845404</v>
      </c>
      <c r="I19" s="30">
        <v>0</v>
      </c>
      <c r="J19" s="30">
        <v>1.2115957616530799</v>
      </c>
      <c r="K19" s="30">
        <v>34.577354254305</v>
      </c>
      <c r="L19" s="30">
        <v>12.235203599209701</v>
      </c>
    </row>
    <row r="20" spans="1:13">
      <c r="A20" s="29" t="s">
        <v>212</v>
      </c>
      <c r="B20" s="30">
        <v>281.62887079530532</v>
      </c>
      <c r="C20" s="30">
        <v>102.71952163454203</v>
      </c>
      <c r="D20" s="30">
        <v>26.89983901007043</v>
      </c>
      <c r="E20" s="30">
        <v>61.086869925602173</v>
      </c>
      <c r="F20" s="30">
        <v>14.2306395826167</v>
      </c>
      <c r="G20" s="30">
        <v>47.013017766095871</v>
      </c>
      <c r="H20" s="30">
        <v>14.301957729425061</v>
      </c>
      <c r="I20" s="30">
        <v>23.343880490771625</v>
      </c>
      <c r="J20" s="30">
        <v>23.118333316059211</v>
      </c>
      <c r="K20" s="30">
        <v>59.869284950531011</v>
      </c>
      <c r="L20" s="30">
        <v>166.63727915776244</v>
      </c>
    </row>
    <row r="21" spans="1:13">
      <c r="A21" s="29" t="s">
        <v>213</v>
      </c>
      <c r="B21" s="30">
        <v>9.4944901689518808</v>
      </c>
      <c r="C21" s="30">
        <v>0</v>
      </c>
      <c r="D21" s="30">
        <v>0</v>
      </c>
      <c r="E21" s="30">
        <v>7.0042630235545307</v>
      </c>
      <c r="F21" s="30">
        <v>90.5157429193127</v>
      </c>
      <c r="G21" s="30">
        <v>0</v>
      </c>
      <c r="H21" s="30">
        <v>2.5900654631515398</v>
      </c>
      <c r="I21" s="30">
        <v>7.8333077775440403</v>
      </c>
      <c r="J21" s="30">
        <v>5.5187119854871698</v>
      </c>
      <c r="K21" s="30">
        <v>0</v>
      </c>
      <c r="L21" s="30">
        <v>3.4986676614414511</v>
      </c>
    </row>
    <row r="22" spans="1:13">
      <c r="A22" s="29" t="s">
        <v>214</v>
      </c>
      <c r="B22" s="30">
        <v>3.9108642133452512E-2</v>
      </c>
      <c r="C22" s="30">
        <v>3.4849072957643779E-2</v>
      </c>
      <c r="D22" s="30">
        <v>3.2933748789708048E-2</v>
      </c>
      <c r="E22" s="30">
        <v>2.6879389599606729E-2</v>
      </c>
      <c r="F22" s="30">
        <v>3.4162142619370096E-2</v>
      </c>
      <c r="G22" s="30">
        <v>2.8008329399326466E-2</v>
      </c>
      <c r="H22" s="30">
        <v>2.4090485769797866E-2</v>
      </c>
      <c r="I22" s="30">
        <v>2.4008883912444823E-2</v>
      </c>
      <c r="J22" s="30">
        <v>4.4082215197442556E-2</v>
      </c>
      <c r="K22" s="30">
        <v>2.190470130999075E-2</v>
      </c>
      <c r="L22" s="30">
        <v>2.9233828344354843E-2</v>
      </c>
    </row>
    <row r="23" spans="1:13">
      <c r="A23" s="34" t="s">
        <v>215</v>
      </c>
      <c r="B23" s="35">
        <v>11684.780019838319</v>
      </c>
      <c r="C23" s="35">
        <v>11247.1401750677</v>
      </c>
      <c r="D23" s="35">
        <v>8012.5154047047681</v>
      </c>
      <c r="E23" s="35">
        <v>8347.6807710745925</v>
      </c>
      <c r="F23" s="35">
        <v>8556.7704984630382</v>
      </c>
      <c r="G23" s="35">
        <v>9379.9688705140143</v>
      </c>
      <c r="H23" s="35">
        <v>7189.6410404688395</v>
      </c>
      <c r="I23" s="35">
        <v>6101.586379809416</v>
      </c>
      <c r="J23" s="35">
        <v>7304.022718197165</v>
      </c>
      <c r="K23" s="35">
        <v>7596.2304541063722</v>
      </c>
      <c r="L23" s="35">
        <v>7761.4009731500855</v>
      </c>
      <c r="M23" s="36"/>
    </row>
    <row r="24" spans="1:13" ht="13.8" thickBot="1">
      <c r="A24" s="37"/>
      <c r="B24" s="88" t="s">
        <v>216</v>
      </c>
      <c r="C24" s="88"/>
      <c r="D24" s="88"/>
      <c r="E24" s="88"/>
      <c r="F24" s="88"/>
      <c r="G24" s="88"/>
      <c r="H24" s="88"/>
      <c r="I24" s="88"/>
      <c r="J24" s="88"/>
      <c r="K24" s="88"/>
      <c r="L24" s="88"/>
    </row>
    <row r="25" spans="1:13" ht="13.8" thickTop="1">
      <c r="A25" s="29" t="s">
        <v>198</v>
      </c>
      <c r="B25" s="38">
        <v>0.3266933527526652</v>
      </c>
      <c r="C25" s="38">
        <v>0.34541179310343417</v>
      </c>
      <c r="D25" s="38">
        <v>0.36749212526729336</v>
      </c>
      <c r="E25" s="38">
        <v>0.35415541533235723</v>
      </c>
      <c r="F25" s="38">
        <v>0.4047923482942985</v>
      </c>
      <c r="G25" s="38">
        <v>0.32654208865156192</v>
      </c>
      <c r="H25" s="38">
        <v>0.34451290238839161</v>
      </c>
      <c r="I25" s="38">
        <v>0.31910672483453845</v>
      </c>
      <c r="J25" s="38">
        <v>0.3095230196463527</v>
      </c>
      <c r="K25" s="38">
        <v>0.31628994978460695</v>
      </c>
      <c r="L25" s="38">
        <v>0.33926459995212971</v>
      </c>
    </row>
    <row r="26" spans="1:13">
      <c r="A26" s="29" t="s">
        <v>199</v>
      </c>
      <c r="B26" s="38">
        <v>4.0816914662791109E-3</v>
      </c>
      <c r="C26" s="38">
        <v>2.8486183207606908E-3</v>
      </c>
      <c r="D26" s="38">
        <v>1.7469932992564504E-3</v>
      </c>
      <c r="E26" s="38">
        <v>0</v>
      </c>
      <c r="F26" s="38">
        <v>3.530103979700079E-3</v>
      </c>
      <c r="G26" s="38">
        <v>2.7840338846101933E-3</v>
      </c>
      <c r="H26" s="38">
        <v>4.4843372800608735E-3</v>
      </c>
      <c r="I26" s="38">
        <v>6.6068062037341838E-3</v>
      </c>
      <c r="J26" s="38">
        <v>5.4681517989924634E-3</v>
      </c>
      <c r="K26" s="38">
        <v>1.0093396590082928E-2</v>
      </c>
      <c r="L26" s="38">
        <v>6.5222164495062056E-3</v>
      </c>
    </row>
    <row r="27" spans="1:13">
      <c r="A27" s="29" t="s">
        <v>200</v>
      </c>
      <c r="B27" s="38">
        <v>2.4736733537343127E-3</v>
      </c>
      <c r="C27" s="38">
        <v>1.9560545116033102E-2</v>
      </c>
      <c r="D27" s="38">
        <v>4.5498832110082042E-3</v>
      </c>
      <c r="E27" s="38">
        <v>1.475318811709882E-3</v>
      </c>
      <c r="F27" s="38">
        <v>2.6905704382919602E-3</v>
      </c>
      <c r="G27" s="38">
        <v>2.6654814397269001E-2</v>
      </c>
      <c r="H27" s="38">
        <v>1.5779678214774068E-2</v>
      </c>
      <c r="I27" s="38">
        <v>1.076323037594444E-3</v>
      </c>
      <c r="J27" s="38">
        <v>3.3214698592318819E-3</v>
      </c>
      <c r="K27" s="38">
        <v>3.5738703249204554E-3</v>
      </c>
      <c r="L27" s="38">
        <v>1.3979563839350798E-2</v>
      </c>
    </row>
    <row r="28" spans="1:13">
      <c r="A28" s="29" t="s">
        <v>201</v>
      </c>
      <c r="B28" s="38">
        <v>0</v>
      </c>
      <c r="C28" s="38">
        <v>0</v>
      </c>
      <c r="D28" s="38">
        <v>0</v>
      </c>
      <c r="E28" s="38">
        <v>0</v>
      </c>
      <c r="F28" s="38">
        <v>5.7129139972722336E-4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</row>
    <row r="29" spans="1:13">
      <c r="A29" s="29" t="s">
        <v>202</v>
      </c>
      <c r="B29" s="38">
        <v>1.3469272653415768E-4</v>
      </c>
      <c r="C29" s="38">
        <v>1.152685801014573E-4</v>
      </c>
      <c r="D29" s="38">
        <v>1.4230619929793867E-4</v>
      </c>
      <c r="E29" s="38">
        <v>1.1749451820361608E-4</v>
      </c>
      <c r="F29" s="38">
        <v>1.4537845951790993E-4</v>
      </c>
      <c r="G29" s="38">
        <v>1.3837891618920714E-4</v>
      </c>
      <c r="H29" s="38">
        <v>1.6659469923604328E-4</v>
      </c>
      <c r="I29" s="38">
        <v>1.7888080201250791E-4</v>
      </c>
      <c r="J29" s="38">
        <v>1.3959950908196109E-4</v>
      </c>
      <c r="K29" s="38">
        <v>1.2704489203249001E-4</v>
      </c>
      <c r="L29" s="38">
        <v>1.5161552820016957E-4</v>
      </c>
    </row>
    <row r="30" spans="1:13">
      <c r="A30" s="29" t="s">
        <v>203</v>
      </c>
      <c r="B30" s="38">
        <v>8.0053825981057567E-4</v>
      </c>
      <c r="C30" s="38">
        <v>1.0675677240884593E-3</v>
      </c>
      <c r="D30" s="38">
        <v>7.2028400643775548E-3</v>
      </c>
      <c r="E30" s="38">
        <v>0</v>
      </c>
      <c r="F30" s="38">
        <v>2.0921893248137995E-3</v>
      </c>
      <c r="G30" s="38">
        <v>2.1391384559890734E-3</v>
      </c>
      <c r="H30" s="38">
        <v>2.9898277401479837E-3</v>
      </c>
      <c r="I30" s="38">
        <v>1.1366368366397207E-3</v>
      </c>
      <c r="J30" s="38">
        <v>7.6122835884874344E-4</v>
      </c>
      <c r="K30" s="38">
        <v>1.8270784291242936E-3</v>
      </c>
      <c r="L30" s="38">
        <v>2.1075221073391115E-4</v>
      </c>
    </row>
    <row r="31" spans="1:13">
      <c r="A31" s="29" t="s">
        <v>204</v>
      </c>
      <c r="B31" s="38">
        <v>5.2297897653488218E-2</v>
      </c>
      <c r="C31" s="38">
        <v>5.2812100943692535E-2</v>
      </c>
      <c r="D31" s="38">
        <v>3.9620543136268553E-2</v>
      </c>
      <c r="E31" s="38">
        <v>9.3402203318647736E-2</v>
      </c>
      <c r="F31" s="38">
        <v>5.3714190680068552E-2</v>
      </c>
      <c r="G31" s="38">
        <v>7.0485975006188778E-2</v>
      </c>
      <c r="H31" s="38">
        <v>5.2581243255123949E-2</v>
      </c>
      <c r="I31" s="38">
        <v>6.3008555844419875E-2</v>
      </c>
      <c r="J31" s="38">
        <v>6.1030734926511905E-2</v>
      </c>
      <c r="K31" s="38">
        <v>3.2574425606722114E-2</v>
      </c>
      <c r="L31" s="38">
        <v>5.9307492604941406E-2</v>
      </c>
    </row>
    <row r="32" spans="1:13">
      <c r="A32" s="29" t="s">
        <v>205</v>
      </c>
      <c r="B32" s="38">
        <v>9.7117803194422522E-2</v>
      </c>
      <c r="C32" s="38">
        <v>8.8113242195190331E-2</v>
      </c>
      <c r="D32" s="38">
        <v>7.2691962788006464E-2</v>
      </c>
      <c r="E32" s="38">
        <v>8.3675418360720039E-2</v>
      </c>
      <c r="F32" s="38">
        <v>7.7416390665234466E-2</v>
      </c>
      <c r="G32" s="38">
        <v>7.4023102325326634E-2</v>
      </c>
      <c r="H32" s="38">
        <v>7.3585257511546515E-2</v>
      </c>
      <c r="I32" s="38">
        <v>8.0289583468420717E-2</v>
      </c>
      <c r="J32" s="38">
        <v>7.4597803162114701E-2</v>
      </c>
      <c r="K32" s="38">
        <v>0.10770581735931128</v>
      </c>
      <c r="L32" s="38">
        <v>8.9592910720533464E-2</v>
      </c>
    </row>
    <row r="33" spans="1:13">
      <c r="A33" s="29" t="s">
        <v>206</v>
      </c>
      <c r="B33" s="38">
        <v>1.7830646968143349E-2</v>
      </c>
      <c r="C33" s="38">
        <v>2.0083591682805588E-2</v>
      </c>
      <c r="D33" s="38">
        <v>2.8093611758240589E-2</v>
      </c>
      <c r="E33" s="38">
        <v>2.6997209723750703E-2</v>
      </c>
      <c r="F33" s="38">
        <v>2.1397532345503692E-2</v>
      </c>
      <c r="G33" s="38">
        <v>1.8667497832515222E-2</v>
      </c>
      <c r="H33" s="38">
        <v>2.1471405236245952E-2</v>
      </c>
      <c r="I33" s="38">
        <v>1.9170659162203531E-2</v>
      </c>
      <c r="J33" s="38">
        <v>1.8050492701729644E-2</v>
      </c>
      <c r="K33" s="38">
        <v>4.6334107703493383E-3</v>
      </c>
      <c r="L33" s="38">
        <v>2.3181568493170393E-2</v>
      </c>
    </row>
    <row r="34" spans="1:13">
      <c r="A34" s="29" t="s">
        <v>207</v>
      </c>
      <c r="B34" s="38">
        <v>1.9832334840157843E-2</v>
      </c>
      <c r="C34" s="38">
        <v>1.5871024028625499E-2</v>
      </c>
      <c r="D34" s="38">
        <v>1.8107560021558736E-2</v>
      </c>
      <c r="E34" s="38">
        <v>1.2341716749024931E-2</v>
      </c>
      <c r="F34" s="38">
        <v>1.8202526928632588E-2</v>
      </c>
      <c r="G34" s="38">
        <v>1.873682741058616E-2</v>
      </c>
      <c r="H34" s="38">
        <v>1.6092895980099695E-2</v>
      </c>
      <c r="I34" s="38">
        <v>2.2547906804447213E-2</v>
      </c>
      <c r="J34" s="38">
        <v>1.7280306640711032E-2</v>
      </c>
      <c r="K34" s="38">
        <v>1.4088598973299676E-2</v>
      </c>
      <c r="L34" s="38">
        <v>1.0841770796705686E-2</v>
      </c>
    </row>
    <row r="35" spans="1:13">
      <c r="A35" s="31" t="s">
        <v>130</v>
      </c>
      <c r="B35" s="40">
        <v>0.39364853239739162</v>
      </c>
      <c r="C35" s="40">
        <v>0.38502130215461339</v>
      </c>
      <c r="D35" s="40">
        <v>0.37282205625862919</v>
      </c>
      <c r="E35" s="40">
        <v>0.35770049713024299</v>
      </c>
      <c r="F35" s="40">
        <v>0.33487812143169482</v>
      </c>
      <c r="G35" s="40">
        <v>0.35210840302229629</v>
      </c>
      <c r="H35" s="40">
        <v>0.41349852756136762</v>
      </c>
      <c r="I35" s="40">
        <v>0.41594458988370159</v>
      </c>
      <c r="J35" s="40">
        <v>0.44485974258302946</v>
      </c>
      <c r="K35" s="40">
        <v>0.40913662680977664</v>
      </c>
      <c r="L35" s="40">
        <v>0.37633070163321958</v>
      </c>
      <c r="M35" s="41"/>
    </row>
    <row r="36" spans="1:13">
      <c r="A36" s="29" t="s">
        <v>208</v>
      </c>
      <c r="B36" s="38">
        <v>1.0512114532434834E-2</v>
      </c>
      <c r="C36" s="38">
        <v>4.4502385528755852E-3</v>
      </c>
      <c r="D36" s="38">
        <v>6.8623896626506097E-3</v>
      </c>
      <c r="E36" s="38">
        <v>4.4298262085599449E-3</v>
      </c>
      <c r="F36" s="38">
        <v>2.6107570027963075E-3</v>
      </c>
      <c r="G36" s="38">
        <v>2.7864154821710231E-3</v>
      </c>
      <c r="H36" s="38">
        <v>4.4732045726969165E-3</v>
      </c>
      <c r="I36" s="38">
        <v>5.1946516551210271E-4</v>
      </c>
      <c r="J36" s="38">
        <v>3.3293415674141027E-3</v>
      </c>
      <c r="K36" s="38">
        <v>2.6884648937671096E-3</v>
      </c>
      <c r="L36" s="38">
        <v>3.4519661023059275E-3</v>
      </c>
    </row>
    <row r="37" spans="1:13">
      <c r="A37" s="29" t="s">
        <v>209</v>
      </c>
      <c r="B37" s="38">
        <v>4.1412703114993794E-2</v>
      </c>
      <c r="C37" s="38">
        <v>4.3060792019284852E-2</v>
      </c>
      <c r="D37" s="38">
        <v>5.4616058549479991E-2</v>
      </c>
      <c r="E37" s="38">
        <v>4.0968992107211777E-2</v>
      </c>
      <c r="F37" s="38">
        <v>5.3630608550941677E-2</v>
      </c>
      <c r="G37" s="38">
        <v>9.0060119882176048E-2</v>
      </c>
      <c r="H37" s="38">
        <v>4.5131763311232309E-2</v>
      </c>
      <c r="I37" s="38">
        <v>5.8089715665199597E-2</v>
      </c>
      <c r="J37" s="38">
        <v>5.0823025484033051E-2</v>
      </c>
      <c r="K37" s="38">
        <v>7.1721015481528247E-2</v>
      </c>
      <c r="L37" s="38">
        <v>4.8343003262394511E-2</v>
      </c>
    </row>
    <row r="38" spans="1:13">
      <c r="A38" s="29" t="s">
        <v>210</v>
      </c>
      <c r="B38" s="38">
        <v>7.2935693255789811E-3</v>
      </c>
      <c r="C38" s="38">
        <v>2.4433939435342142E-3</v>
      </c>
      <c r="D38" s="38">
        <v>8.7821852263384702E-3</v>
      </c>
      <c r="E38" s="38">
        <v>5.1160579126296084E-3</v>
      </c>
      <c r="F38" s="38">
        <v>4.5157311282147047E-3</v>
      </c>
      <c r="G38" s="38">
        <v>8.0403673867792021E-3</v>
      </c>
      <c r="H38" s="38">
        <v>2.8078692515526647E-3</v>
      </c>
      <c r="I38" s="38">
        <v>7.2105317984737021E-3</v>
      </c>
      <c r="J38" s="38">
        <v>6.7224454403391328E-3</v>
      </c>
      <c r="K38" s="38">
        <v>1.3104060231450108E-2</v>
      </c>
      <c r="L38" s="38">
        <v>5.3208770626180686E-3</v>
      </c>
    </row>
    <row r="39" spans="1:13">
      <c r="A39" s="29" t="s">
        <v>211</v>
      </c>
      <c r="B39" s="38">
        <v>9.5235347143341235E-4</v>
      </c>
      <c r="C39" s="38">
        <v>1.0004477350984533E-2</v>
      </c>
      <c r="D39" s="38">
        <v>1.3908146525963351E-2</v>
      </c>
      <c r="E39" s="38">
        <v>1.1459737550632313E-2</v>
      </c>
      <c r="F39" s="38">
        <v>7.5669216390714302E-3</v>
      </c>
      <c r="G39" s="38">
        <v>1.8177859378691664E-3</v>
      </c>
      <c r="H39" s="38">
        <v>7.1647621359530736E-5</v>
      </c>
      <c r="I39" s="38">
        <v>0</v>
      </c>
      <c r="J39" s="38">
        <v>1.6588061242396235E-4</v>
      </c>
      <c r="K39" s="38">
        <v>4.551909590317019E-3</v>
      </c>
      <c r="L39" s="38">
        <v>1.5764168919421067E-3</v>
      </c>
    </row>
    <row r="40" spans="1:13">
      <c r="A40" s="29" t="s">
        <v>212</v>
      </c>
      <c r="B40" s="38">
        <v>2.4102197073214749E-2</v>
      </c>
      <c r="C40" s="38">
        <v>9.1329458009465712E-3</v>
      </c>
      <c r="D40" s="38">
        <v>3.357227743272163E-3</v>
      </c>
      <c r="E40" s="38">
        <v>7.3178253458461486E-3</v>
      </c>
      <c r="F40" s="38">
        <v>1.6630853410375794E-3</v>
      </c>
      <c r="G40" s="38">
        <v>5.0120654359399382E-3</v>
      </c>
      <c r="H40" s="38">
        <v>1.9892450330861616E-3</v>
      </c>
      <c r="I40" s="38">
        <v>3.8258706896321568E-3</v>
      </c>
      <c r="J40" s="38">
        <v>3.1651507953914821E-3</v>
      </c>
      <c r="K40" s="38">
        <v>7.8814466349117745E-3</v>
      </c>
      <c r="L40" s="38">
        <v>2.1470000034044125E-2</v>
      </c>
    </row>
    <row r="41" spans="1:13">
      <c r="A41" s="29" t="s">
        <v>213</v>
      </c>
      <c r="B41" s="38">
        <v>8.1255189681211091E-4</v>
      </c>
      <c r="C41" s="38">
        <v>0</v>
      </c>
      <c r="D41" s="38">
        <v>0</v>
      </c>
      <c r="E41" s="38">
        <v>8.390669475316886E-4</v>
      </c>
      <c r="F41" s="38">
        <v>1.0578259979693399E-2</v>
      </c>
      <c r="G41" s="38">
        <v>0</v>
      </c>
      <c r="H41" s="38">
        <v>3.602496214446112E-4</v>
      </c>
      <c r="I41" s="38">
        <v>1.2838149441700955E-3</v>
      </c>
      <c r="J41" s="38">
        <v>7.5557157999220196E-4</v>
      </c>
      <c r="K41" s="38">
        <v>0</v>
      </c>
      <c r="L41" s="38">
        <v>4.5077785229043031E-4</v>
      </c>
    </row>
    <row r="42" spans="1:13">
      <c r="A42" s="29" t="s">
        <v>214</v>
      </c>
      <c r="B42" s="38">
        <v>3.3469729055278914E-6</v>
      </c>
      <c r="C42" s="38">
        <v>3.0984830290366691E-6</v>
      </c>
      <c r="D42" s="38">
        <v>4.1102883584311234E-6</v>
      </c>
      <c r="E42" s="38">
        <v>3.2199829313964721E-6</v>
      </c>
      <c r="F42" s="38">
        <v>3.9924107612219214E-6</v>
      </c>
      <c r="G42" s="38">
        <v>2.9859725321019783E-6</v>
      </c>
      <c r="H42" s="38">
        <v>3.3507216332773846E-6</v>
      </c>
      <c r="I42" s="38">
        <v>3.9348593001800203E-6</v>
      </c>
      <c r="J42" s="38">
        <v>6.0353338014155668E-6</v>
      </c>
      <c r="K42" s="38">
        <v>2.8836277996475871E-6</v>
      </c>
      <c r="L42" s="38">
        <v>3.7665659132271115E-6</v>
      </c>
    </row>
    <row r="43" spans="1:13">
      <c r="A43" s="34" t="s">
        <v>215</v>
      </c>
      <c r="B43" s="42">
        <v>1.0000000000000002</v>
      </c>
      <c r="C43" s="42">
        <v>1</v>
      </c>
      <c r="D43" s="42">
        <v>1</v>
      </c>
      <c r="E43" s="42">
        <v>1</v>
      </c>
      <c r="F43" s="42">
        <v>0.99999999999999989</v>
      </c>
      <c r="G43" s="42">
        <v>1</v>
      </c>
      <c r="H43" s="42">
        <v>0.99999999999999989</v>
      </c>
      <c r="I43" s="42">
        <v>1</v>
      </c>
      <c r="J43" s="42">
        <v>0.99999999999999989</v>
      </c>
      <c r="K43" s="42">
        <v>0.99999999999999989</v>
      </c>
      <c r="L43" s="42">
        <v>0.99999999999999967</v>
      </c>
      <c r="M43" s="36"/>
    </row>
  </sheetData>
  <mergeCells count="3">
    <mergeCell ref="A1:L1"/>
    <mergeCell ref="B4:L4"/>
    <mergeCell ref="B24:L24"/>
  </mergeCells>
  <printOptions horizontalCentered="1"/>
  <pageMargins left="0.39370078740157483" right="0" top="0.39370078740157483" bottom="0.39370078740157483" header="0" footer="0"/>
  <pageSetup paperSize="9" scale="99" orientation="landscape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5A9CA-5CA9-4F2A-85E3-E6F4B0AC6767}">
  <sheetPr>
    <pageSetUpPr fitToPage="1"/>
  </sheetPr>
  <dimension ref="A1:N43"/>
  <sheetViews>
    <sheetView view="pageBreakPreview" zoomScaleNormal="100" zoomScaleSheetLayoutView="100" workbookViewId="0">
      <selection sqref="A1:L1"/>
    </sheetView>
  </sheetViews>
  <sheetFormatPr baseColWidth="10" defaultColWidth="11.44140625" defaultRowHeight="13.2"/>
  <cols>
    <col min="1" max="1" width="23.109375" customWidth="1"/>
    <col min="2" max="12" width="9.6640625" customWidth="1"/>
  </cols>
  <sheetData>
    <row r="1" spans="1:14" ht="15.6">
      <c r="A1" s="86" t="s">
        <v>195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</row>
    <row r="2" spans="1:14" ht="15.6"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6"/>
    </row>
    <row r="3" spans="1:14" ht="13.8" thickBot="1">
      <c r="B3" s="27" t="s">
        <v>17</v>
      </c>
      <c r="C3" s="27" t="s">
        <v>18</v>
      </c>
      <c r="D3" s="27">
        <v>2021</v>
      </c>
      <c r="E3" s="27">
        <v>2020</v>
      </c>
      <c r="F3" s="27">
        <v>2019</v>
      </c>
      <c r="G3" s="27">
        <v>2018</v>
      </c>
      <c r="H3" s="27">
        <v>2017</v>
      </c>
      <c r="I3" s="27">
        <v>2016</v>
      </c>
      <c r="J3" s="27">
        <v>2015</v>
      </c>
      <c r="K3" s="27">
        <v>2014</v>
      </c>
      <c r="L3" s="27">
        <v>2013</v>
      </c>
      <c r="M3" s="17"/>
    </row>
    <row r="4" spans="1:14" ht="14.4" thickTop="1" thickBot="1">
      <c r="A4" s="28" t="s">
        <v>196</v>
      </c>
      <c r="B4" s="87" t="s">
        <v>197</v>
      </c>
      <c r="C4" s="87"/>
      <c r="D4" s="87"/>
      <c r="E4" s="87"/>
      <c r="F4" s="87"/>
      <c r="G4" s="87"/>
      <c r="H4" s="87"/>
      <c r="I4" s="87"/>
      <c r="J4" s="87"/>
      <c r="K4" s="87"/>
      <c r="L4" s="87"/>
      <c r="M4" s="17"/>
    </row>
    <row r="5" spans="1:14" ht="13.8" thickTop="1">
      <c r="A5" s="29" t="s">
        <v>198</v>
      </c>
      <c r="B5" s="30">
        <v>3201.8200149529712</v>
      </c>
      <c r="C5" s="30">
        <v>3550.339042453943</v>
      </c>
      <c r="D5" s="30">
        <v>2501.0309774924722</v>
      </c>
      <c r="E5" s="30">
        <v>1887.3123285903941</v>
      </c>
      <c r="F5" s="30">
        <v>1945.3369502528633</v>
      </c>
      <c r="G5" s="30">
        <v>2115.7788905291127</v>
      </c>
      <c r="H5" s="30">
        <v>2005.6270261910013</v>
      </c>
      <c r="I5" s="30">
        <v>1433.6234687573724</v>
      </c>
      <c r="J5" s="30">
        <v>1425.5719959359171</v>
      </c>
      <c r="K5" s="30">
        <v>1394.635961928677</v>
      </c>
      <c r="L5" s="30">
        <v>1428.7631266025439</v>
      </c>
    </row>
    <row r="6" spans="1:14">
      <c r="A6" s="29" t="s">
        <v>199</v>
      </c>
      <c r="B6" s="30">
        <v>90.369576308680166</v>
      </c>
      <c r="C6" s="30">
        <v>81.121703369905788</v>
      </c>
      <c r="D6" s="30">
        <v>46.54193223125899</v>
      </c>
      <c r="E6" s="30">
        <v>28.909133809978421</v>
      </c>
      <c r="F6" s="30">
        <v>10.552377926187347</v>
      </c>
      <c r="G6" s="30">
        <v>56.183612886806593</v>
      </c>
      <c r="H6" s="30">
        <v>57.223449883195904</v>
      </c>
      <c r="I6" s="30">
        <v>44.132969447333437</v>
      </c>
      <c r="J6" s="30">
        <v>109.83762846609852</v>
      </c>
      <c r="K6" s="30">
        <v>32.765262117935308</v>
      </c>
      <c r="L6" s="30">
        <v>12.36249089672498</v>
      </c>
    </row>
    <row r="7" spans="1:14">
      <c r="A7" s="29" t="s">
        <v>200</v>
      </c>
      <c r="B7" s="30">
        <v>4.8563485070755199</v>
      </c>
      <c r="C7" s="30">
        <v>39.724246712383668</v>
      </c>
      <c r="D7" s="30">
        <v>20.017151125742544</v>
      </c>
      <c r="E7" s="30">
        <v>25.347769259741028</v>
      </c>
      <c r="F7" s="30">
        <v>3.5070470612009776</v>
      </c>
      <c r="G7" s="30">
        <v>17.75350864621274</v>
      </c>
      <c r="H7" s="30">
        <v>0.165705349725808</v>
      </c>
      <c r="I7" s="30">
        <v>0</v>
      </c>
      <c r="J7" s="30">
        <v>3.4685045614373</v>
      </c>
      <c r="K7" s="30">
        <v>12.343432540844042</v>
      </c>
      <c r="L7" s="30">
        <v>38.176226329299887</v>
      </c>
    </row>
    <row r="8" spans="1:14">
      <c r="A8" s="29" t="s">
        <v>201</v>
      </c>
      <c r="B8" s="30">
        <v>0</v>
      </c>
      <c r="C8" s="30">
        <v>0</v>
      </c>
      <c r="D8" s="30">
        <v>0</v>
      </c>
      <c r="E8" s="30">
        <v>0</v>
      </c>
      <c r="F8" s="30">
        <v>0</v>
      </c>
      <c r="G8" s="30">
        <v>0</v>
      </c>
      <c r="H8" s="30">
        <v>10.019490027595801</v>
      </c>
      <c r="I8" s="30">
        <v>0</v>
      </c>
      <c r="J8" s="30">
        <v>0</v>
      </c>
      <c r="K8" s="30">
        <v>0</v>
      </c>
      <c r="L8" s="30">
        <v>0</v>
      </c>
    </row>
    <row r="9" spans="1:14">
      <c r="A9" s="29" t="s">
        <v>202</v>
      </c>
      <c r="B9" s="30">
        <v>53.176409526646637</v>
      </c>
      <c r="C9" s="30">
        <v>75.61650150155495</v>
      </c>
      <c r="D9" s="30">
        <v>24.975675311575884</v>
      </c>
      <c r="E9" s="30">
        <v>19.149217902280697</v>
      </c>
      <c r="F9" s="30">
        <v>14.112080169619031</v>
      </c>
      <c r="G9" s="30">
        <v>76.381956897145869</v>
      </c>
      <c r="H9" s="30">
        <v>32.820831564951945</v>
      </c>
      <c r="I9" s="30">
        <v>77.116248912991139</v>
      </c>
      <c r="J9" s="30">
        <v>46.851884740544612</v>
      </c>
      <c r="K9" s="30">
        <v>54.45985184902149</v>
      </c>
      <c r="L9" s="30">
        <v>33.795171421821692</v>
      </c>
    </row>
    <row r="10" spans="1:14">
      <c r="A10" s="29" t="s">
        <v>203</v>
      </c>
      <c r="B10" s="30">
        <v>27.917493106316201</v>
      </c>
      <c r="C10" s="30">
        <v>0.1070037186672</v>
      </c>
      <c r="D10" s="30">
        <v>25.883376091274354</v>
      </c>
      <c r="E10" s="30">
        <v>0</v>
      </c>
      <c r="F10" s="30">
        <v>4.4411817941323353</v>
      </c>
      <c r="G10" s="30">
        <v>42.314625461239601</v>
      </c>
      <c r="H10" s="30">
        <v>9.9802935196072511</v>
      </c>
      <c r="I10" s="30">
        <v>5.0132464876594298</v>
      </c>
      <c r="J10" s="30">
        <v>15.281603769728989</v>
      </c>
      <c r="K10" s="30">
        <v>9.5895667997369358</v>
      </c>
      <c r="L10" s="30">
        <v>15.744535793551231</v>
      </c>
    </row>
    <row r="11" spans="1:14">
      <c r="A11" s="29" t="s">
        <v>204</v>
      </c>
      <c r="B11" s="30">
        <v>428.21702213716281</v>
      </c>
      <c r="C11" s="30">
        <v>545.92544980367654</v>
      </c>
      <c r="D11" s="30">
        <v>437.99866910248221</v>
      </c>
      <c r="E11" s="30">
        <v>629.00112137241786</v>
      </c>
      <c r="F11" s="30">
        <v>534.84169841555581</v>
      </c>
      <c r="G11" s="30">
        <v>538.32193150599812</v>
      </c>
      <c r="H11" s="30">
        <v>494.69318241055674</v>
      </c>
      <c r="I11" s="30">
        <v>344.35774099276546</v>
      </c>
      <c r="J11" s="30">
        <v>521.80181741662341</v>
      </c>
      <c r="K11" s="30">
        <v>492.44116913303003</v>
      </c>
      <c r="L11" s="30">
        <v>472.79803723914381</v>
      </c>
    </row>
    <row r="12" spans="1:14">
      <c r="A12" s="29" t="s">
        <v>205</v>
      </c>
      <c r="B12" s="30">
        <v>716.04338002677275</v>
      </c>
      <c r="C12" s="30">
        <v>971.23234709957148</v>
      </c>
      <c r="D12" s="30">
        <v>718.58149978928645</v>
      </c>
      <c r="E12" s="30">
        <v>418.34735545261759</v>
      </c>
      <c r="F12" s="30">
        <v>410.44825387383412</v>
      </c>
      <c r="G12" s="30">
        <v>772.78069500985214</v>
      </c>
      <c r="H12" s="30">
        <v>536.52751411717338</v>
      </c>
      <c r="I12" s="30">
        <v>500.36195991147019</v>
      </c>
      <c r="J12" s="30">
        <v>277.31854914563024</v>
      </c>
      <c r="K12" s="30">
        <v>441.24527231980346</v>
      </c>
      <c r="L12" s="30">
        <v>356.06169216554895</v>
      </c>
    </row>
    <row r="13" spans="1:14">
      <c r="A13" s="29" t="s">
        <v>206</v>
      </c>
      <c r="B13" s="30">
        <v>117.95832448782033</v>
      </c>
      <c r="C13" s="30">
        <v>165.52261318390953</v>
      </c>
      <c r="D13" s="30">
        <v>193.85498038647719</v>
      </c>
      <c r="E13" s="30">
        <v>122.59069189509036</v>
      </c>
      <c r="F13" s="30">
        <v>105.04322552502433</v>
      </c>
      <c r="G13" s="30">
        <v>109.75190187308358</v>
      </c>
      <c r="H13" s="30">
        <v>151.1418699983798</v>
      </c>
      <c r="I13" s="30">
        <v>102.89725116056877</v>
      </c>
      <c r="J13" s="30">
        <v>92.472251695092055</v>
      </c>
      <c r="K13" s="30">
        <v>116.5479126918284</v>
      </c>
      <c r="L13" s="30">
        <v>171.42709751465179</v>
      </c>
    </row>
    <row r="14" spans="1:14">
      <c r="A14" s="29" t="s">
        <v>207</v>
      </c>
      <c r="B14" s="30">
        <v>285.94125004994794</v>
      </c>
      <c r="C14" s="30">
        <v>365.37748816744562</v>
      </c>
      <c r="D14" s="30">
        <v>227.16239358541642</v>
      </c>
      <c r="E14" s="30">
        <v>111.28650461319043</v>
      </c>
      <c r="F14" s="30">
        <v>446.02341695718923</v>
      </c>
      <c r="G14" s="30">
        <v>342.13053436438832</v>
      </c>
      <c r="H14" s="30">
        <v>184.21655871747086</v>
      </c>
      <c r="I14" s="30">
        <v>495.87754118095864</v>
      </c>
      <c r="J14" s="30">
        <v>104.20058743843647</v>
      </c>
      <c r="K14" s="30">
        <v>183.44018096524917</v>
      </c>
      <c r="L14" s="30">
        <v>149.04749533108023</v>
      </c>
    </row>
    <row r="15" spans="1:14">
      <c r="A15" s="31" t="s">
        <v>130</v>
      </c>
      <c r="B15" s="32">
        <v>6623.2116776965086</v>
      </c>
      <c r="C15" s="32">
        <v>6230.3097224742014</v>
      </c>
      <c r="D15" s="32">
        <v>4933.9107540066725</v>
      </c>
      <c r="E15" s="32">
        <v>4475.1262574764314</v>
      </c>
      <c r="F15" s="32">
        <v>4210.3348149985877</v>
      </c>
      <c r="G15" s="32">
        <v>4856.0796549712759</v>
      </c>
      <c r="H15" s="32">
        <v>4373.7165909002488</v>
      </c>
      <c r="I15" s="32">
        <v>3947.2786079903217</v>
      </c>
      <c r="J15" s="32">
        <v>4501.4105658379594</v>
      </c>
      <c r="K15" s="32">
        <v>4212.6587154357712</v>
      </c>
      <c r="L15" s="32">
        <v>3946.1954824839331</v>
      </c>
      <c r="N15" s="33"/>
    </row>
    <row r="16" spans="1:14">
      <c r="A16" s="29" t="s">
        <v>208</v>
      </c>
      <c r="B16" s="30">
        <v>85.51916492891597</v>
      </c>
      <c r="C16" s="30">
        <v>61.862443553769303</v>
      </c>
      <c r="D16" s="30">
        <v>46.863418003249826</v>
      </c>
      <c r="E16" s="30">
        <v>52.727173201774931</v>
      </c>
      <c r="F16" s="30">
        <v>53.29597009759452</v>
      </c>
      <c r="G16" s="30">
        <v>89.235754197004852</v>
      </c>
      <c r="H16" s="30">
        <v>30.099685560179022</v>
      </c>
      <c r="I16" s="30">
        <v>49.63455678015103</v>
      </c>
      <c r="J16" s="30">
        <v>48.206837298250854</v>
      </c>
      <c r="K16" s="30">
        <v>52.860834467980276</v>
      </c>
      <c r="L16" s="30">
        <v>82.624572467065875</v>
      </c>
    </row>
    <row r="17" spans="1:13">
      <c r="A17" s="29" t="s">
        <v>209</v>
      </c>
      <c r="B17" s="30">
        <v>3661.9465111685727</v>
      </c>
      <c r="C17" s="30">
        <v>3272.4523923051202</v>
      </c>
      <c r="D17" s="30">
        <v>2159.8686105150364</v>
      </c>
      <c r="E17" s="30">
        <v>1888.0555158491127</v>
      </c>
      <c r="F17" s="30">
        <v>1543.5664623442167</v>
      </c>
      <c r="G17" s="30">
        <v>1702.4294304894781</v>
      </c>
      <c r="H17" s="30">
        <v>1759.2718374897379</v>
      </c>
      <c r="I17" s="30">
        <v>1415.2435145262202</v>
      </c>
      <c r="J17" s="30">
        <v>1056.7181261570549</v>
      </c>
      <c r="K17" s="30">
        <v>1077.9769500967664</v>
      </c>
      <c r="L17" s="30">
        <v>1118.2310603603851</v>
      </c>
      <c r="M17" s="33"/>
    </row>
    <row r="18" spans="1:13">
      <c r="A18" s="29" t="s">
        <v>210</v>
      </c>
      <c r="B18" s="30">
        <v>149.97134709543843</v>
      </c>
      <c r="C18" s="30">
        <v>76.138132839737494</v>
      </c>
      <c r="D18" s="30">
        <v>141.75249415056157</v>
      </c>
      <c r="E18" s="30">
        <v>160.94084720803974</v>
      </c>
      <c r="F18" s="30">
        <v>151.67472404045293</v>
      </c>
      <c r="G18" s="30">
        <v>85.779916422548695</v>
      </c>
      <c r="H18" s="30">
        <v>76.490029283730735</v>
      </c>
      <c r="I18" s="30">
        <v>63.574757216539297</v>
      </c>
      <c r="J18" s="30">
        <v>39.340265291667471</v>
      </c>
      <c r="K18" s="30">
        <v>22.21761512697676</v>
      </c>
      <c r="L18" s="30">
        <v>66.358676833490534</v>
      </c>
    </row>
    <row r="19" spans="1:13">
      <c r="A19" s="29" t="s">
        <v>211</v>
      </c>
      <c r="B19" s="30">
        <v>49.629824426709988</v>
      </c>
      <c r="C19" s="30">
        <v>27.741784402749047</v>
      </c>
      <c r="D19" s="30">
        <v>37.463012056508283</v>
      </c>
      <c r="E19" s="30">
        <v>59.422365656621487</v>
      </c>
      <c r="F19" s="30">
        <v>26.322416018460405</v>
      </c>
      <c r="G19" s="30">
        <v>26.919889727600495</v>
      </c>
      <c r="H19" s="30">
        <v>33.010742489984395</v>
      </c>
      <c r="I19" s="30">
        <v>29.273825337399707</v>
      </c>
      <c r="J19" s="30">
        <v>20.795369916143564</v>
      </c>
      <c r="K19" s="30">
        <v>47.192287133189964</v>
      </c>
      <c r="L19" s="30">
        <v>15.728036346564853</v>
      </c>
    </row>
    <row r="20" spans="1:13">
      <c r="A20" s="29" t="s">
        <v>212</v>
      </c>
      <c r="B20" s="30">
        <v>109.90273202395498</v>
      </c>
      <c r="C20" s="30">
        <v>143.96669431357094</v>
      </c>
      <c r="D20" s="30">
        <v>111.91734977862575</v>
      </c>
      <c r="E20" s="30">
        <v>91.487328255826981</v>
      </c>
      <c r="F20" s="30">
        <v>82.072679516832991</v>
      </c>
      <c r="G20" s="30">
        <v>97.928785775997639</v>
      </c>
      <c r="H20" s="30">
        <v>49.077130017930095</v>
      </c>
      <c r="I20" s="30">
        <v>40.54332809238452</v>
      </c>
      <c r="J20" s="30">
        <v>19.216464440322461</v>
      </c>
      <c r="K20" s="30">
        <v>39.218955285544304</v>
      </c>
      <c r="L20" s="30">
        <v>41.461651912022788</v>
      </c>
    </row>
    <row r="21" spans="1:13">
      <c r="A21" s="29" t="s">
        <v>213</v>
      </c>
      <c r="B21" s="30">
        <v>21.600463533345209</v>
      </c>
      <c r="C21" s="30">
        <v>0</v>
      </c>
      <c r="D21" s="30">
        <v>23.690728328077547</v>
      </c>
      <c r="E21" s="30">
        <v>15.885777318173572</v>
      </c>
      <c r="F21" s="30">
        <v>23.460663153272748</v>
      </c>
      <c r="G21" s="30">
        <v>0</v>
      </c>
      <c r="H21" s="30">
        <v>13.40564428388058</v>
      </c>
      <c r="I21" s="30">
        <v>7.7041228909886597</v>
      </c>
      <c r="J21" s="30">
        <v>26.709380429826901</v>
      </c>
      <c r="K21" s="30">
        <v>31.365425857982178</v>
      </c>
      <c r="L21" s="30">
        <v>14.91489623666863</v>
      </c>
    </row>
    <row r="22" spans="1:13">
      <c r="A22" s="29" t="s">
        <v>214</v>
      </c>
      <c r="B22" s="30">
        <v>1.924447635896297</v>
      </c>
      <c r="C22" s="30">
        <v>3.5476011194898929</v>
      </c>
      <c r="D22" s="30">
        <v>1.0507599809982269</v>
      </c>
      <c r="E22" s="30">
        <v>0.8560167153192646</v>
      </c>
      <c r="F22" s="30">
        <v>1.7023191485385385</v>
      </c>
      <c r="G22" s="30">
        <v>6.537466895030196</v>
      </c>
      <c r="H22" s="30">
        <v>16.268245205089791</v>
      </c>
      <c r="I22" s="30">
        <v>3.0712755877548679</v>
      </c>
      <c r="J22" s="30">
        <v>2.6248046513138155</v>
      </c>
      <c r="K22" s="30">
        <v>2.6692735508296637</v>
      </c>
      <c r="L22" s="30">
        <v>2.5175960008747875</v>
      </c>
    </row>
    <row r="23" spans="1:13">
      <c r="A23" s="34" t="s">
        <v>215</v>
      </c>
      <c r="B23" s="35">
        <v>15630.005987612732</v>
      </c>
      <c r="C23" s="35">
        <v>15610.985167019699</v>
      </c>
      <c r="D23" s="35">
        <v>11652.56378193572</v>
      </c>
      <c r="E23" s="35">
        <v>9986.4454045770108</v>
      </c>
      <c r="F23" s="35">
        <v>9566.7362812935626</v>
      </c>
      <c r="G23" s="35">
        <v>10936.308555652775</v>
      </c>
      <c r="H23" s="35">
        <v>9833.75582701044</v>
      </c>
      <c r="I23" s="35">
        <v>8559.7044152728813</v>
      </c>
      <c r="J23" s="35">
        <v>8311.826637192049</v>
      </c>
      <c r="K23" s="35">
        <v>8223.6286673011673</v>
      </c>
      <c r="L23" s="35">
        <v>7966.2078459353734</v>
      </c>
      <c r="M23" s="36"/>
    </row>
    <row r="24" spans="1:13" ht="13.8" thickBot="1">
      <c r="A24" s="37"/>
      <c r="B24" s="88" t="s">
        <v>216</v>
      </c>
      <c r="C24" s="88"/>
      <c r="D24" s="88"/>
      <c r="E24" s="88"/>
      <c r="F24" s="88"/>
      <c r="G24" s="88"/>
      <c r="H24" s="88"/>
      <c r="I24" s="88"/>
      <c r="J24" s="88"/>
      <c r="K24" s="88"/>
      <c r="L24" s="88"/>
    </row>
    <row r="25" spans="1:13" ht="13.8" thickTop="1">
      <c r="A25" s="29" t="s">
        <v>198</v>
      </c>
      <c r="B25" s="38">
        <v>0.2048508501846073</v>
      </c>
      <c r="C25" s="38">
        <v>0.22742568803117633</v>
      </c>
      <c r="D25" s="38">
        <v>0.21463353681613589</v>
      </c>
      <c r="E25" s="38">
        <v>0.18898739763053196</v>
      </c>
      <c r="F25" s="38">
        <v>0.20334384611988335</v>
      </c>
      <c r="G25" s="38">
        <v>0.19346371581986005</v>
      </c>
      <c r="H25" s="38">
        <v>0.20395330751269344</v>
      </c>
      <c r="I25" s="38">
        <v>0.16748516060897983</v>
      </c>
      <c r="J25" s="38">
        <v>0.17151127642112521</v>
      </c>
      <c r="K25" s="38">
        <v>0.16958887838333891</v>
      </c>
      <c r="L25" s="38">
        <v>0.17935298127220556</v>
      </c>
      <c r="M25" s="39"/>
    </row>
    <row r="26" spans="1:13">
      <c r="A26" s="29" t="s">
        <v>199</v>
      </c>
      <c r="B26" s="38">
        <v>5.7818004919704367E-3</v>
      </c>
      <c r="C26" s="38">
        <v>5.1964499678909615E-3</v>
      </c>
      <c r="D26" s="38">
        <v>3.9941366640198267E-3</v>
      </c>
      <c r="E26" s="38">
        <v>2.8948372157252991E-3</v>
      </c>
      <c r="F26" s="38">
        <v>1.1030279936555868E-3</v>
      </c>
      <c r="G26" s="38">
        <v>5.1373470857098598E-3</v>
      </c>
      <c r="H26" s="38">
        <v>5.8190838668192154E-3</v>
      </c>
      <c r="I26" s="38">
        <v>5.1558987677878228E-3</v>
      </c>
      <c r="J26" s="38">
        <v>1.3214619753330723E-2</v>
      </c>
      <c r="K26" s="38">
        <v>3.9842827836106829E-3</v>
      </c>
      <c r="L26" s="38">
        <v>1.5518664759710905E-3</v>
      </c>
    </row>
    <row r="27" spans="1:13">
      <c r="A27" s="29" t="s">
        <v>200</v>
      </c>
      <c r="B27" s="38">
        <v>3.1070675922480949E-4</v>
      </c>
      <c r="C27" s="38">
        <v>2.5446341974820698E-3</v>
      </c>
      <c r="D27" s="38">
        <v>1.7178323586414476E-3</v>
      </c>
      <c r="E27" s="38">
        <v>2.5382173769381024E-3</v>
      </c>
      <c r="F27" s="38">
        <v>3.6658761756175155E-4</v>
      </c>
      <c r="G27" s="38">
        <v>1.6233547687383308E-3</v>
      </c>
      <c r="H27" s="38">
        <v>1.6850667500881408E-5</v>
      </c>
      <c r="I27" s="38">
        <v>0</v>
      </c>
      <c r="J27" s="38">
        <v>4.172975102629247E-4</v>
      </c>
      <c r="K27" s="38">
        <v>1.5009715346127018E-3</v>
      </c>
      <c r="L27" s="38">
        <v>4.792270935885596E-3</v>
      </c>
    </row>
    <row r="28" spans="1:13">
      <c r="A28" s="29" t="s">
        <v>201</v>
      </c>
      <c r="B28" s="38">
        <v>0</v>
      </c>
      <c r="C28" s="38">
        <v>0</v>
      </c>
      <c r="D28" s="38">
        <v>0</v>
      </c>
      <c r="E28" s="38">
        <v>0</v>
      </c>
      <c r="F28" s="38">
        <v>0</v>
      </c>
      <c r="G28" s="38">
        <v>0</v>
      </c>
      <c r="H28" s="38">
        <v>1.0188874122820095E-3</v>
      </c>
      <c r="I28" s="38">
        <v>0</v>
      </c>
      <c r="J28" s="38">
        <v>0</v>
      </c>
      <c r="K28" s="38">
        <v>0</v>
      </c>
      <c r="L28" s="38">
        <v>0</v>
      </c>
    </row>
    <row r="29" spans="1:13">
      <c r="A29" s="29" t="s">
        <v>202</v>
      </c>
      <c r="B29" s="38">
        <v>3.4022002018931153E-3</v>
      </c>
      <c r="C29" s="38">
        <v>4.8438007398344694E-3</v>
      </c>
      <c r="D29" s="38">
        <v>2.1433631069494078E-3</v>
      </c>
      <c r="E29" s="38">
        <v>1.9175209122461313E-3</v>
      </c>
      <c r="F29" s="38">
        <v>1.4751195971831337E-3</v>
      </c>
      <c r="G29" s="38">
        <v>6.9842540111640736E-3</v>
      </c>
      <c r="H29" s="38">
        <v>3.3375682844191388E-3</v>
      </c>
      <c r="I29" s="38">
        <v>9.0092186799575012E-3</v>
      </c>
      <c r="J29" s="38">
        <v>5.6367735740422515E-3</v>
      </c>
      <c r="K29" s="38">
        <v>6.6223627126508061E-3</v>
      </c>
      <c r="L29" s="38">
        <v>4.2423160524320391E-3</v>
      </c>
    </row>
    <row r="30" spans="1:13">
      <c r="A30" s="29" t="s">
        <v>203</v>
      </c>
      <c r="B30" s="38">
        <v>1.7861473072013974E-3</v>
      </c>
      <c r="C30" s="38">
        <v>6.8543860315273193E-6</v>
      </c>
      <c r="D30" s="38">
        <v>2.2212601943788386E-3</v>
      </c>
      <c r="E30" s="38">
        <v>0</v>
      </c>
      <c r="F30" s="38">
        <v>4.6423165262916838E-4</v>
      </c>
      <c r="G30" s="38">
        <v>3.8691872349713428E-3</v>
      </c>
      <c r="H30" s="38">
        <v>1.0149014979804884E-3</v>
      </c>
      <c r="I30" s="38">
        <v>5.8567986047677195E-4</v>
      </c>
      <c r="J30" s="38">
        <v>1.8385373560788692E-3</v>
      </c>
      <c r="K30" s="38">
        <v>1.166099198747509E-3</v>
      </c>
      <c r="L30" s="38">
        <v>1.9764153908668879E-3</v>
      </c>
    </row>
    <row r="31" spans="1:13">
      <c r="A31" s="29" t="s">
        <v>204</v>
      </c>
      <c r="B31" s="38">
        <v>2.7397111842217985E-2</v>
      </c>
      <c r="C31" s="38">
        <v>3.497059563908992E-2</v>
      </c>
      <c r="D31" s="38">
        <v>3.7588180360916421E-2</v>
      </c>
      <c r="E31" s="38">
        <v>6.2985486415830461E-2</v>
      </c>
      <c r="F31" s="38">
        <v>5.5906390924704931E-2</v>
      </c>
      <c r="G31" s="38">
        <v>4.9223367168782881E-2</v>
      </c>
      <c r="H31" s="38">
        <v>5.0305619858058689E-2</v>
      </c>
      <c r="I31" s="38">
        <v>4.0230097242415983E-2</v>
      </c>
      <c r="J31" s="38">
        <v>6.2778236384499669E-2</v>
      </c>
      <c r="K31" s="38">
        <v>5.9881250607907069E-2</v>
      </c>
      <c r="L31" s="38">
        <v>5.9350452107571013E-2</v>
      </c>
    </row>
    <row r="32" spans="1:13">
      <c r="A32" s="29" t="s">
        <v>205</v>
      </c>
      <c r="B32" s="38">
        <v>4.5812098894540375E-2</v>
      </c>
      <c r="C32" s="38">
        <v>6.221467362299659E-2</v>
      </c>
      <c r="D32" s="38">
        <v>6.1667244499726388E-2</v>
      </c>
      <c r="E32" s="38">
        <v>4.1891517802808961E-2</v>
      </c>
      <c r="F32" s="38">
        <v>4.290368646164202E-2</v>
      </c>
      <c r="G32" s="38">
        <v>7.0661932321799403E-2</v>
      </c>
      <c r="H32" s="38">
        <v>5.4559775893915308E-2</v>
      </c>
      <c r="I32" s="38">
        <v>5.8455518512845604E-2</v>
      </c>
      <c r="J32" s="38">
        <v>3.3364332685277907E-2</v>
      </c>
      <c r="K32" s="38">
        <v>5.3655787508291211E-2</v>
      </c>
      <c r="L32" s="38">
        <v>4.4696510441567701E-2</v>
      </c>
    </row>
    <row r="33" spans="1:13">
      <c r="A33" s="29" t="s">
        <v>206</v>
      </c>
      <c r="B33" s="38">
        <v>7.5469148624322975E-3</v>
      </c>
      <c r="C33" s="38">
        <v>1.0602957559244772E-2</v>
      </c>
      <c r="D33" s="38">
        <v>1.6636251387613009E-2</v>
      </c>
      <c r="E33" s="38">
        <v>1.2275708415619466E-2</v>
      </c>
      <c r="F33" s="38">
        <v>1.0980048204153168E-2</v>
      </c>
      <c r="G33" s="38">
        <v>1.003555279320963E-2</v>
      </c>
      <c r="H33" s="38">
        <v>1.5369699294672079E-2</v>
      </c>
      <c r="I33" s="38">
        <v>1.2021122011756808E-2</v>
      </c>
      <c r="J33" s="38">
        <v>1.1125382630253172E-2</v>
      </c>
      <c r="K33" s="38">
        <v>1.4172321903984647E-2</v>
      </c>
      <c r="L33" s="38">
        <v>2.1519285063861301E-2</v>
      </c>
    </row>
    <row r="34" spans="1:13">
      <c r="A34" s="29" t="s">
        <v>207</v>
      </c>
      <c r="B34" s="38">
        <v>1.8294378791445461E-2</v>
      </c>
      <c r="C34" s="38">
        <v>2.3405152478099499E-2</v>
      </c>
      <c r="D34" s="38">
        <v>1.9494627777757616E-2</v>
      </c>
      <c r="E34" s="38">
        <v>1.1143755370873538E-2</v>
      </c>
      <c r="F34" s="38">
        <v>4.6622317563966585E-2</v>
      </c>
      <c r="G34" s="38">
        <v>3.1283913820038242E-2</v>
      </c>
      <c r="H34" s="38">
        <v>1.8733082451720232E-2</v>
      </c>
      <c r="I34" s="38">
        <v>5.7931619729318679E-2</v>
      </c>
      <c r="J34" s="38">
        <v>1.2536424541409606E-2</v>
      </c>
      <c r="K34" s="38">
        <v>2.2306476664570828E-2</v>
      </c>
      <c r="L34" s="38">
        <v>1.8709968182305119E-2</v>
      </c>
    </row>
    <row r="35" spans="1:13">
      <c r="A35" s="31" t="s">
        <v>130</v>
      </c>
      <c r="B35" s="40">
        <v>0.42374978505738325</v>
      </c>
      <c r="C35" s="40">
        <v>0.39909779272845425</v>
      </c>
      <c r="D35" s="40">
        <v>0.4234184722211452</v>
      </c>
      <c r="E35" s="40">
        <v>0.44812003432426328</v>
      </c>
      <c r="F35" s="40">
        <v>0.44010148196844501</v>
      </c>
      <c r="G35" s="40">
        <v>0.44403279500204468</v>
      </c>
      <c r="H35" s="40">
        <v>0.44476562849841494</v>
      </c>
      <c r="I35" s="40">
        <v>0.46114660232277233</v>
      </c>
      <c r="J35" s="40">
        <v>0.54156694578974673</v>
      </c>
      <c r="K35" s="40">
        <v>0.51226275964844636</v>
      </c>
      <c r="L35" s="40">
        <v>0.49536687452831329</v>
      </c>
      <c r="M35" s="41"/>
    </row>
    <row r="36" spans="1:13">
      <c r="A36" s="29" t="s">
        <v>208</v>
      </c>
      <c r="B36" s="38">
        <v>5.4714735871945648E-3</v>
      </c>
      <c r="C36" s="38">
        <v>3.9627507740166209E-3</v>
      </c>
      <c r="D36" s="38">
        <v>4.0217259377631053E-3</v>
      </c>
      <c r="E36" s="38">
        <v>5.2798739757400461E-3</v>
      </c>
      <c r="F36" s="38">
        <v>5.570966788517779E-3</v>
      </c>
      <c r="G36" s="38">
        <v>8.1595863670909825E-3</v>
      </c>
      <c r="H36" s="38">
        <v>3.0608534612486535E-3</v>
      </c>
      <c r="I36" s="38">
        <v>5.7986297624470825E-3</v>
      </c>
      <c r="J36" s="38">
        <v>5.7997885906985631E-3</v>
      </c>
      <c r="K36" s="38">
        <v>6.4279208858451726E-3</v>
      </c>
      <c r="L36" s="38">
        <v>1.0371882590186711E-2</v>
      </c>
    </row>
    <row r="37" spans="1:13">
      <c r="A37" s="29" t="s">
        <v>209</v>
      </c>
      <c r="B37" s="38">
        <v>0.234289514288784</v>
      </c>
      <c r="C37" s="38">
        <v>0.20962497608534117</v>
      </c>
      <c r="D37" s="38">
        <v>0.18535565656918807</v>
      </c>
      <c r="E37" s="38">
        <v>0.18906181722915891</v>
      </c>
      <c r="F37" s="38">
        <v>0.16134723660800065</v>
      </c>
      <c r="G37" s="38">
        <v>0.15566764798433966</v>
      </c>
      <c r="H37" s="38">
        <v>0.17890131384567579</v>
      </c>
      <c r="I37" s="38">
        <v>0.16533789554707451</v>
      </c>
      <c r="J37" s="38">
        <v>0.12713428374801158</v>
      </c>
      <c r="K37" s="38">
        <v>0.13108288247291899</v>
      </c>
      <c r="L37" s="38">
        <v>0.14037181579827146</v>
      </c>
    </row>
    <row r="38" spans="1:13">
      <c r="A38" s="29" t="s">
        <v>210</v>
      </c>
      <c r="B38" s="38">
        <v>9.5950921077250645E-3</v>
      </c>
      <c r="C38" s="38">
        <v>4.8772151164802541E-3</v>
      </c>
      <c r="D38" s="38">
        <v>1.2164918965756881E-2</v>
      </c>
      <c r="E38" s="38">
        <v>1.6115929210835815E-2</v>
      </c>
      <c r="F38" s="38">
        <v>1.5854385401741656E-2</v>
      </c>
      <c r="G38" s="38">
        <v>7.8435896341101912E-3</v>
      </c>
      <c r="H38" s="38">
        <v>7.7783128470238277E-3</v>
      </c>
      <c r="I38" s="38">
        <v>7.4272140873351111E-3</v>
      </c>
      <c r="J38" s="38">
        <v>4.7330468991780648E-3</v>
      </c>
      <c r="K38" s="38">
        <v>2.7016802467405357E-3</v>
      </c>
      <c r="L38" s="38">
        <v>8.330020772348911E-3</v>
      </c>
    </row>
    <row r="39" spans="1:13">
      <c r="A39" s="29" t="s">
        <v>211</v>
      </c>
      <c r="B39" s="38">
        <v>3.1752914532498051E-3</v>
      </c>
      <c r="C39" s="38">
        <v>1.777068141820882E-3</v>
      </c>
      <c r="D39" s="38">
        <v>3.2150016732442155E-3</v>
      </c>
      <c r="E39" s="38">
        <v>5.9503019592323505E-3</v>
      </c>
      <c r="F39" s="38">
        <v>2.7514520359393905E-3</v>
      </c>
      <c r="G39" s="38">
        <v>2.461515198717222E-3</v>
      </c>
      <c r="H39" s="38">
        <v>3.3568804300909707E-3</v>
      </c>
      <c r="I39" s="38">
        <v>3.41995750287441E-3</v>
      </c>
      <c r="J39" s="38">
        <v>2.5019013056760265E-3</v>
      </c>
      <c r="K39" s="38">
        <v>5.7386208743636698E-3</v>
      </c>
      <c r="L39" s="38">
        <v>1.9743442112911758E-3</v>
      </c>
    </row>
    <row r="40" spans="1:13">
      <c r="A40" s="29" t="s">
        <v>212</v>
      </c>
      <c r="B40" s="38">
        <v>7.0315220679413896E-3</v>
      </c>
      <c r="C40" s="38">
        <v>9.2221402283899356E-3</v>
      </c>
      <c r="D40" s="38">
        <v>9.6045258256491663E-3</v>
      </c>
      <c r="E40" s="38">
        <v>9.1611503943030918E-3</v>
      </c>
      <c r="F40" s="38">
        <v>8.5789633061501679E-3</v>
      </c>
      <c r="G40" s="38">
        <v>8.9544644134404994E-3</v>
      </c>
      <c r="H40" s="38">
        <v>4.990680151232719E-3</v>
      </c>
      <c r="I40" s="38">
        <v>4.7365336611441865E-3</v>
      </c>
      <c r="J40" s="38">
        <v>2.3119424019669259E-3</v>
      </c>
      <c r="K40" s="38">
        <v>4.7690571732022513E-3</v>
      </c>
      <c r="L40" s="38">
        <v>5.2046912048846318E-3</v>
      </c>
    </row>
    <row r="41" spans="1:13">
      <c r="A41" s="29" t="s">
        <v>213</v>
      </c>
      <c r="B41" s="38">
        <v>1.3819869007385059E-3</v>
      </c>
      <c r="C41" s="38">
        <v>0</v>
      </c>
      <c r="D41" s="38">
        <v>2.033091495693324E-3</v>
      </c>
      <c r="E41" s="38">
        <v>1.5907339072712265E-3</v>
      </c>
      <c r="F41" s="38">
        <v>2.4523162825285409E-3</v>
      </c>
      <c r="G41" s="38">
        <v>0</v>
      </c>
      <c r="H41" s="38">
        <v>1.3632272876919734E-3</v>
      </c>
      <c r="I41" s="38">
        <v>9.0004543582630878E-4</v>
      </c>
      <c r="J41" s="38">
        <v>3.213418854324183E-3</v>
      </c>
      <c r="K41" s="38">
        <v>3.8140615447165723E-3</v>
      </c>
      <c r="L41" s="38">
        <v>1.8722705363856042E-3</v>
      </c>
    </row>
    <row r="42" spans="1:13">
      <c r="A42" s="29" t="s">
        <v>214</v>
      </c>
      <c r="B42" s="38">
        <v>1.2312520145043335E-4</v>
      </c>
      <c r="C42" s="38">
        <v>2.2725030365057782E-4</v>
      </c>
      <c r="D42" s="38">
        <v>9.0174145420869351E-5</v>
      </c>
      <c r="E42" s="38">
        <v>8.5717858621340185E-5</v>
      </c>
      <c r="F42" s="38">
        <v>1.7794147329713579E-4</v>
      </c>
      <c r="G42" s="38">
        <v>5.9777637598301854E-4</v>
      </c>
      <c r="H42" s="38">
        <v>1.654326738559615E-3</v>
      </c>
      <c r="I42" s="38">
        <v>3.5880626698684391E-4</v>
      </c>
      <c r="J42" s="38">
        <v>3.1579155411746442E-4</v>
      </c>
      <c r="K42" s="38">
        <v>3.2458585605199346E-4</v>
      </c>
      <c r="L42" s="38">
        <v>3.1603443565175738E-4</v>
      </c>
    </row>
    <row r="43" spans="1:13">
      <c r="A43" s="34" t="s">
        <v>215</v>
      </c>
      <c r="B43" s="42">
        <v>1.0000000000000002</v>
      </c>
      <c r="C43" s="42">
        <v>0.99999999999999989</v>
      </c>
      <c r="D43" s="42">
        <v>0.99999999999999967</v>
      </c>
      <c r="E43" s="42">
        <v>1</v>
      </c>
      <c r="F43" s="42">
        <v>0.99999999999999989</v>
      </c>
      <c r="G43" s="42">
        <v>1</v>
      </c>
      <c r="H43" s="42">
        <v>0.99999999999999978</v>
      </c>
      <c r="I43" s="42">
        <v>0.99999999999999989</v>
      </c>
      <c r="J43" s="42">
        <v>0.99999999999999989</v>
      </c>
      <c r="K43" s="42">
        <v>1</v>
      </c>
      <c r="L43" s="42">
        <v>0.99999999999999989</v>
      </c>
      <c r="M43" s="36"/>
    </row>
  </sheetData>
  <mergeCells count="3">
    <mergeCell ref="A1:L1"/>
    <mergeCell ref="B4:L4"/>
    <mergeCell ref="B24:L24"/>
  </mergeCells>
  <printOptions horizontalCentered="1"/>
  <pageMargins left="0.39370078740157483" right="0" top="0.39370078740157483" bottom="0.39370078740157483" header="0" footer="0"/>
  <pageSetup paperSize="9" scale="99" orientation="landscape" horizontalDpi="1200" verticalDpi="12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7D578-27F1-4069-AA48-3A2DEF89FDFD}">
  <dimension ref="A1:M76"/>
  <sheetViews>
    <sheetView view="pageBreakPreview" zoomScaleNormal="100" zoomScaleSheetLayoutView="100" workbookViewId="0">
      <selection sqref="A1:L1"/>
    </sheetView>
  </sheetViews>
  <sheetFormatPr baseColWidth="10" defaultColWidth="11.44140625" defaultRowHeight="13.2"/>
  <cols>
    <col min="1" max="1" width="23.109375" customWidth="1"/>
    <col min="2" max="12" width="9.6640625" customWidth="1"/>
  </cols>
  <sheetData>
    <row r="1" spans="1:13" ht="15.6">
      <c r="A1" s="86" t="s">
        <v>337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</row>
    <row r="2" spans="1:13" ht="15.6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6"/>
    </row>
    <row r="3" spans="1:13" ht="13.8" thickBot="1">
      <c r="B3" s="27" t="s">
        <v>17</v>
      </c>
      <c r="C3" s="27" t="s">
        <v>18</v>
      </c>
      <c r="D3" s="27">
        <v>2021</v>
      </c>
      <c r="E3" s="27">
        <v>2020</v>
      </c>
      <c r="F3" s="27">
        <v>2019</v>
      </c>
      <c r="G3" s="27">
        <v>2018</v>
      </c>
      <c r="H3" s="27">
        <v>2017</v>
      </c>
      <c r="I3" s="27">
        <v>2016</v>
      </c>
      <c r="J3" s="27">
        <v>2015</v>
      </c>
      <c r="K3" s="27">
        <v>2014</v>
      </c>
      <c r="L3" s="27">
        <v>2013</v>
      </c>
      <c r="M3" s="17"/>
    </row>
    <row r="4" spans="1:13" ht="14.4" thickTop="1" thickBot="1">
      <c r="A4" s="28" t="s">
        <v>196</v>
      </c>
      <c r="B4" s="87" t="s">
        <v>197</v>
      </c>
      <c r="C4" s="87"/>
      <c r="D4" s="87"/>
      <c r="E4" s="87"/>
      <c r="F4" s="87"/>
      <c r="G4" s="87"/>
      <c r="H4" s="87"/>
      <c r="I4" s="87"/>
      <c r="J4" s="87"/>
      <c r="K4" s="87"/>
      <c r="L4" s="87"/>
      <c r="M4" s="17"/>
    </row>
    <row r="5" spans="1:13" ht="13.8" thickTop="1">
      <c r="A5" s="29" t="s">
        <v>218</v>
      </c>
      <c r="B5" s="78"/>
      <c r="C5" s="30"/>
      <c r="D5" s="30"/>
      <c r="E5" s="30"/>
      <c r="F5" s="30"/>
      <c r="G5" s="30"/>
      <c r="H5" s="30"/>
      <c r="I5" s="30"/>
      <c r="J5" s="30"/>
      <c r="K5" s="30"/>
      <c r="L5" s="30"/>
    </row>
    <row r="6" spans="1:13">
      <c r="A6" s="29" t="s">
        <v>219</v>
      </c>
      <c r="B6" s="30">
        <v>0</v>
      </c>
      <c r="C6" s="30">
        <v>0</v>
      </c>
      <c r="D6" s="30">
        <v>8.1356834041347508</v>
      </c>
      <c r="E6" s="30">
        <v>5.2108502234229404</v>
      </c>
      <c r="F6" s="30">
        <v>109.99586762068481</v>
      </c>
      <c r="G6" s="30">
        <v>2.7472730647786299</v>
      </c>
      <c r="H6" s="30">
        <v>22.198685318013268</v>
      </c>
      <c r="I6" s="30">
        <v>6.1430175453087994</v>
      </c>
      <c r="J6" s="30">
        <v>1.8432464310099499</v>
      </c>
      <c r="K6" s="30">
        <v>8.9477784849861397</v>
      </c>
      <c r="L6" s="30">
        <v>8.0203414457432789</v>
      </c>
    </row>
    <row r="7" spans="1:13">
      <c r="A7" s="29" t="s">
        <v>220</v>
      </c>
      <c r="B7" s="30">
        <v>498.07925975696116</v>
      </c>
      <c r="C7" s="30">
        <v>251.76290578632222</v>
      </c>
      <c r="D7" s="30">
        <v>417.17622565162867</v>
      </c>
      <c r="E7" s="30">
        <v>582.39011349011378</v>
      </c>
      <c r="F7" s="30">
        <v>585.81504783876107</v>
      </c>
      <c r="G7" s="30">
        <v>387.37767834671757</v>
      </c>
      <c r="H7" s="30">
        <v>384.79773214472567</v>
      </c>
      <c r="I7" s="30">
        <v>243.65747823679234</v>
      </c>
      <c r="J7" s="30">
        <v>220.13395961870171</v>
      </c>
      <c r="K7" s="30">
        <v>299.90919473298561</v>
      </c>
      <c r="L7" s="30">
        <v>291.56994095674952</v>
      </c>
    </row>
    <row r="8" spans="1:13">
      <c r="A8" s="29" t="s">
        <v>221</v>
      </c>
      <c r="B8" s="30">
        <v>273.25673566804903</v>
      </c>
      <c r="C8" s="30">
        <v>200.28684949651861</v>
      </c>
      <c r="D8" s="30">
        <v>151.07270314739193</v>
      </c>
      <c r="E8" s="30">
        <v>172.50528996721843</v>
      </c>
      <c r="F8" s="30">
        <v>361.85221568096352</v>
      </c>
      <c r="G8" s="30">
        <v>223.28274063586068</v>
      </c>
      <c r="H8" s="30">
        <v>184.57996811467646</v>
      </c>
      <c r="I8" s="30">
        <v>337.22533079191049</v>
      </c>
      <c r="J8" s="30">
        <v>175.34260659759349</v>
      </c>
      <c r="K8" s="30">
        <v>182.80625861447362</v>
      </c>
      <c r="L8" s="30">
        <v>285.25622065487823</v>
      </c>
    </row>
    <row r="9" spans="1:13">
      <c r="A9" s="29" t="s">
        <v>222</v>
      </c>
      <c r="B9" s="30">
        <v>147.5346887858758</v>
      </c>
      <c r="C9" s="30">
        <v>44.663690713975335</v>
      </c>
      <c r="D9" s="30">
        <v>85.336831732319169</v>
      </c>
      <c r="E9" s="30">
        <v>74.537016059638532</v>
      </c>
      <c r="F9" s="30">
        <v>49.03000260537533</v>
      </c>
      <c r="G9" s="30">
        <v>53.860365851619171</v>
      </c>
      <c r="H9" s="30">
        <v>79.997832657149374</v>
      </c>
      <c r="I9" s="30">
        <v>28.509976658142659</v>
      </c>
      <c r="J9" s="30">
        <v>39.279124302170516</v>
      </c>
      <c r="K9" s="30">
        <v>26.62747791970515</v>
      </c>
      <c r="L9" s="30">
        <v>17.42351280767577</v>
      </c>
    </row>
    <row r="10" spans="1:13">
      <c r="A10" s="29" t="s">
        <v>223</v>
      </c>
      <c r="B10" s="30">
        <v>1435.9299504755659</v>
      </c>
      <c r="C10" s="30">
        <v>2064.6636790286734</v>
      </c>
      <c r="D10" s="30">
        <v>1336.2410714228367</v>
      </c>
      <c r="E10" s="30">
        <v>1389.2853114268087</v>
      </c>
      <c r="F10" s="30">
        <v>1309.3916178456111</v>
      </c>
      <c r="G10" s="30">
        <v>1264.6782029902918</v>
      </c>
      <c r="H10" s="30">
        <v>853.65812749619249</v>
      </c>
      <c r="I10" s="30">
        <v>714.0330253415957</v>
      </c>
      <c r="J10" s="30">
        <v>1052.8094318104002</v>
      </c>
      <c r="K10" s="30">
        <v>1076.0948818861705</v>
      </c>
      <c r="L10" s="30">
        <v>884.26320556073881</v>
      </c>
    </row>
    <row r="11" spans="1:13">
      <c r="A11" s="29" t="s">
        <v>224</v>
      </c>
      <c r="B11" s="30">
        <v>100.82698052956997</v>
      </c>
      <c r="C11" s="30">
        <v>62.744580983400539</v>
      </c>
      <c r="D11" s="30">
        <v>9.9716816656796112</v>
      </c>
      <c r="E11" s="30">
        <v>84.389704016860705</v>
      </c>
      <c r="F11" s="30">
        <v>37.084447265996033</v>
      </c>
      <c r="G11" s="30">
        <v>87.696870745131889</v>
      </c>
      <c r="H11" s="30">
        <v>19.85544902524213</v>
      </c>
      <c r="I11" s="30">
        <v>20.844180411261959</v>
      </c>
      <c r="J11" s="30">
        <v>35.575440854401926</v>
      </c>
      <c r="K11" s="30">
        <v>10.290680114513572</v>
      </c>
      <c r="L11" s="30">
        <v>42.374794271717782</v>
      </c>
    </row>
    <row r="12" spans="1:13">
      <c r="A12" s="29" t="s">
        <v>225</v>
      </c>
      <c r="B12" s="30">
        <v>2.5677301925908194</v>
      </c>
      <c r="C12" s="30">
        <v>53.593764196034172</v>
      </c>
      <c r="D12" s="30">
        <v>80.474623195223998</v>
      </c>
      <c r="E12" s="30">
        <v>70.286796551900565</v>
      </c>
      <c r="F12" s="30">
        <v>68.62463039736312</v>
      </c>
      <c r="G12" s="30">
        <v>48.470833874906297</v>
      </c>
      <c r="H12" s="30">
        <v>31.506165133953999</v>
      </c>
      <c r="I12" s="30">
        <v>38.21777424110924</v>
      </c>
      <c r="J12" s="30">
        <v>15.210569979355501</v>
      </c>
      <c r="K12" s="30">
        <v>34.37231903728776</v>
      </c>
      <c r="L12" s="30">
        <v>24.74641091979414</v>
      </c>
    </row>
    <row r="13" spans="1:13">
      <c r="A13" s="29" t="s">
        <v>226</v>
      </c>
      <c r="B13" s="30">
        <v>1359.1446154497232</v>
      </c>
      <c r="C13" s="30">
        <v>1207.1793849508831</v>
      </c>
      <c r="D13" s="30">
        <v>856.12749459266752</v>
      </c>
      <c r="E13" s="30">
        <v>577.77126880589128</v>
      </c>
      <c r="F13" s="30">
        <v>941.92139463347382</v>
      </c>
      <c r="G13" s="30">
        <v>994.84066095497417</v>
      </c>
      <c r="H13" s="30">
        <v>900.33014209266184</v>
      </c>
      <c r="I13" s="30">
        <v>558.42646272988952</v>
      </c>
      <c r="J13" s="30">
        <v>720.56878770831418</v>
      </c>
      <c r="K13" s="30">
        <v>763.56275809148542</v>
      </c>
      <c r="L13" s="30">
        <v>1079.5141696065375</v>
      </c>
    </row>
    <row r="14" spans="1:13">
      <c r="A14" s="29" t="s">
        <v>227</v>
      </c>
    </row>
    <row r="15" spans="1:13">
      <c r="A15" s="29" t="s">
        <v>228</v>
      </c>
      <c r="B15" s="30">
        <v>11.2811591297757</v>
      </c>
      <c r="C15" s="30">
        <v>26.162885522601762</v>
      </c>
      <c r="D15" s="30">
        <v>6.4590810668909953</v>
      </c>
      <c r="E15" s="30">
        <v>0</v>
      </c>
      <c r="F15" s="30">
        <v>3.0309515664294402</v>
      </c>
      <c r="G15" s="30">
        <v>0</v>
      </c>
      <c r="H15" s="30">
        <v>0.49822482630104797</v>
      </c>
      <c r="I15" s="30">
        <v>1.561390347370887</v>
      </c>
      <c r="J15" s="30">
        <v>0</v>
      </c>
      <c r="K15" s="30">
        <v>6.9266582470272802</v>
      </c>
      <c r="L15" s="30">
        <v>20.946785793534179</v>
      </c>
    </row>
    <row r="16" spans="1:13">
      <c r="A16" s="29" t="s">
        <v>229</v>
      </c>
      <c r="B16" s="30">
        <v>3.5798223712123098</v>
      </c>
      <c r="C16" s="30">
        <v>0</v>
      </c>
      <c r="D16" s="30">
        <v>0</v>
      </c>
      <c r="E16" s="30">
        <v>0</v>
      </c>
      <c r="F16" s="30">
        <v>0</v>
      </c>
      <c r="G16" s="30">
        <v>1.69902902537332</v>
      </c>
      <c r="H16" s="30">
        <v>3.949386299974055</v>
      </c>
      <c r="I16" s="30">
        <v>2.01730872164759</v>
      </c>
      <c r="J16" s="30">
        <v>0</v>
      </c>
      <c r="K16" s="30">
        <v>1.7667147225841699</v>
      </c>
      <c r="L16" s="30">
        <v>18.429253396062961</v>
      </c>
    </row>
    <row r="17" spans="1:12">
      <c r="A17" s="29" t="s">
        <v>230</v>
      </c>
      <c r="B17" s="30">
        <v>32.832685391334721</v>
      </c>
      <c r="C17" s="30">
        <v>5.8759240362596898</v>
      </c>
      <c r="D17" s="30">
        <v>7.5387296553173195</v>
      </c>
      <c r="E17" s="30">
        <v>0</v>
      </c>
      <c r="F17" s="30">
        <v>27.175338023575158</v>
      </c>
      <c r="G17" s="30">
        <v>24.415122146726496</v>
      </c>
      <c r="H17" s="30">
        <v>27.79316422175496</v>
      </c>
      <c r="I17" s="30">
        <v>36.733299677726365</v>
      </c>
      <c r="J17" s="30">
        <v>39.939504966391652</v>
      </c>
      <c r="K17" s="30">
        <v>67.978393593349907</v>
      </c>
      <c r="L17" s="30">
        <v>11.24549790869583</v>
      </c>
    </row>
    <row r="18" spans="1:12">
      <c r="A18" s="29" t="s">
        <v>231</v>
      </c>
    </row>
    <row r="19" spans="1:12">
      <c r="A19" s="29" t="s">
        <v>232</v>
      </c>
      <c r="B19" s="30">
        <v>28.904328979321143</v>
      </c>
      <c r="C19" s="30">
        <v>220.00019282076019</v>
      </c>
      <c r="D19" s="30">
        <v>36.456009317810832</v>
      </c>
      <c r="E19" s="30">
        <v>12.315490475715199</v>
      </c>
      <c r="F19" s="30">
        <v>23.02259375041341</v>
      </c>
      <c r="G19" s="30">
        <v>250.02132929571201</v>
      </c>
      <c r="H19" s="30">
        <v>113.45022209833171</v>
      </c>
      <c r="I19" s="30">
        <v>6.5672779864613577</v>
      </c>
      <c r="J19" s="30">
        <v>24.260091309636806</v>
      </c>
      <c r="K19" s="30">
        <v>27.1479426011878</v>
      </c>
      <c r="L19" s="30">
        <v>108.50100038695102</v>
      </c>
    </row>
    <row r="20" spans="1:12">
      <c r="A20" s="29" t="s">
        <v>201</v>
      </c>
    </row>
    <row r="21" spans="1:12">
      <c r="A21" s="29" t="s">
        <v>233</v>
      </c>
      <c r="B21" s="30">
        <v>0</v>
      </c>
      <c r="C21" s="30">
        <v>0</v>
      </c>
      <c r="D21" s="30">
        <v>0</v>
      </c>
      <c r="E21" s="30">
        <v>0</v>
      </c>
      <c r="F21" s="30">
        <v>4.8884093952115597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</row>
    <row r="22" spans="1:12">
      <c r="A22" s="29" t="s">
        <v>234</v>
      </c>
    </row>
    <row r="23" spans="1:12">
      <c r="A23" s="29" t="s">
        <v>235</v>
      </c>
      <c r="B23" s="30">
        <v>0.62722964124741321</v>
      </c>
      <c r="C23" s="30">
        <v>0.64194429438838707</v>
      </c>
      <c r="D23" s="30">
        <v>0.53864612687058477</v>
      </c>
      <c r="E23" s="30">
        <v>0.51426950293163665</v>
      </c>
      <c r="F23" s="30">
        <v>0.73676648480376428</v>
      </c>
      <c r="G23" s="30">
        <v>0.83034032882247177</v>
      </c>
      <c r="H23" s="30">
        <v>0.84602462644117038</v>
      </c>
      <c r="I23" s="30">
        <v>0.78650315925408343</v>
      </c>
      <c r="J23" s="30">
        <v>0.72546663002720324</v>
      </c>
      <c r="K23" s="30">
        <v>0.63771419310079736</v>
      </c>
      <c r="L23" s="30">
        <v>0.83449303832853805</v>
      </c>
    </row>
    <row r="24" spans="1:12">
      <c r="A24" s="29" t="s">
        <v>236</v>
      </c>
      <c r="B24" s="30">
        <v>0.94662523857645908</v>
      </c>
      <c r="C24" s="30">
        <v>0.65449758379372236</v>
      </c>
      <c r="D24" s="30">
        <v>0.60158448718913571</v>
      </c>
      <c r="E24" s="30">
        <v>0.46653722738336278</v>
      </c>
      <c r="F24" s="30">
        <v>0.50720362871109048</v>
      </c>
      <c r="G24" s="30">
        <v>0.46764959736775913</v>
      </c>
      <c r="H24" s="30">
        <v>0.3517314603108489</v>
      </c>
      <c r="I24" s="30">
        <v>0.30495350591481934</v>
      </c>
      <c r="J24" s="30">
        <v>0.29417135575661207</v>
      </c>
      <c r="K24" s="30">
        <v>0.32734808479505939</v>
      </c>
      <c r="L24" s="30">
        <v>0.34225586978892242</v>
      </c>
    </row>
    <row r="25" spans="1:12">
      <c r="A25" s="29" t="s">
        <v>237</v>
      </c>
    </row>
    <row r="26" spans="1:12">
      <c r="A26" s="29" t="s">
        <v>238</v>
      </c>
      <c r="B26" s="30">
        <v>9.3541134633507514</v>
      </c>
      <c r="C26" s="30">
        <v>12.0070838392009</v>
      </c>
      <c r="D26" s="30">
        <v>57.712866973449842</v>
      </c>
      <c r="E26" s="30">
        <v>0</v>
      </c>
      <c r="F26" s="30">
        <v>17.902383891766021</v>
      </c>
      <c r="G26" s="30">
        <v>20.065052126896923</v>
      </c>
      <c r="H26" s="30">
        <v>21.495788224500149</v>
      </c>
      <c r="I26" s="30">
        <v>6.9352878412305801</v>
      </c>
      <c r="J26" s="30">
        <v>5.560029226767166</v>
      </c>
      <c r="K26" s="30">
        <v>13.87890880535479</v>
      </c>
      <c r="L26" s="30">
        <v>1.6357324134837099</v>
      </c>
    </row>
    <row r="27" spans="1:12">
      <c r="A27" s="29" t="s">
        <v>239</v>
      </c>
    </row>
    <row r="28" spans="1:12">
      <c r="A28" s="29" t="s">
        <v>240</v>
      </c>
      <c r="B28" s="30">
        <v>12.5622414969546</v>
      </c>
      <c r="C28" s="30">
        <v>39.01732449639826</v>
      </c>
      <c r="D28" s="30">
        <v>44.113200596376309</v>
      </c>
      <c r="E28" s="30">
        <v>22.54274191460134</v>
      </c>
      <c r="F28" s="30">
        <v>16.085497481145762</v>
      </c>
      <c r="G28" s="30">
        <v>152.66280613037512</v>
      </c>
      <c r="H28" s="30">
        <v>0.84865557337499797</v>
      </c>
      <c r="I28" s="30">
        <v>1.94412732975959</v>
      </c>
      <c r="J28" s="30">
        <v>15.825466386580789</v>
      </c>
      <c r="K28" s="30">
        <v>13.932716510421859</v>
      </c>
      <c r="L28" s="30">
        <v>125.07557500237439</v>
      </c>
    </row>
    <row r="29" spans="1:12">
      <c r="A29" s="29" t="s">
        <v>241</v>
      </c>
      <c r="B29" s="30">
        <v>14.29049616186164</v>
      </c>
      <c r="C29" s="30">
        <v>39.868383781920699</v>
      </c>
      <c r="D29" s="30">
        <v>22.989700889851221</v>
      </c>
      <c r="E29" s="30">
        <v>29.594196229913635</v>
      </c>
      <c r="F29" s="30">
        <v>64.229374393033595</v>
      </c>
      <c r="G29" s="30">
        <v>98.48014454861476</v>
      </c>
      <c r="H29" s="30">
        <v>28.438207190946471</v>
      </c>
      <c r="I29" s="30">
        <v>23.81312215580677</v>
      </c>
      <c r="J29" s="30">
        <v>58.55816234270376</v>
      </c>
      <c r="K29" s="30">
        <v>5.3131024575789443</v>
      </c>
      <c r="L29" s="30">
        <v>42.918093876818276</v>
      </c>
    </row>
    <row r="30" spans="1:12">
      <c r="A30" s="29" t="s">
        <v>242</v>
      </c>
      <c r="B30" s="30">
        <v>42.808529637274447</v>
      </c>
      <c r="C30" s="30">
        <v>94.655095177988045</v>
      </c>
      <c r="D30" s="30">
        <v>27.885951960256001</v>
      </c>
      <c r="E30" s="30">
        <v>50.145425687367108</v>
      </c>
      <c r="F30" s="30">
        <v>0</v>
      </c>
      <c r="G30" s="30">
        <v>103.48565582556881</v>
      </c>
      <c r="H30" s="30">
        <v>134.78008956592899</v>
      </c>
      <c r="I30" s="30">
        <v>125.678813115651</v>
      </c>
      <c r="J30" s="30">
        <v>45.919051440268234</v>
      </c>
      <c r="K30" s="30">
        <v>130.924315860381</v>
      </c>
      <c r="L30" s="30">
        <v>130.85783158038353</v>
      </c>
    </row>
    <row r="31" spans="1:12">
      <c r="A31" s="29" t="s">
        <v>243</v>
      </c>
      <c r="B31" s="30">
        <v>40.145936854909287</v>
      </c>
      <c r="C31" s="30">
        <v>10.8148670746675</v>
      </c>
      <c r="D31" s="30">
        <v>7.9590709562950899</v>
      </c>
      <c r="E31" s="30">
        <v>10.141850339244399</v>
      </c>
      <c r="F31" s="30">
        <v>192.72488608216918</v>
      </c>
      <c r="G31" s="30">
        <v>89.609633066411035</v>
      </c>
      <c r="H31" s="30">
        <v>68.206968063481611</v>
      </c>
      <c r="I31" s="30">
        <v>90.018362079918091</v>
      </c>
      <c r="J31" s="30">
        <v>44.404139116353001</v>
      </c>
      <c r="K31" s="30">
        <v>0.70500706195834195</v>
      </c>
      <c r="L31" s="30">
        <v>63.188084058026206</v>
      </c>
    </row>
    <row r="32" spans="1:12">
      <c r="A32" s="29" t="s">
        <v>244</v>
      </c>
      <c r="B32" s="30">
        <v>123.98945547508731</v>
      </c>
      <c r="C32" s="30">
        <v>230.69034756594598</v>
      </c>
      <c r="D32" s="30">
        <v>68.945829002333625</v>
      </c>
      <c r="E32" s="30">
        <v>503.4864704999373</v>
      </c>
      <c r="F32" s="30">
        <v>75.906339606862502</v>
      </c>
      <c r="G32" s="30">
        <v>154.84927128062586</v>
      </c>
      <c r="H32" s="30">
        <v>75.499996887978682</v>
      </c>
      <c r="I32" s="30">
        <v>86.493287212393966</v>
      </c>
      <c r="J32" s="30">
        <v>154.14588098076956</v>
      </c>
      <c r="K32" s="30">
        <v>51.053092972157962</v>
      </c>
      <c r="L32" s="30">
        <v>19.856756777050599</v>
      </c>
    </row>
    <row r="33" spans="1:12">
      <c r="A33" s="29" t="s">
        <v>245</v>
      </c>
      <c r="B33" s="30">
        <v>43.885747457201099</v>
      </c>
      <c r="C33" s="30">
        <v>33.081118436065381</v>
      </c>
      <c r="D33" s="30">
        <v>25.912600893588461</v>
      </c>
      <c r="E33" s="30">
        <v>37.128063886049979</v>
      </c>
      <c r="F33" s="30">
        <v>30.62123258549591</v>
      </c>
      <c r="G33" s="30">
        <v>0</v>
      </c>
      <c r="H33" s="30">
        <v>0</v>
      </c>
      <c r="I33" s="30">
        <v>11.744940357848311</v>
      </c>
      <c r="J33" s="30">
        <v>22.40171060803004</v>
      </c>
      <c r="K33" s="30">
        <v>0</v>
      </c>
      <c r="L33" s="30">
        <v>16.263182706797874</v>
      </c>
    </row>
    <row r="34" spans="1:12">
      <c r="A34" s="29" t="s">
        <v>246</v>
      </c>
      <c r="B34" s="30">
        <v>18.430677049886171</v>
      </c>
      <c r="C34" s="30">
        <v>9.5910480349118306</v>
      </c>
      <c r="D34" s="30">
        <v>5.5495667862918596</v>
      </c>
      <c r="E34" s="30">
        <v>4.4558670166397398</v>
      </c>
      <c r="F34" s="30">
        <v>17.674982585593899</v>
      </c>
      <c r="G34" s="30">
        <v>8.0946495466456305</v>
      </c>
      <c r="H34" s="30">
        <v>8.1636147061858093</v>
      </c>
      <c r="I34" s="30">
        <v>2.4748158787038901</v>
      </c>
      <c r="J34" s="30">
        <v>11.053762180665732</v>
      </c>
      <c r="K34" s="30">
        <v>4.7563235842090528</v>
      </c>
      <c r="L34" s="30">
        <v>1.1832341607216299</v>
      </c>
    </row>
    <row r="35" spans="1:12">
      <c r="A35" s="29" t="s">
        <v>247</v>
      </c>
      <c r="B35" s="30">
        <v>202.49615656370753</v>
      </c>
      <c r="C35" s="30">
        <v>81.349561567077757</v>
      </c>
      <c r="D35" s="30">
        <v>45.21582873230993</v>
      </c>
      <c r="E35" s="30">
        <v>103.04991222471281</v>
      </c>
      <c r="F35" s="30">
        <v>15.313287342371661</v>
      </c>
      <c r="G35" s="30">
        <v>23.589945192353262</v>
      </c>
      <c r="H35" s="30">
        <v>35.784609012308259</v>
      </c>
      <c r="I35" s="30">
        <v>29.148050029090847</v>
      </c>
      <c r="J35" s="30">
        <v>89.287588847867994</v>
      </c>
      <c r="K35" s="30">
        <v>21.123682183220321</v>
      </c>
      <c r="L35" s="30">
        <v>56.777570385767802</v>
      </c>
    </row>
    <row r="36" spans="1:12">
      <c r="A36" s="29" t="s">
        <v>248</v>
      </c>
      <c r="B36" s="30">
        <v>112.48018888414609</v>
      </c>
      <c r="C36" s="30">
        <v>54.917356118559603</v>
      </c>
      <c r="D36" s="30">
        <v>68.888462404819094</v>
      </c>
      <c r="E36" s="30">
        <v>19.147248820609146</v>
      </c>
      <c r="F36" s="30">
        <v>47.064402083356256</v>
      </c>
      <c r="G36" s="30">
        <v>30.384145775285134</v>
      </c>
      <c r="H36" s="30">
        <v>26.3181234657097</v>
      </c>
      <c r="I36" s="30">
        <v>13.136627992600923</v>
      </c>
      <c r="J36" s="30">
        <v>4.1741125082729464</v>
      </c>
      <c r="K36" s="30">
        <v>19.63460318887746</v>
      </c>
      <c r="L36" s="30">
        <v>4.188902271143542</v>
      </c>
    </row>
    <row r="37" spans="1:12">
      <c r="A37" s="29" t="s">
        <v>249</v>
      </c>
    </row>
    <row r="38" spans="1:12">
      <c r="A38" s="29" t="s">
        <v>250</v>
      </c>
      <c r="B38" s="30">
        <v>9.2937214513246769</v>
      </c>
      <c r="C38" s="30">
        <v>7.2980336668457495</v>
      </c>
      <c r="D38" s="30">
        <v>20.885173207172258</v>
      </c>
      <c r="E38" s="30">
        <v>28.589777443704381</v>
      </c>
      <c r="F38" s="30">
        <v>17.635930350015951</v>
      </c>
      <c r="G38" s="30">
        <v>5.0324960715689198</v>
      </c>
      <c r="H38" s="30">
        <v>27.651500115855903</v>
      </c>
      <c r="I38" s="30">
        <v>42.029599921319225</v>
      </c>
      <c r="J38" s="30">
        <v>5.9008972439468064</v>
      </c>
      <c r="K38" s="30">
        <v>5.6746071517364101</v>
      </c>
      <c r="L38" s="30">
        <v>5.9836391597658896</v>
      </c>
    </row>
    <row r="39" spans="1:12">
      <c r="A39" s="29" t="s">
        <v>251</v>
      </c>
      <c r="B39" s="30">
        <v>803.14146748291182</v>
      </c>
      <c r="C39" s="30">
        <v>911.18051787957745</v>
      </c>
      <c r="D39" s="30">
        <v>474.62900277580792</v>
      </c>
      <c r="E39" s="30">
        <v>550.27791603692333</v>
      </c>
      <c r="F39" s="30">
        <v>463.04239133676623</v>
      </c>
      <c r="G39" s="30">
        <v>504.07313902605785</v>
      </c>
      <c r="H39" s="30">
        <v>394.83218644780078</v>
      </c>
      <c r="I39" s="30">
        <v>359.06531534267987</v>
      </c>
      <c r="J39" s="30">
        <v>390.98987136744796</v>
      </c>
      <c r="K39" s="30">
        <v>575.44325274176742</v>
      </c>
      <c r="L39" s="30">
        <v>587.23187869449521</v>
      </c>
    </row>
    <row r="40" spans="1:12">
      <c r="A40" s="29" t="s">
        <v>252</v>
      </c>
      <c r="B40" s="30">
        <v>35.610318858358731</v>
      </c>
      <c r="C40" s="30">
        <v>2.5751016809468483</v>
      </c>
      <c r="D40" s="30">
        <v>17.209668199111558</v>
      </c>
      <c r="E40" s="30">
        <v>2.8094698007528902</v>
      </c>
      <c r="F40" s="30">
        <v>16.524483896145501</v>
      </c>
      <c r="G40" s="30">
        <v>12.743026361172861</v>
      </c>
      <c r="H40" s="30">
        <v>1.27539251058546</v>
      </c>
      <c r="I40" s="30">
        <v>21.812099263686999</v>
      </c>
      <c r="J40" s="30">
        <v>33.166741583744901</v>
      </c>
      <c r="K40" s="30">
        <v>2.1184598140997513</v>
      </c>
      <c r="L40" s="30">
        <v>13.487443088793</v>
      </c>
    </row>
    <row r="41" spans="1:12">
      <c r="A41" s="29" t="s">
        <v>253</v>
      </c>
      <c r="B41" s="30">
        <v>149.56823980215819</v>
      </c>
      <c r="C41" s="30">
        <v>9.1281726298027106</v>
      </c>
      <c r="D41" s="30">
        <v>8.1668055535791009</v>
      </c>
      <c r="E41" s="30">
        <v>13.309594704789296</v>
      </c>
      <c r="F41" s="30">
        <v>40.481843179159611</v>
      </c>
      <c r="G41" s="30">
        <v>12.875450652790501</v>
      </c>
      <c r="H41" s="30">
        <v>24.441422174387192</v>
      </c>
      <c r="I41" s="30">
        <v>2.3288844840696421</v>
      </c>
      <c r="J41" s="30">
        <v>6.1613011613751674</v>
      </c>
      <c r="K41" s="30">
        <v>75.488171697592435</v>
      </c>
      <c r="L41" s="30">
        <v>1.8887563536879843</v>
      </c>
    </row>
    <row r="42" spans="1:12">
      <c r="A42" s="29" t="s">
        <v>254</v>
      </c>
      <c r="B42" s="30">
        <v>137.18641874202518</v>
      </c>
      <c r="C42" s="30">
        <v>60.840160391822721</v>
      </c>
      <c r="D42" s="30">
        <v>61.554821901456776</v>
      </c>
      <c r="E42" s="30">
        <v>103.50892287523448</v>
      </c>
      <c r="F42" s="30">
        <v>124.74963897968046</v>
      </c>
      <c r="G42" s="30">
        <v>159.61028339884749</v>
      </c>
      <c r="H42" s="30">
        <v>80.851086129853471</v>
      </c>
      <c r="I42" s="30">
        <v>64.657929919731345</v>
      </c>
      <c r="J42" s="30">
        <v>108.64523766717132</v>
      </c>
      <c r="K42" s="30">
        <v>159.4337185040232</v>
      </c>
      <c r="L42" s="30">
        <v>86.774787156955071</v>
      </c>
    </row>
    <row r="43" spans="1:12">
      <c r="A43" s="29" t="s">
        <v>255</v>
      </c>
    </row>
    <row r="44" spans="1:12">
      <c r="A44" s="29" t="s">
        <v>256</v>
      </c>
      <c r="B44" s="30">
        <v>129.53700866666466</v>
      </c>
      <c r="C44" s="30">
        <v>184.7370969545982</v>
      </c>
      <c r="D44" s="30">
        <v>123.49074928815426</v>
      </c>
      <c r="E44" s="30">
        <v>123.41723018288401</v>
      </c>
      <c r="F44" s="30">
        <v>136.42831149332801</v>
      </c>
      <c r="G44" s="30">
        <v>90.199213892277541</v>
      </c>
      <c r="H44" s="30">
        <v>89.606715798842856</v>
      </c>
      <c r="I44" s="30">
        <v>65.691981305314911</v>
      </c>
      <c r="J44" s="30">
        <v>37.269935746391319</v>
      </c>
      <c r="K44" s="30">
        <v>11.503393078452415</v>
      </c>
      <c r="L44" s="30">
        <v>135.25965814955862</v>
      </c>
    </row>
    <row r="45" spans="1:12">
      <c r="A45" s="29" t="s">
        <v>257</v>
      </c>
      <c r="B45" s="30">
        <v>31.778088237272101</v>
      </c>
      <c r="C45" s="30">
        <v>1.0300816140912199</v>
      </c>
      <c r="D45" s="30">
        <v>7.3521265029364598</v>
      </c>
      <c r="E45" s="30">
        <v>27.597855227264702</v>
      </c>
      <c r="F45" s="30">
        <v>20.2795905712006</v>
      </c>
      <c r="G45" s="30">
        <v>16.192576953400401</v>
      </c>
      <c r="H45" s="30">
        <v>0.31422819498695398</v>
      </c>
      <c r="I45" s="30">
        <v>35.864333007202767</v>
      </c>
      <c r="J45" s="30">
        <v>10.6750853948752</v>
      </c>
      <c r="K45" s="30">
        <v>0</v>
      </c>
      <c r="L45" s="30">
        <v>0</v>
      </c>
    </row>
    <row r="46" spans="1:12">
      <c r="A46" s="29" t="s">
        <v>258</v>
      </c>
      <c r="B46" s="30">
        <v>7.4676724465237401</v>
      </c>
      <c r="C46" s="30">
        <v>7.7308166368221904</v>
      </c>
      <c r="D46" s="30">
        <v>0</v>
      </c>
      <c r="E46" s="30">
        <v>5.6399112348011098</v>
      </c>
      <c r="F46" s="30">
        <v>15.095089472745499</v>
      </c>
      <c r="G46" s="30">
        <v>1.6163758502372101</v>
      </c>
      <c r="H46" s="30">
        <v>26.410471036333099</v>
      </c>
      <c r="I46" s="30">
        <v>6.8172663469344545</v>
      </c>
      <c r="J46" s="30">
        <v>17.501730130071032</v>
      </c>
      <c r="K46" s="30">
        <v>11.58395387510603</v>
      </c>
      <c r="L46" s="30">
        <v>22.2255486238865</v>
      </c>
    </row>
    <row r="47" spans="1:12">
      <c r="A47" s="29" t="s">
        <v>259</v>
      </c>
      <c r="B47" s="30">
        <v>39.564418083691599</v>
      </c>
      <c r="C47" s="30">
        <v>32.384975669826602</v>
      </c>
      <c r="D47" s="30">
        <v>94.25762119560693</v>
      </c>
      <c r="E47" s="30">
        <v>68.709091838671924</v>
      </c>
      <c r="F47" s="30">
        <v>11.290781976640501</v>
      </c>
      <c r="G47" s="30">
        <v>67.092381863465505</v>
      </c>
      <c r="H47" s="30">
        <v>38.040281252888562</v>
      </c>
      <c r="I47" s="30">
        <v>8.5978521766175291</v>
      </c>
      <c r="J47" s="30">
        <v>66.39445749674789</v>
      </c>
      <c r="K47" s="30">
        <v>12.109109046553659</v>
      </c>
      <c r="L47" s="30">
        <v>22.436241488592898</v>
      </c>
    </row>
    <row r="48" spans="1:12">
      <c r="A48" s="29" t="s">
        <v>260</v>
      </c>
    </row>
    <row r="49" spans="1:13">
      <c r="A49" s="29" t="s">
        <v>261</v>
      </c>
      <c r="B49" s="30">
        <v>40.692917454737589</v>
      </c>
      <c r="C49" s="30">
        <v>12.010366196163114</v>
      </c>
      <c r="D49" s="30">
        <v>55.362738236657997</v>
      </c>
      <c r="E49" s="30">
        <v>18.861875102959452</v>
      </c>
      <c r="F49" s="30">
        <v>32.351447121836003</v>
      </c>
      <c r="G49" s="30">
        <v>48.548061446821549</v>
      </c>
      <c r="H49" s="30">
        <v>12.231931470115519</v>
      </c>
      <c r="I49" s="30">
        <v>5.59372874824588</v>
      </c>
      <c r="J49" s="30">
        <v>16.854248376487149</v>
      </c>
      <c r="K49" s="30">
        <v>19.745010710052988</v>
      </c>
      <c r="L49" s="30">
        <v>12.641595896580897</v>
      </c>
    </row>
    <row r="50" spans="1:13">
      <c r="A50" s="29" t="s">
        <v>262</v>
      </c>
      <c r="B50" s="30">
        <v>6.58002915531765</v>
      </c>
      <c r="C50" s="30">
        <v>18.6004810234354</v>
      </c>
      <c r="D50" s="30">
        <v>6.1261644385662004</v>
      </c>
      <c r="E50" s="30">
        <v>7.6866400725620903</v>
      </c>
      <c r="F50" s="30">
        <v>93.512386523496019</v>
      </c>
      <c r="G50" s="30">
        <v>57.758738210554739</v>
      </c>
      <c r="H50" s="30">
        <v>19.59137456577097</v>
      </c>
      <c r="I50" s="30">
        <v>85.742415546468891</v>
      </c>
      <c r="J50" s="30">
        <v>49.167834185230781</v>
      </c>
      <c r="K50" s="30">
        <v>5.5298282284475428</v>
      </c>
      <c r="L50" s="30">
        <v>20.32478409010146</v>
      </c>
    </row>
    <row r="51" spans="1:13">
      <c r="A51" s="29" t="s">
        <v>263</v>
      </c>
      <c r="B51" s="30">
        <v>184.46352327696448</v>
      </c>
      <c r="C51" s="30">
        <v>147.89278475222014</v>
      </c>
      <c r="D51" s="30">
        <v>83.598200939131374</v>
      </c>
      <c r="E51" s="30">
        <v>76.476196412363109</v>
      </c>
      <c r="F51" s="30">
        <v>29.891011775070318</v>
      </c>
      <c r="G51" s="30">
        <v>69.444058186115569</v>
      </c>
      <c r="H51" s="30">
        <v>83.878839362634295</v>
      </c>
      <c r="I51" s="30">
        <v>46.241856756512412</v>
      </c>
      <c r="J51" s="30">
        <v>60.193669719448778</v>
      </c>
      <c r="K51" s="30">
        <v>81.74540563817024</v>
      </c>
      <c r="L51" s="30">
        <v>51.180950425539315</v>
      </c>
    </row>
    <row r="52" spans="1:13">
      <c r="A52" s="31" t="s">
        <v>264</v>
      </c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41"/>
    </row>
    <row r="53" spans="1:13">
      <c r="A53" s="31" t="s">
        <v>265</v>
      </c>
      <c r="B53" s="32">
        <v>4286.9571975430272</v>
      </c>
      <c r="C53" s="32">
        <v>4101.6148003036806</v>
      </c>
      <c r="D53" s="32">
        <v>2739.9308905852272</v>
      </c>
      <c r="E53" s="32">
        <v>2632.2219874975385</v>
      </c>
      <c r="F53" s="32">
        <v>2633.7003290114799</v>
      </c>
      <c r="G53" s="32">
        <v>3063.9541626202172</v>
      </c>
      <c r="H53" s="32">
        <v>2582.6592339451972</v>
      </c>
      <c r="I53" s="32">
        <v>2338.1388338216148</v>
      </c>
      <c r="J53" s="32">
        <v>3083.0797927599774</v>
      </c>
      <c r="K53" s="32">
        <v>2981.7044284970157</v>
      </c>
      <c r="L53" s="32">
        <v>2707.1968654096345</v>
      </c>
      <c r="M53" s="41"/>
    </row>
    <row r="54" spans="1:13">
      <c r="A54" s="31" t="s">
        <v>266</v>
      </c>
      <c r="B54" s="32">
        <v>312.73930865269114</v>
      </c>
      <c r="C54" s="32">
        <v>228.77375541635143</v>
      </c>
      <c r="D54" s="32">
        <v>247.31157840074624</v>
      </c>
      <c r="E54" s="32">
        <v>353.74757420041317</v>
      </c>
      <c r="F54" s="32">
        <v>231.77490103596938</v>
      </c>
      <c r="G54" s="32">
        <v>238.81169677532486</v>
      </c>
      <c r="H54" s="32">
        <v>390.24674998344705</v>
      </c>
      <c r="I54" s="32">
        <v>199.78301056819282</v>
      </c>
      <c r="J54" s="32">
        <v>166.18587347781241</v>
      </c>
      <c r="K54" s="32">
        <v>126.19167596576344</v>
      </c>
      <c r="L54" s="32">
        <v>213.65660847269061</v>
      </c>
      <c r="M54" s="41"/>
    </row>
    <row r="55" spans="1:13">
      <c r="A55" s="29" t="s">
        <v>267</v>
      </c>
    </row>
    <row r="56" spans="1:13">
      <c r="A56" s="29" t="s">
        <v>268</v>
      </c>
      <c r="B56" s="30">
        <v>42.010796680456231</v>
      </c>
      <c r="C56" s="30">
        <v>40.779215270967839</v>
      </c>
      <c r="D56" s="30">
        <v>49.020839401301018</v>
      </c>
      <c r="E56" s="30">
        <v>22.092654051100538</v>
      </c>
      <c r="F56" s="30">
        <v>0</v>
      </c>
      <c r="G56" s="30">
        <v>7.4546621430296298</v>
      </c>
      <c r="H56" s="30">
        <v>19.503018682836668</v>
      </c>
      <c r="I56" s="30">
        <v>0</v>
      </c>
      <c r="J56" s="30">
        <v>4.8448868913196099</v>
      </c>
      <c r="K56" s="30">
        <v>0</v>
      </c>
      <c r="L56" s="30">
        <v>9.3289221741761601</v>
      </c>
    </row>
    <row r="57" spans="1:13">
      <c r="A57" s="29" t="s">
        <v>269</v>
      </c>
      <c r="B57" s="30">
        <v>76.009197899219501</v>
      </c>
      <c r="C57" s="30">
        <v>7.7736625986237096</v>
      </c>
      <c r="D57" s="30">
        <v>5.9641634837737563</v>
      </c>
      <c r="E57" s="30">
        <v>7.4714680157922198</v>
      </c>
      <c r="F57" s="30">
        <v>17.861658362714898</v>
      </c>
      <c r="G57" s="30">
        <v>16.2557044759176</v>
      </c>
      <c r="H57" s="30">
        <v>2.18792726471345</v>
      </c>
      <c r="I57" s="30">
        <v>3.1695615786740898</v>
      </c>
      <c r="J57" s="30">
        <v>11.184515183322214</v>
      </c>
      <c r="K57" s="30">
        <v>8.5520439176489909</v>
      </c>
      <c r="L57" s="30">
        <v>8.1121062091021692</v>
      </c>
    </row>
    <row r="58" spans="1:13">
      <c r="A58" s="29" t="s">
        <v>270</v>
      </c>
      <c r="B58" s="30">
        <v>4.8117512751708604</v>
      </c>
      <c r="C58" s="30">
        <v>0</v>
      </c>
      <c r="D58" s="30">
        <v>0</v>
      </c>
      <c r="E58" s="30">
        <v>3.0218395027042479</v>
      </c>
      <c r="F58" s="30">
        <v>2.8370181071524287</v>
      </c>
      <c r="G58" s="30">
        <v>2.4261238641352616</v>
      </c>
      <c r="H58" s="30">
        <v>0</v>
      </c>
      <c r="I58" s="30">
        <v>0</v>
      </c>
      <c r="J58" s="30">
        <v>0</v>
      </c>
      <c r="K58" s="30">
        <v>0</v>
      </c>
      <c r="L58" s="30">
        <v>8.1663854169571177</v>
      </c>
    </row>
    <row r="59" spans="1:13">
      <c r="A59" s="29" t="s">
        <v>271</v>
      </c>
      <c r="B59" s="30">
        <v>0</v>
      </c>
      <c r="C59" s="30">
        <v>1.49957894709059</v>
      </c>
      <c r="D59" s="30">
        <v>0</v>
      </c>
      <c r="E59" s="30">
        <v>4.39281349080112</v>
      </c>
      <c r="F59" s="30">
        <v>1.6409720303159001</v>
      </c>
      <c r="G59" s="30">
        <v>0</v>
      </c>
      <c r="H59" s="30">
        <v>10.46978923072451</v>
      </c>
      <c r="I59" s="30">
        <v>0</v>
      </c>
      <c r="J59" s="30">
        <v>8.2881843703889402</v>
      </c>
      <c r="K59" s="30">
        <v>11.87015498318058</v>
      </c>
      <c r="L59" s="30">
        <v>1.1846792654828899</v>
      </c>
    </row>
    <row r="60" spans="1:13">
      <c r="A60" s="29" t="s">
        <v>272</v>
      </c>
    </row>
    <row r="61" spans="1:13">
      <c r="A61" s="29" t="s">
        <v>273</v>
      </c>
      <c r="B61" s="30">
        <v>483.89832592557559</v>
      </c>
      <c r="C61" s="30">
        <v>484.31076389033325</v>
      </c>
      <c r="D61" s="30">
        <v>437.61201047196596</v>
      </c>
      <c r="E61" s="30">
        <v>341.99606762367847</v>
      </c>
      <c r="F61" s="30">
        <v>458.90480906331732</v>
      </c>
      <c r="G61" s="30">
        <v>844.76112096957161</v>
      </c>
      <c r="H61" s="30">
        <v>324.48117773116167</v>
      </c>
      <c r="I61" s="30">
        <v>354.43941790978351</v>
      </c>
      <c r="J61" s="30">
        <v>371.21253274289086</v>
      </c>
      <c r="K61" s="30">
        <v>544.80936200021949</v>
      </c>
      <c r="L61" s="30">
        <v>375.20943256574651</v>
      </c>
    </row>
    <row r="62" spans="1:13">
      <c r="A62" s="29" t="s">
        <v>274</v>
      </c>
    </row>
    <row r="63" spans="1:13">
      <c r="A63" s="29" t="s">
        <v>275</v>
      </c>
      <c r="B63" s="30">
        <v>85.223753128830921</v>
      </c>
      <c r="C63" s="30">
        <v>27.48119418584076</v>
      </c>
      <c r="D63" s="30">
        <v>70.367394413007617</v>
      </c>
      <c r="E63" s="30">
        <v>42.7072182609622</v>
      </c>
      <c r="F63" s="30">
        <v>38.640074896898795</v>
      </c>
      <c r="G63" s="30">
        <v>75.418395795485026</v>
      </c>
      <c r="H63" s="30">
        <v>20.187572007233562</v>
      </c>
      <c r="I63" s="30">
        <v>43.995682612749832</v>
      </c>
      <c r="J63" s="30">
        <v>49.100894218077968</v>
      </c>
      <c r="K63" s="30">
        <v>99.541461402585512</v>
      </c>
      <c r="L63" s="30">
        <v>41.297460411815848</v>
      </c>
    </row>
    <row r="64" spans="1:13">
      <c r="A64" s="29" t="s">
        <v>276</v>
      </c>
    </row>
    <row r="65" spans="1:13">
      <c r="A65" s="29" t="s">
        <v>277</v>
      </c>
      <c r="B65" s="30">
        <v>11.1280408148288</v>
      </c>
      <c r="C65" s="30">
        <v>112.52175914481302</v>
      </c>
      <c r="D65" s="30">
        <v>111.43923829017245</v>
      </c>
      <c r="E65" s="30">
        <v>95.66223079297481</v>
      </c>
      <c r="F65" s="30">
        <v>64.748411845387992</v>
      </c>
      <c r="G65" s="30">
        <v>17.050775510470903</v>
      </c>
      <c r="H65" s="30">
        <v>0.51512067897845404</v>
      </c>
      <c r="I65" s="30">
        <v>0</v>
      </c>
      <c r="J65" s="30">
        <v>1.2115957616530799</v>
      </c>
      <c r="K65" s="30">
        <v>34.577354254305</v>
      </c>
      <c r="L65" s="30">
        <v>12.235203599209701</v>
      </c>
    </row>
    <row r="66" spans="1:13">
      <c r="A66" s="29" t="s">
        <v>278</v>
      </c>
    </row>
    <row r="67" spans="1:13">
      <c r="A67" s="29" t="s">
        <v>279</v>
      </c>
      <c r="B67" s="30">
        <v>0</v>
      </c>
      <c r="C67" s="30">
        <v>87.283156469597301</v>
      </c>
      <c r="D67" s="30">
        <v>16.9878750056181</v>
      </c>
      <c r="E67" s="30">
        <v>2.2989381145769201</v>
      </c>
      <c r="F67" s="30">
        <v>0</v>
      </c>
      <c r="G67" s="30">
        <v>12.0285602532275</v>
      </c>
      <c r="H67" s="30">
        <v>1.0246422452358599</v>
      </c>
      <c r="I67" s="30">
        <v>2.7709688660668799</v>
      </c>
      <c r="J67" s="30">
        <v>4.8395181947969199</v>
      </c>
      <c r="K67" s="30">
        <v>0</v>
      </c>
      <c r="L67" s="30">
        <v>135.595289429036</v>
      </c>
    </row>
    <row r="68" spans="1:13">
      <c r="A68" s="29" t="s">
        <v>280</v>
      </c>
      <c r="B68" s="30">
        <v>22.337382588103317</v>
      </c>
      <c r="C68" s="30">
        <v>2.93413529784464</v>
      </c>
      <c r="D68" s="30">
        <v>2.14380797513628</v>
      </c>
      <c r="E68" s="30">
        <v>6.9006302696845401</v>
      </c>
      <c r="F68" s="30">
        <v>14.2306395826167</v>
      </c>
      <c r="G68" s="30">
        <v>30.731420837961601</v>
      </c>
      <c r="H68" s="30">
        <v>13.2773154841892</v>
      </c>
      <c r="I68" s="30">
        <v>20.572911624704744</v>
      </c>
      <c r="J68" s="30">
        <v>1.8768073071740941</v>
      </c>
      <c r="K68" s="30">
        <v>56.942530236961424</v>
      </c>
      <c r="L68" s="30">
        <v>17.283747378774009</v>
      </c>
      <c r="M68" s="36"/>
    </row>
    <row r="69" spans="1:13">
      <c r="A69" s="29" t="s">
        <v>281</v>
      </c>
      <c r="B69" s="30">
        <v>259.29148820720201</v>
      </c>
      <c r="C69" s="30">
        <v>12.5022298671001</v>
      </c>
      <c r="D69" s="30">
        <v>7.7681560293160503</v>
      </c>
      <c r="E69" s="30">
        <v>51.887301541340712</v>
      </c>
      <c r="F69" s="30">
        <v>0</v>
      </c>
      <c r="G69" s="30">
        <v>4.2530366749067703</v>
      </c>
      <c r="H69" s="30">
        <v>0</v>
      </c>
      <c r="I69" s="30">
        <v>0</v>
      </c>
      <c r="J69" s="30">
        <v>16.402007814088197</v>
      </c>
      <c r="K69" s="30">
        <v>2.9267547135695899</v>
      </c>
      <c r="L69" s="30">
        <v>13.7582423499524</v>
      </c>
    </row>
    <row r="70" spans="1:13">
      <c r="A70" s="29" t="s">
        <v>282</v>
      </c>
    </row>
    <row r="71" spans="1:13">
      <c r="A71" s="29" t="s">
        <v>283</v>
      </c>
      <c r="B71" s="30">
        <v>9.4944901689518808</v>
      </c>
      <c r="C71" s="30">
        <v>0</v>
      </c>
      <c r="D71" s="30">
        <v>0</v>
      </c>
      <c r="E71" s="30">
        <v>7.0042630235545307</v>
      </c>
      <c r="F71" s="30">
        <v>90.5157429193127</v>
      </c>
      <c r="G71" s="30">
        <v>0</v>
      </c>
      <c r="H71" s="30">
        <v>2.5900654631515398</v>
      </c>
      <c r="I71" s="30">
        <v>7.8333077775440403</v>
      </c>
      <c r="J71" s="30">
        <v>5.5187119854871698</v>
      </c>
      <c r="K71" s="30">
        <v>0</v>
      </c>
      <c r="L71" s="30">
        <v>3.4986676614414511</v>
      </c>
    </row>
    <row r="72" spans="1:13">
      <c r="A72" s="29" t="s">
        <v>284</v>
      </c>
    </row>
    <row r="73" spans="1:13">
      <c r="A73" s="29" t="s">
        <v>285</v>
      </c>
      <c r="B73" s="30">
        <v>1.8408960246334944E-2</v>
      </c>
      <c r="C73" s="30">
        <v>1.6403924138039528E-2</v>
      </c>
      <c r="D73" s="30">
        <v>1.5502355468228476E-2</v>
      </c>
      <c r="E73" s="30">
        <v>1.2774597120832462E-2</v>
      </c>
      <c r="F73" s="30">
        <v>1.8409605133761033E-2</v>
      </c>
      <c r="G73" s="30">
        <v>1.5643426926212893E-2</v>
      </c>
      <c r="H73" s="30">
        <v>1.1043415664177937E-2</v>
      </c>
      <c r="I73" s="30">
        <v>1.1013602284199378E-2</v>
      </c>
      <c r="J73" s="30">
        <v>1.8228900731255337E-2</v>
      </c>
      <c r="K73" s="30">
        <v>9.0562083452695487E-3</v>
      </c>
      <c r="L73" s="30">
        <v>1.5398734911714645E-2</v>
      </c>
    </row>
    <row r="74" spans="1:13">
      <c r="A74" s="29" t="s">
        <v>286</v>
      </c>
      <c r="B74" s="30">
        <v>2.0699681887117568E-2</v>
      </c>
      <c r="C74" s="30">
        <v>1.844514881960424E-2</v>
      </c>
      <c r="D74" s="30">
        <v>1.7431393321479569E-2</v>
      </c>
      <c r="E74" s="30">
        <v>1.4104792478774268E-2</v>
      </c>
      <c r="F74" s="30">
        <v>1.5752537485609064E-2</v>
      </c>
      <c r="G74" s="30">
        <v>1.236490247311358E-2</v>
      </c>
      <c r="H74" s="30">
        <v>1.3047070105619927E-2</v>
      </c>
      <c r="I74" s="30">
        <v>1.2995281628245446E-2</v>
      </c>
      <c r="J74" s="30">
        <v>2.5853314466187223E-2</v>
      </c>
      <c r="K74" s="30">
        <v>1.2848492964721202E-2</v>
      </c>
      <c r="L74" s="30">
        <v>1.3835093432640199E-2</v>
      </c>
    </row>
    <row r="75" spans="1:13">
      <c r="A75" s="29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</row>
    <row r="76" spans="1:13">
      <c r="A76" s="34" t="s">
        <v>215</v>
      </c>
      <c r="B76" s="35">
        <v>11684.780019838323</v>
      </c>
      <c r="C76" s="35">
        <v>11247.1401750677</v>
      </c>
      <c r="D76" s="35">
        <v>8012.5154047047636</v>
      </c>
      <c r="E76" s="35">
        <v>8347.6807710745943</v>
      </c>
      <c r="F76" s="35">
        <v>8556.77049846304</v>
      </c>
      <c r="G76" s="35">
        <v>9379.9688705140161</v>
      </c>
      <c r="H76" s="35">
        <v>7189.6410404688377</v>
      </c>
      <c r="I76" s="35">
        <v>6101.5863798094151</v>
      </c>
      <c r="J76" s="35">
        <v>7304.022718197165</v>
      </c>
      <c r="K76" s="35">
        <v>7596.230454106375</v>
      </c>
      <c r="L76" s="35">
        <v>7761.4009731500855</v>
      </c>
    </row>
  </sheetData>
  <mergeCells count="2">
    <mergeCell ref="A1:L1"/>
    <mergeCell ref="B4:L4"/>
  </mergeCells>
  <printOptions horizontalCentered="1"/>
  <pageMargins left="0.39370078740157483" right="0" top="0.39370078740157483" bottom="0.39370078740157483" header="0" footer="0"/>
  <pageSetup paperSize="9" orientation="landscape" horizontalDpi="1200" verticalDpi="12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CF5A7-31AB-47F7-8C20-B8C54F0453E5}">
  <sheetPr>
    <pageSetUpPr fitToPage="1"/>
  </sheetPr>
  <dimension ref="A1:K46"/>
  <sheetViews>
    <sheetView view="pageBreakPreview" zoomScaleNormal="100" zoomScaleSheetLayoutView="100" workbookViewId="0">
      <selection sqref="A1:K1"/>
    </sheetView>
  </sheetViews>
  <sheetFormatPr baseColWidth="10" defaultColWidth="11.44140625" defaultRowHeight="13.2"/>
  <cols>
    <col min="1" max="1" width="49.44140625" customWidth="1"/>
    <col min="2" max="2" width="14.5546875" customWidth="1"/>
    <col min="3" max="3" width="8" customWidth="1"/>
    <col min="4" max="4" width="8.88671875" customWidth="1"/>
    <col min="5" max="5" width="9.33203125" customWidth="1"/>
    <col min="6" max="6" width="9.109375" customWidth="1"/>
    <col min="7" max="7" width="10.6640625" customWidth="1"/>
    <col min="8" max="8" width="8.6640625" customWidth="1"/>
    <col min="9" max="9" width="14.88671875" customWidth="1"/>
    <col min="11" max="11" width="10.109375" customWidth="1"/>
  </cols>
  <sheetData>
    <row r="1" spans="1:11" ht="15.6">
      <c r="A1" s="86" t="s">
        <v>338</v>
      </c>
      <c r="B1" s="86"/>
      <c r="C1" s="86"/>
      <c r="D1" s="86"/>
      <c r="E1" s="86"/>
      <c r="F1" s="86"/>
      <c r="G1" s="86"/>
      <c r="H1" s="86"/>
      <c r="I1" s="86"/>
      <c r="J1" s="86"/>
      <c r="K1" s="86"/>
    </row>
    <row r="2" spans="1:11" ht="13.8">
      <c r="A2" s="43"/>
      <c r="D2" s="45"/>
      <c r="I2" s="43"/>
    </row>
    <row r="3" spans="1:11" ht="16.2" thickBot="1">
      <c r="A3" s="46" t="s">
        <v>288</v>
      </c>
      <c r="B3" s="89" t="s">
        <v>332</v>
      </c>
      <c r="C3" s="89"/>
      <c r="D3" s="89"/>
      <c r="E3" s="89"/>
      <c r="F3" s="89"/>
      <c r="G3" s="89"/>
      <c r="H3" s="89"/>
      <c r="I3" s="89"/>
      <c r="J3" s="89"/>
      <c r="K3" s="89"/>
    </row>
    <row r="4" spans="1:11" ht="21.75" customHeight="1" thickTop="1" thickBot="1">
      <c r="A4" s="47" t="s">
        <v>290</v>
      </c>
      <c r="B4" s="48" t="s">
        <v>198</v>
      </c>
      <c r="C4" s="48" t="s">
        <v>199</v>
      </c>
      <c r="D4" s="48" t="s">
        <v>200</v>
      </c>
      <c r="E4" s="48" t="s">
        <v>201</v>
      </c>
      <c r="F4" s="48" t="s">
        <v>202</v>
      </c>
      <c r="G4" s="48" t="s">
        <v>203</v>
      </c>
      <c r="H4" s="48" t="s">
        <v>204</v>
      </c>
      <c r="I4" s="48" t="s">
        <v>205</v>
      </c>
      <c r="J4" s="48" t="s">
        <v>206</v>
      </c>
      <c r="K4" s="48" t="s">
        <v>207</v>
      </c>
    </row>
    <row r="5" spans="1:11" ht="13.8" thickTop="1">
      <c r="A5" s="29" t="s">
        <v>0</v>
      </c>
      <c r="B5" s="30">
        <v>357.57295685166639</v>
      </c>
      <c r="C5" s="30">
        <v>0</v>
      </c>
      <c r="D5" s="30">
        <v>0</v>
      </c>
      <c r="E5" s="30">
        <v>0</v>
      </c>
      <c r="F5" s="30">
        <v>0.19906593118343141</v>
      </c>
      <c r="G5" s="30">
        <v>0</v>
      </c>
      <c r="H5" s="30">
        <v>114.79697943100413</v>
      </c>
      <c r="I5" s="30">
        <v>95.48526816469672</v>
      </c>
      <c r="J5" s="30">
        <v>12.914468453006091</v>
      </c>
      <c r="K5" s="30">
        <v>0</v>
      </c>
    </row>
    <row r="6" spans="1:11">
      <c r="A6" s="50" t="s">
        <v>1</v>
      </c>
      <c r="B6" s="30">
        <v>1278.7812284818328</v>
      </c>
      <c r="C6" s="30">
        <v>0</v>
      </c>
      <c r="D6" s="30">
        <v>0</v>
      </c>
      <c r="E6" s="30">
        <v>0</v>
      </c>
      <c r="F6" s="30">
        <v>0</v>
      </c>
      <c r="G6" s="30">
        <v>0</v>
      </c>
      <c r="H6" s="30">
        <v>0</v>
      </c>
      <c r="I6" s="30">
        <v>579.54815595327898</v>
      </c>
      <c r="J6" s="30">
        <v>0</v>
      </c>
      <c r="K6" s="30">
        <v>0</v>
      </c>
    </row>
    <row r="7" spans="1:11">
      <c r="A7" s="29" t="s">
        <v>2</v>
      </c>
      <c r="B7" s="30">
        <v>959.51739955575215</v>
      </c>
      <c r="C7" s="30">
        <v>11.2811591297757</v>
      </c>
      <c r="D7" s="30">
        <v>0</v>
      </c>
      <c r="E7" s="30">
        <v>0</v>
      </c>
      <c r="F7" s="30">
        <v>0.31194913774999</v>
      </c>
      <c r="G7" s="30">
        <v>1.35325004771497</v>
      </c>
      <c r="H7" s="30">
        <v>170.9705539485704</v>
      </c>
      <c r="I7" s="30">
        <v>99.345635682253004</v>
      </c>
      <c r="J7" s="30">
        <v>0</v>
      </c>
      <c r="K7" s="30">
        <v>52.274568490879489</v>
      </c>
    </row>
    <row r="8" spans="1:11">
      <c r="A8" s="29" t="s">
        <v>3</v>
      </c>
      <c r="B8" s="30">
        <v>36.246740747918103</v>
      </c>
      <c r="C8" s="30">
        <v>0</v>
      </c>
      <c r="D8" s="30">
        <v>0</v>
      </c>
      <c r="E8" s="30">
        <v>0</v>
      </c>
      <c r="F8" s="30">
        <v>3.4083927008750102E-5</v>
      </c>
      <c r="G8" s="30">
        <v>0</v>
      </c>
      <c r="H8" s="30">
        <v>4.5925544857916747E-3</v>
      </c>
      <c r="I8" s="30">
        <v>0</v>
      </c>
      <c r="J8" s="30">
        <v>0</v>
      </c>
      <c r="K8" s="30">
        <v>0</v>
      </c>
    </row>
    <row r="9" spans="1:11">
      <c r="A9" s="29" t="s">
        <v>5</v>
      </c>
      <c r="B9" s="30">
        <v>0</v>
      </c>
      <c r="C9" s="30">
        <v>0</v>
      </c>
      <c r="D9" s="30">
        <v>0</v>
      </c>
      <c r="E9" s="30">
        <v>0</v>
      </c>
      <c r="F9" s="30">
        <v>7.9406527449486213E-3</v>
      </c>
      <c r="G9" s="30">
        <v>0</v>
      </c>
      <c r="H9" s="30">
        <v>0</v>
      </c>
      <c r="I9" s="30">
        <v>0</v>
      </c>
      <c r="J9" s="30">
        <v>0</v>
      </c>
      <c r="K9" s="30">
        <v>32.769686587733737</v>
      </c>
    </row>
    <row r="10" spans="1:11">
      <c r="A10" s="29" t="s">
        <v>6</v>
      </c>
      <c r="B10" s="30">
        <v>3.3608629156257264</v>
      </c>
      <c r="C10" s="30">
        <v>0</v>
      </c>
      <c r="D10" s="30">
        <v>0</v>
      </c>
      <c r="E10" s="30">
        <v>0</v>
      </c>
      <c r="F10" s="30">
        <v>6.011719783017443E-3</v>
      </c>
      <c r="G10" s="30">
        <v>0</v>
      </c>
      <c r="H10" s="30">
        <v>0</v>
      </c>
      <c r="I10" s="30">
        <v>3.1597568567543601</v>
      </c>
      <c r="J10" s="30">
        <v>0</v>
      </c>
      <c r="K10" s="30">
        <v>0</v>
      </c>
    </row>
    <row r="11" spans="1:11">
      <c r="A11" s="29" t="s">
        <v>7</v>
      </c>
      <c r="B11" s="30">
        <v>23.743587130884499</v>
      </c>
      <c r="C11" s="30">
        <v>9.1233274174240009</v>
      </c>
      <c r="D11" s="30">
        <v>0</v>
      </c>
      <c r="E11" s="30">
        <v>0</v>
      </c>
      <c r="F11" s="30">
        <v>1.8267911613059698E-2</v>
      </c>
      <c r="G11" s="30">
        <v>0</v>
      </c>
      <c r="H11" s="30">
        <v>0</v>
      </c>
      <c r="I11" s="30">
        <v>3.0986271472736799</v>
      </c>
      <c r="J11" s="30">
        <v>20.983230966257398</v>
      </c>
      <c r="K11" s="30">
        <v>7.7536521218686802</v>
      </c>
    </row>
    <row r="12" spans="1:11">
      <c r="A12" s="29" t="s">
        <v>9</v>
      </c>
      <c r="B12" s="30">
        <v>159.05241246117117</v>
      </c>
      <c r="C12" s="30">
        <v>26.329269994304209</v>
      </c>
      <c r="D12" s="30">
        <v>0</v>
      </c>
      <c r="E12" s="30">
        <v>0</v>
      </c>
      <c r="F12" s="30">
        <v>6.7306649351329996E-3</v>
      </c>
      <c r="G12" s="30">
        <v>0</v>
      </c>
      <c r="H12" s="30">
        <v>3.8355644139876</v>
      </c>
      <c r="I12" s="30">
        <v>58.198993408520636</v>
      </c>
      <c r="J12" s="30">
        <v>69.781601558089804</v>
      </c>
      <c r="K12" s="30">
        <v>0</v>
      </c>
    </row>
    <row r="13" spans="1:11">
      <c r="A13" s="29" t="s">
        <v>11</v>
      </c>
      <c r="B13" s="30">
        <v>66.095716195237074</v>
      </c>
      <c r="C13" s="30">
        <v>0.95991035081882004</v>
      </c>
      <c r="D13" s="30">
        <v>27.759303548263201</v>
      </c>
      <c r="E13" s="30">
        <v>0</v>
      </c>
      <c r="F13" s="30">
        <v>7.5774786630665794E-2</v>
      </c>
      <c r="G13" s="30">
        <v>8.0008634156357807</v>
      </c>
      <c r="H13" s="30">
        <v>0</v>
      </c>
      <c r="I13" s="30">
        <v>32.239598600343001</v>
      </c>
      <c r="J13" s="30">
        <v>31.778088237272101</v>
      </c>
      <c r="K13" s="30">
        <v>30.512936192544601</v>
      </c>
    </row>
    <row r="14" spans="1:11">
      <c r="A14" s="29" t="s">
        <v>13</v>
      </c>
      <c r="B14" s="30">
        <v>204.09323045191783</v>
      </c>
      <c r="C14" s="30">
        <v>0</v>
      </c>
      <c r="D14" s="30">
        <v>0</v>
      </c>
      <c r="E14" s="30">
        <v>0</v>
      </c>
      <c r="F14" s="30">
        <v>5.8445569513111296E-3</v>
      </c>
      <c r="G14" s="30">
        <v>0</v>
      </c>
      <c r="H14" s="30">
        <v>16.26425913810672</v>
      </c>
      <c r="I14" s="30">
        <v>47.149350349797899</v>
      </c>
      <c r="J14" s="30">
        <v>0</v>
      </c>
      <c r="K14" s="30">
        <v>6.58002915531765</v>
      </c>
    </row>
    <row r="15" spans="1:11">
      <c r="A15" s="29" t="s">
        <v>16</v>
      </c>
      <c r="B15" s="30">
        <v>598.47616609689544</v>
      </c>
      <c r="C15" s="30">
        <v>0</v>
      </c>
      <c r="D15" s="30">
        <v>1.14502543105794</v>
      </c>
      <c r="E15" s="30">
        <v>0</v>
      </c>
      <c r="F15" s="30">
        <v>0.76242818092175413</v>
      </c>
      <c r="G15" s="30">
        <v>0</v>
      </c>
      <c r="H15" s="30">
        <v>7.7103579618893505</v>
      </c>
      <c r="I15" s="30">
        <v>31.433963109270799</v>
      </c>
      <c r="J15" s="30">
        <v>11.610253050931499</v>
      </c>
      <c r="K15" s="30">
        <v>60.640221388205603</v>
      </c>
    </row>
    <row r="16" spans="1:11">
      <c r="A16" s="29" t="s">
        <v>19</v>
      </c>
      <c r="B16" s="30">
        <v>52.861117113181798</v>
      </c>
      <c r="C16" s="30">
        <v>0</v>
      </c>
      <c r="D16" s="30">
        <v>0</v>
      </c>
      <c r="E16" s="30">
        <v>0</v>
      </c>
      <c r="F16" s="30">
        <v>1.2164581828836601E-2</v>
      </c>
      <c r="G16" s="30">
        <v>0</v>
      </c>
      <c r="H16" s="30">
        <v>67.793604574125396</v>
      </c>
      <c r="I16" s="30">
        <v>0.23917906634958699</v>
      </c>
      <c r="J16" s="30">
        <v>0</v>
      </c>
      <c r="K16" s="30">
        <v>0</v>
      </c>
    </row>
    <row r="17" spans="1:11">
      <c r="A17" s="29" t="s">
        <v>25</v>
      </c>
      <c r="B17" s="30">
        <v>14.070663914290057</v>
      </c>
      <c r="C17" s="30">
        <v>0</v>
      </c>
      <c r="D17" s="30">
        <v>0</v>
      </c>
      <c r="E17" s="30">
        <v>0</v>
      </c>
      <c r="F17" s="30">
        <v>1.2473963475921851E-3</v>
      </c>
      <c r="G17" s="30">
        <v>0</v>
      </c>
      <c r="H17" s="30">
        <v>0</v>
      </c>
      <c r="I17" s="30">
        <v>182.7786905627847</v>
      </c>
      <c r="J17" s="30">
        <v>61.279545168595199</v>
      </c>
      <c r="K17" s="30">
        <v>17.615662711943301</v>
      </c>
    </row>
    <row r="18" spans="1:11">
      <c r="A18" s="29" t="s">
        <v>28</v>
      </c>
      <c r="B18" s="30">
        <v>50.4831484332652</v>
      </c>
      <c r="C18" s="30">
        <v>0</v>
      </c>
      <c r="D18" s="30">
        <v>0</v>
      </c>
      <c r="E18" s="30">
        <v>0</v>
      </c>
      <c r="F18" s="30">
        <v>0.15608613068038341</v>
      </c>
      <c r="G18" s="30">
        <v>0</v>
      </c>
      <c r="H18" s="30">
        <v>0</v>
      </c>
      <c r="I18" s="30">
        <v>0</v>
      </c>
      <c r="J18" s="30">
        <v>0</v>
      </c>
      <c r="K18" s="30">
        <v>21.516185545526699</v>
      </c>
    </row>
    <row r="19" spans="1:11">
      <c r="A19" s="29" t="s">
        <v>31</v>
      </c>
      <c r="B19" s="30">
        <v>12.984730508697531</v>
      </c>
      <c r="C19" s="30">
        <v>0</v>
      </c>
      <c r="D19" s="30">
        <v>0</v>
      </c>
      <c r="E19" s="30">
        <v>0</v>
      </c>
      <c r="F19" s="30">
        <v>1.0309144526740199E-2</v>
      </c>
      <c r="G19" s="30">
        <v>0</v>
      </c>
      <c r="H19" s="30">
        <v>0</v>
      </c>
      <c r="I19" s="30">
        <v>2.1229474354553801</v>
      </c>
      <c r="J19" s="30">
        <v>0</v>
      </c>
      <c r="K19" s="30">
        <v>2.0735276929999999</v>
      </c>
    </row>
    <row r="20" spans="1:11">
      <c r="A20" s="29" t="s">
        <v>34</v>
      </c>
      <c r="B20" s="30">
        <v>0</v>
      </c>
      <c r="C20" s="30">
        <v>0</v>
      </c>
      <c r="D20" s="30">
        <v>0</v>
      </c>
      <c r="E20" s="30">
        <v>0</v>
      </c>
      <c r="F20" s="30">
        <v>0</v>
      </c>
      <c r="G20" s="30">
        <v>0</v>
      </c>
      <c r="H20" s="30">
        <v>229.71351755885877</v>
      </c>
      <c r="I20" s="30">
        <v>0</v>
      </c>
      <c r="J20" s="30">
        <v>0</v>
      </c>
      <c r="K20" s="30">
        <v>0</v>
      </c>
    </row>
    <row r="21" spans="1:11" ht="6.75" customHeight="1">
      <c r="A21" s="29"/>
      <c r="B21" s="30"/>
      <c r="C21" s="30"/>
      <c r="D21" s="30"/>
      <c r="E21" s="30"/>
      <c r="F21" s="30"/>
      <c r="G21" s="30"/>
      <c r="H21" s="30"/>
      <c r="I21" s="30"/>
      <c r="J21" s="30"/>
      <c r="K21" s="30"/>
    </row>
    <row r="22" spans="1:11">
      <c r="A22" s="51" t="s">
        <v>291</v>
      </c>
      <c r="B22" s="52">
        <v>3817.339960858335</v>
      </c>
      <c r="C22" s="52">
        <v>47.693666892322724</v>
      </c>
      <c r="D22" s="52">
        <v>28.904328979321143</v>
      </c>
      <c r="E22" s="53">
        <v>0</v>
      </c>
      <c r="F22" s="52">
        <v>1.5738548798238723</v>
      </c>
      <c r="G22" s="52">
        <v>9.3541134633507514</v>
      </c>
      <c r="H22" s="52">
        <v>611.08942958102807</v>
      </c>
      <c r="I22" s="52">
        <v>1134.8001663367791</v>
      </c>
      <c r="J22" s="52">
        <v>208.34718743415209</v>
      </c>
      <c r="K22" s="52">
        <v>231.73646988701975</v>
      </c>
    </row>
    <row r="23" spans="1:11">
      <c r="A23" s="51" t="s">
        <v>292</v>
      </c>
      <c r="B23" s="54">
        <v>0.32669335275266514</v>
      </c>
      <c r="C23" s="54">
        <v>4.0816914662791092E-3</v>
      </c>
      <c r="D23" s="54">
        <v>2.4736733537343118E-3</v>
      </c>
      <c r="E23" s="53">
        <v>0</v>
      </c>
      <c r="F23" s="54">
        <v>1.3469272653415763E-4</v>
      </c>
      <c r="G23" s="54">
        <v>8.0053825981057534E-4</v>
      </c>
      <c r="H23" s="54">
        <v>5.2297897653488169E-2</v>
      </c>
      <c r="I23" s="54">
        <v>9.711780319442255E-2</v>
      </c>
      <c r="J23" s="54">
        <v>1.7830646968143342E-2</v>
      </c>
      <c r="K23" s="54">
        <v>1.9832334840157836E-2</v>
      </c>
    </row>
    <row r="25" spans="1:11" ht="21.75" customHeight="1" thickBot="1">
      <c r="A25" s="47" t="s">
        <v>307</v>
      </c>
      <c r="B25" s="55" t="s">
        <v>130</v>
      </c>
      <c r="C25" s="48" t="s">
        <v>208</v>
      </c>
      <c r="D25" s="48" t="s">
        <v>209</v>
      </c>
      <c r="E25" s="48" t="s">
        <v>210</v>
      </c>
      <c r="F25" s="48" t="s">
        <v>211</v>
      </c>
      <c r="G25" s="48" t="s">
        <v>212</v>
      </c>
      <c r="H25" s="48" t="s">
        <v>213</v>
      </c>
      <c r="I25" s="48" t="s">
        <v>214</v>
      </c>
      <c r="J25" s="56" t="s">
        <v>293</v>
      </c>
      <c r="K25" s="56" t="s">
        <v>294</v>
      </c>
    </row>
    <row r="26" spans="1:11" ht="13.8" thickTop="1">
      <c r="A26" s="29" t="s">
        <v>0</v>
      </c>
      <c r="B26" s="32">
        <v>1344.4849454335958</v>
      </c>
      <c r="C26" s="30">
        <v>36.226640904749502</v>
      </c>
      <c r="D26" s="30">
        <v>121.007002982324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  <c r="J26" s="52">
        <v>2082.6873281522257</v>
      </c>
      <c r="K26" s="57">
        <v>0.17823932710896195</v>
      </c>
    </row>
    <row r="27" spans="1:11">
      <c r="A27" s="50" t="s">
        <v>1</v>
      </c>
      <c r="B27" s="32">
        <v>615.98249409827588</v>
      </c>
      <c r="C27" s="30">
        <v>0</v>
      </c>
      <c r="D27" s="30">
        <v>0</v>
      </c>
      <c r="E27" s="30">
        <v>0</v>
      </c>
      <c r="F27" s="30">
        <v>0</v>
      </c>
      <c r="G27" s="30">
        <v>0</v>
      </c>
      <c r="H27" s="30">
        <v>0</v>
      </c>
      <c r="I27" s="30">
        <v>0</v>
      </c>
      <c r="J27" s="52">
        <v>2474.3118785333877</v>
      </c>
      <c r="K27" s="57">
        <v>0.21175511000913338</v>
      </c>
    </row>
    <row r="28" spans="1:11">
      <c r="A28" s="29" t="s">
        <v>2</v>
      </c>
      <c r="B28" s="32">
        <v>897.1498861053409</v>
      </c>
      <c r="C28" s="30">
        <v>53.506174933329497</v>
      </c>
      <c r="D28" s="30">
        <v>73.754805129024007</v>
      </c>
      <c r="E28" s="30">
        <v>38.631307186270803</v>
      </c>
      <c r="F28" s="30">
        <v>0</v>
      </c>
      <c r="G28" s="30">
        <v>8.6910427901273195</v>
      </c>
      <c r="H28" s="30">
        <v>9.4944901689518808</v>
      </c>
      <c r="I28" s="30">
        <v>2.4445978515932102E-3</v>
      </c>
      <c r="J28" s="52">
        <v>2376.2846669035916</v>
      </c>
      <c r="K28" s="57">
        <v>0.20336580259698131</v>
      </c>
    </row>
    <row r="29" spans="1:11">
      <c r="A29" s="29" t="s">
        <v>3</v>
      </c>
      <c r="B29" s="32">
        <v>2.8363880244744788</v>
      </c>
      <c r="C29" s="30">
        <v>3.7444890790092699E-8</v>
      </c>
      <c r="D29" s="30">
        <v>0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52">
        <v>39.08775544825027</v>
      </c>
      <c r="K29" s="57">
        <v>3.345185393468033E-3</v>
      </c>
    </row>
    <row r="30" spans="1:11">
      <c r="A30" s="29" t="s">
        <v>5</v>
      </c>
      <c r="B30" s="32">
        <v>1.04963372636166</v>
      </c>
      <c r="C30" s="30">
        <v>0</v>
      </c>
      <c r="D30" s="30">
        <v>0</v>
      </c>
      <c r="E30" s="30">
        <v>0</v>
      </c>
      <c r="F30" s="30">
        <v>0</v>
      </c>
      <c r="G30" s="30">
        <v>0</v>
      </c>
      <c r="H30" s="30">
        <v>0</v>
      </c>
      <c r="I30" s="30">
        <v>0</v>
      </c>
      <c r="J30" s="52">
        <v>33.827260966840349</v>
      </c>
      <c r="K30" s="57">
        <v>2.8949848357785689E-3</v>
      </c>
    </row>
    <row r="31" spans="1:11">
      <c r="A31" s="29" t="s">
        <v>6</v>
      </c>
      <c r="B31" s="32">
        <v>84.739173946667393</v>
      </c>
      <c r="C31" s="30">
        <v>4.9110176184275298</v>
      </c>
      <c r="D31" s="30">
        <v>0</v>
      </c>
      <c r="E31" s="30">
        <v>17.210711022041899</v>
      </c>
      <c r="F31" s="30">
        <v>0</v>
      </c>
      <c r="G31" s="30">
        <v>0</v>
      </c>
      <c r="H31" s="30">
        <v>0</v>
      </c>
      <c r="I31" s="30">
        <v>0</v>
      </c>
      <c r="J31" s="52">
        <v>113.38753407929993</v>
      </c>
      <c r="K31" s="57">
        <v>9.7038655316395786E-3</v>
      </c>
    </row>
    <row r="32" spans="1:11">
      <c r="A32" s="29" t="s">
        <v>7</v>
      </c>
      <c r="B32" s="32">
        <v>49.200222502070702</v>
      </c>
      <c r="C32" s="30">
        <v>3.7209361957676799</v>
      </c>
      <c r="D32" s="30">
        <v>6.3534001866705001</v>
      </c>
      <c r="E32" s="30">
        <v>0</v>
      </c>
      <c r="F32" s="30">
        <v>0</v>
      </c>
      <c r="G32" s="30">
        <v>0</v>
      </c>
      <c r="H32" s="30">
        <v>0</v>
      </c>
      <c r="I32" s="30">
        <v>8.2305609703775998E-5</v>
      </c>
      <c r="J32" s="52">
        <v>123.99533388543989</v>
      </c>
      <c r="K32" s="57">
        <v>1.0611696041767293E-2</v>
      </c>
    </row>
    <row r="33" spans="1:11">
      <c r="A33" s="29" t="s">
        <v>9</v>
      </c>
      <c r="B33" s="32">
        <v>124.35896890110637</v>
      </c>
      <c r="C33" s="30">
        <v>0</v>
      </c>
      <c r="D33" s="30">
        <v>6.13813181455353</v>
      </c>
      <c r="E33" s="30">
        <v>0</v>
      </c>
      <c r="F33" s="30">
        <v>11.1280408148288</v>
      </c>
      <c r="G33" s="30">
        <v>0</v>
      </c>
      <c r="H33" s="30">
        <v>0</v>
      </c>
      <c r="I33" s="30">
        <v>1.7119815522777331E-3</v>
      </c>
      <c r="J33" s="52">
        <v>458.83142601304951</v>
      </c>
      <c r="K33" s="57">
        <v>3.9267442368110424E-2</v>
      </c>
    </row>
    <row r="34" spans="1:11">
      <c r="A34" s="29" t="s">
        <v>11</v>
      </c>
      <c r="B34" s="32">
        <v>9.1739182450065808</v>
      </c>
      <c r="C34" s="30">
        <v>0</v>
      </c>
      <c r="D34" s="30">
        <v>8.7129188926007508</v>
      </c>
      <c r="E34" s="30">
        <v>0</v>
      </c>
      <c r="F34" s="30">
        <v>0</v>
      </c>
      <c r="G34" s="30">
        <v>0</v>
      </c>
      <c r="H34" s="30">
        <v>0</v>
      </c>
      <c r="I34" s="30">
        <v>3.8384724969725828E-3</v>
      </c>
      <c r="J34" s="52">
        <v>215.31286693684953</v>
      </c>
      <c r="K34" s="57">
        <v>1.8426779671614966E-2</v>
      </c>
    </row>
    <row r="35" spans="1:11">
      <c r="A35" s="29" t="s">
        <v>13</v>
      </c>
      <c r="B35" s="32">
        <v>119.49510898643625</v>
      </c>
      <c r="C35" s="30">
        <v>1.09081504195829</v>
      </c>
      <c r="D35" s="30">
        <v>20.170300637819899</v>
      </c>
      <c r="E35" s="30">
        <v>0.13317010773867599</v>
      </c>
      <c r="F35" s="30">
        <v>0</v>
      </c>
      <c r="G35" s="30">
        <v>0</v>
      </c>
      <c r="H35" s="30">
        <v>0</v>
      </c>
      <c r="I35" s="30">
        <v>8.4878580990470397E-4</v>
      </c>
      <c r="J35" s="52">
        <v>414.98295721185445</v>
      </c>
      <c r="K35" s="57">
        <v>3.5514828392772466E-2</v>
      </c>
    </row>
    <row r="36" spans="1:11">
      <c r="A36" s="29" t="s">
        <v>16</v>
      </c>
      <c r="B36" s="32">
        <v>289.5017900359158</v>
      </c>
      <c r="C36" s="30">
        <v>23.376161123169201</v>
      </c>
      <c r="D36" s="30">
        <v>20.2836328087865</v>
      </c>
      <c r="E36" s="30">
        <v>0</v>
      </c>
      <c r="F36" s="30">
        <v>0</v>
      </c>
      <c r="G36" s="30">
        <v>272.93782800517801</v>
      </c>
      <c r="H36" s="30">
        <v>0</v>
      </c>
      <c r="I36" s="30">
        <v>6.3603117150889401E-4</v>
      </c>
      <c r="J36" s="52">
        <v>1317.8784632233935</v>
      </c>
      <c r="K36" s="57">
        <v>0.11278590277146085</v>
      </c>
    </row>
    <row r="37" spans="1:11">
      <c r="A37" s="29" t="s">
        <v>19</v>
      </c>
      <c r="B37" s="32">
        <v>67.155484221851509</v>
      </c>
      <c r="C37" s="30">
        <v>0</v>
      </c>
      <c r="D37" s="30">
        <v>0</v>
      </c>
      <c r="E37" s="30">
        <v>20.777405036103001</v>
      </c>
      <c r="F37" s="30">
        <v>0</v>
      </c>
      <c r="G37" s="30">
        <v>0</v>
      </c>
      <c r="H37" s="30">
        <v>0</v>
      </c>
      <c r="I37" s="30">
        <v>0</v>
      </c>
      <c r="J37" s="52">
        <v>208.83895459344012</v>
      </c>
      <c r="K37" s="57">
        <v>1.7872733097146466E-2</v>
      </c>
    </row>
    <row r="38" spans="1:11">
      <c r="A38" s="29" t="s">
        <v>25</v>
      </c>
      <c r="B38" s="32">
        <v>22.108260927514991</v>
      </c>
      <c r="C38" s="30">
        <v>0</v>
      </c>
      <c r="D38" s="30">
        <v>0</v>
      </c>
      <c r="E38" s="30">
        <v>0</v>
      </c>
      <c r="F38" s="30">
        <v>0</v>
      </c>
      <c r="G38" s="30">
        <v>0</v>
      </c>
      <c r="H38" s="30">
        <v>0</v>
      </c>
      <c r="I38" s="30">
        <v>3.3858849077487898E-4</v>
      </c>
      <c r="J38" s="52">
        <v>297.8544092699666</v>
      </c>
      <c r="K38" s="57">
        <v>2.5490801603818971E-2</v>
      </c>
    </row>
    <row r="39" spans="1:11">
      <c r="A39" s="29" t="s">
        <v>28</v>
      </c>
      <c r="B39" s="32">
        <v>0.65556524316565801</v>
      </c>
      <c r="C39" s="30">
        <v>0</v>
      </c>
      <c r="D39" s="30">
        <v>10.2094997641444</v>
      </c>
      <c r="E39" s="30">
        <v>0</v>
      </c>
      <c r="F39" s="30">
        <v>0</v>
      </c>
      <c r="G39" s="30">
        <v>0</v>
      </c>
      <c r="H39" s="30">
        <v>0</v>
      </c>
      <c r="I39" s="30">
        <v>1.9847441692589209E-2</v>
      </c>
      <c r="J39" s="52">
        <v>83.04033255847493</v>
      </c>
      <c r="K39" s="57">
        <v>7.1067091051341775E-3</v>
      </c>
    </row>
    <row r="40" spans="1:11">
      <c r="A40" s="29" t="s">
        <v>31</v>
      </c>
      <c r="B40" s="32">
        <v>19.636967281484079</v>
      </c>
      <c r="C40" s="30">
        <v>0</v>
      </c>
      <c r="D40" s="30">
        <v>0</v>
      </c>
      <c r="E40" s="30">
        <v>8.4711597766765401</v>
      </c>
      <c r="F40" s="30">
        <v>0</v>
      </c>
      <c r="G40" s="30">
        <v>0</v>
      </c>
      <c r="H40" s="30">
        <v>0</v>
      </c>
      <c r="I40" s="30">
        <v>9.3604374581275213E-3</v>
      </c>
      <c r="J40" s="52">
        <v>45.309002277298397</v>
      </c>
      <c r="K40" s="57">
        <v>3.8776084958701104E-3</v>
      </c>
    </row>
    <row r="41" spans="1:11">
      <c r="A41" s="29" t="s">
        <v>34</v>
      </c>
      <c r="B41" s="32">
        <v>952.16769851645097</v>
      </c>
      <c r="C41" s="30">
        <v>0</v>
      </c>
      <c r="D41" s="30">
        <v>217.26863370965199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52">
        <v>1399.1498497849616</v>
      </c>
      <c r="K41" s="57">
        <v>0.11974122297634157</v>
      </c>
    </row>
    <row r="42" spans="1:11" ht="6.75" customHeight="1">
      <c r="A42" s="29"/>
      <c r="B42" s="32"/>
      <c r="C42" s="30"/>
      <c r="D42" s="30"/>
      <c r="E42" s="30"/>
      <c r="F42" s="30"/>
      <c r="G42" s="30"/>
      <c r="H42" s="30"/>
      <c r="I42" s="30"/>
      <c r="J42" s="52"/>
      <c r="K42" s="57"/>
    </row>
    <row r="43" spans="1:11">
      <c r="A43" s="51" t="s">
        <v>295</v>
      </c>
      <c r="B43" s="32">
        <v>4599.6965061957189</v>
      </c>
      <c r="C43" s="53">
        <v>122.8317458548466</v>
      </c>
      <c r="D43" s="53">
        <v>483.89832592557559</v>
      </c>
      <c r="E43" s="53">
        <v>85.223753128830921</v>
      </c>
      <c r="F43" s="53">
        <v>11.1280408148288</v>
      </c>
      <c r="G43" s="53">
        <v>281.62887079530532</v>
      </c>
      <c r="H43" s="53">
        <v>9.4944901689518808</v>
      </c>
      <c r="I43" s="53">
        <v>3.9108642133452512E-2</v>
      </c>
      <c r="J43" s="53">
        <v>11684.780019838323</v>
      </c>
      <c r="K43" s="57">
        <v>1</v>
      </c>
    </row>
    <row r="44" spans="1:11">
      <c r="A44" s="51" t="s">
        <v>292</v>
      </c>
      <c r="B44" s="40">
        <v>0.3936485323973915</v>
      </c>
      <c r="C44" s="54">
        <v>1.0512114532434832E-2</v>
      </c>
      <c r="D44" s="54">
        <v>4.141270311499378E-2</v>
      </c>
      <c r="E44" s="54">
        <v>7.2935693255789785E-3</v>
      </c>
      <c r="F44" s="54">
        <v>9.5235347143341202E-4</v>
      </c>
      <c r="G44" s="54">
        <v>2.4102197073214742E-2</v>
      </c>
      <c r="H44" s="54">
        <v>8.1255189681211058E-4</v>
      </c>
      <c r="I44" s="54">
        <v>3.3469729055278902E-6</v>
      </c>
      <c r="J44" s="54">
        <v>1</v>
      </c>
      <c r="K44" s="52"/>
    </row>
    <row r="45" spans="1:11" ht="6.75" customHeight="1">
      <c r="A45" s="58"/>
      <c r="B45" s="41"/>
    </row>
    <row r="46" spans="1:11">
      <c r="A46" s="59" t="s">
        <v>296</v>
      </c>
      <c r="B46" s="30"/>
    </row>
  </sheetData>
  <mergeCells count="2">
    <mergeCell ref="A1:K1"/>
    <mergeCell ref="B3:K3"/>
  </mergeCells>
  <printOptions horizontalCentered="1"/>
  <pageMargins left="0.39370078740157483" right="0.19685039370078741" top="0.39370078740157483" bottom="0.39370078740157483" header="0" footer="0"/>
  <pageSetup paperSize="9" scale="92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BB2EF-F7FE-4779-82B8-DCD1EB60775A}">
  <sheetPr>
    <pageSetUpPr fitToPage="1"/>
  </sheetPr>
  <dimension ref="A1:M41"/>
  <sheetViews>
    <sheetView view="pageBreakPreview" zoomScaleNormal="100" zoomScaleSheetLayoutView="100" workbookViewId="0">
      <selection sqref="A1:L1"/>
    </sheetView>
  </sheetViews>
  <sheetFormatPr baseColWidth="10" defaultColWidth="11.44140625" defaultRowHeight="13.2"/>
  <cols>
    <col min="1" max="1" width="48.6640625" customWidth="1"/>
    <col min="2" max="12" width="9.88671875" style="61" customWidth="1"/>
    <col min="13" max="13" width="0" hidden="1" customWidth="1"/>
  </cols>
  <sheetData>
    <row r="1" spans="1:13" ht="15.6">
      <c r="A1" s="86" t="s">
        <v>339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</row>
    <row r="2" spans="1:13" ht="15.6">
      <c r="A2" s="81" t="s">
        <v>298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</row>
    <row r="3" spans="1:13" ht="15.6">
      <c r="A3" s="60" t="s">
        <v>198</v>
      </c>
    </row>
    <row r="4" spans="1:13" ht="13.8" thickBot="1">
      <c r="B4" s="27" t="str">
        <f>+'C1'!B3</f>
        <v>2023A</v>
      </c>
      <c r="C4" s="27" t="str">
        <f>+'C1'!C3</f>
        <v>2022P</v>
      </c>
      <c r="D4" s="27">
        <f>+'C1'!D3</f>
        <v>2021</v>
      </c>
      <c r="E4" s="27">
        <f>+'C1'!E3</f>
        <v>2020</v>
      </c>
      <c r="F4" s="27">
        <f>+'C1'!F3</f>
        <v>2019</v>
      </c>
      <c r="G4" s="27">
        <f>+'C1'!G3</f>
        <v>2018</v>
      </c>
      <c r="H4" s="27">
        <f>+'C1'!H3</f>
        <v>2017</v>
      </c>
      <c r="I4" s="27">
        <f>+'C1'!I3</f>
        <v>2016</v>
      </c>
      <c r="J4" s="27">
        <f>+'C1'!J3</f>
        <v>2015</v>
      </c>
      <c r="K4" s="27">
        <f>+'C1'!K3</f>
        <v>2014</v>
      </c>
      <c r="L4" s="27">
        <f>+'C1'!L3</f>
        <v>2013</v>
      </c>
    </row>
    <row r="5" spans="1:13" ht="14.4" thickTop="1" thickBot="1">
      <c r="A5" s="62" t="s">
        <v>290</v>
      </c>
      <c r="B5" s="87" t="s">
        <v>197</v>
      </c>
      <c r="C5" s="87"/>
      <c r="D5" s="87"/>
      <c r="E5" s="87"/>
      <c r="F5" s="87"/>
      <c r="G5" s="87"/>
      <c r="H5" s="87"/>
      <c r="I5" s="87"/>
      <c r="J5" s="87"/>
      <c r="K5" s="87"/>
      <c r="L5" s="87"/>
    </row>
    <row r="6" spans="1:13" ht="14.4" thickTop="1" thickBot="1">
      <c r="A6" s="29" t="s">
        <v>0</v>
      </c>
      <c r="B6" s="30">
        <f>+SUMIFS(Compras!E:E,Compras!$D:$D,$M6,Compras!$B:$B,$A$3,Compras!$A:$A,"Badajoz")</f>
        <v>357.57295685166639</v>
      </c>
      <c r="C6" s="30">
        <f>+SUMIFS(Compras!F:F,Compras!$D:$D,$M6,Compras!$B:$B,$A$3,Compras!$A:$A,"Badajoz")</f>
        <v>234.40465623794472</v>
      </c>
      <c r="D6" s="30">
        <f>+SUMIFS(Compras!G:G,Compras!$D:$D,$M6,Compras!$B:$B,$A$3,Compras!$A:$A,"Badajoz")</f>
        <v>263.17631958542711</v>
      </c>
      <c r="E6" s="30">
        <f>+SUMIFS(Compras!H:H,Compras!$D:$D,$M6,Compras!$B:$B,$A$3,Compras!$A:$A,"Badajoz")</f>
        <v>138.37163397493893</v>
      </c>
      <c r="F6" s="30">
        <f>+SUMIFS(Compras!I:I,Compras!$D:$D,$M6,Compras!$B:$B,$A$3,Compras!$A:$A,"Badajoz")</f>
        <v>249.73946883084426</v>
      </c>
      <c r="G6" s="30">
        <f>+SUMIFS(Compras!J:J,Compras!$D:$D,$M6,Compras!$B:$B,$A$3,Compras!$A:$A,"Badajoz")</f>
        <v>211.15949625950469</v>
      </c>
      <c r="H6" s="30">
        <f>+SUMIFS(Compras!K:K,Compras!$D:$D,$M6,Compras!$B:$B,$A$3,Compras!$A:$A,"Badajoz")</f>
        <v>174.04068546040764</v>
      </c>
      <c r="I6" s="30">
        <f>+SUMIFS(Compras!L:L,Compras!$D:$D,$M6,Compras!$B:$B,$A$3,Compras!$A:$A,"Badajoz")</f>
        <v>194.89191736465483</v>
      </c>
      <c r="J6" s="30">
        <f>+SUMIFS(Compras!M:M,Compras!$D:$D,$M6,Compras!$B:$B,$A$3,Compras!$A:$A,"Badajoz")</f>
        <v>193.52549656823555</v>
      </c>
      <c r="K6" s="30">
        <f>+SUMIFS(Compras!N:N,Compras!$D:$D,$M6,Compras!$B:$B,$A$3,Compras!$A:$A,"Badajoz")</f>
        <v>134.94929737826504</v>
      </c>
      <c r="L6" s="30">
        <f>+SUMIFS(Compras!O:O,Compras!$D:$D,$M6,Compras!$B:$B,$A$3,Compras!$A:$A,"Badajoz")</f>
        <v>136.76893395035569</v>
      </c>
      <c r="M6" s="49" t="s">
        <v>23</v>
      </c>
    </row>
    <row r="7" spans="1:13" ht="13.8" thickBot="1">
      <c r="A7" s="50" t="s">
        <v>299</v>
      </c>
      <c r="B7" s="30">
        <f>+SUMIFS(Compras!E:E,Compras!$D:$D,$M7,Compras!$B:$B,$A$3,Compras!$A:$A,"Badajoz")</f>
        <v>1278.7812284818328</v>
      </c>
      <c r="C7" s="30">
        <f>+SUMIFS(Compras!F:F,Compras!$D:$D,$M7,Compras!$B:$B,$A$3,Compras!$A:$A,"Badajoz")</f>
        <v>1554.5933058867231</v>
      </c>
      <c r="D7" s="30">
        <f>+SUMIFS(Compras!G:G,Compras!$D:$D,$M7,Compras!$B:$B,$A$3,Compras!$A:$A,"Badajoz")</f>
        <v>1023.9335429083073</v>
      </c>
      <c r="E7" s="30">
        <f>+SUMIFS(Compras!H:H,Compras!$D:$D,$M7,Compras!$B:$B,$A$3,Compras!$A:$A,"Badajoz")</f>
        <v>1246.1097514372952</v>
      </c>
      <c r="F7" s="30">
        <f>+SUMIFS(Compras!I:I,Compras!$D:$D,$M7,Compras!$B:$B,$A$3,Compras!$A:$A,"Badajoz")</f>
        <v>1250.1769411151226</v>
      </c>
      <c r="G7" s="30">
        <f>+SUMIFS(Compras!J:J,Compras!$D:$D,$M7,Compras!$B:$B,$A$3,Compras!$A:$A,"Badajoz")</f>
        <v>1305.746129224882</v>
      </c>
      <c r="H7" s="30">
        <f>+SUMIFS(Compras!K:K,Compras!$D:$D,$M7,Compras!$B:$B,$A$3,Compras!$A:$A,"Badajoz")</f>
        <v>836.20001419415803</v>
      </c>
      <c r="I7" s="30">
        <f>+SUMIFS(Compras!L:L,Compras!$D:$D,$M7,Compras!$B:$B,$A$3,Compras!$A:$A,"Badajoz")</f>
        <v>675.76168131302995</v>
      </c>
      <c r="J7" s="30">
        <f>+SUMIFS(Compras!M:M,Compras!$D:$D,$M7,Compras!$B:$B,$A$3,Compras!$A:$A,"Badajoz")</f>
        <v>930.02092606743156</v>
      </c>
      <c r="K7" s="30">
        <f>+SUMIFS(Compras!N:N,Compras!$D:$D,$M7,Compras!$B:$B,$A$3,Compras!$A:$A,"Badajoz")</f>
        <v>744.83432460361769</v>
      </c>
      <c r="L7" s="30">
        <f>+SUMIFS(Compras!O:O,Compras!$D:$D,$M7,Compras!$B:$B,$A$3,Compras!$A:$A,"Badajoz")</f>
        <v>919.76868363216886</v>
      </c>
      <c r="M7" s="49" t="s">
        <v>26</v>
      </c>
    </row>
    <row r="8" spans="1:13" ht="13.8" thickBot="1">
      <c r="A8" s="29" t="s">
        <v>2</v>
      </c>
      <c r="B8" s="30">
        <f>+SUMIFS(Compras!E:E,Compras!$D:$D,$M8,Compras!$B:$B,$A$3,Compras!$A:$A,"Badajoz")</f>
        <v>959.51739955575215</v>
      </c>
      <c r="C8" s="30">
        <f>+SUMIFS(Compras!F:F,Compras!$D:$D,$M8,Compras!$B:$B,$A$3,Compras!$A:$A,"Badajoz")</f>
        <v>793.44325107646762</v>
      </c>
      <c r="D8" s="30">
        <f>+SUMIFS(Compras!G:G,Compras!$D:$D,$M8,Compras!$B:$B,$A$3,Compras!$A:$A,"Badajoz")</f>
        <v>476.29619026323627</v>
      </c>
      <c r="E8" s="30">
        <f>+SUMIFS(Compras!H:H,Compras!$D:$D,$M8,Compras!$B:$B,$A$3,Compras!$A:$A,"Badajoz")</f>
        <v>435.05710992750255</v>
      </c>
      <c r="F8" s="30">
        <f>+SUMIFS(Compras!I:I,Compras!$D:$D,$M8,Compras!$B:$B,$A$3,Compras!$A:$A,"Badajoz")</f>
        <v>606.70766023104682</v>
      </c>
      <c r="G8" s="30">
        <f>+SUMIFS(Compras!J:J,Compras!$D:$D,$M8,Compras!$B:$B,$A$3,Compras!$A:$A,"Badajoz")</f>
        <v>944.2673273754092</v>
      </c>
      <c r="H8" s="30">
        <f>+SUMIFS(Compras!K:K,Compras!$D:$D,$M8,Compras!$B:$B,$A$3,Compras!$A:$A,"Badajoz")</f>
        <v>697.99727569888762</v>
      </c>
      <c r="I8" s="30">
        <f>+SUMIFS(Compras!L:L,Compras!$D:$D,$M8,Compras!$B:$B,$A$3,Compras!$A:$A,"Badajoz")</f>
        <v>406.62559646787446</v>
      </c>
      <c r="J8" s="30">
        <f>+SUMIFS(Compras!M:M,Compras!$D:$D,$M8,Compras!$B:$B,$A$3,Compras!$A:$A,"Badajoz")</f>
        <v>665.0493177858948</v>
      </c>
      <c r="K8" s="30">
        <f>+SUMIFS(Compras!N:N,Compras!$D:$D,$M8,Compras!$B:$B,$A$3,Compras!$A:$A,"Badajoz")</f>
        <v>663.43511032459742</v>
      </c>
      <c r="L8" s="30">
        <f>+SUMIFS(Compras!O:O,Compras!$D:$D,$M8,Compras!$B:$B,$A$3,Compras!$A:$A,"Badajoz")</f>
        <v>686.70964981479153</v>
      </c>
      <c r="M8" s="49" t="s">
        <v>29</v>
      </c>
    </row>
    <row r="9" spans="1:13" ht="13.8" thickBot="1">
      <c r="A9" s="29" t="s">
        <v>3</v>
      </c>
      <c r="B9" s="30">
        <f>+SUMIFS(Compras!E:E,Compras!$D:$D,$M9,Compras!$B:$B,$A$3,Compras!$A:$A,"Badajoz")</f>
        <v>36.246740747918103</v>
      </c>
      <c r="C9" s="30">
        <f>+SUMIFS(Compras!F:F,Compras!$D:$D,$M9,Compras!$B:$B,$A$3,Compras!$A:$A,"Badajoz")</f>
        <v>0</v>
      </c>
      <c r="D9" s="30">
        <f>+SUMIFS(Compras!G:G,Compras!$D:$D,$M9,Compras!$B:$B,$A$3,Compras!$A:$A,"Badajoz")</f>
        <v>15.713867090977521</v>
      </c>
      <c r="E9" s="30">
        <f>+SUMIFS(Compras!H:H,Compras!$D:$D,$M9,Compras!$B:$B,$A$3,Compras!$A:$A,"Badajoz")</f>
        <v>0</v>
      </c>
      <c r="F9" s="30">
        <f>+SUMIFS(Compras!I:I,Compras!$D:$D,$M9,Compras!$B:$B,$A$3,Compras!$A:$A,"Badajoz")</f>
        <v>40.14123932852452</v>
      </c>
      <c r="G9" s="30">
        <f>+SUMIFS(Compras!J:J,Compras!$D:$D,$M9,Compras!$B:$B,$A$3,Compras!$A:$A,"Badajoz")</f>
        <v>0</v>
      </c>
      <c r="H9" s="30">
        <f>+SUMIFS(Compras!K:K,Compras!$D:$D,$M9,Compras!$B:$B,$A$3,Compras!$A:$A,"Badajoz")</f>
        <v>4.7844053125469701</v>
      </c>
      <c r="I9" s="30">
        <f>+SUMIFS(Compras!L:L,Compras!$D:$D,$M9,Compras!$B:$B,$A$3,Compras!$A:$A,"Badajoz")</f>
        <v>8.0453153790865795</v>
      </c>
      <c r="J9" s="30">
        <f>+SUMIFS(Compras!M:M,Compras!$D:$D,$M9,Compras!$B:$B,$A$3,Compras!$A:$A,"Badajoz")</f>
        <v>0</v>
      </c>
      <c r="K9" s="30">
        <f>+SUMIFS(Compras!N:N,Compras!$D:$D,$M9,Compras!$B:$B,$A$3,Compras!$A:$A,"Badajoz")</f>
        <v>0</v>
      </c>
      <c r="L9" s="30">
        <f>+SUMIFS(Compras!O:O,Compras!$D:$D,$M9,Compras!$B:$B,$A$3,Compras!$A:$A,"Badajoz")</f>
        <v>0</v>
      </c>
      <c r="M9" s="49" t="s">
        <v>32</v>
      </c>
    </row>
    <row r="10" spans="1:13" ht="13.8" thickBot="1">
      <c r="A10" s="29" t="s">
        <v>5</v>
      </c>
      <c r="B10" s="30">
        <f>+SUMIFS(Compras!E:E,Compras!$D:$D,$M10,Compras!$B:$B,$A$3,Compras!$A:$A,"Badajoz")</f>
        <v>0</v>
      </c>
      <c r="C10" s="30">
        <f>+SUMIFS(Compras!F:F,Compras!$D:$D,$M10,Compras!$B:$B,$A$3,Compras!$A:$A,"Badajoz")</f>
        <v>0</v>
      </c>
      <c r="D10" s="30">
        <f>+SUMIFS(Compras!G:G,Compras!$D:$D,$M10,Compras!$B:$B,$A$3,Compras!$A:$A,"Badajoz")</f>
        <v>1.32449575859438</v>
      </c>
      <c r="E10" s="30">
        <f>+SUMIFS(Compras!H:H,Compras!$D:$D,$M10,Compras!$B:$B,$A$3,Compras!$A:$A,"Badajoz")</f>
        <v>0</v>
      </c>
      <c r="F10" s="30">
        <f>+SUMIFS(Compras!I:I,Compras!$D:$D,$M10,Compras!$B:$B,$A$3,Compras!$A:$A,"Badajoz")</f>
        <v>0</v>
      </c>
      <c r="G10" s="30">
        <f>+SUMIFS(Compras!J:J,Compras!$D:$D,$M10,Compras!$B:$B,$A$3,Compras!$A:$A,"Badajoz")</f>
        <v>5.3338966137492498</v>
      </c>
      <c r="H10" s="30">
        <f>+SUMIFS(Compras!K:K,Compras!$D:$D,$M10,Compras!$B:$B,$A$3,Compras!$A:$A,"Badajoz")</f>
        <v>16.6542544956943</v>
      </c>
      <c r="I10" s="30">
        <f>+SUMIFS(Compras!L:L,Compras!$D:$D,$M10,Compras!$B:$B,$A$3,Compras!$A:$A,"Badajoz")</f>
        <v>7.9669184951184997</v>
      </c>
      <c r="J10" s="30">
        <f>+SUMIFS(Compras!M:M,Compras!$D:$D,$M10,Compras!$B:$B,$A$3,Compras!$A:$A,"Badajoz")</f>
        <v>0</v>
      </c>
      <c r="K10" s="30">
        <f>+SUMIFS(Compras!N:N,Compras!$D:$D,$M10,Compras!$B:$B,$A$3,Compras!$A:$A,"Badajoz")</f>
        <v>0</v>
      </c>
      <c r="L10" s="30">
        <f>+SUMIFS(Compras!O:O,Compras!$D:$D,$M10,Compras!$B:$B,$A$3,Compras!$A:$A,"Badajoz")</f>
        <v>43.031322228276899</v>
      </c>
      <c r="M10" s="49" t="s">
        <v>35</v>
      </c>
    </row>
    <row r="11" spans="1:13" ht="13.8" thickBot="1">
      <c r="A11" s="29" t="s">
        <v>6</v>
      </c>
      <c r="B11" s="30">
        <f>+SUMIFS(Compras!E:E,Compras!$D:$D,$M11,Compras!$B:$B,$A$3,Compras!$A:$A,"Badajoz")</f>
        <v>3.3608629156257264</v>
      </c>
      <c r="C11" s="30">
        <f>+SUMIFS(Compras!F:F,Compras!$D:$D,$M11,Compras!$B:$B,$A$3,Compras!$A:$A,"Badajoz")</f>
        <v>23.02580863401284</v>
      </c>
      <c r="D11" s="30">
        <f>+SUMIFS(Compras!G:G,Compras!$D:$D,$M11,Compras!$B:$B,$A$3,Compras!$A:$A,"Badajoz")</f>
        <v>20.552695689626599</v>
      </c>
      <c r="E11" s="30">
        <f>+SUMIFS(Compras!H:H,Compras!$D:$D,$M11,Compras!$B:$B,$A$3,Compras!$A:$A,"Badajoz")</f>
        <v>62.655958934795819</v>
      </c>
      <c r="F11" s="30">
        <f>+SUMIFS(Compras!I:I,Compras!$D:$D,$M11,Compras!$B:$B,$A$3,Compras!$A:$A,"Badajoz")</f>
        <v>16.894133487685242</v>
      </c>
      <c r="G11" s="30">
        <f>+SUMIFS(Compras!J:J,Compras!$D:$D,$M11,Compras!$B:$B,$A$3,Compras!$A:$A,"Badajoz")</f>
        <v>22.143555504457701</v>
      </c>
      <c r="H11" s="30">
        <f>+SUMIFS(Compras!K:K,Compras!$D:$D,$M11,Compras!$B:$B,$A$3,Compras!$A:$A,"Badajoz")</f>
        <v>18.52307125372737</v>
      </c>
      <c r="I11" s="30">
        <f>+SUMIFS(Compras!L:L,Compras!$D:$D,$M11,Compras!$B:$B,$A$3,Compras!$A:$A,"Badajoz")</f>
        <v>3.7774746514028101</v>
      </c>
      <c r="J11" s="30">
        <f>+SUMIFS(Compras!M:M,Compras!$D:$D,$M11,Compras!$B:$B,$A$3,Compras!$A:$A,"Badajoz")</f>
        <v>2.8598383022817599</v>
      </c>
      <c r="K11" s="30">
        <f>+SUMIFS(Compras!N:N,Compras!$D:$D,$M11,Compras!$B:$B,$A$3,Compras!$A:$A,"Badajoz")</f>
        <v>36.816769530502512</v>
      </c>
      <c r="L11" s="30">
        <f>+SUMIFS(Compras!O:O,Compras!$D:$D,$M11,Compras!$B:$B,$A$3,Compras!$A:$A,"Badajoz")</f>
        <v>27.043117608308592</v>
      </c>
      <c r="M11" s="49" t="s">
        <v>37</v>
      </c>
    </row>
    <row r="12" spans="1:13" ht="13.8" thickBot="1">
      <c r="A12" s="29" t="s">
        <v>7</v>
      </c>
      <c r="B12" s="30">
        <f>+SUMIFS(Compras!E:E,Compras!$D:$D,$M12,Compras!$B:$B,$A$3,Compras!$A:$A,"Badajoz")</f>
        <v>23.743587130884499</v>
      </c>
      <c r="C12" s="30">
        <f>+SUMIFS(Compras!F:F,Compras!$D:$D,$M12,Compras!$B:$B,$A$3,Compras!$A:$A,"Badajoz")</f>
        <v>81.178402318396465</v>
      </c>
      <c r="D12" s="30">
        <f>+SUMIFS(Compras!G:G,Compras!$D:$D,$M12,Compras!$B:$B,$A$3,Compras!$A:$A,"Badajoz")</f>
        <v>27.714039891617851</v>
      </c>
      <c r="E12" s="30">
        <f>+SUMIFS(Compras!H:H,Compras!$D:$D,$M12,Compras!$B:$B,$A$3,Compras!$A:$A,"Badajoz")</f>
        <v>2.5759497286847166</v>
      </c>
      <c r="F12" s="30">
        <f>+SUMIFS(Compras!I:I,Compras!$D:$D,$M12,Compras!$B:$B,$A$3,Compras!$A:$A,"Badajoz")</f>
        <v>59.514959236440703</v>
      </c>
      <c r="G12" s="30">
        <f>+SUMIFS(Compras!J:J,Compras!$D:$D,$M12,Compras!$B:$B,$A$3,Compras!$A:$A,"Badajoz")</f>
        <v>1.67328859098514</v>
      </c>
      <c r="H12" s="30">
        <f>+SUMIFS(Compras!K:K,Compras!$D:$D,$M12,Compras!$B:$B,$A$3,Compras!$A:$A,"Badajoz")</f>
        <v>0</v>
      </c>
      <c r="I12" s="30">
        <f>+SUMIFS(Compras!L:L,Compras!$D:$D,$M12,Compras!$B:$B,$A$3,Compras!$A:$A,"Badajoz")</f>
        <v>31.123181407950899</v>
      </c>
      <c r="J12" s="30">
        <f>+SUMIFS(Compras!M:M,Compras!$D:$D,$M12,Compras!$B:$B,$A$3,Compras!$A:$A,"Badajoz")</f>
        <v>11.067588051239801</v>
      </c>
      <c r="K12" s="30">
        <f>+SUMIFS(Compras!N:N,Compras!$D:$D,$M12,Compras!$B:$B,$A$3,Compras!$A:$A,"Badajoz")</f>
        <v>57.582492603250621</v>
      </c>
      <c r="L12" s="30">
        <f>+SUMIFS(Compras!O:O,Compras!$D:$D,$M12,Compras!$B:$B,$A$3,Compras!$A:$A,"Badajoz")</f>
        <v>0</v>
      </c>
      <c r="M12" s="49" t="s">
        <v>39</v>
      </c>
    </row>
    <row r="13" spans="1:13" ht="13.8" thickBot="1">
      <c r="A13" s="29" t="s">
        <v>9</v>
      </c>
      <c r="B13" s="30">
        <f>+SUMIFS(Compras!E:E,Compras!$D:$D,$M13,Compras!$B:$B,$A$3,Compras!$A:$A,"Badajoz")</f>
        <v>159.05241246117117</v>
      </c>
      <c r="C13" s="30">
        <f>+SUMIFS(Compras!F:F,Compras!$D:$D,$M13,Compras!$B:$B,$A$3,Compras!$A:$A,"Badajoz")</f>
        <v>182.31746311860263</v>
      </c>
      <c r="D13" s="30">
        <f>+SUMIFS(Compras!G:G,Compras!$D:$D,$M13,Compras!$B:$B,$A$3,Compras!$A:$A,"Badajoz")</f>
        <v>269.37372807931445</v>
      </c>
      <c r="E13" s="30">
        <f>+SUMIFS(Compras!H:H,Compras!$D:$D,$M13,Compras!$B:$B,$A$3,Compras!$A:$A,"Badajoz")</f>
        <v>255.70789628406121</v>
      </c>
      <c r="F13" s="30">
        <f>+SUMIFS(Compras!I:I,Compras!$D:$D,$M13,Compras!$B:$B,$A$3,Compras!$A:$A,"Badajoz")</f>
        <v>271.47188899476009</v>
      </c>
      <c r="G13" s="30">
        <f>+SUMIFS(Compras!J:J,Compras!$D:$D,$M13,Compras!$B:$B,$A$3,Compras!$A:$A,"Badajoz")</f>
        <v>211.76676778411488</v>
      </c>
      <c r="H13" s="30">
        <f>+SUMIFS(Compras!K:K,Compras!$D:$D,$M13,Compras!$B:$B,$A$3,Compras!$A:$A,"Badajoz")</f>
        <v>242.52436979721864</v>
      </c>
      <c r="I13" s="30">
        <f>+SUMIFS(Compras!L:L,Compras!$D:$D,$M13,Compras!$B:$B,$A$3,Compras!$A:$A,"Badajoz")</f>
        <v>199.00443553703457</v>
      </c>
      <c r="J13" s="30">
        <f>+SUMIFS(Compras!M:M,Compras!$D:$D,$M13,Compras!$B:$B,$A$3,Compras!$A:$A,"Badajoz")</f>
        <v>169.87334380283221</v>
      </c>
      <c r="K13" s="30">
        <f>+SUMIFS(Compras!N:N,Compras!$D:$D,$M13,Compras!$B:$B,$A$3,Compras!$A:$A,"Badajoz")</f>
        <v>221.21326042388091</v>
      </c>
      <c r="L13" s="30">
        <f>+SUMIFS(Compras!O:O,Compras!$D:$D,$M13,Compras!$B:$B,$A$3,Compras!$A:$A,"Badajoz")</f>
        <v>119.94067172117104</v>
      </c>
      <c r="M13" s="49" t="s">
        <v>41</v>
      </c>
    </row>
    <row r="14" spans="1:13" ht="13.8" thickBot="1">
      <c r="A14" s="29" t="s">
        <v>11</v>
      </c>
      <c r="B14" s="30">
        <f>+SUMIFS(Compras!E:E,Compras!$D:$D,$M14,Compras!$B:$B,$A$3,Compras!$A:$A,"Badajoz")</f>
        <v>66.095716195237074</v>
      </c>
      <c r="C14" s="30">
        <f>+SUMIFS(Compras!F:F,Compras!$D:$D,$M14,Compras!$B:$B,$A$3,Compras!$A:$A,"Badajoz")</f>
        <v>21.472000679582827</v>
      </c>
      <c r="D14" s="30">
        <f>+SUMIFS(Compras!G:G,Compras!$D:$D,$M14,Compras!$B:$B,$A$3,Compras!$A:$A,"Badajoz")</f>
        <v>25.223453886750999</v>
      </c>
      <c r="E14" s="30">
        <f>+SUMIFS(Compras!H:H,Compras!$D:$D,$M14,Compras!$B:$B,$A$3,Compras!$A:$A,"Badajoz")</f>
        <v>51.758008507230429</v>
      </c>
      <c r="F14" s="30">
        <f>+SUMIFS(Compras!I:I,Compras!$D:$D,$M14,Compras!$B:$B,$A$3,Compras!$A:$A,"Badajoz")</f>
        <v>58.350087035047146</v>
      </c>
      <c r="G14" s="30">
        <f>+SUMIFS(Compras!J:J,Compras!$D:$D,$M14,Compras!$B:$B,$A$3,Compras!$A:$A,"Badajoz")</f>
        <v>15.9544595654865</v>
      </c>
      <c r="H14" s="30">
        <f>+SUMIFS(Compras!K:K,Compras!$D:$D,$M14,Compras!$B:$B,$A$3,Compras!$A:$A,"Badajoz")</f>
        <v>21.048916038487327</v>
      </c>
      <c r="I14" s="30">
        <f>+SUMIFS(Compras!L:L,Compras!$D:$D,$M14,Compras!$B:$B,$A$3,Compras!$A:$A,"Badajoz")</f>
        <v>20.60122225604302</v>
      </c>
      <c r="J14" s="30">
        <f>+SUMIFS(Compras!M:M,Compras!$D:$D,$M14,Compras!$B:$B,$A$3,Compras!$A:$A,"Badajoz")</f>
        <v>24.692201274842198</v>
      </c>
      <c r="K14" s="30">
        <f>+SUMIFS(Compras!N:N,Compras!$D:$D,$M14,Compras!$B:$B,$A$3,Compras!$A:$A,"Badajoz")</f>
        <v>54.144927601130981</v>
      </c>
      <c r="L14" s="30">
        <f>+SUMIFS(Compras!O:O,Compras!$D:$D,$M14,Compras!$B:$B,$A$3,Compras!$A:$A,"Badajoz")</f>
        <v>20.312440095598109</v>
      </c>
      <c r="M14" s="49" t="s">
        <v>43</v>
      </c>
    </row>
    <row r="15" spans="1:13" ht="13.8" thickBot="1">
      <c r="A15" s="29" t="s">
        <v>13</v>
      </c>
      <c r="B15" s="30">
        <f>+SUMIFS(Compras!E:E,Compras!$D:$D,$M15,Compras!$B:$B,$A$3,Compras!$A:$A,"Badajoz")</f>
        <v>204.09323045191783</v>
      </c>
      <c r="C15" s="30">
        <f>+SUMIFS(Compras!F:F,Compras!$D:$D,$M15,Compras!$B:$B,$A$3,Compras!$A:$A,"Badajoz")</f>
        <v>52.146858558024391</v>
      </c>
      <c r="D15" s="30">
        <f>+SUMIFS(Compras!G:G,Compras!$D:$D,$M15,Compras!$B:$B,$A$3,Compras!$A:$A,"Badajoz")</f>
        <v>120.11167897590131</v>
      </c>
      <c r="E15" s="30">
        <f>+SUMIFS(Compras!H:H,Compras!$D:$D,$M15,Compras!$B:$B,$A$3,Compras!$A:$A,"Badajoz")</f>
        <v>59.063887252311581</v>
      </c>
      <c r="F15" s="30">
        <f>+SUMIFS(Compras!I:I,Compras!$D:$D,$M15,Compras!$B:$B,$A$3,Compras!$A:$A,"Badajoz")</f>
        <v>172.8168434214725</v>
      </c>
      <c r="G15" s="30">
        <f>+SUMIFS(Compras!J:J,Compras!$D:$D,$M15,Compras!$B:$B,$A$3,Compras!$A:$A,"Badajoz")</f>
        <v>65.142122246674603</v>
      </c>
      <c r="H15" s="30">
        <f>+SUMIFS(Compras!K:K,Compras!$D:$D,$M15,Compras!$B:$B,$A$3,Compras!$A:$A,"Badajoz")</f>
        <v>81.467163227223011</v>
      </c>
      <c r="I15" s="30">
        <f>+SUMIFS(Compras!L:L,Compras!$D:$D,$M15,Compras!$B:$B,$A$3,Compras!$A:$A,"Badajoz")</f>
        <v>22.069563158944046</v>
      </c>
      <c r="J15" s="30">
        <f>+SUMIFS(Compras!M:M,Compras!$D:$D,$M15,Compras!$B:$B,$A$3,Compras!$A:$A,"Badajoz")</f>
        <v>43.83707052821326</v>
      </c>
      <c r="K15" s="30">
        <f>+SUMIFS(Compras!N:N,Compras!$D:$D,$M15,Compras!$B:$B,$A$3,Compras!$A:$A,"Badajoz")</f>
        <v>14.268306713284201</v>
      </c>
      <c r="L15" s="30">
        <f>+SUMIFS(Compras!O:O,Compras!$D:$D,$M15,Compras!$B:$B,$A$3,Compras!$A:$A,"Badajoz")</f>
        <v>54.050201026124938</v>
      </c>
      <c r="M15" s="49" t="s">
        <v>45</v>
      </c>
    </row>
    <row r="16" spans="1:13" ht="13.8" thickBot="1">
      <c r="A16" s="29" t="s">
        <v>16</v>
      </c>
      <c r="B16" s="30">
        <f>+SUMIFS(Compras!E:E,Compras!$D:$D,$M16,Compras!$B:$B,$A$3,Compras!$A:$A,"Badajoz")</f>
        <v>598.47616609689544</v>
      </c>
      <c r="C16" s="30">
        <f>+SUMIFS(Compras!F:F,Compras!$D:$D,$M16,Compras!$B:$B,$A$3,Compras!$A:$A,"Badajoz")</f>
        <v>727.84388898065276</v>
      </c>
      <c r="D16" s="30">
        <f>+SUMIFS(Compras!G:G,Compras!$D:$D,$M16,Compras!$B:$B,$A$3,Compras!$A:$A,"Badajoz")</f>
        <v>542.92976369681514</v>
      </c>
      <c r="E16" s="30">
        <f>+SUMIFS(Compras!H:H,Compras!$D:$D,$M16,Compras!$B:$B,$A$3,Compras!$A:$A,"Badajoz")</f>
        <v>645.35441812458987</v>
      </c>
      <c r="F16" s="30">
        <f>+SUMIFS(Compras!I:I,Compras!$D:$D,$M16,Compras!$B:$B,$A$3,Compras!$A:$A,"Badajoz")</f>
        <v>357.77282523066845</v>
      </c>
      <c r="G16" s="30">
        <f>+SUMIFS(Compras!J:J,Compras!$D:$D,$M16,Compras!$B:$B,$A$3,Compras!$A:$A,"Badajoz")</f>
        <v>216.16504942220081</v>
      </c>
      <c r="H16" s="30">
        <f>+SUMIFS(Compras!K:K,Compras!$D:$D,$M16,Compras!$B:$B,$A$3,Compras!$A:$A,"Badajoz")</f>
        <v>346.78528303851522</v>
      </c>
      <c r="I16" s="30">
        <f>+SUMIFS(Compras!L:L,Compras!$D:$D,$M16,Compras!$B:$B,$A$3,Compras!$A:$A,"Badajoz")</f>
        <v>152.39012570301475</v>
      </c>
      <c r="J16" s="30">
        <f>+SUMIFS(Compras!M:M,Compras!$D:$D,$M16,Compras!$B:$B,$A$3,Compras!$A:$A,"Badajoz")</f>
        <v>121.49071543678173</v>
      </c>
      <c r="K16" s="30">
        <f>+SUMIFS(Compras!N:N,Compras!$D:$D,$M16,Compras!$B:$B,$A$3,Compras!$A:$A,"Badajoz")</f>
        <v>254.57550500862021</v>
      </c>
      <c r="L16" s="30">
        <f>+SUMIFS(Compras!O:O,Compras!$D:$D,$M16,Compras!$B:$B,$A$3,Compras!$A:$A,"Badajoz")</f>
        <v>387.85353934398768</v>
      </c>
      <c r="M16" s="49" t="s">
        <v>47</v>
      </c>
    </row>
    <row r="17" spans="1:13" ht="13.8" thickBot="1">
      <c r="A17" s="29" t="s">
        <v>19</v>
      </c>
      <c r="B17" s="30">
        <f>+SUMIFS(Compras!E:E,Compras!$D:$D,$M17,Compras!$B:$B,$A$3,Compras!$A:$A,"Badajoz")</f>
        <v>52.861117113181798</v>
      </c>
      <c r="C17" s="30">
        <f>+SUMIFS(Compras!F:F,Compras!$D:$D,$M17,Compras!$B:$B,$A$3,Compras!$A:$A,"Badajoz")</f>
        <v>178.58947395769022</v>
      </c>
      <c r="D17" s="30">
        <f>+SUMIFS(Compras!G:G,Compras!$D:$D,$M17,Compras!$B:$B,$A$3,Compras!$A:$A,"Badajoz")</f>
        <v>12.098892356129351</v>
      </c>
      <c r="E17" s="30">
        <f>+SUMIFS(Compras!H:H,Compras!$D:$D,$M17,Compras!$B:$B,$A$3,Compras!$A:$A,"Badajoz")</f>
        <v>13.69188694950644</v>
      </c>
      <c r="F17" s="30">
        <f>+SUMIFS(Compras!I:I,Compras!$D:$D,$M17,Compras!$B:$B,$A$3,Compras!$A:$A,"Badajoz")</f>
        <v>318.44646094892585</v>
      </c>
      <c r="G17" s="30">
        <f>+SUMIFS(Compras!J:J,Compras!$D:$D,$M17,Compras!$B:$B,$A$3,Compras!$A:$A,"Badajoz")</f>
        <v>20.258650563056189</v>
      </c>
      <c r="H17" s="30">
        <f>+SUMIFS(Compras!K:K,Compras!$D:$D,$M17,Compras!$B:$B,$A$3,Compras!$A:$A,"Badajoz")</f>
        <v>0</v>
      </c>
      <c r="I17" s="30">
        <f>+SUMIFS(Compras!L:L,Compras!$D:$D,$M17,Compras!$B:$B,$A$3,Compras!$A:$A,"Badajoz")</f>
        <v>129.32111750424539</v>
      </c>
      <c r="J17" s="30">
        <f>+SUMIFS(Compras!M:M,Compras!$D:$D,$M17,Compras!$B:$B,$A$3,Compras!$A:$A,"Badajoz")</f>
        <v>89.131889711513509</v>
      </c>
      <c r="K17" s="30">
        <f>+SUMIFS(Compras!N:N,Compras!$D:$D,$M17,Compras!$B:$B,$A$3,Compras!$A:$A,"Badajoz")</f>
        <v>171.30139682068764</v>
      </c>
      <c r="L17" s="30">
        <f>+SUMIFS(Compras!O:O,Compras!$D:$D,$M17,Compras!$B:$B,$A$3,Compras!$A:$A,"Badajoz")</f>
        <v>185.13214367619614</v>
      </c>
      <c r="M17" s="49" t="s">
        <v>49</v>
      </c>
    </row>
    <row r="18" spans="1:13" ht="13.8" thickBot="1">
      <c r="A18" s="29" t="s">
        <v>25</v>
      </c>
      <c r="B18" s="30">
        <f>+SUMIFS(Compras!E:E,Compras!$D:$D,$M18,Compras!$B:$B,$A$3,Compras!$A:$A,"Badajoz")</f>
        <v>14.070663914290057</v>
      </c>
      <c r="C18" s="30">
        <f>+SUMIFS(Compras!F:F,Compras!$D:$D,$M18,Compras!$B:$B,$A$3,Compras!$A:$A,"Badajoz")</f>
        <v>9.5862829444727176</v>
      </c>
      <c r="D18" s="30">
        <f>+SUMIFS(Compras!G:G,Compras!$D:$D,$M18,Compras!$B:$B,$A$3,Compras!$A:$A,"Badajoz")</f>
        <v>0</v>
      </c>
      <c r="E18" s="30">
        <f>+SUMIFS(Compras!H:H,Compras!$D:$D,$M18,Compras!$B:$B,$A$3,Compras!$A:$A,"Badajoz")</f>
        <v>0.69485707943561137</v>
      </c>
      <c r="F18" s="30">
        <f>+SUMIFS(Compras!I:I,Compras!$D:$D,$M18,Compras!$B:$B,$A$3,Compras!$A:$A,"Badajoz")</f>
        <v>10.3793794768629</v>
      </c>
      <c r="G18" s="30">
        <f>+SUMIFS(Compras!J:J,Compras!$D:$D,$M18,Compras!$B:$B,$A$3,Compras!$A:$A,"Badajoz")</f>
        <v>0</v>
      </c>
      <c r="H18" s="30">
        <f>+SUMIFS(Compras!K:K,Compras!$D:$D,$M18,Compras!$B:$B,$A$3,Compras!$A:$A,"Badajoz")</f>
        <v>0.52464126897102603</v>
      </c>
      <c r="I18" s="30">
        <f>+SUMIFS(Compras!L:L,Compras!$D:$D,$M18,Compras!$B:$B,$A$3,Compras!$A:$A,"Badajoz")</f>
        <v>43.373804646407599</v>
      </c>
      <c r="J18" s="30">
        <f>+SUMIFS(Compras!M:M,Compras!$D:$D,$M18,Compras!$B:$B,$A$3,Compras!$A:$A,"Badajoz")</f>
        <v>0</v>
      </c>
      <c r="K18" s="30">
        <f>+SUMIFS(Compras!N:N,Compras!$D:$D,$M18,Compras!$B:$B,$A$3,Compras!$A:$A,"Badajoz")</f>
        <v>0.85725613227120612</v>
      </c>
      <c r="L18" s="30">
        <f>+SUMIFS(Compras!O:O,Compras!$D:$D,$M18,Compras!$B:$B,$A$3,Compras!$A:$A,"Badajoz")</f>
        <v>0</v>
      </c>
      <c r="M18" s="49" t="s">
        <v>51</v>
      </c>
    </row>
    <row r="19" spans="1:13" ht="13.8" thickBot="1">
      <c r="A19" s="29" t="s">
        <v>28</v>
      </c>
      <c r="B19" s="30">
        <f>+SUMIFS(Compras!E:E,Compras!$D:$D,$M19,Compras!$B:$B,$A$3,Compras!$A:$A,"Badajoz")</f>
        <v>50.4831484332652</v>
      </c>
      <c r="C19" s="30">
        <f>+SUMIFS(Compras!F:F,Compras!$D:$D,$M19,Compras!$B:$B,$A$3,Compras!$A:$A,"Badajoz")</f>
        <v>23.86165356269904</v>
      </c>
      <c r="D19" s="30">
        <f>+SUMIFS(Compras!G:G,Compras!$D:$D,$M19,Compras!$B:$B,$A$3,Compras!$A:$A,"Badajoz")</f>
        <v>126.52194216768655</v>
      </c>
      <c r="E19" s="30">
        <f>+SUMIFS(Compras!H:H,Compras!$D:$D,$M19,Compras!$B:$B,$A$3,Compras!$A:$A,"Badajoz")</f>
        <v>39.501330032987909</v>
      </c>
      <c r="F19" s="30">
        <f>+SUMIFS(Compras!I:I,Compras!$D:$D,$M19,Compras!$B:$B,$A$3,Compras!$A:$A,"Badajoz")</f>
        <v>25.770475975262777</v>
      </c>
      <c r="G19" s="30">
        <f>+SUMIFS(Compras!J:J,Compras!$D:$D,$M19,Compras!$B:$B,$A$3,Compras!$A:$A,"Badajoz")</f>
        <v>34.389489372462194</v>
      </c>
      <c r="H19" s="30">
        <f>+SUMIFS(Compras!K:K,Compras!$D:$D,$M19,Compras!$B:$B,$A$3,Compras!$A:$A,"Badajoz")</f>
        <v>17.198054767419901</v>
      </c>
      <c r="I19" s="30">
        <f>+SUMIFS(Compras!L:L,Compras!$D:$D,$M19,Compras!$B:$B,$A$3,Compras!$A:$A,"Badajoz")</f>
        <v>8.0207719997178692</v>
      </c>
      <c r="J19" s="30">
        <f>+SUMIFS(Compras!M:M,Compras!$D:$D,$M19,Compras!$B:$B,$A$3,Compras!$A:$A,"Badajoz")</f>
        <v>1.3056684151868001</v>
      </c>
      <c r="K19" s="30">
        <f>+SUMIFS(Compras!N:N,Compras!$D:$D,$M19,Compras!$B:$B,$A$3,Compras!$A:$A,"Badajoz")</f>
        <v>20.457988684011671</v>
      </c>
      <c r="L19" s="30">
        <f>+SUMIFS(Compras!O:O,Compras!$D:$D,$M19,Compras!$B:$B,$A$3,Compras!$A:$A,"Badajoz")</f>
        <v>24.052863517820132</v>
      </c>
      <c r="M19" s="49" t="s">
        <v>53</v>
      </c>
    </row>
    <row r="20" spans="1:13" ht="13.8" thickBot="1">
      <c r="A20" s="29" t="s">
        <v>31</v>
      </c>
      <c r="B20" s="30">
        <f>+SUMIFS(Compras!E:E,Compras!$D:$D,$M20,Compras!$B:$B,$A$3,Compras!$A:$A,"Badajoz")</f>
        <v>12.984730508697531</v>
      </c>
      <c r="C20" s="30">
        <f>+SUMIFS(Compras!F:F,Compras!$D:$D,$M20,Compras!$B:$B,$A$3,Compras!$A:$A,"Badajoz")</f>
        <v>2.43180920053807</v>
      </c>
      <c r="D20" s="30">
        <f>+SUMIFS(Compras!G:G,Compras!$D:$D,$M20,Compras!$B:$B,$A$3,Compras!$A:$A,"Badajoz")</f>
        <v>19.565704461497479</v>
      </c>
      <c r="E20" s="30">
        <f>+SUMIFS(Compras!H:H,Compras!$D:$D,$M20,Compras!$B:$B,$A$3,Compras!$A:$A,"Badajoz")</f>
        <v>5.8336623085145094</v>
      </c>
      <c r="F20" s="30">
        <f>+SUMIFS(Compras!I:I,Compras!$D:$D,$M20,Compras!$B:$B,$A$3,Compras!$A:$A,"Badajoz")</f>
        <v>25.532860575564808</v>
      </c>
      <c r="G20" s="30">
        <f>+SUMIFS(Compras!J:J,Compras!$D:$D,$M20,Compras!$B:$B,$A$3,Compras!$A:$A,"Badajoz")</f>
        <v>8.9543939412968498</v>
      </c>
      <c r="H20" s="30">
        <f>+SUMIFS(Compras!K:K,Compras!$D:$D,$M20,Compras!$B:$B,$A$3,Compras!$A:$A,"Badajoz")</f>
        <v>19.17596742935805</v>
      </c>
      <c r="I20" s="30">
        <f>+SUMIFS(Compras!L:L,Compras!$D:$D,$M20,Compras!$B:$B,$A$3,Compras!$A:$A,"Badajoz")</f>
        <v>44.084120071485337</v>
      </c>
      <c r="J20" s="30">
        <f>+SUMIFS(Compras!M:M,Compras!$D:$D,$M20,Compras!$B:$B,$A$3,Compras!$A:$A,"Badajoz")</f>
        <v>7.9091113574940604</v>
      </c>
      <c r="K20" s="30">
        <f>+SUMIFS(Compras!N:N,Compras!$D:$D,$M20,Compras!$B:$B,$A$3,Compras!$A:$A,"Badajoz")</f>
        <v>28.174713057487249</v>
      </c>
      <c r="L20" s="30">
        <f>+SUMIFS(Compras!O:O,Compras!$D:$D,$M20,Compras!$B:$B,$A$3,Compras!$A:$A,"Badajoz")</f>
        <v>28.50502960903529</v>
      </c>
      <c r="M20" s="49" t="s">
        <v>55</v>
      </c>
    </row>
    <row r="21" spans="1:13" ht="13.8" thickBot="1">
      <c r="A21" s="29" t="s">
        <v>34</v>
      </c>
      <c r="B21" s="30">
        <f>+SUMIFS(Compras!E:E,Compras!$D:$D,$M21,Compras!$B:$B,$A$3,Compras!$A:$A,"Badajoz")</f>
        <v>0</v>
      </c>
      <c r="C21" s="30">
        <f>+SUMIFS(Compras!F:F,Compras!$D:$D,$M21,Compras!$B:$B,$A$3,Compras!$A:$A,"Badajoz")</f>
        <v>0</v>
      </c>
      <c r="D21" s="30">
        <f>+SUMIFS(Compras!G:G,Compras!$D:$D,$M21,Compras!$B:$B,$A$3,Compras!$A:$A,"Badajoz")</f>
        <v>0</v>
      </c>
      <c r="E21" s="30">
        <f>+SUMIFS(Compras!H:H,Compras!$D:$D,$M21,Compras!$B:$B,$A$3,Compras!$A:$A,"Badajoz")</f>
        <v>0</v>
      </c>
      <c r="F21" s="30">
        <f>+SUMIFS(Compras!I:I,Compras!$D:$D,$M21,Compras!$B:$B,$A$3,Compras!$A:$A,"Badajoz")</f>
        <v>0</v>
      </c>
      <c r="G21" s="30">
        <f>+SUMIFS(Compras!J:J,Compras!$D:$D,$M21,Compras!$B:$B,$A$3,Compras!$A:$A,"Badajoz")</f>
        <v>0</v>
      </c>
      <c r="H21" s="30">
        <f>+SUMIFS(Compras!K:K,Compras!$D:$D,$M21,Compras!$B:$B,$A$3,Compras!$A:$A,"Badajoz")</f>
        <v>0</v>
      </c>
      <c r="I21" s="30">
        <f>+SUMIFS(Compras!L:L,Compras!$D:$D,$M21,Compras!$B:$B,$A$3,Compras!$A:$A,"Badajoz")</f>
        <v>0</v>
      </c>
      <c r="J21" s="30">
        <f>+SUMIFS(Compras!M:M,Compras!$D:$D,$M21,Compras!$B:$B,$A$3,Compras!$A:$A,"Badajoz")</f>
        <v>0</v>
      </c>
      <c r="K21" s="30">
        <f>+SUMIFS(Compras!N:N,Compras!$D:$D,$M21,Compras!$B:$B,$A$3,Compras!$A:$A,"Badajoz")</f>
        <v>0</v>
      </c>
      <c r="L21" s="30">
        <f>+SUMIFS(Compras!O:O,Compras!$D:$D,$M21,Compras!$B:$B,$A$3,Compras!$A:$A,"Badajoz")</f>
        <v>0</v>
      </c>
      <c r="M21" s="49" t="s">
        <v>57</v>
      </c>
    </row>
    <row r="22" spans="1:13">
      <c r="A22" s="34" t="s">
        <v>293</v>
      </c>
      <c r="B22" s="35">
        <f t="shared" ref="B22:L22" si="0">SUM(B6:B21)</f>
        <v>3817.339960858335</v>
      </c>
      <c r="C22" s="35">
        <f t="shared" si="0"/>
        <v>3884.8948551558065</v>
      </c>
      <c r="D22" s="35">
        <f t="shared" si="0"/>
        <v>2944.5363148118818</v>
      </c>
      <c r="E22" s="35">
        <f t="shared" si="0"/>
        <v>2956.3763505418547</v>
      </c>
      <c r="F22" s="35">
        <f t="shared" si="0"/>
        <v>3463.715223888229</v>
      </c>
      <c r="G22" s="35">
        <f t="shared" si="0"/>
        <v>3062.9546264642809</v>
      </c>
      <c r="H22" s="35">
        <f t="shared" si="0"/>
        <v>2476.9241019826154</v>
      </c>
      <c r="I22" s="35">
        <f t="shared" si="0"/>
        <v>1947.0572459560105</v>
      </c>
      <c r="J22" s="35">
        <f t="shared" si="0"/>
        <v>2260.7631673019469</v>
      </c>
      <c r="K22" s="35">
        <f t="shared" si="0"/>
        <v>2402.6113488816077</v>
      </c>
      <c r="L22" s="35">
        <f t="shared" si="0"/>
        <v>2633.1685962238348</v>
      </c>
    </row>
    <row r="23" spans="1:13" ht="13.8" thickBot="1">
      <c r="A23" s="37"/>
      <c r="B23" s="88" t="s">
        <v>216</v>
      </c>
      <c r="C23" s="88"/>
      <c r="D23" s="88"/>
      <c r="E23" s="88"/>
      <c r="F23" s="88"/>
      <c r="G23" s="88"/>
      <c r="H23" s="88"/>
      <c r="I23" s="88"/>
      <c r="J23" s="88"/>
      <c r="K23" s="88"/>
      <c r="L23" s="88"/>
    </row>
    <row r="24" spans="1:13" ht="13.8" thickTop="1">
      <c r="A24" s="29" t="s">
        <v>0</v>
      </c>
      <c r="B24" s="38">
        <f t="shared" ref="B24:L39" si="1">+IF(B$22=0,"-",B6/B$22)</f>
        <v>9.3670713250088827E-2</v>
      </c>
      <c r="C24" s="38">
        <f t="shared" si="1"/>
        <v>6.0337451842964678E-2</v>
      </c>
      <c r="D24" s="38">
        <f t="shared" si="1"/>
        <v>8.9377848139135865E-2</v>
      </c>
      <c r="E24" s="38">
        <f t="shared" si="1"/>
        <v>4.6804471950798045E-2</v>
      </c>
      <c r="F24" s="38">
        <f t="shared" si="1"/>
        <v>7.2101617104219279E-2</v>
      </c>
      <c r="G24" s="38">
        <f t="shared" si="1"/>
        <v>6.8939805518195507E-2</v>
      </c>
      <c r="H24" s="38">
        <f t="shared" si="1"/>
        <v>7.0264843933287857E-2</v>
      </c>
      <c r="I24" s="38">
        <f t="shared" si="1"/>
        <v>0.10009562778364144</v>
      </c>
      <c r="J24" s="38">
        <f t="shared" si="1"/>
        <v>8.560184426535658E-2</v>
      </c>
      <c r="K24" s="38">
        <f t="shared" si="1"/>
        <v>5.6167759900527664E-2</v>
      </c>
      <c r="L24" s="38">
        <f t="shared" si="1"/>
        <v>5.1940819188901463E-2</v>
      </c>
    </row>
    <row r="25" spans="1:13">
      <c r="A25" s="50" t="s">
        <v>299</v>
      </c>
      <c r="B25" s="38">
        <f t="shared" si="1"/>
        <v>0.3349927545343111</v>
      </c>
      <c r="C25" s="38">
        <f t="shared" si="1"/>
        <v>0.40016354723823666</v>
      </c>
      <c r="D25" s="38">
        <f t="shared" si="1"/>
        <v>0.34774016464243324</v>
      </c>
      <c r="E25" s="38">
        <f t="shared" si="1"/>
        <v>0.42149902572752757</v>
      </c>
      <c r="F25" s="38">
        <f t="shared" si="1"/>
        <v>0.36093525602018856</v>
      </c>
      <c r="G25" s="38">
        <f t="shared" si="1"/>
        <v>0.42630279859292886</v>
      </c>
      <c r="H25" s="38">
        <f t="shared" si="1"/>
        <v>0.33759613931037885</v>
      </c>
      <c r="I25" s="38">
        <f t="shared" si="1"/>
        <v>0.34706821420714268</v>
      </c>
      <c r="J25" s="38">
        <f t="shared" si="1"/>
        <v>0.41137476915697568</v>
      </c>
      <c r="K25" s="38">
        <f t="shared" si="1"/>
        <v>0.31001032478695767</v>
      </c>
      <c r="L25" s="38">
        <f t="shared" si="1"/>
        <v>0.34930109866538267</v>
      </c>
    </row>
    <row r="26" spans="1:13">
      <c r="A26" s="29" t="s">
        <v>2</v>
      </c>
      <c r="B26" s="38">
        <f t="shared" si="1"/>
        <v>0.25135759701632732</v>
      </c>
      <c r="C26" s="38">
        <f t="shared" si="1"/>
        <v>0.20423802462078372</v>
      </c>
      <c r="D26" s="38">
        <f t="shared" si="1"/>
        <v>0.16175592328996816</v>
      </c>
      <c r="E26" s="38">
        <f t="shared" si="1"/>
        <v>0.14715890615474711</v>
      </c>
      <c r="F26" s="38">
        <f t="shared" si="1"/>
        <v>0.17516095320041378</v>
      </c>
      <c r="G26" s="38">
        <f t="shared" si="1"/>
        <v>0.30828642357834185</v>
      </c>
      <c r="H26" s="38">
        <f t="shared" si="1"/>
        <v>0.28180002574167956</v>
      </c>
      <c r="I26" s="38">
        <f t="shared" si="1"/>
        <v>0.2088411099942879</v>
      </c>
      <c r="J26" s="38">
        <f t="shared" si="1"/>
        <v>0.29417027285506508</v>
      </c>
      <c r="K26" s="38">
        <f t="shared" si="1"/>
        <v>0.2761308484759385</v>
      </c>
      <c r="L26" s="38">
        <f t="shared" si="1"/>
        <v>0.26079213112277949</v>
      </c>
    </row>
    <row r="27" spans="1:13">
      <c r="A27" s="29" t="s">
        <v>3</v>
      </c>
      <c r="B27" s="38">
        <f t="shared" si="1"/>
        <v>9.4952875875817903E-3</v>
      </c>
      <c r="C27" s="38">
        <f t="shared" si="1"/>
        <v>0</v>
      </c>
      <c r="D27" s="38">
        <f t="shared" si="1"/>
        <v>5.3366185405600737E-3</v>
      </c>
      <c r="E27" s="38">
        <f t="shared" si="1"/>
        <v>0</v>
      </c>
      <c r="F27" s="38">
        <f t="shared" si="1"/>
        <v>1.1589070328785159E-2</v>
      </c>
      <c r="G27" s="38">
        <f t="shared" si="1"/>
        <v>0</v>
      </c>
      <c r="H27" s="38">
        <f t="shared" si="1"/>
        <v>1.9315914075515544E-3</v>
      </c>
      <c r="I27" s="38">
        <f t="shared" si="1"/>
        <v>4.1320384368751864E-3</v>
      </c>
      <c r="J27" s="38">
        <f t="shared" si="1"/>
        <v>0</v>
      </c>
      <c r="K27" s="38">
        <f t="shared" si="1"/>
        <v>0</v>
      </c>
      <c r="L27" s="38">
        <f t="shared" si="1"/>
        <v>0</v>
      </c>
    </row>
    <row r="28" spans="1:13">
      <c r="A28" s="29" t="s">
        <v>5</v>
      </c>
      <c r="B28" s="38">
        <f t="shared" si="1"/>
        <v>0</v>
      </c>
      <c r="C28" s="38">
        <f t="shared" si="1"/>
        <v>0</v>
      </c>
      <c r="D28" s="38">
        <f t="shared" si="1"/>
        <v>4.4981471341744967E-4</v>
      </c>
      <c r="E28" s="38">
        <f t="shared" si="1"/>
        <v>0</v>
      </c>
      <c r="F28" s="38">
        <f t="shared" si="1"/>
        <v>0</v>
      </c>
      <c r="G28" s="38">
        <f t="shared" si="1"/>
        <v>1.7414220137849149E-3</v>
      </c>
      <c r="H28" s="38">
        <f t="shared" si="1"/>
        <v>6.7237645603931348E-3</v>
      </c>
      <c r="I28" s="38">
        <f t="shared" si="1"/>
        <v>4.0917741436034254E-3</v>
      </c>
      <c r="J28" s="38">
        <f t="shared" si="1"/>
        <v>0</v>
      </c>
      <c r="K28" s="38">
        <f t="shared" si="1"/>
        <v>0</v>
      </c>
      <c r="L28" s="38">
        <f t="shared" si="1"/>
        <v>1.6342030772350507E-2</v>
      </c>
    </row>
    <row r="29" spans="1:13">
      <c r="A29" s="29" t="s">
        <v>6</v>
      </c>
      <c r="B29" s="38">
        <f t="shared" si="1"/>
        <v>8.8042012241163631E-4</v>
      </c>
      <c r="C29" s="38">
        <f t="shared" si="1"/>
        <v>5.9270094796656661E-3</v>
      </c>
      <c r="D29" s="38">
        <f t="shared" si="1"/>
        <v>6.9799430172555552E-3</v>
      </c>
      <c r="E29" s="38">
        <f t="shared" si="1"/>
        <v>2.1193498900541546E-2</v>
      </c>
      <c r="F29" s="38">
        <f t="shared" si="1"/>
        <v>4.8774602978822719E-3</v>
      </c>
      <c r="G29" s="38">
        <f t="shared" si="1"/>
        <v>7.2294755244282204E-3</v>
      </c>
      <c r="H29" s="38">
        <f t="shared" si="1"/>
        <v>7.4782554858668724E-3</v>
      </c>
      <c r="I29" s="38">
        <f t="shared" si="1"/>
        <v>1.9400942931947845E-3</v>
      </c>
      <c r="J29" s="38">
        <f t="shared" si="1"/>
        <v>1.2649880109709877E-3</v>
      </c>
      <c r="K29" s="38">
        <f t="shared" si="1"/>
        <v>1.5323647558578445E-2</v>
      </c>
      <c r="L29" s="38">
        <f t="shared" si="1"/>
        <v>1.0270180818307833E-2</v>
      </c>
    </row>
    <row r="30" spans="1:13">
      <c r="A30" s="29" t="s">
        <v>7</v>
      </c>
      <c r="B30" s="38">
        <f t="shared" si="1"/>
        <v>6.2199299445013841E-3</v>
      </c>
      <c r="C30" s="38">
        <f t="shared" si="1"/>
        <v>2.0895907185405859E-2</v>
      </c>
      <c r="D30" s="38">
        <f t="shared" si="1"/>
        <v>9.4120217679802744E-3</v>
      </c>
      <c r="E30" s="38">
        <f t="shared" si="1"/>
        <v>8.7131996175405331E-4</v>
      </c>
      <c r="F30" s="38">
        <f t="shared" si="1"/>
        <v>1.7182405420048237E-2</v>
      </c>
      <c r="G30" s="38">
        <f t="shared" si="1"/>
        <v>5.4629885030869668E-4</v>
      </c>
      <c r="H30" s="38">
        <f t="shared" si="1"/>
        <v>0</v>
      </c>
      <c r="I30" s="38">
        <f t="shared" si="1"/>
        <v>1.5984728478113816E-2</v>
      </c>
      <c r="J30" s="38">
        <f t="shared" si="1"/>
        <v>4.8955097160611237E-3</v>
      </c>
      <c r="K30" s="38">
        <f t="shared" si="1"/>
        <v>2.3966628073264832E-2</v>
      </c>
      <c r="L30" s="38">
        <f t="shared" si="1"/>
        <v>0</v>
      </c>
    </row>
    <row r="31" spans="1:13">
      <c r="A31" s="29" t="s">
        <v>9</v>
      </c>
      <c r="B31" s="38">
        <f t="shared" si="1"/>
        <v>4.1665770953606129E-2</v>
      </c>
      <c r="C31" s="38">
        <f t="shared" si="1"/>
        <v>4.6929832058811453E-2</v>
      </c>
      <c r="D31" s="38">
        <f t="shared" si="1"/>
        <v>9.1482562712602841E-2</v>
      </c>
      <c r="E31" s="38">
        <f t="shared" si="1"/>
        <v>8.6493688882741268E-2</v>
      </c>
      <c r="F31" s="38">
        <f t="shared" si="1"/>
        <v>7.8375926266252491E-2</v>
      </c>
      <c r="G31" s="38">
        <f t="shared" si="1"/>
        <v>6.9138068828844407E-2</v>
      </c>
      <c r="H31" s="38">
        <f t="shared" si="1"/>
        <v>9.7913524925165765E-2</v>
      </c>
      <c r="I31" s="38">
        <f t="shared" si="1"/>
        <v>0.1022077989490868</v>
      </c>
      <c r="J31" s="38">
        <f t="shared" si="1"/>
        <v>7.5139822808402992E-2</v>
      </c>
      <c r="K31" s="38">
        <f t="shared" si="1"/>
        <v>9.2072011782868474E-2</v>
      </c>
      <c r="L31" s="38">
        <f t="shared" si="1"/>
        <v>4.5549940058215464E-2</v>
      </c>
    </row>
    <row r="32" spans="1:13">
      <c r="A32" s="29" t="s">
        <v>11</v>
      </c>
      <c r="B32" s="38">
        <f t="shared" si="1"/>
        <v>1.73146004476833E-2</v>
      </c>
      <c r="C32" s="38">
        <f t="shared" si="1"/>
        <v>5.5270480875657261E-3</v>
      </c>
      <c r="D32" s="38">
        <f t="shared" si="1"/>
        <v>8.5661887611538784E-3</v>
      </c>
      <c r="E32" s="38">
        <f t="shared" si="1"/>
        <v>1.7507246158880971E-2</v>
      </c>
      <c r="F32" s="38">
        <f t="shared" si="1"/>
        <v>1.6846098268305573E-2</v>
      </c>
      <c r="G32" s="38">
        <f t="shared" si="1"/>
        <v>5.2088461995610808E-3</v>
      </c>
      <c r="H32" s="38">
        <f t="shared" si="1"/>
        <v>8.4980060639076697E-3</v>
      </c>
      <c r="I32" s="38">
        <f t="shared" si="1"/>
        <v>1.0580696740597251E-2</v>
      </c>
      <c r="J32" s="38">
        <f t="shared" si="1"/>
        <v>1.0922064562963713E-2</v>
      </c>
      <c r="K32" s="38">
        <f t="shared" si="1"/>
        <v>2.2535866080186012E-2</v>
      </c>
      <c r="L32" s="38">
        <f t="shared" si="1"/>
        <v>7.7140674261145688E-3</v>
      </c>
    </row>
    <row r="33" spans="1:12">
      <c r="A33" s="29" t="s">
        <v>13</v>
      </c>
      <c r="B33" s="38">
        <f t="shared" si="1"/>
        <v>5.3464777186370153E-2</v>
      </c>
      <c r="C33" s="38">
        <f t="shared" si="1"/>
        <v>1.342297809909015E-2</v>
      </c>
      <c r="D33" s="38">
        <f t="shared" si="1"/>
        <v>4.0791372947823507E-2</v>
      </c>
      <c r="E33" s="38">
        <f t="shared" si="1"/>
        <v>1.9978473728991288E-2</v>
      </c>
      <c r="F33" s="38">
        <f t="shared" si="1"/>
        <v>4.9893490732034022E-2</v>
      </c>
      <c r="G33" s="38">
        <f t="shared" si="1"/>
        <v>2.1267739875687076E-2</v>
      </c>
      <c r="H33" s="38">
        <f t="shared" si="1"/>
        <v>3.2890456014382473E-2</v>
      </c>
      <c r="I33" s="38">
        <f t="shared" si="1"/>
        <v>1.1334830141631419E-2</v>
      </c>
      <c r="J33" s="38">
        <f t="shared" si="1"/>
        <v>1.9390386026383096E-2</v>
      </c>
      <c r="K33" s="38">
        <f t="shared" si="1"/>
        <v>5.9386661600204123E-3</v>
      </c>
      <c r="L33" s="38">
        <f t="shared" si="1"/>
        <v>2.0526676910713981E-2</v>
      </c>
    </row>
    <row r="34" spans="1:12">
      <c r="A34" s="29" t="s">
        <v>16</v>
      </c>
      <c r="B34" s="38">
        <f t="shared" si="1"/>
        <v>0.15677832528238514</v>
      </c>
      <c r="C34" s="38">
        <f t="shared" si="1"/>
        <v>0.18735227493086479</v>
      </c>
      <c r="D34" s="38">
        <f t="shared" si="1"/>
        <v>0.18438548744184921</v>
      </c>
      <c r="E34" s="38">
        <f t="shared" si="1"/>
        <v>0.2182923760725887</v>
      </c>
      <c r="F34" s="38">
        <f t="shared" si="1"/>
        <v>0.10329163978701658</v>
      </c>
      <c r="G34" s="38">
        <f t="shared" si="1"/>
        <v>7.0574029257407175E-2</v>
      </c>
      <c r="H34" s="38">
        <f t="shared" si="1"/>
        <v>0.14000642278902947</v>
      </c>
      <c r="I34" s="38">
        <f t="shared" si="1"/>
        <v>7.8266895346567361E-2</v>
      </c>
      <c r="J34" s="38">
        <f t="shared" si="1"/>
        <v>5.3738806963036241E-2</v>
      </c>
      <c r="K34" s="38">
        <f t="shared" si="1"/>
        <v>0.10595783838577248</v>
      </c>
      <c r="L34" s="38">
        <f t="shared" si="1"/>
        <v>0.14729536874326973</v>
      </c>
    </row>
    <row r="35" spans="1:12">
      <c r="A35" s="29" t="s">
        <v>19</v>
      </c>
      <c r="B35" s="38">
        <f t="shared" si="1"/>
        <v>1.3847631506546745E-2</v>
      </c>
      <c r="C35" s="38">
        <f t="shared" si="1"/>
        <v>4.5970220717988459E-2</v>
      </c>
      <c r="D35" s="38">
        <f t="shared" si="1"/>
        <v>4.1089295775597577E-3</v>
      </c>
      <c r="E35" s="38">
        <f t="shared" si="1"/>
        <v>4.631307156477877E-3</v>
      </c>
      <c r="F35" s="38">
        <f t="shared" si="1"/>
        <v>9.1937829863348433E-2</v>
      </c>
      <c r="G35" s="38">
        <f t="shared" si="1"/>
        <v>6.6140877138757184E-3</v>
      </c>
      <c r="H35" s="38">
        <f t="shared" si="1"/>
        <v>0</v>
      </c>
      <c r="I35" s="38">
        <f t="shared" si="1"/>
        <v>6.6418754647734238E-2</v>
      </c>
      <c r="J35" s="38">
        <f t="shared" si="1"/>
        <v>3.9425575841226135E-2</v>
      </c>
      <c r="K35" s="38">
        <f t="shared" si="1"/>
        <v>7.1298005355891952E-2</v>
      </c>
      <c r="L35" s="38">
        <f t="shared" si="1"/>
        <v>7.030774403951566E-2</v>
      </c>
    </row>
    <row r="36" spans="1:12">
      <c r="A36" s="29" t="s">
        <v>25</v>
      </c>
      <c r="B36" s="38">
        <f t="shared" si="1"/>
        <v>3.6859865923825779E-3</v>
      </c>
      <c r="C36" s="38">
        <f t="shared" si="1"/>
        <v>2.4675784807278271E-3</v>
      </c>
      <c r="D36" s="38">
        <f t="shared" si="1"/>
        <v>0</v>
      </c>
      <c r="E36" s="38">
        <f t="shared" si="1"/>
        <v>2.3503674669439687E-4</v>
      </c>
      <c r="F36" s="38">
        <f t="shared" si="1"/>
        <v>2.9966030132267687E-3</v>
      </c>
      <c r="G36" s="38">
        <f t="shared" si="1"/>
        <v>0</v>
      </c>
      <c r="H36" s="38">
        <f t="shared" si="1"/>
        <v>2.1181160478477522E-4</v>
      </c>
      <c r="I36" s="38">
        <f t="shared" si="1"/>
        <v>2.2276594453755232E-2</v>
      </c>
      <c r="J36" s="38">
        <f t="shared" si="1"/>
        <v>0</v>
      </c>
      <c r="K36" s="38">
        <f t="shared" si="1"/>
        <v>3.5680183258530372E-4</v>
      </c>
      <c r="L36" s="38">
        <f t="shared" si="1"/>
        <v>0</v>
      </c>
    </row>
    <row r="37" spans="1:12">
      <c r="A37" s="29" t="s">
        <v>28</v>
      </c>
      <c r="B37" s="38">
        <f t="shared" si="1"/>
        <v>1.3224692836085258E-2</v>
      </c>
      <c r="C37" s="38">
        <f t="shared" si="1"/>
        <v>6.1421620024107578E-3</v>
      </c>
      <c r="D37" s="38">
        <f t="shared" si="1"/>
        <v>4.2968375540571209E-2</v>
      </c>
      <c r="E37" s="38">
        <f t="shared" si="1"/>
        <v>1.3361401036017614E-2</v>
      </c>
      <c r="F37" s="38">
        <f t="shared" si="1"/>
        <v>7.44012550383223E-3</v>
      </c>
      <c r="G37" s="38">
        <f t="shared" si="1"/>
        <v>1.1227554295232794E-2</v>
      </c>
      <c r="H37" s="38">
        <f t="shared" si="1"/>
        <v>6.9433111630889232E-3</v>
      </c>
      <c r="I37" s="38">
        <f t="shared" si="1"/>
        <v>4.1194330656568077E-3</v>
      </c>
      <c r="J37" s="38">
        <f t="shared" si="1"/>
        <v>5.7753436276344612E-4</v>
      </c>
      <c r="K37" s="38">
        <f t="shared" si="1"/>
        <v>8.514897215288135E-3</v>
      </c>
      <c r="L37" s="38">
        <f t="shared" si="1"/>
        <v>9.1345702482984858E-3</v>
      </c>
    </row>
    <row r="38" spans="1:12">
      <c r="A38" s="29" t="s">
        <v>31</v>
      </c>
      <c r="B38" s="38">
        <f t="shared" si="1"/>
        <v>3.4015127397188628E-3</v>
      </c>
      <c r="C38" s="38">
        <f t="shared" si="1"/>
        <v>6.2596525548451183E-4</v>
      </c>
      <c r="D38" s="38">
        <f t="shared" si="1"/>
        <v>6.6447489076892153E-3</v>
      </c>
      <c r="E38" s="38">
        <f t="shared" si="1"/>
        <v>1.9732475222396149E-3</v>
      </c>
      <c r="F38" s="38">
        <f t="shared" si="1"/>
        <v>7.3715241944465153E-3</v>
      </c>
      <c r="G38" s="38">
        <f t="shared" si="1"/>
        <v>2.9234497514033851E-3</v>
      </c>
      <c r="H38" s="38">
        <f t="shared" si="1"/>
        <v>7.7418470004829553E-3</v>
      </c>
      <c r="I38" s="38">
        <f t="shared" si="1"/>
        <v>2.2641409318111708E-2</v>
      </c>
      <c r="J38" s="38">
        <f t="shared" si="1"/>
        <v>3.498425430795123E-3</v>
      </c>
      <c r="K38" s="38">
        <f t="shared" si="1"/>
        <v>1.1726704392119976E-2</v>
      </c>
      <c r="L38" s="38">
        <f t="shared" si="1"/>
        <v>1.0825372006150188E-2</v>
      </c>
    </row>
    <row r="39" spans="1:12">
      <c r="A39" s="29" t="s">
        <v>34</v>
      </c>
      <c r="B39" s="38">
        <f t="shared" si="1"/>
        <v>0</v>
      </c>
      <c r="C39" s="38">
        <f t="shared" si="1"/>
        <v>0</v>
      </c>
      <c r="D39" s="38">
        <f t="shared" si="1"/>
        <v>0</v>
      </c>
      <c r="E39" s="38">
        <f t="shared" si="1"/>
        <v>0</v>
      </c>
      <c r="F39" s="38">
        <f t="shared" si="1"/>
        <v>0</v>
      </c>
      <c r="G39" s="38">
        <f t="shared" si="1"/>
        <v>0</v>
      </c>
      <c r="H39" s="38">
        <f t="shared" si="1"/>
        <v>0</v>
      </c>
      <c r="I39" s="38">
        <f t="shared" si="1"/>
        <v>0</v>
      </c>
      <c r="J39" s="38">
        <f t="shared" si="1"/>
        <v>0</v>
      </c>
      <c r="K39" s="38">
        <f t="shared" si="1"/>
        <v>0</v>
      </c>
      <c r="L39" s="38">
        <f t="shared" si="1"/>
        <v>0</v>
      </c>
    </row>
    <row r="40" spans="1:12">
      <c r="A40" s="34" t="s">
        <v>293</v>
      </c>
      <c r="B40" s="42">
        <f t="shared" ref="B40:L40" si="2">+IF(B22=0,"-",SUM(B24:B39))</f>
        <v>1.0000000000000002</v>
      </c>
      <c r="C40" s="42">
        <f t="shared" si="2"/>
        <v>1.0000000000000002</v>
      </c>
      <c r="D40" s="42">
        <f t="shared" si="2"/>
        <v>1.0000000000000002</v>
      </c>
      <c r="E40" s="42">
        <f t="shared" si="2"/>
        <v>1</v>
      </c>
      <c r="F40" s="42">
        <f t="shared" si="2"/>
        <v>0.99999999999999989</v>
      </c>
      <c r="G40" s="42">
        <f t="shared" si="2"/>
        <v>0.99999999999999967</v>
      </c>
      <c r="H40" s="42">
        <f t="shared" si="2"/>
        <v>0.99999999999999989</v>
      </c>
      <c r="I40" s="42">
        <f t="shared" si="2"/>
        <v>1</v>
      </c>
      <c r="J40" s="42">
        <f t="shared" si="2"/>
        <v>1.0000000000000002</v>
      </c>
      <c r="K40" s="42">
        <f t="shared" si="2"/>
        <v>0.99999999999999978</v>
      </c>
      <c r="L40" s="42">
        <f t="shared" si="2"/>
        <v>1</v>
      </c>
    </row>
    <row r="41" spans="1:12">
      <c r="A41" s="15"/>
      <c r="B41" s="64"/>
      <c r="C41" s="64"/>
      <c r="D41" s="65"/>
      <c r="E41" s="65"/>
      <c r="F41" s="65"/>
      <c r="G41" s="65"/>
      <c r="H41" s="65"/>
      <c r="I41" s="65"/>
      <c r="J41" s="65"/>
      <c r="K41" s="65"/>
      <c r="L41" s="65"/>
    </row>
  </sheetData>
  <sheetProtection algorithmName="SHA-512" hashValue="U4k00udxaE81FBIu0bG8EPyq5OZvf6wMn5ydZy6z1wIf5WYV9PHCfHcJ8kmWv4DdSeRzaorjUjADimQgqm0V+Q==" saltValue="/P8T1S1OhOKvWc8Az7fBpQ==" spinCount="100000" sheet="1" objects="1" scenarios="1"/>
  <protectedRanges>
    <protectedRange sqref="A2:A3" name="Rango1"/>
  </protectedRanges>
  <mergeCells count="3">
    <mergeCell ref="A1:L1"/>
    <mergeCell ref="B5:L5"/>
    <mergeCell ref="B23:L23"/>
  </mergeCells>
  <printOptions horizontalCentered="1"/>
  <pageMargins left="0.39370078740157483" right="0.19685039370078741" top="0.39370078740157483" bottom="0.39370078740157483" header="0" footer="0"/>
  <pageSetup paperSize="9" scale="90" fitToHeight="0" orientation="landscape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94D6560-3359-4A97-984F-118B2310CEAC}">
          <x14:formula1>
            <xm:f>'C4'!$R$5:$R$22</xm:f>
          </x14:formula1>
          <xm:sqref>A3</xm:sqref>
        </x14:dataValidation>
      </x14:dataValidation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CB8704-8287-4FAC-9D23-80E0EDCFC49A}">
  <sheetPr>
    <pageSetUpPr fitToPage="1"/>
  </sheetPr>
  <dimension ref="A1:N54"/>
  <sheetViews>
    <sheetView view="pageBreakPreview" zoomScaleNormal="100" zoomScaleSheetLayoutView="100" workbookViewId="0">
      <selection activeCell="A2" sqref="A2"/>
    </sheetView>
  </sheetViews>
  <sheetFormatPr baseColWidth="10" defaultColWidth="11.44140625" defaultRowHeight="13.2"/>
  <cols>
    <col min="1" max="1" width="23.109375" customWidth="1"/>
    <col min="2" max="12" width="9.6640625" customWidth="1"/>
  </cols>
  <sheetData>
    <row r="1" spans="1:14" ht="17.399999999999999">
      <c r="A1" s="66" t="str">
        <f>"En "&amp;LEFT('C1'!B3,4)&amp;", las principales compras de la provincia de Badajoz (el "&amp;ROUND(SUM(A3:A6)*100,2)&amp;"% del total) se concentraron en "</f>
        <v xml:space="preserve">En 2023, las principales compras de la provincia de Badajoz (el 71,31% del total) se concentraron en </v>
      </c>
      <c r="B1" s="17"/>
      <c r="C1" s="17"/>
    </row>
    <row r="2" spans="1:14" ht="17.399999999999999">
      <c r="A2" s="66" t="s">
        <v>300</v>
      </c>
      <c r="B2" s="17"/>
      <c r="C2" s="17"/>
    </row>
    <row r="3" spans="1:14" ht="17.399999999999999">
      <c r="A3" s="67">
        <f>+LARGE('C8'!$K$26:$K$41,1)</f>
        <v>0.21175511000913338</v>
      </c>
      <c r="B3" s="68" t="str">
        <f>+_xlfn.XLOOKUP(A3,'C8'!$K$26:$K$41,'C8'!$A$26:$A$41)</f>
        <v xml:space="preserve">CA,CB, DF - I. extractivas, coquerías, refino y combustibles nucleares </v>
      </c>
      <c r="C3" s="17"/>
    </row>
    <row r="4" spans="1:14" ht="17.399999999999999">
      <c r="A4" s="67">
        <f>+LARGE('C8'!$K$26:$K$41,2)</f>
        <v>0.20336580259698131</v>
      </c>
      <c r="B4" s="68" t="str">
        <f>+_xlfn.XLOOKUP(A4,'C8'!$K$26:$K$41,'C8'!$A$26:$A$41)</f>
        <v xml:space="preserve">DA - Industria Agroalimentaria </v>
      </c>
      <c r="C4" s="17"/>
    </row>
    <row r="5" spans="1:14" ht="22.8">
      <c r="A5" s="67">
        <f>+LARGE('C8'!$K$26:$K$41,3)</f>
        <v>0.17823932710896195</v>
      </c>
      <c r="B5" s="68" t="str">
        <f>+_xlfn.XLOOKUP(A5,'C8'!$K$26:$K$41,'C8'!$A$26:$A$41)</f>
        <v xml:space="preserve">AA,BB - Agricultura, silvicultura y pesca </v>
      </c>
      <c r="C5" s="17"/>
      <c r="N5" s="79"/>
    </row>
    <row r="6" spans="1:14" ht="17.399999999999999">
      <c r="A6" s="67">
        <f>+LARGE('C8'!$K$26:$K$41,4)</f>
        <v>0.11974122297634157</v>
      </c>
      <c r="B6" s="68" t="str">
        <f>+_xlfn.XLOOKUP(A6,'C8'!$K$26:$K$41,'C8'!$A$26:$A$41)</f>
        <v xml:space="preserve">EE - Industria energética, distribución de energía, gas y agua </v>
      </c>
      <c r="C6" s="17"/>
    </row>
    <row r="7" spans="1:14">
      <c r="A7" s="17"/>
      <c r="B7" s="17"/>
      <c r="C7" s="17"/>
    </row>
    <row r="8" spans="1:14" ht="15">
      <c r="A8" s="69"/>
      <c r="B8" s="17"/>
      <c r="C8" s="17"/>
    </row>
    <row r="9" spans="1:14" ht="17.399999999999999">
      <c r="A9" s="66" t="s">
        <v>334</v>
      </c>
      <c r="B9" s="17"/>
      <c r="C9" s="17"/>
    </row>
    <row r="11" spans="1:14" ht="15.6">
      <c r="A11" s="90" t="s">
        <v>340</v>
      </c>
      <c r="B11" s="90"/>
      <c r="C11" s="90"/>
      <c r="D11" s="90"/>
      <c r="E11" s="90"/>
      <c r="F11" s="90"/>
      <c r="G11" s="90"/>
      <c r="H11" s="90"/>
      <c r="I11" s="90"/>
      <c r="J11" s="90"/>
      <c r="K11" s="90"/>
      <c r="L11" s="90"/>
    </row>
    <row r="12" spans="1:14" ht="15.6">
      <c r="A12" s="70"/>
      <c r="B12" s="70"/>
      <c r="C12" s="41" t="s">
        <v>303</v>
      </c>
      <c r="D12" s="70"/>
      <c r="E12" s="70"/>
      <c r="F12" s="70"/>
      <c r="G12" s="70"/>
      <c r="H12" s="70"/>
      <c r="I12" s="70"/>
      <c r="J12" s="70"/>
      <c r="K12" s="70"/>
      <c r="L12" s="70"/>
    </row>
    <row r="13" spans="1:14">
      <c r="B13" s="71"/>
      <c r="C13" s="72" t="s">
        <v>1</v>
      </c>
      <c r="D13" s="26"/>
      <c r="E13" s="26"/>
      <c r="F13" s="45"/>
      <c r="G13" s="26"/>
      <c r="H13" s="26"/>
      <c r="J13" s="26"/>
      <c r="K13" s="73"/>
      <c r="L13" s="26"/>
    </row>
    <row r="14" spans="1:14" ht="13.8" thickBot="1">
      <c r="A14" s="17"/>
      <c r="B14" s="27" t="str">
        <f>+'C1'!B3</f>
        <v>2023A</v>
      </c>
      <c r="C14" s="27" t="str">
        <f>+'C1'!C3</f>
        <v>2022P</v>
      </c>
      <c r="D14" s="27">
        <f>+'C1'!D3</f>
        <v>2021</v>
      </c>
      <c r="E14" s="27">
        <f>+'C1'!E3</f>
        <v>2020</v>
      </c>
      <c r="F14" s="27">
        <f>+'C1'!F3</f>
        <v>2019</v>
      </c>
      <c r="G14" s="27">
        <f>+'C1'!G3</f>
        <v>2018</v>
      </c>
      <c r="H14" s="27">
        <f>+'C1'!H3</f>
        <v>2017</v>
      </c>
      <c r="I14" s="27">
        <f>+'C1'!I3</f>
        <v>2016</v>
      </c>
      <c r="J14" s="27">
        <f>+'C1'!J3</f>
        <v>2015</v>
      </c>
      <c r="K14" s="27">
        <f>+'C1'!K3</f>
        <v>2014</v>
      </c>
      <c r="L14" s="27">
        <f>+'C1'!L3</f>
        <v>2013</v>
      </c>
    </row>
    <row r="15" spans="1:14" ht="14.4" thickTop="1" thickBot="1">
      <c r="A15" s="28" t="s">
        <v>196</v>
      </c>
      <c r="B15" s="87" t="s">
        <v>197</v>
      </c>
      <c r="C15" s="87"/>
      <c r="D15" s="87"/>
      <c r="E15" s="87"/>
      <c r="F15" s="87"/>
      <c r="G15" s="87"/>
      <c r="H15" s="87"/>
      <c r="I15" s="87"/>
      <c r="J15" s="87"/>
      <c r="K15" s="87"/>
      <c r="L15" s="87"/>
    </row>
    <row r="16" spans="1:14" ht="13.8" thickTop="1">
      <c r="A16" s="29" t="s">
        <v>198</v>
      </c>
      <c r="B16" s="30">
        <f>+SUMIFS(Compras!E:E,Compras!$AD:$AD,$C$13,Compras!$B:$B,$A16,Compras!$A:$A,"Badajoz")</f>
        <v>1278.7812284818328</v>
      </c>
      <c r="C16" s="30">
        <f>+SUMIFS(Compras!F:F,Compras!$AD:$AD,$C$13,Compras!$B:$B,$A16,Compras!$A:$A,"Badajoz")</f>
        <v>1554.5933058867231</v>
      </c>
      <c r="D16" s="30">
        <f>+SUMIFS(Compras!G:G,Compras!$AD:$AD,$C$13,Compras!$B:$B,$A16,Compras!$A:$A,"Badajoz")</f>
        <v>1023.9335429083073</v>
      </c>
      <c r="E16" s="30">
        <f>+SUMIFS(Compras!H:H,Compras!$AD:$AD,$C$13,Compras!$B:$B,$A16,Compras!$A:$A,"Badajoz")</f>
        <v>1246.1097514372952</v>
      </c>
      <c r="F16" s="30">
        <f>+SUMIFS(Compras!I:I,Compras!$AD:$AD,$C$13,Compras!$B:$B,$A16,Compras!$A:$A,"Badajoz")</f>
        <v>1250.1769411151226</v>
      </c>
      <c r="G16" s="30">
        <f>+SUMIFS(Compras!J:J,Compras!$AD:$AD,$C$13,Compras!$B:$B,$A16,Compras!$A:$A,"Badajoz")</f>
        <v>1305.746129224882</v>
      </c>
      <c r="H16" s="30">
        <f>+SUMIFS(Compras!K:K,Compras!$AD:$AD,$C$13,Compras!$B:$B,$A16,Compras!$A:$A,"Badajoz")</f>
        <v>836.20001419415803</v>
      </c>
      <c r="I16" s="30">
        <f>+SUMIFS(Compras!L:L,Compras!$AD:$AD,$C$13,Compras!$B:$B,$A16,Compras!$A:$A,"Badajoz")</f>
        <v>675.76168131302995</v>
      </c>
      <c r="J16" s="30">
        <f>+SUMIFS(Compras!M:M,Compras!$AD:$AD,$C$13,Compras!$B:$B,$A16,Compras!$A:$A,"Badajoz")</f>
        <v>930.02092606743156</v>
      </c>
      <c r="K16" s="30">
        <f>+SUMIFS(Compras!N:N,Compras!$AD:$AD,$C$13,Compras!$B:$B,$A16,Compras!$A:$A,"Badajoz")</f>
        <v>744.83432460361769</v>
      </c>
      <c r="L16" s="30">
        <f>+SUMIFS(Compras!O:O,Compras!$AD:$AD,$C$13,Compras!$B:$B,$A16,Compras!$A:$A,"Badajoz")</f>
        <v>919.76868363216886</v>
      </c>
    </row>
    <row r="17" spans="1:12">
      <c r="A17" s="29" t="s">
        <v>199</v>
      </c>
      <c r="B17" s="30">
        <f>+SUMIFS(Compras!E:E,Compras!$AD:$AD,$C$13,Compras!$B:$B,$A17,Compras!$A:$A,"Badajoz")</f>
        <v>0</v>
      </c>
      <c r="C17" s="30">
        <f>+SUMIFS(Compras!F:F,Compras!$AD:$AD,$C$13,Compras!$B:$B,$A17,Compras!$A:$A,"Badajoz")</f>
        <v>0</v>
      </c>
      <c r="D17" s="30">
        <f>+SUMIFS(Compras!G:G,Compras!$AD:$AD,$C$13,Compras!$B:$B,$A17,Compras!$A:$A,"Badajoz")</f>
        <v>0</v>
      </c>
      <c r="E17" s="30">
        <f>+SUMIFS(Compras!H:H,Compras!$AD:$AD,$C$13,Compras!$B:$B,$A17,Compras!$A:$A,"Badajoz")</f>
        <v>0</v>
      </c>
      <c r="F17" s="30">
        <f>+SUMIFS(Compras!I:I,Compras!$AD:$AD,$C$13,Compras!$B:$B,$A17,Compras!$A:$A,"Badajoz")</f>
        <v>0</v>
      </c>
      <c r="G17" s="30">
        <f>+SUMIFS(Compras!J:J,Compras!$AD:$AD,$C$13,Compras!$B:$B,$A17,Compras!$A:$A,"Badajoz")</f>
        <v>0</v>
      </c>
      <c r="H17" s="30">
        <f>+SUMIFS(Compras!K:K,Compras!$AD:$AD,$C$13,Compras!$B:$B,$A17,Compras!$A:$A,"Badajoz")</f>
        <v>0.51436469809263496</v>
      </c>
      <c r="I17" s="30">
        <f>+SUMIFS(Compras!L:L,Compras!$AD:$AD,$C$13,Compras!$B:$B,$A17,Compras!$A:$A,"Badajoz")</f>
        <v>0</v>
      </c>
      <c r="J17" s="30">
        <f>+SUMIFS(Compras!M:M,Compras!$AD:$AD,$C$13,Compras!$B:$B,$A17,Compras!$A:$A,"Badajoz")</f>
        <v>0</v>
      </c>
      <c r="K17" s="30">
        <f>+SUMIFS(Compras!N:N,Compras!$AD:$AD,$C$13,Compras!$B:$B,$A17,Compras!$A:$A,"Badajoz")</f>
        <v>18.865455881814722</v>
      </c>
      <c r="L17" s="30">
        <f>+SUMIFS(Compras!O:O,Compras!$AD:$AD,$C$13,Compras!$B:$B,$A17,Compras!$A:$A,"Badajoz")</f>
        <v>0</v>
      </c>
    </row>
    <row r="18" spans="1:12">
      <c r="A18" s="29" t="s">
        <v>200</v>
      </c>
      <c r="B18" s="30">
        <f>+SUMIFS(Compras!E:E,Compras!$AD:$AD,$C$13,Compras!$B:$B,$A18,Compras!$A:$A,"Badajoz")</f>
        <v>0</v>
      </c>
      <c r="C18" s="30">
        <f>+SUMIFS(Compras!F:F,Compras!$AD:$AD,$C$13,Compras!$B:$B,$A18,Compras!$A:$A,"Badajoz")</f>
        <v>0</v>
      </c>
      <c r="D18" s="30">
        <f>+SUMIFS(Compras!G:G,Compras!$AD:$AD,$C$13,Compras!$B:$B,$A18,Compras!$A:$A,"Badajoz")</f>
        <v>0</v>
      </c>
      <c r="E18" s="30">
        <f>+SUMIFS(Compras!H:H,Compras!$AD:$AD,$C$13,Compras!$B:$B,$A18,Compras!$A:$A,"Badajoz")</f>
        <v>0</v>
      </c>
      <c r="F18" s="30">
        <f>+SUMIFS(Compras!I:I,Compras!$AD:$AD,$C$13,Compras!$B:$B,$A18,Compras!$A:$A,"Badajoz")</f>
        <v>0</v>
      </c>
      <c r="G18" s="30">
        <f>+SUMIFS(Compras!J:J,Compras!$AD:$AD,$C$13,Compras!$B:$B,$A18,Compras!$A:$A,"Badajoz")</f>
        <v>0</v>
      </c>
      <c r="H18" s="30">
        <f>+SUMIFS(Compras!K:K,Compras!$AD:$AD,$C$13,Compras!$B:$B,$A18,Compras!$A:$A,"Badajoz")</f>
        <v>0</v>
      </c>
      <c r="I18" s="30">
        <f>+SUMIFS(Compras!L:L,Compras!$AD:$AD,$C$13,Compras!$B:$B,$A18,Compras!$A:$A,"Badajoz")</f>
        <v>0</v>
      </c>
      <c r="J18" s="30">
        <f>+SUMIFS(Compras!M:M,Compras!$AD:$AD,$C$13,Compras!$B:$B,$A18,Compras!$A:$A,"Badajoz")</f>
        <v>0</v>
      </c>
      <c r="K18" s="30">
        <f>+SUMIFS(Compras!N:N,Compras!$AD:$AD,$C$13,Compras!$B:$B,$A18,Compras!$A:$A,"Badajoz")</f>
        <v>15.0095467354653</v>
      </c>
      <c r="L18" s="30">
        <f>+SUMIFS(Compras!O:O,Compras!$AD:$AD,$C$13,Compras!$B:$B,$A18,Compras!$A:$A,"Badajoz")</f>
        <v>0</v>
      </c>
    </row>
    <row r="19" spans="1:12">
      <c r="A19" s="29" t="s">
        <v>201</v>
      </c>
      <c r="B19" s="30">
        <f>+SUMIFS(Compras!E:E,Compras!$AD:$AD,$C$13,Compras!$B:$B,$A19,Compras!$A:$A,"Badajoz")</f>
        <v>0</v>
      </c>
      <c r="C19" s="30">
        <f>+SUMIFS(Compras!F:F,Compras!$AD:$AD,$C$13,Compras!$B:$B,$A19,Compras!$A:$A,"Badajoz")</f>
        <v>0</v>
      </c>
      <c r="D19" s="30">
        <f>+SUMIFS(Compras!G:G,Compras!$AD:$AD,$C$13,Compras!$B:$B,$A19,Compras!$A:$A,"Badajoz")</f>
        <v>0</v>
      </c>
      <c r="E19" s="30">
        <f>+SUMIFS(Compras!H:H,Compras!$AD:$AD,$C$13,Compras!$B:$B,$A19,Compras!$A:$A,"Badajoz")</f>
        <v>0</v>
      </c>
      <c r="F19" s="30">
        <f>+SUMIFS(Compras!I:I,Compras!$AD:$AD,$C$13,Compras!$B:$B,$A19,Compras!$A:$A,"Badajoz")</f>
        <v>0</v>
      </c>
      <c r="G19" s="30">
        <f>+SUMIFS(Compras!J:J,Compras!$AD:$AD,$C$13,Compras!$B:$B,$A19,Compras!$A:$A,"Badajoz")</f>
        <v>0</v>
      </c>
      <c r="H19" s="30">
        <f>+SUMIFS(Compras!K:K,Compras!$AD:$AD,$C$13,Compras!$B:$B,$A19,Compras!$A:$A,"Badajoz")</f>
        <v>0</v>
      </c>
      <c r="I19" s="30">
        <f>+SUMIFS(Compras!L:L,Compras!$AD:$AD,$C$13,Compras!$B:$B,$A19,Compras!$A:$A,"Badajoz")</f>
        <v>0</v>
      </c>
      <c r="J19" s="30">
        <f>+SUMIFS(Compras!M:M,Compras!$AD:$AD,$C$13,Compras!$B:$B,$A19,Compras!$A:$A,"Badajoz")</f>
        <v>0</v>
      </c>
      <c r="K19" s="30">
        <f>+SUMIFS(Compras!N:N,Compras!$AD:$AD,$C$13,Compras!$B:$B,$A19,Compras!$A:$A,"Badajoz")</f>
        <v>0</v>
      </c>
      <c r="L19" s="30">
        <f>+SUMIFS(Compras!O:O,Compras!$AD:$AD,$C$13,Compras!$B:$B,$A19,Compras!$A:$A,"Badajoz")</f>
        <v>0</v>
      </c>
    </row>
    <row r="20" spans="1:12">
      <c r="A20" s="29" t="s">
        <v>202</v>
      </c>
      <c r="B20" s="30">
        <f>+SUMIFS(Compras!E:E,Compras!$AD:$AD,$C$13,Compras!$B:$B,$A20,Compras!$A:$A,"Badajoz")</f>
        <v>0</v>
      </c>
      <c r="C20" s="30">
        <f>+SUMIFS(Compras!F:F,Compras!$AD:$AD,$C$13,Compras!$B:$B,$A20,Compras!$A:$A,"Badajoz")</f>
        <v>0</v>
      </c>
      <c r="D20" s="30">
        <f>+SUMIFS(Compras!G:G,Compras!$AD:$AD,$C$13,Compras!$B:$B,$A20,Compras!$A:$A,"Badajoz")</f>
        <v>0</v>
      </c>
      <c r="E20" s="30">
        <f>+SUMIFS(Compras!H:H,Compras!$AD:$AD,$C$13,Compras!$B:$B,$A20,Compras!$A:$A,"Badajoz")</f>
        <v>0</v>
      </c>
      <c r="F20" s="30">
        <f>+SUMIFS(Compras!I:I,Compras!$AD:$AD,$C$13,Compras!$B:$B,$A20,Compras!$A:$A,"Badajoz")</f>
        <v>0</v>
      </c>
      <c r="G20" s="30">
        <f>+SUMIFS(Compras!J:J,Compras!$AD:$AD,$C$13,Compras!$B:$B,$A20,Compras!$A:$A,"Badajoz")</f>
        <v>0</v>
      </c>
      <c r="H20" s="30">
        <f>+SUMIFS(Compras!K:K,Compras!$AD:$AD,$C$13,Compras!$B:$B,$A20,Compras!$A:$A,"Badajoz")</f>
        <v>0</v>
      </c>
      <c r="I20" s="30">
        <f>+SUMIFS(Compras!L:L,Compras!$AD:$AD,$C$13,Compras!$B:$B,$A20,Compras!$A:$A,"Badajoz")</f>
        <v>0</v>
      </c>
      <c r="J20" s="30">
        <f>+SUMIFS(Compras!M:M,Compras!$AD:$AD,$C$13,Compras!$B:$B,$A20,Compras!$A:$A,"Badajoz")</f>
        <v>0</v>
      </c>
      <c r="K20" s="30">
        <f>+SUMIFS(Compras!N:N,Compras!$AD:$AD,$C$13,Compras!$B:$B,$A20,Compras!$A:$A,"Badajoz")</f>
        <v>0</v>
      </c>
      <c r="L20" s="30">
        <f>+SUMIFS(Compras!O:O,Compras!$AD:$AD,$C$13,Compras!$B:$B,$A20,Compras!$A:$A,"Badajoz")</f>
        <v>0</v>
      </c>
    </row>
    <row r="21" spans="1:12">
      <c r="A21" s="29" t="s">
        <v>203</v>
      </c>
      <c r="B21" s="30">
        <f>+SUMIFS(Compras!E:E,Compras!$AD:$AD,$C$13,Compras!$B:$B,$A21,Compras!$A:$A,"Badajoz")</f>
        <v>0</v>
      </c>
      <c r="C21" s="30">
        <f>+SUMIFS(Compras!F:F,Compras!$AD:$AD,$C$13,Compras!$B:$B,$A21,Compras!$A:$A,"Badajoz")</f>
        <v>0</v>
      </c>
      <c r="D21" s="74">
        <f>+SUMIFS(Compras!G:G,Compras!$AD:$AD,$C$13,Compras!$B:$B,$A21,Compras!$A:$A,"Badajoz")</f>
        <v>0</v>
      </c>
      <c r="E21" s="75">
        <f>+SUMIFS(Compras!H:H,Compras!$AD:$AD,$C$13,Compras!$B:$B,$A21,Compras!$A:$A,"Badajoz")</f>
        <v>0</v>
      </c>
      <c r="F21" s="75">
        <f>+SUMIFS(Compras!I:I,Compras!$AD:$AD,$C$13,Compras!$B:$B,$A21,Compras!$A:$A,"Badajoz")</f>
        <v>0</v>
      </c>
      <c r="G21" s="30">
        <f>+SUMIFS(Compras!J:J,Compras!$AD:$AD,$C$13,Compras!$B:$B,$A21,Compras!$A:$A,"Badajoz")</f>
        <v>0</v>
      </c>
      <c r="H21" s="30">
        <f>+SUMIFS(Compras!K:K,Compras!$AD:$AD,$C$13,Compras!$B:$B,$A21,Compras!$A:$A,"Badajoz")</f>
        <v>0</v>
      </c>
      <c r="I21" s="74">
        <f>+SUMIFS(Compras!L:L,Compras!$AD:$AD,$C$13,Compras!$B:$B,$A21,Compras!$A:$A,"Badajoz")</f>
        <v>0</v>
      </c>
      <c r="J21" s="74">
        <f>+SUMIFS(Compras!M:M,Compras!$AD:$AD,$C$13,Compras!$B:$B,$A21,Compras!$A:$A,"Badajoz")</f>
        <v>0</v>
      </c>
      <c r="K21" s="30">
        <f>+SUMIFS(Compras!N:N,Compras!$AD:$AD,$C$13,Compras!$B:$B,$A21,Compras!$A:$A,"Badajoz")</f>
        <v>0</v>
      </c>
      <c r="L21" s="30">
        <f>+SUMIFS(Compras!O:O,Compras!$AD:$AD,$C$13,Compras!$B:$B,$A21,Compras!$A:$A,"Badajoz")</f>
        <v>0</v>
      </c>
    </row>
    <row r="22" spans="1:12">
      <c r="A22" s="29" t="s">
        <v>204</v>
      </c>
      <c r="B22" s="30">
        <f>+SUMIFS(Compras!E:E,Compras!$AD:$AD,$C$13,Compras!$B:$B,$A22,Compras!$A:$A,"Badajoz")</f>
        <v>0</v>
      </c>
      <c r="C22" s="30">
        <f>+SUMIFS(Compras!F:F,Compras!$AD:$AD,$C$13,Compras!$B:$B,$A22,Compras!$A:$A,"Badajoz")</f>
        <v>103.40453239455501</v>
      </c>
      <c r="D22" s="74">
        <f>+SUMIFS(Compras!G:G,Compras!$AD:$AD,$C$13,Compras!$B:$B,$A22,Compras!$A:$A,"Badajoz")</f>
        <v>4.0548034807924305</v>
      </c>
      <c r="E22" s="75">
        <f>+SUMIFS(Compras!H:H,Compras!$AD:$AD,$C$13,Compras!$B:$B,$A22,Compras!$A:$A,"Badajoz")</f>
        <v>424.39650961739</v>
      </c>
      <c r="F22" s="75">
        <f>+SUMIFS(Compras!I:I,Compras!$AD:$AD,$C$13,Compras!$B:$B,$A22,Compras!$A:$A,"Badajoz")</f>
        <v>0.26667887863925099</v>
      </c>
      <c r="G22" s="30">
        <f>+SUMIFS(Compras!J:J,Compras!$AD:$AD,$C$13,Compras!$B:$B,$A22,Compras!$A:$A,"Badajoz")</f>
        <v>92.587146265726702</v>
      </c>
      <c r="H22" s="30">
        <f>+SUMIFS(Compras!K:K,Compras!$AD:$AD,$C$13,Compras!$B:$B,$A22,Compras!$A:$A,"Badajoz")</f>
        <v>12.2401866155853</v>
      </c>
      <c r="I22" s="74">
        <f>+SUMIFS(Compras!L:L,Compras!$AD:$AD,$C$13,Compras!$B:$B,$A22,Compras!$A:$A,"Badajoz")</f>
        <v>0</v>
      </c>
      <c r="J22" s="74">
        <f>+SUMIFS(Compras!M:M,Compras!$AD:$AD,$C$13,Compras!$B:$B,$A22,Compras!$A:$A,"Badajoz")</f>
        <v>2.6831332702349902</v>
      </c>
      <c r="K22" s="30">
        <f>+SUMIFS(Compras!N:N,Compras!$AD:$AD,$C$13,Compras!$B:$B,$A22,Compras!$A:$A,"Badajoz")</f>
        <v>0</v>
      </c>
      <c r="L22" s="30">
        <f>+SUMIFS(Compras!O:O,Compras!$AD:$AD,$C$13,Compras!$B:$B,$A22,Compras!$A:$A,"Badajoz")</f>
        <v>0.34063965202317598</v>
      </c>
    </row>
    <row r="23" spans="1:12">
      <c r="A23" s="29" t="s">
        <v>205</v>
      </c>
      <c r="B23" s="30">
        <f>+SUMIFS(Compras!E:E,Compras!$AD:$AD,$C$13,Compras!$B:$B,$A23,Compras!$A:$A,"Badajoz")</f>
        <v>579.54815595327898</v>
      </c>
      <c r="C23" s="30">
        <f>+SUMIFS(Compras!F:F,Compras!$AD:$AD,$C$13,Compras!$B:$B,$A23,Compras!$A:$A,"Badajoz")</f>
        <v>716.9048933780557</v>
      </c>
      <c r="D23" s="30">
        <f>+SUMIFS(Compras!G:G,Compras!$AD:$AD,$C$13,Compras!$B:$B,$A23,Compras!$A:$A,"Badajoz")</f>
        <v>430.4227340289612</v>
      </c>
      <c r="E23" s="30">
        <f>+SUMIFS(Compras!H:H,Compras!$AD:$AD,$C$13,Compras!$B:$B,$A23,Compras!$A:$A,"Badajoz")</f>
        <v>461.84070951910098</v>
      </c>
      <c r="F23" s="30">
        <f>+SUMIFS(Compras!I:I,Compras!$AD:$AD,$C$13,Compras!$B:$B,$A23,Compras!$A:$A,"Badajoz")</f>
        <v>364.65880923352597</v>
      </c>
      <c r="G23" s="30">
        <f>+SUMIFS(Compras!J:J,Compras!$AD:$AD,$C$13,Compras!$B:$B,$A23,Compras!$A:$A,"Badajoz")</f>
        <v>455.25070796762702</v>
      </c>
      <c r="H23" s="30">
        <f>+SUMIFS(Compras!K:K,Compras!$AD:$AD,$C$13,Compras!$B:$B,$A23,Compras!$A:$A,"Badajoz")</f>
        <v>336.10376325340599</v>
      </c>
      <c r="I23" s="30">
        <f>+SUMIFS(Compras!L:L,Compras!$AD:$AD,$C$13,Compras!$B:$B,$A23,Compras!$A:$A,"Badajoz")</f>
        <v>261.862610230239</v>
      </c>
      <c r="J23" s="30">
        <f>+SUMIFS(Compras!M:M,Compras!$AD:$AD,$C$13,Compras!$B:$B,$A23,Compras!$A:$A,"Badajoz")</f>
        <v>319.64967772460398</v>
      </c>
      <c r="K23" s="30">
        <f>+SUMIFS(Compras!N:N,Compras!$AD:$AD,$C$13,Compras!$B:$B,$A23,Compras!$A:$A,"Badajoz")</f>
        <v>446.48159471408565</v>
      </c>
      <c r="L23" s="30">
        <f>+SUMIFS(Compras!O:O,Compras!$AD:$AD,$C$13,Compras!$B:$B,$A23,Compras!$A:$A,"Badajoz")</f>
        <v>505.76665588191401</v>
      </c>
    </row>
    <row r="24" spans="1:12">
      <c r="A24" s="29" t="s">
        <v>206</v>
      </c>
      <c r="B24" s="30">
        <f>+SUMIFS(Compras!E:E,Compras!$AD:$AD,$C$13,Compras!$B:$B,$A24,Compras!$A:$A,"Badajoz")</f>
        <v>0</v>
      </c>
      <c r="C24" s="30">
        <f>+SUMIFS(Compras!F:F,Compras!$AD:$AD,$C$13,Compras!$B:$B,$A24,Compras!$A:$A,"Badajoz")</f>
        <v>0</v>
      </c>
      <c r="D24" s="75">
        <f>+SUMIFS(Compras!G:G,Compras!$AD:$AD,$C$13,Compras!$B:$B,$A24,Compras!$A:$A,"Badajoz")</f>
        <v>17.549733375384498</v>
      </c>
      <c r="E24" s="75">
        <f>+SUMIFS(Compras!H:H,Compras!$AD:$AD,$C$13,Compras!$B:$B,$A24,Compras!$A:$A,"Badajoz")</f>
        <v>0</v>
      </c>
      <c r="F24" s="30">
        <f>+SUMIFS(Compras!I:I,Compras!$AD:$AD,$C$13,Compras!$B:$B,$A24,Compras!$A:$A,"Badajoz")</f>
        <v>0</v>
      </c>
      <c r="G24" s="30">
        <f>+SUMIFS(Compras!J:J,Compras!$AD:$AD,$C$13,Compras!$B:$B,$A24,Compras!$A:$A,"Badajoz")</f>
        <v>0</v>
      </c>
      <c r="H24" s="30">
        <f>+SUMIFS(Compras!K:K,Compras!$AD:$AD,$C$13,Compras!$B:$B,$A24,Compras!$A:$A,"Badajoz")</f>
        <v>0.31422819498695398</v>
      </c>
      <c r="I24" s="30">
        <f>+SUMIFS(Compras!L:L,Compras!$AD:$AD,$C$13,Compras!$B:$B,$A24,Compras!$A:$A,"Badajoz")</f>
        <v>0</v>
      </c>
      <c r="J24" s="30">
        <f>+SUMIFS(Compras!M:M,Compras!$AD:$AD,$C$13,Compras!$B:$B,$A24,Compras!$A:$A,"Badajoz")</f>
        <v>0</v>
      </c>
      <c r="K24" s="30">
        <f>+SUMIFS(Compras!N:N,Compras!$AD:$AD,$C$13,Compras!$B:$B,$A24,Compras!$A:$A,"Badajoz")</f>
        <v>0</v>
      </c>
      <c r="L24" s="30">
        <f>+SUMIFS(Compras!O:O,Compras!$AD:$AD,$C$13,Compras!$B:$B,$A24,Compras!$A:$A,"Badajoz")</f>
        <v>0.75804166256591499</v>
      </c>
    </row>
    <row r="25" spans="1:12">
      <c r="A25" s="29" t="s">
        <v>207</v>
      </c>
      <c r="B25" s="30">
        <f>+SUMIFS(Compras!E:E,Compras!$AD:$AD,$C$13,Compras!$B:$B,$A25,Compras!$A:$A,"Badajoz")</f>
        <v>0</v>
      </c>
      <c r="C25" s="30">
        <f>+SUMIFS(Compras!F:F,Compras!$AD:$AD,$C$13,Compras!$B:$B,$A25,Compras!$A:$A,"Badajoz")</f>
        <v>0</v>
      </c>
      <c r="D25" s="30">
        <f>+SUMIFS(Compras!G:G,Compras!$AD:$AD,$C$13,Compras!$B:$B,$A25,Compras!$A:$A,"Badajoz")</f>
        <v>0</v>
      </c>
      <c r="E25" s="30">
        <f>+SUMIFS(Compras!H:H,Compras!$AD:$AD,$C$13,Compras!$B:$B,$A25,Compras!$A:$A,"Badajoz")</f>
        <v>0</v>
      </c>
      <c r="F25" s="30">
        <f>+SUMIFS(Compras!I:I,Compras!$AD:$AD,$C$13,Compras!$B:$B,$A25,Compras!$A:$A,"Badajoz")</f>
        <v>0</v>
      </c>
      <c r="G25" s="30">
        <f>+SUMIFS(Compras!J:J,Compras!$AD:$AD,$C$13,Compras!$B:$B,$A25,Compras!$A:$A,"Badajoz")</f>
        <v>0</v>
      </c>
      <c r="H25" s="30">
        <f>+SUMIFS(Compras!K:K,Compras!$AD:$AD,$C$13,Compras!$B:$B,$A25,Compras!$A:$A,"Badajoz")</f>
        <v>0</v>
      </c>
      <c r="I25" s="30">
        <f>+SUMIFS(Compras!L:L,Compras!$AD:$AD,$C$13,Compras!$B:$B,$A25,Compras!$A:$A,"Badajoz")</f>
        <v>3.2535874274670902</v>
      </c>
      <c r="J25" s="30">
        <f>+SUMIFS(Compras!M:M,Compras!$AD:$AD,$C$13,Compras!$B:$B,$A25,Compras!$A:$A,"Badajoz")</f>
        <v>6.5334072484452701</v>
      </c>
      <c r="K25" s="30">
        <f>+SUMIFS(Compras!N:N,Compras!$AD:$AD,$C$13,Compras!$B:$B,$A25,Compras!$A:$A,"Badajoz")</f>
        <v>0</v>
      </c>
      <c r="L25" s="30">
        <f>+SUMIFS(Compras!O:O,Compras!$AD:$AD,$C$13,Compras!$B:$B,$A25,Compras!$A:$A,"Badajoz")</f>
        <v>0</v>
      </c>
    </row>
    <row r="26" spans="1:12">
      <c r="A26" s="31" t="s">
        <v>130</v>
      </c>
      <c r="B26" s="32">
        <f>+SUMIFS(Compras!E:E,Compras!$AD:$AD,$C$13,Compras!$B:$B,$A26,Compras!$A:$A,"Badajoz")</f>
        <v>615.98249409827588</v>
      </c>
      <c r="C26" s="32">
        <f>+SUMIFS(Compras!F:F,Compras!$AD:$AD,$C$13,Compras!$B:$B,$A26,Compras!$A:$A,"Badajoz")</f>
        <v>543.90188788480975</v>
      </c>
      <c r="D26" s="32">
        <f>+SUMIFS(Compras!G:G,Compras!$AD:$AD,$C$13,Compras!$B:$B,$A26,Compras!$A:$A,"Badajoz")</f>
        <v>131.5772891545933</v>
      </c>
      <c r="E26" s="32">
        <f>+SUMIFS(Compras!H:H,Compras!$AD:$AD,$C$13,Compras!$B:$B,$A26,Compras!$A:$A,"Badajoz")</f>
        <v>399.67476796809103</v>
      </c>
      <c r="F26" s="32">
        <f>+SUMIFS(Compras!I:I,Compras!$AD:$AD,$C$13,Compras!$B:$B,$A26,Compras!$A:$A,"Badajoz")</f>
        <v>236.90811849839778</v>
      </c>
      <c r="G26" s="32">
        <f>+SUMIFS(Compras!J:J,Compras!$AD:$AD,$C$13,Compras!$B:$B,$A26,Compras!$A:$A,"Badajoz")</f>
        <v>273.230679123573</v>
      </c>
      <c r="H26" s="32">
        <f>+SUMIFS(Compras!K:K,Compras!$AD:$AD,$C$13,Compras!$B:$B,$A26,Compras!$A:$A,"Badajoz")</f>
        <v>218.70995556510576</v>
      </c>
      <c r="I26" s="32">
        <f>+SUMIFS(Compras!L:L,Compras!$AD:$AD,$C$13,Compras!$B:$B,$A26,Compras!$A:$A,"Badajoz")</f>
        <v>153.21814222704265</v>
      </c>
      <c r="J26" s="32">
        <f>+SUMIFS(Compras!M:M,Compras!$AD:$AD,$C$13,Compras!$B:$B,$A26,Compras!$A:$A,"Badajoz")</f>
        <v>229.6365443710412</v>
      </c>
      <c r="K26" s="32">
        <f>+SUMIFS(Compras!N:N,Compras!$AD:$AD,$C$13,Compras!$B:$B,$A26,Compras!$A:$A,"Badajoz")</f>
        <v>184.08542749180418</v>
      </c>
      <c r="L26" s="32">
        <f>+SUMIFS(Compras!O:O,Compras!$AD:$AD,$C$13,Compras!$B:$B,$A26,Compras!$A:$A,"Badajoz")</f>
        <v>209.90227424868931</v>
      </c>
    </row>
    <row r="27" spans="1:12">
      <c r="A27" s="29" t="s">
        <v>208</v>
      </c>
      <c r="B27" s="30">
        <f>+SUMIFS(Compras!E:E,Compras!$AD:$AD,$C$13,Compras!$B:$B,$A27,Compras!$A:$A,"Badajoz")</f>
        <v>0</v>
      </c>
      <c r="C27" s="30">
        <f>+SUMIFS(Compras!F:F,Compras!$AD:$AD,$C$13,Compras!$B:$B,$A27,Compras!$A:$A,"Badajoz")</f>
        <v>0</v>
      </c>
      <c r="D27" s="30">
        <f>+SUMIFS(Compras!G:G,Compras!$AD:$AD,$C$13,Compras!$B:$B,$A27,Compras!$A:$A,"Badajoz")</f>
        <v>0</v>
      </c>
      <c r="E27" s="30">
        <f>+SUMIFS(Compras!H:H,Compras!$AD:$AD,$C$13,Compras!$B:$B,$A27,Compras!$A:$A,"Badajoz")</f>
        <v>0</v>
      </c>
      <c r="F27" s="30">
        <f>+SUMIFS(Compras!I:I,Compras!$AD:$AD,$C$13,Compras!$B:$B,$A27,Compras!$A:$A,"Badajoz")</f>
        <v>0</v>
      </c>
      <c r="G27" s="30">
        <f>+SUMIFS(Compras!J:J,Compras!$AD:$AD,$C$13,Compras!$B:$B,$A27,Compras!$A:$A,"Badajoz")</f>
        <v>0</v>
      </c>
      <c r="H27" s="30">
        <f>+SUMIFS(Compras!K:K,Compras!$AD:$AD,$C$13,Compras!$B:$B,$A27,Compras!$A:$A,"Badajoz")</f>
        <v>0</v>
      </c>
      <c r="I27" s="30">
        <f>+SUMIFS(Compras!L:L,Compras!$AD:$AD,$C$13,Compras!$B:$B,$A27,Compras!$A:$A,"Badajoz")</f>
        <v>0</v>
      </c>
      <c r="J27" s="30">
        <f>+SUMIFS(Compras!M:M,Compras!$AD:$AD,$C$13,Compras!$B:$B,$A27,Compras!$A:$A,"Badajoz")</f>
        <v>0</v>
      </c>
      <c r="K27" s="30">
        <f>+SUMIFS(Compras!N:N,Compras!$AD:$AD,$C$13,Compras!$B:$B,$A27,Compras!$A:$A,"Badajoz")</f>
        <v>0</v>
      </c>
      <c r="L27" s="30">
        <f>+SUMIFS(Compras!O:O,Compras!$AD:$AD,$C$13,Compras!$B:$B,$A27,Compras!$A:$A,"Badajoz")</f>
        <v>0</v>
      </c>
    </row>
    <row r="28" spans="1:12">
      <c r="A28" s="29" t="s">
        <v>209</v>
      </c>
      <c r="B28" s="30">
        <f>+SUMIFS(Compras!E:E,Compras!$AD:$AD,$C$13,Compras!$B:$B,$A28,Compras!$A:$A,"Badajoz")</f>
        <v>0</v>
      </c>
      <c r="C28" s="30">
        <f>+SUMIFS(Compras!F:F,Compras!$AD:$AD,$C$13,Compras!$B:$B,$A28,Compras!$A:$A,"Badajoz")</f>
        <v>0</v>
      </c>
      <c r="D28" s="30">
        <f>+SUMIFS(Compras!G:G,Compras!$AD:$AD,$C$13,Compras!$B:$B,$A28,Compras!$A:$A,"Badajoz")</f>
        <v>0.52148388822187397</v>
      </c>
      <c r="E28" s="30">
        <f>+SUMIFS(Compras!H:H,Compras!$AD:$AD,$C$13,Compras!$B:$B,$A28,Compras!$A:$A,"Badajoz")</f>
        <v>0</v>
      </c>
      <c r="F28" s="30">
        <f>+SUMIFS(Compras!I:I,Compras!$AD:$AD,$C$13,Compras!$B:$B,$A28,Compras!$A:$A,"Badajoz")</f>
        <v>0.70449269862884001</v>
      </c>
      <c r="G28" s="30">
        <f>+SUMIFS(Compras!J:J,Compras!$AD:$AD,$C$13,Compras!$B:$B,$A28,Compras!$A:$A,"Badajoz")</f>
        <v>0</v>
      </c>
      <c r="H28" s="30">
        <f>+SUMIFS(Compras!K:K,Compras!$AD:$AD,$C$13,Compras!$B:$B,$A28,Compras!$A:$A,"Badajoz")</f>
        <v>4.1413391874904697</v>
      </c>
      <c r="I28" s="30">
        <f>+SUMIFS(Compras!L:L,Compras!$AD:$AD,$C$13,Compras!$B:$B,$A28,Compras!$A:$A,"Badajoz")</f>
        <v>0</v>
      </c>
      <c r="J28" s="30">
        <f>+SUMIFS(Compras!M:M,Compras!$AD:$AD,$C$13,Compras!$B:$B,$A28,Compras!$A:$A,"Badajoz")</f>
        <v>2.38551231115905E-8</v>
      </c>
      <c r="K28" s="30">
        <f>+SUMIFS(Compras!N:N,Compras!$AD:$AD,$C$13,Compras!$B:$B,$A28,Compras!$A:$A,"Badajoz")</f>
        <v>5.0197206485022896</v>
      </c>
      <c r="L28" s="30">
        <f>+SUMIFS(Compras!O:O,Compras!$AD:$AD,$C$13,Compras!$B:$B,$A28,Compras!$A:$A,"Badajoz")</f>
        <v>12.065949421371201</v>
      </c>
    </row>
    <row r="29" spans="1:12">
      <c r="A29" s="29" t="s">
        <v>210</v>
      </c>
      <c r="B29" s="30">
        <f>+SUMIFS(Compras!E:E,Compras!$AD:$AD,$C$13,Compras!$B:$B,$A29,Compras!$A:$A,"Badajoz")</f>
        <v>0</v>
      </c>
      <c r="C29" s="30">
        <f>+SUMIFS(Compras!F:F,Compras!$AD:$AD,$C$13,Compras!$B:$B,$A29,Compras!$A:$A,"Badajoz")</f>
        <v>0</v>
      </c>
      <c r="D29" s="30">
        <f>+SUMIFS(Compras!G:G,Compras!$AD:$AD,$C$13,Compras!$B:$B,$A29,Compras!$A:$A,"Badajoz")</f>
        <v>0</v>
      </c>
      <c r="E29" s="30">
        <f>+SUMIFS(Compras!H:H,Compras!$AD:$AD,$C$13,Compras!$B:$B,$A29,Compras!$A:$A,"Badajoz")</f>
        <v>0</v>
      </c>
      <c r="F29" s="30">
        <f>+SUMIFS(Compras!I:I,Compras!$AD:$AD,$C$13,Compras!$B:$B,$A29,Compras!$A:$A,"Badajoz")</f>
        <v>0</v>
      </c>
      <c r="G29" s="30">
        <f>+SUMIFS(Compras!J:J,Compras!$AD:$AD,$C$13,Compras!$B:$B,$A29,Compras!$A:$A,"Badajoz")</f>
        <v>0</v>
      </c>
      <c r="H29" s="30">
        <f>+SUMIFS(Compras!K:K,Compras!$AD:$AD,$C$13,Compras!$B:$B,$A29,Compras!$A:$A,"Badajoz")</f>
        <v>0</v>
      </c>
      <c r="I29" s="30">
        <f>+SUMIFS(Compras!L:L,Compras!$AD:$AD,$C$13,Compras!$B:$B,$A29,Compras!$A:$A,"Badajoz")</f>
        <v>0</v>
      </c>
      <c r="J29" s="30">
        <f>+SUMIFS(Compras!M:M,Compras!$AD:$AD,$C$13,Compras!$B:$B,$A29,Compras!$A:$A,"Badajoz")</f>
        <v>0</v>
      </c>
      <c r="K29" s="30">
        <f>+SUMIFS(Compras!N:N,Compras!$AD:$AD,$C$13,Compras!$B:$B,$A29,Compras!$A:$A,"Badajoz")</f>
        <v>0</v>
      </c>
      <c r="L29" s="30">
        <f>+SUMIFS(Compras!O:O,Compras!$AD:$AD,$C$13,Compras!$B:$B,$A29,Compras!$A:$A,"Badajoz")</f>
        <v>4.4721504470980804</v>
      </c>
    </row>
    <row r="30" spans="1:12">
      <c r="A30" s="29" t="s">
        <v>211</v>
      </c>
      <c r="B30" s="30">
        <f>+SUMIFS(Compras!E:E,Compras!$AD:$AD,$C$13,Compras!$B:$B,$A30,Compras!$A:$A,"Badajoz")</f>
        <v>0</v>
      </c>
      <c r="C30" s="30">
        <f>+SUMIFS(Compras!F:F,Compras!$AD:$AD,$C$13,Compras!$B:$B,$A30,Compras!$A:$A,"Badajoz")</f>
        <v>0</v>
      </c>
      <c r="D30" s="30">
        <f>+SUMIFS(Compras!G:G,Compras!$AD:$AD,$C$13,Compras!$B:$B,$A30,Compras!$A:$A,"Badajoz")</f>
        <v>0</v>
      </c>
      <c r="E30" s="30">
        <f>+SUMIFS(Compras!H:H,Compras!$AD:$AD,$C$13,Compras!$B:$B,$A30,Compras!$A:$A,"Badajoz")</f>
        <v>0</v>
      </c>
      <c r="F30" s="30">
        <f>+SUMIFS(Compras!I:I,Compras!$AD:$AD,$C$13,Compras!$B:$B,$A30,Compras!$A:$A,"Badajoz")</f>
        <v>0</v>
      </c>
      <c r="G30" s="30">
        <f>+SUMIFS(Compras!J:J,Compras!$AD:$AD,$C$13,Compras!$B:$B,$A30,Compras!$A:$A,"Badajoz")</f>
        <v>0</v>
      </c>
      <c r="H30" s="30">
        <f>+SUMIFS(Compras!K:K,Compras!$AD:$AD,$C$13,Compras!$B:$B,$A30,Compras!$A:$A,"Badajoz")</f>
        <v>0</v>
      </c>
      <c r="I30" s="30">
        <f>+SUMIFS(Compras!L:L,Compras!$AD:$AD,$C$13,Compras!$B:$B,$A30,Compras!$A:$A,"Badajoz")</f>
        <v>0</v>
      </c>
      <c r="J30" s="30">
        <f>+SUMIFS(Compras!M:M,Compras!$AD:$AD,$C$13,Compras!$B:$B,$A30,Compras!$A:$A,"Badajoz")</f>
        <v>1.2115957616530799</v>
      </c>
      <c r="K30" s="30">
        <f>+SUMIFS(Compras!N:N,Compras!$AD:$AD,$C$13,Compras!$B:$B,$A30,Compras!$A:$A,"Badajoz")</f>
        <v>0</v>
      </c>
      <c r="L30" s="30">
        <f>+SUMIFS(Compras!O:O,Compras!$AD:$AD,$C$13,Compras!$B:$B,$A30,Compras!$A:$A,"Badajoz")</f>
        <v>0</v>
      </c>
    </row>
    <row r="31" spans="1:12">
      <c r="A31" s="29" t="s">
        <v>212</v>
      </c>
      <c r="B31" s="30">
        <f>+SUMIFS(Compras!E:E,Compras!$AD:$AD,$C$13,Compras!$B:$B,$A31,Compras!$A:$A,"Badajoz")</f>
        <v>0</v>
      </c>
      <c r="C31" s="30">
        <f>+SUMIFS(Compras!F:F,Compras!$AD:$AD,$C$13,Compras!$B:$B,$A31,Compras!$A:$A,"Badajoz")</f>
        <v>0</v>
      </c>
      <c r="D31" s="30">
        <f>+SUMIFS(Compras!G:G,Compras!$AD:$AD,$C$13,Compras!$B:$B,$A31,Compras!$A:$A,"Badajoz")</f>
        <v>0</v>
      </c>
      <c r="E31" s="30">
        <f>+SUMIFS(Compras!H:H,Compras!$AD:$AD,$C$13,Compras!$B:$B,$A31,Compras!$A:$A,"Badajoz")</f>
        <v>0</v>
      </c>
      <c r="F31" s="30">
        <f>+SUMIFS(Compras!I:I,Compras!$AD:$AD,$C$13,Compras!$B:$B,$A31,Compras!$A:$A,"Badajoz")</f>
        <v>0</v>
      </c>
      <c r="G31" s="30">
        <f>+SUMIFS(Compras!J:J,Compras!$AD:$AD,$C$13,Compras!$B:$B,$A31,Compras!$A:$A,"Badajoz")</f>
        <v>0</v>
      </c>
      <c r="H31" s="30">
        <f>+SUMIFS(Compras!K:K,Compras!$AD:$AD,$C$13,Compras!$B:$B,$A31,Compras!$A:$A,"Badajoz")</f>
        <v>0</v>
      </c>
      <c r="I31" s="30">
        <f>+SUMIFS(Compras!L:L,Compras!$AD:$AD,$C$13,Compras!$B:$B,$A31,Compras!$A:$A,"Badajoz")</f>
        <v>0</v>
      </c>
      <c r="J31" s="30">
        <f>+SUMIFS(Compras!M:M,Compras!$AD:$AD,$C$13,Compras!$B:$B,$A31,Compras!$A:$A,"Badajoz")</f>
        <v>0</v>
      </c>
      <c r="K31" s="30">
        <f>+SUMIFS(Compras!N:N,Compras!$AD:$AD,$C$13,Compras!$B:$B,$A31,Compras!$A:$A,"Badajoz")</f>
        <v>0</v>
      </c>
      <c r="L31" s="30">
        <f>+SUMIFS(Compras!O:O,Compras!$AD:$AD,$C$13,Compras!$B:$B,$A31,Compras!$A:$A,"Badajoz")</f>
        <v>0</v>
      </c>
    </row>
    <row r="32" spans="1:12">
      <c r="A32" s="29" t="s">
        <v>213</v>
      </c>
      <c r="B32" s="30">
        <f>+SUMIFS(Compras!E:E,Compras!$AD:$AD,$C$13,Compras!$B:$B,$A32,Compras!$A:$A,"Badajoz")</f>
        <v>0</v>
      </c>
      <c r="C32" s="30">
        <f>+SUMIFS(Compras!F:F,Compras!$AD:$AD,$C$13,Compras!$B:$B,$A32,Compras!$A:$A,"Badajoz")</f>
        <v>0</v>
      </c>
      <c r="D32" s="30">
        <f>+SUMIFS(Compras!G:G,Compras!$AD:$AD,$C$13,Compras!$B:$B,$A32,Compras!$A:$A,"Badajoz")</f>
        <v>0</v>
      </c>
      <c r="E32" s="30">
        <f>+SUMIFS(Compras!H:H,Compras!$AD:$AD,$C$13,Compras!$B:$B,$A32,Compras!$A:$A,"Badajoz")</f>
        <v>0</v>
      </c>
      <c r="F32" s="30">
        <f>+SUMIFS(Compras!I:I,Compras!$AD:$AD,$C$13,Compras!$B:$B,$A32,Compras!$A:$A,"Badajoz")</f>
        <v>0</v>
      </c>
      <c r="G32" s="30">
        <f>+SUMIFS(Compras!J:J,Compras!$AD:$AD,$C$13,Compras!$B:$B,$A32,Compras!$A:$A,"Badajoz")</f>
        <v>0</v>
      </c>
      <c r="H32" s="30">
        <f>+SUMIFS(Compras!K:K,Compras!$AD:$AD,$C$13,Compras!$B:$B,$A32,Compras!$A:$A,"Badajoz")</f>
        <v>0</v>
      </c>
      <c r="I32" s="30">
        <f>+SUMIFS(Compras!L:L,Compras!$AD:$AD,$C$13,Compras!$B:$B,$A32,Compras!$A:$A,"Badajoz")</f>
        <v>0</v>
      </c>
      <c r="J32" s="30">
        <f>+SUMIFS(Compras!M:M,Compras!$AD:$AD,$C$13,Compras!$B:$B,$A32,Compras!$A:$A,"Badajoz")</f>
        <v>0</v>
      </c>
      <c r="K32" s="30">
        <f>+SUMIFS(Compras!N:N,Compras!$AD:$AD,$C$13,Compras!$B:$B,$A32,Compras!$A:$A,"Badajoz")</f>
        <v>0</v>
      </c>
      <c r="L32" s="30">
        <f>+SUMIFS(Compras!O:O,Compras!$AD:$AD,$C$13,Compras!$B:$B,$A32,Compras!$A:$A,"Badajoz")</f>
        <v>0</v>
      </c>
    </row>
    <row r="33" spans="1:12">
      <c r="A33" s="29" t="s">
        <v>214</v>
      </c>
      <c r="B33" s="30">
        <f>+SUMIFS(Compras!E:E,Compras!$AD:$AD,$C$13,Compras!$B:$B,$A33,Compras!$A:$A,"Badajoz")</f>
        <v>0</v>
      </c>
      <c r="C33" s="30">
        <f>+SUMIFS(Compras!F:F,Compras!$AD:$AD,$C$13,Compras!$B:$B,$A33,Compras!$A:$A,"Badajoz")</f>
        <v>0</v>
      </c>
      <c r="D33" s="30">
        <f>+SUMIFS(Compras!G:G,Compras!$AD:$AD,$C$13,Compras!$B:$B,$A33,Compras!$A:$A,"Badajoz")</f>
        <v>0</v>
      </c>
      <c r="E33" s="30">
        <f>+SUMIFS(Compras!H:H,Compras!$AD:$AD,$C$13,Compras!$B:$B,$A33,Compras!$A:$A,"Badajoz")</f>
        <v>0</v>
      </c>
      <c r="F33" s="30">
        <f>+SUMIFS(Compras!I:I,Compras!$AD:$AD,$C$13,Compras!$B:$B,$A33,Compras!$A:$A,"Badajoz")</f>
        <v>0</v>
      </c>
      <c r="G33" s="30">
        <f>+SUMIFS(Compras!J:J,Compras!$AD:$AD,$C$13,Compras!$B:$B,$A33,Compras!$A:$A,"Badajoz")</f>
        <v>0</v>
      </c>
      <c r="H33" s="30">
        <f>+SUMIFS(Compras!K:K,Compras!$AD:$AD,$C$13,Compras!$B:$B,$A33,Compras!$A:$A,"Badajoz")</f>
        <v>0</v>
      </c>
      <c r="I33" s="30">
        <f>+SUMIFS(Compras!L:L,Compras!$AD:$AD,$C$13,Compras!$B:$B,$A33,Compras!$A:$A,"Badajoz")</f>
        <v>0</v>
      </c>
      <c r="J33" s="30">
        <f>+SUMIFS(Compras!M:M,Compras!$AD:$AD,$C$13,Compras!$B:$B,$A33,Compras!$A:$A,"Badajoz")</f>
        <v>0</v>
      </c>
      <c r="K33" s="30">
        <f>+SUMIFS(Compras!N:N,Compras!$AD:$AD,$C$13,Compras!$B:$B,$A33,Compras!$A:$A,"Badajoz")</f>
        <v>0</v>
      </c>
      <c r="L33" s="30">
        <f>+SUMIFS(Compras!O:O,Compras!$AD:$AD,$C$13,Compras!$B:$B,$A33,Compras!$A:$A,"Badajoz")</f>
        <v>0</v>
      </c>
    </row>
    <row r="34" spans="1:12">
      <c r="A34" s="34" t="s">
        <v>215</v>
      </c>
      <c r="B34" s="76">
        <f t="shared" ref="B34:L34" si="0">SUM(B16:B33)</f>
        <v>2474.3118785333877</v>
      </c>
      <c r="C34" s="76">
        <f t="shared" si="0"/>
        <v>2918.8046195441434</v>
      </c>
      <c r="D34" s="76">
        <f t="shared" si="0"/>
        <v>1608.0595868362607</v>
      </c>
      <c r="E34" s="76">
        <f t="shared" si="0"/>
        <v>2532.0217385418773</v>
      </c>
      <c r="F34" s="76">
        <f t="shared" si="0"/>
        <v>1852.7150404243143</v>
      </c>
      <c r="G34" s="76">
        <f t="shared" si="0"/>
        <v>2126.8146625818085</v>
      </c>
      <c r="H34" s="76">
        <f t="shared" si="0"/>
        <v>1408.2238517088254</v>
      </c>
      <c r="I34" s="76">
        <f t="shared" si="0"/>
        <v>1094.0960211977788</v>
      </c>
      <c r="J34" s="76">
        <f t="shared" si="0"/>
        <v>1489.7352844672653</v>
      </c>
      <c r="K34" s="76">
        <f t="shared" si="0"/>
        <v>1414.2960700752897</v>
      </c>
      <c r="L34" s="76">
        <f t="shared" si="0"/>
        <v>1653.0743949458304</v>
      </c>
    </row>
    <row r="35" spans="1:12" ht="13.8" thickBot="1">
      <c r="A35" s="37"/>
      <c r="B35" s="88" t="s">
        <v>216</v>
      </c>
      <c r="C35" s="88"/>
      <c r="D35" s="88"/>
      <c r="E35" s="88"/>
      <c r="F35" s="88"/>
      <c r="G35" s="88"/>
      <c r="H35" s="88"/>
      <c r="I35" s="88"/>
      <c r="J35" s="88"/>
      <c r="K35" s="88"/>
      <c r="L35" s="88"/>
    </row>
    <row r="36" spans="1:12" ht="13.8" thickTop="1">
      <c r="A36" s="29" t="s">
        <v>198</v>
      </c>
      <c r="B36" s="38">
        <f t="shared" ref="B36:L51" si="1">+B16/B$34</f>
        <v>0.51682297594586657</v>
      </c>
      <c r="C36" s="38">
        <f t="shared" si="1"/>
        <v>0.53261300721441174</v>
      </c>
      <c r="D36" s="38">
        <f t="shared" si="1"/>
        <v>0.63675099560385162</v>
      </c>
      <c r="E36" s="38">
        <f t="shared" si="1"/>
        <v>0.49214022631373461</v>
      </c>
      <c r="F36" s="38">
        <f t="shared" si="1"/>
        <v>0.67478101803977553</v>
      </c>
      <c r="G36" s="38">
        <f t="shared" si="1"/>
        <v>0.61394448336170249</v>
      </c>
      <c r="H36" s="38">
        <f t="shared" si="1"/>
        <v>0.59379765026665443</v>
      </c>
      <c r="I36" s="38">
        <f t="shared" si="1"/>
        <v>0.61764385229481888</v>
      </c>
      <c r="J36" s="38">
        <f t="shared" si="1"/>
        <v>0.62428602971568226</v>
      </c>
      <c r="K36" s="38">
        <f t="shared" si="1"/>
        <v>0.52664667629597994</v>
      </c>
      <c r="L36" s="38">
        <f t="shared" si="1"/>
        <v>0.55639884474909473</v>
      </c>
    </row>
    <row r="37" spans="1:12">
      <c r="A37" s="29" t="s">
        <v>199</v>
      </c>
      <c r="B37" s="38">
        <f t="shared" si="1"/>
        <v>0</v>
      </c>
      <c r="C37" s="38">
        <f t="shared" si="1"/>
        <v>0</v>
      </c>
      <c r="D37" s="38">
        <f t="shared" si="1"/>
        <v>0</v>
      </c>
      <c r="E37" s="38">
        <f t="shared" si="1"/>
        <v>0</v>
      </c>
      <c r="F37" s="38">
        <f t="shared" si="1"/>
        <v>0</v>
      </c>
      <c r="G37" s="38">
        <f t="shared" si="1"/>
        <v>0</v>
      </c>
      <c r="H37" s="38">
        <f t="shared" si="1"/>
        <v>3.6525776599258226E-4</v>
      </c>
      <c r="I37" s="38">
        <f t="shared" si="1"/>
        <v>0</v>
      </c>
      <c r="J37" s="38">
        <f t="shared" si="1"/>
        <v>0</v>
      </c>
      <c r="K37" s="38">
        <f t="shared" si="1"/>
        <v>1.3339113556902144E-2</v>
      </c>
      <c r="L37" s="38">
        <f t="shared" si="1"/>
        <v>0</v>
      </c>
    </row>
    <row r="38" spans="1:12">
      <c r="A38" s="29" t="s">
        <v>200</v>
      </c>
      <c r="B38" s="38">
        <f t="shared" si="1"/>
        <v>0</v>
      </c>
      <c r="C38" s="38">
        <f t="shared" si="1"/>
        <v>0</v>
      </c>
      <c r="D38" s="38">
        <f t="shared" si="1"/>
        <v>0</v>
      </c>
      <c r="E38" s="38">
        <f t="shared" si="1"/>
        <v>0</v>
      </c>
      <c r="F38" s="38">
        <f t="shared" si="1"/>
        <v>0</v>
      </c>
      <c r="G38" s="38">
        <f t="shared" si="1"/>
        <v>0</v>
      </c>
      <c r="H38" s="38">
        <f t="shared" si="1"/>
        <v>0</v>
      </c>
      <c r="I38" s="38">
        <f t="shared" si="1"/>
        <v>0</v>
      </c>
      <c r="J38" s="38">
        <f t="shared" si="1"/>
        <v>0</v>
      </c>
      <c r="K38" s="38">
        <f t="shared" si="1"/>
        <v>1.0612733113701058E-2</v>
      </c>
      <c r="L38" s="38">
        <f t="shared" si="1"/>
        <v>0</v>
      </c>
    </row>
    <row r="39" spans="1:12">
      <c r="A39" s="29" t="s">
        <v>201</v>
      </c>
      <c r="B39" s="38">
        <f t="shared" si="1"/>
        <v>0</v>
      </c>
      <c r="C39" s="38">
        <f t="shared" si="1"/>
        <v>0</v>
      </c>
      <c r="D39" s="38">
        <f t="shared" si="1"/>
        <v>0</v>
      </c>
      <c r="E39" s="38">
        <f t="shared" si="1"/>
        <v>0</v>
      </c>
      <c r="F39" s="38">
        <f t="shared" si="1"/>
        <v>0</v>
      </c>
      <c r="G39" s="38">
        <f t="shared" si="1"/>
        <v>0</v>
      </c>
      <c r="H39" s="38">
        <f t="shared" si="1"/>
        <v>0</v>
      </c>
      <c r="I39" s="38">
        <f t="shared" si="1"/>
        <v>0</v>
      </c>
      <c r="J39" s="38">
        <f t="shared" si="1"/>
        <v>0</v>
      </c>
      <c r="K39" s="38">
        <f t="shared" si="1"/>
        <v>0</v>
      </c>
      <c r="L39" s="38">
        <f t="shared" si="1"/>
        <v>0</v>
      </c>
    </row>
    <row r="40" spans="1:12">
      <c r="A40" s="29" t="s">
        <v>202</v>
      </c>
      <c r="B40" s="38">
        <f t="shared" si="1"/>
        <v>0</v>
      </c>
      <c r="C40" s="38">
        <f t="shared" si="1"/>
        <v>0</v>
      </c>
      <c r="D40" s="38">
        <f t="shared" si="1"/>
        <v>0</v>
      </c>
      <c r="E40" s="38">
        <f t="shared" si="1"/>
        <v>0</v>
      </c>
      <c r="F40" s="38">
        <f t="shared" si="1"/>
        <v>0</v>
      </c>
      <c r="G40" s="38">
        <f t="shared" si="1"/>
        <v>0</v>
      </c>
      <c r="H40" s="38">
        <f t="shared" si="1"/>
        <v>0</v>
      </c>
      <c r="I40" s="38">
        <f t="shared" si="1"/>
        <v>0</v>
      </c>
      <c r="J40" s="38">
        <f t="shared" si="1"/>
        <v>0</v>
      </c>
      <c r="K40" s="38">
        <f t="shared" si="1"/>
        <v>0</v>
      </c>
      <c r="L40" s="38">
        <f t="shared" si="1"/>
        <v>0</v>
      </c>
    </row>
    <row r="41" spans="1:12">
      <c r="A41" s="29" t="s">
        <v>203</v>
      </c>
      <c r="B41" s="38">
        <f t="shared" si="1"/>
        <v>0</v>
      </c>
      <c r="C41" s="38">
        <f t="shared" si="1"/>
        <v>0</v>
      </c>
      <c r="D41" s="38">
        <f t="shared" si="1"/>
        <v>0</v>
      </c>
      <c r="E41" s="38">
        <f t="shared" si="1"/>
        <v>0</v>
      </c>
      <c r="F41" s="38">
        <f t="shared" si="1"/>
        <v>0</v>
      </c>
      <c r="G41" s="38">
        <f t="shared" si="1"/>
        <v>0</v>
      </c>
      <c r="H41" s="38">
        <f t="shared" si="1"/>
        <v>0</v>
      </c>
      <c r="I41" s="38">
        <f t="shared" si="1"/>
        <v>0</v>
      </c>
      <c r="J41" s="38">
        <f t="shared" si="1"/>
        <v>0</v>
      </c>
      <c r="K41" s="38">
        <f t="shared" si="1"/>
        <v>0</v>
      </c>
      <c r="L41" s="38">
        <f t="shared" si="1"/>
        <v>0</v>
      </c>
    </row>
    <row r="42" spans="1:12">
      <c r="A42" s="29" t="s">
        <v>204</v>
      </c>
      <c r="B42" s="38">
        <f t="shared" si="1"/>
        <v>0</v>
      </c>
      <c r="C42" s="38">
        <f t="shared" si="1"/>
        <v>3.5427014094113855E-2</v>
      </c>
      <c r="D42" s="38">
        <f t="shared" si="1"/>
        <v>2.5215505159046745E-3</v>
      </c>
      <c r="E42" s="38">
        <f t="shared" si="1"/>
        <v>0.16761171642301478</v>
      </c>
      <c r="F42" s="38">
        <f t="shared" si="1"/>
        <v>1.439395011216487E-4</v>
      </c>
      <c r="G42" s="38">
        <f t="shared" si="1"/>
        <v>4.3533246170746345E-2</v>
      </c>
      <c r="H42" s="38">
        <f t="shared" si="1"/>
        <v>8.6919324656604176E-3</v>
      </c>
      <c r="I42" s="38">
        <f t="shared" si="1"/>
        <v>0</v>
      </c>
      <c r="J42" s="38">
        <f t="shared" si="1"/>
        <v>1.8010805666017961E-3</v>
      </c>
      <c r="K42" s="38">
        <f t="shared" si="1"/>
        <v>0</v>
      </c>
      <c r="L42" s="38">
        <f t="shared" si="1"/>
        <v>2.0606432055608628E-4</v>
      </c>
    </row>
    <row r="43" spans="1:12">
      <c r="A43" s="29" t="s">
        <v>205</v>
      </c>
      <c r="B43" s="38">
        <f t="shared" si="1"/>
        <v>0.23422599268156838</v>
      </c>
      <c r="C43" s="38">
        <f t="shared" si="1"/>
        <v>0.24561592392231493</v>
      </c>
      <c r="D43" s="38">
        <f t="shared" si="1"/>
        <v>0.26766591086079489</v>
      </c>
      <c r="E43" s="38">
        <f t="shared" si="1"/>
        <v>0.18239997804484195</v>
      </c>
      <c r="F43" s="38">
        <f t="shared" si="1"/>
        <v>0.19682401301713981</v>
      </c>
      <c r="G43" s="38">
        <f t="shared" si="1"/>
        <v>0.21405283496352409</v>
      </c>
      <c r="H43" s="38">
        <f t="shared" si="1"/>
        <v>0.23867211370234712</v>
      </c>
      <c r="I43" s="38">
        <f t="shared" si="1"/>
        <v>0.23934152501858183</v>
      </c>
      <c r="J43" s="38">
        <f t="shared" si="1"/>
        <v>0.21456810552682307</v>
      </c>
      <c r="K43" s="38">
        <f t="shared" si="1"/>
        <v>0.3156917452866268</v>
      </c>
      <c r="L43" s="38">
        <f t="shared" si="1"/>
        <v>0.30595516900404685</v>
      </c>
    </row>
    <row r="44" spans="1:12">
      <c r="A44" s="29" t="s">
        <v>206</v>
      </c>
      <c r="B44" s="38">
        <f t="shared" si="1"/>
        <v>0</v>
      </c>
      <c r="C44" s="38">
        <f t="shared" si="1"/>
        <v>0</v>
      </c>
      <c r="D44" s="38">
        <f t="shared" si="1"/>
        <v>1.091360887310918E-2</v>
      </c>
      <c r="E44" s="38">
        <f t="shared" si="1"/>
        <v>0</v>
      </c>
      <c r="F44" s="38">
        <f t="shared" si="1"/>
        <v>0</v>
      </c>
      <c r="G44" s="38">
        <f t="shared" si="1"/>
        <v>0</v>
      </c>
      <c r="H44" s="38">
        <f t="shared" si="1"/>
        <v>2.2313795821995926E-4</v>
      </c>
      <c r="I44" s="38">
        <f t="shared" si="1"/>
        <v>0</v>
      </c>
      <c r="J44" s="38">
        <f t="shared" si="1"/>
        <v>0</v>
      </c>
      <c r="K44" s="38">
        <f t="shared" si="1"/>
        <v>0</v>
      </c>
      <c r="L44" s="38">
        <f t="shared" si="1"/>
        <v>4.5856475962822914E-4</v>
      </c>
    </row>
    <row r="45" spans="1:12">
      <c r="A45" s="29" t="s">
        <v>207</v>
      </c>
      <c r="B45" s="38">
        <f t="shared" si="1"/>
        <v>0</v>
      </c>
      <c r="C45" s="38">
        <f t="shared" si="1"/>
        <v>0</v>
      </c>
      <c r="D45" s="38">
        <f t="shared" si="1"/>
        <v>0</v>
      </c>
      <c r="E45" s="38">
        <f t="shared" si="1"/>
        <v>0</v>
      </c>
      <c r="F45" s="38">
        <f t="shared" si="1"/>
        <v>0</v>
      </c>
      <c r="G45" s="38">
        <f t="shared" si="1"/>
        <v>0</v>
      </c>
      <c r="H45" s="38">
        <f t="shared" si="1"/>
        <v>0</v>
      </c>
      <c r="I45" s="38">
        <f t="shared" si="1"/>
        <v>2.9737677173025221E-3</v>
      </c>
      <c r="J45" s="38">
        <f t="shared" si="1"/>
        <v>4.3856162343510847E-3</v>
      </c>
      <c r="K45" s="38">
        <f t="shared" si="1"/>
        <v>0</v>
      </c>
      <c r="L45" s="38">
        <f t="shared" si="1"/>
        <v>0</v>
      </c>
    </row>
    <row r="46" spans="1:12">
      <c r="A46" s="31" t="s">
        <v>130</v>
      </c>
      <c r="B46" s="40">
        <f t="shared" si="1"/>
        <v>0.24895103137256511</v>
      </c>
      <c r="C46" s="40">
        <f t="shared" si="1"/>
        <v>0.18634405476915955</v>
      </c>
      <c r="D46" s="40">
        <f t="shared" si="1"/>
        <v>8.1823640262897207E-2</v>
      </c>
      <c r="E46" s="40">
        <f t="shared" si="1"/>
        <v>0.15784807921840865</v>
      </c>
      <c r="F46" s="40">
        <f t="shared" si="1"/>
        <v>0.12787078062697671</v>
      </c>
      <c r="G46" s="40">
        <f t="shared" si="1"/>
        <v>0.1284694355040272</v>
      </c>
      <c r="H46" s="40">
        <f t="shared" si="1"/>
        <v>0.15530908335326779</v>
      </c>
      <c r="I46" s="40">
        <f t="shared" si="1"/>
        <v>0.14004085496929664</v>
      </c>
      <c r="J46" s="40">
        <f t="shared" si="1"/>
        <v>0.15414587193130763</v>
      </c>
      <c r="K46" s="40">
        <f t="shared" si="1"/>
        <v>0.13016046030729933</v>
      </c>
      <c r="L46" s="40">
        <f t="shared" si="1"/>
        <v>0.12697690732519487</v>
      </c>
    </row>
    <row r="47" spans="1:12">
      <c r="A47" s="29" t="s">
        <v>208</v>
      </c>
      <c r="B47" s="38">
        <f t="shared" si="1"/>
        <v>0</v>
      </c>
      <c r="C47" s="38">
        <f t="shared" si="1"/>
        <v>0</v>
      </c>
      <c r="D47" s="38">
        <f t="shared" si="1"/>
        <v>0</v>
      </c>
      <c r="E47" s="38">
        <f t="shared" si="1"/>
        <v>0</v>
      </c>
      <c r="F47" s="38">
        <f t="shared" si="1"/>
        <v>0</v>
      </c>
      <c r="G47" s="38">
        <f t="shared" si="1"/>
        <v>0</v>
      </c>
      <c r="H47" s="38">
        <f t="shared" si="1"/>
        <v>0</v>
      </c>
      <c r="I47" s="38">
        <f t="shared" si="1"/>
        <v>0</v>
      </c>
      <c r="J47" s="38">
        <f t="shared" si="1"/>
        <v>0</v>
      </c>
      <c r="K47" s="38">
        <f t="shared" si="1"/>
        <v>0</v>
      </c>
      <c r="L47" s="38">
        <f t="shared" si="1"/>
        <v>0</v>
      </c>
    </row>
    <row r="48" spans="1:12">
      <c r="A48" s="29" t="s">
        <v>209</v>
      </c>
      <c r="B48" s="38">
        <f t="shared" si="1"/>
        <v>0</v>
      </c>
      <c r="C48" s="38">
        <f t="shared" si="1"/>
        <v>0</v>
      </c>
      <c r="D48" s="38">
        <f t="shared" si="1"/>
        <v>3.2429388344237619E-4</v>
      </c>
      <c r="E48" s="38">
        <f t="shared" si="1"/>
        <v>0</v>
      </c>
      <c r="F48" s="38">
        <f t="shared" si="1"/>
        <v>3.802488149864077E-4</v>
      </c>
      <c r="G48" s="38">
        <f t="shared" si="1"/>
        <v>0</v>
      </c>
      <c r="H48" s="38">
        <f t="shared" si="1"/>
        <v>2.9408244878576044E-3</v>
      </c>
      <c r="I48" s="38">
        <f t="shared" si="1"/>
        <v>0</v>
      </c>
      <c r="J48" s="38">
        <f t="shared" si="1"/>
        <v>1.6012994630869054E-11</v>
      </c>
      <c r="K48" s="38">
        <f t="shared" si="1"/>
        <v>3.5492714394907894E-3</v>
      </c>
      <c r="L48" s="38">
        <f t="shared" si="1"/>
        <v>7.2990964340516511E-3</v>
      </c>
    </row>
    <row r="49" spans="1:12">
      <c r="A49" s="29" t="s">
        <v>210</v>
      </c>
      <c r="B49" s="38">
        <f t="shared" si="1"/>
        <v>0</v>
      </c>
      <c r="C49" s="38">
        <f t="shared" si="1"/>
        <v>0</v>
      </c>
      <c r="D49" s="38">
        <f t="shared" si="1"/>
        <v>0</v>
      </c>
      <c r="E49" s="38">
        <f t="shared" si="1"/>
        <v>0</v>
      </c>
      <c r="F49" s="38">
        <f t="shared" si="1"/>
        <v>0</v>
      </c>
      <c r="G49" s="38">
        <f t="shared" si="1"/>
        <v>0</v>
      </c>
      <c r="H49" s="38">
        <f t="shared" si="1"/>
        <v>0</v>
      </c>
      <c r="I49" s="38">
        <f t="shared" si="1"/>
        <v>0</v>
      </c>
      <c r="J49" s="38">
        <f t="shared" si="1"/>
        <v>0</v>
      </c>
      <c r="K49" s="38">
        <f t="shared" si="1"/>
        <v>0</v>
      </c>
      <c r="L49" s="38">
        <f t="shared" si="1"/>
        <v>2.7053534074276365E-3</v>
      </c>
    </row>
    <row r="50" spans="1:12">
      <c r="A50" s="29" t="s">
        <v>211</v>
      </c>
      <c r="B50" s="38">
        <f t="shared" si="1"/>
        <v>0</v>
      </c>
      <c r="C50" s="38">
        <f t="shared" si="1"/>
        <v>0</v>
      </c>
      <c r="D50" s="38">
        <f t="shared" si="1"/>
        <v>0</v>
      </c>
      <c r="E50" s="38">
        <f t="shared" si="1"/>
        <v>0</v>
      </c>
      <c r="F50" s="38">
        <f t="shared" si="1"/>
        <v>0</v>
      </c>
      <c r="G50" s="38">
        <f t="shared" si="1"/>
        <v>0</v>
      </c>
      <c r="H50" s="38">
        <f t="shared" si="1"/>
        <v>0</v>
      </c>
      <c r="I50" s="38">
        <f t="shared" si="1"/>
        <v>0</v>
      </c>
      <c r="J50" s="38">
        <f t="shared" si="1"/>
        <v>8.1329600922109527E-4</v>
      </c>
      <c r="K50" s="38">
        <f t="shared" si="1"/>
        <v>0</v>
      </c>
      <c r="L50" s="38">
        <f t="shared" si="1"/>
        <v>0</v>
      </c>
    </row>
    <row r="51" spans="1:12">
      <c r="A51" s="29" t="s">
        <v>212</v>
      </c>
      <c r="B51" s="38">
        <f t="shared" si="1"/>
        <v>0</v>
      </c>
      <c r="C51" s="38">
        <f t="shared" si="1"/>
        <v>0</v>
      </c>
      <c r="D51" s="38">
        <f t="shared" si="1"/>
        <v>0</v>
      </c>
      <c r="E51" s="38">
        <f t="shared" si="1"/>
        <v>0</v>
      </c>
      <c r="F51" s="38">
        <f t="shared" si="1"/>
        <v>0</v>
      </c>
      <c r="G51" s="38">
        <f t="shared" si="1"/>
        <v>0</v>
      </c>
      <c r="H51" s="38">
        <f t="shared" si="1"/>
        <v>0</v>
      </c>
      <c r="I51" s="38">
        <f t="shared" si="1"/>
        <v>0</v>
      </c>
      <c r="J51" s="38">
        <f t="shared" si="1"/>
        <v>0</v>
      </c>
      <c r="K51" s="38">
        <f t="shared" si="1"/>
        <v>0</v>
      </c>
      <c r="L51" s="38">
        <f t="shared" si="1"/>
        <v>0</v>
      </c>
    </row>
    <row r="52" spans="1:12">
      <c r="A52" s="29" t="s">
        <v>213</v>
      </c>
      <c r="B52" s="38">
        <f t="shared" ref="B52:L53" si="2">+B32/B$34</f>
        <v>0</v>
      </c>
      <c r="C52" s="38">
        <f t="shared" si="2"/>
        <v>0</v>
      </c>
      <c r="D52" s="38">
        <f t="shared" si="2"/>
        <v>0</v>
      </c>
      <c r="E52" s="38">
        <f t="shared" si="2"/>
        <v>0</v>
      </c>
      <c r="F52" s="38">
        <f t="shared" si="2"/>
        <v>0</v>
      </c>
      <c r="G52" s="38">
        <f t="shared" si="2"/>
        <v>0</v>
      </c>
      <c r="H52" s="38">
        <f t="shared" si="2"/>
        <v>0</v>
      </c>
      <c r="I52" s="38">
        <f t="shared" si="2"/>
        <v>0</v>
      </c>
      <c r="J52" s="38">
        <f t="shared" si="2"/>
        <v>0</v>
      </c>
      <c r="K52" s="38">
        <f t="shared" si="2"/>
        <v>0</v>
      </c>
      <c r="L52" s="38">
        <f t="shared" si="2"/>
        <v>0</v>
      </c>
    </row>
    <row r="53" spans="1:12">
      <c r="A53" s="29" t="s">
        <v>214</v>
      </c>
      <c r="B53" s="38">
        <f t="shared" si="2"/>
        <v>0</v>
      </c>
      <c r="C53" s="38">
        <f t="shared" si="2"/>
        <v>0</v>
      </c>
      <c r="D53" s="38">
        <f t="shared" si="2"/>
        <v>0</v>
      </c>
      <c r="E53" s="38">
        <f t="shared" si="2"/>
        <v>0</v>
      </c>
      <c r="F53" s="38">
        <f t="shared" si="2"/>
        <v>0</v>
      </c>
      <c r="G53" s="38">
        <f t="shared" si="2"/>
        <v>0</v>
      </c>
      <c r="H53" s="38">
        <f t="shared" si="2"/>
        <v>0</v>
      </c>
      <c r="I53" s="38">
        <f t="shared" si="2"/>
        <v>0</v>
      </c>
      <c r="J53" s="38">
        <f t="shared" si="2"/>
        <v>0</v>
      </c>
      <c r="K53" s="38">
        <f t="shared" si="2"/>
        <v>0</v>
      </c>
      <c r="L53" s="38">
        <f t="shared" si="2"/>
        <v>0</v>
      </c>
    </row>
    <row r="54" spans="1:12">
      <c r="A54" s="34" t="s">
        <v>215</v>
      </c>
      <c r="B54" s="77">
        <f t="shared" ref="B54:L54" si="3">SUM(B36:B53)</f>
        <v>1</v>
      </c>
      <c r="C54" s="77">
        <f t="shared" si="3"/>
        <v>1</v>
      </c>
      <c r="D54" s="77">
        <f t="shared" si="3"/>
        <v>1</v>
      </c>
      <c r="E54" s="77">
        <f t="shared" si="3"/>
        <v>1</v>
      </c>
      <c r="F54" s="77">
        <f t="shared" si="3"/>
        <v>1.0000000000000002</v>
      </c>
      <c r="G54" s="77">
        <f t="shared" si="3"/>
        <v>1.0000000000000002</v>
      </c>
      <c r="H54" s="77">
        <f t="shared" si="3"/>
        <v>0.99999999999999989</v>
      </c>
      <c r="I54" s="77">
        <f t="shared" si="3"/>
        <v>0.99999999999999989</v>
      </c>
      <c r="J54" s="77">
        <f t="shared" si="3"/>
        <v>0.99999999999999978</v>
      </c>
      <c r="K54" s="77">
        <f t="shared" si="3"/>
        <v>1</v>
      </c>
      <c r="L54" s="77">
        <f t="shared" si="3"/>
        <v>1</v>
      </c>
    </row>
  </sheetData>
  <sheetProtection algorithmName="SHA-512" hashValue="X9vKvPY9fhizT9RiR5JE0vRnsX9TgQ4c7JcIQtwqdz1E3AR8rSDXtV//TmTXTD1pVpTrRwxr2fGbd5rzCKYlIg==" saltValue="iJE5T0bjcFUrUVQQuBZWYQ==" spinCount="100000" sheet="1" objects="1" scenarios="1"/>
  <protectedRanges>
    <protectedRange sqref="C12:C13" name="Rango1"/>
  </protectedRanges>
  <mergeCells count="3">
    <mergeCell ref="A11:L11"/>
    <mergeCell ref="B15:L15"/>
    <mergeCell ref="B35:L35"/>
  </mergeCells>
  <dataValidations count="1">
    <dataValidation type="list" allowBlank="1" showInputMessage="1" showErrorMessage="1" sqref="C13" xr:uid="{DFE3E0DA-6D06-452B-84B6-C0E4A30DAC7C}">
      <formula1>$B$3:$B$6</formula1>
    </dataValidation>
  </dataValidations>
  <printOptions verticalCentered="1"/>
  <pageMargins left="0.59055118110236227" right="0" top="0" bottom="0" header="0" footer="0"/>
  <pageSetup paperSize="9" fitToHeight="0" orientation="landscape" horizontalDpi="1200" verticalDpi="1200" r:id="rId1"/>
  <rowBreaks count="1" manualBreakCount="1">
    <brk id="9" max="16383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6A7BC-B302-463B-8D38-538A1175B39C}">
  <sheetPr>
    <pageSetUpPr fitToPage="1"/>
  </sheetPr>
  <dimension ref="A1:M43"/>
  <sheetViews>
    <sheetView view="pageBreakPreview" zoomScaleNormal="100" zoomScaleSheetLayoutView="100" workbookViewId="0">
      <selection sqref="A1:L1"/>
    </sheetView>
  </sheetViews>
  <sheetFormatPr baseColWidth="10" defaultColWidth="11.44140625" defaultRowHeight="13.2"/>
  <cols>
    <col min="1" max="1" width="23.109375" customWidth="1"/>
    <col min="2" max="12" width="9.6640625" customWidth="1"/>
  </cols>
  <sheetData>
    <row r="1" spans="1:13" ht="15.6">
      <c r="A1" s="86" t="s">
        <v>341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</row>
    <row r="2" spans="1:13" ht="15.6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6"/>
    </row>
    <row r="3" spans="1:13" ht="13.8" thickBot="1">
      <c r="B3" s="27" t="s">
        <v>17</v>
      </c>
      <c r="C3" s="27" t="s">
        <v>18</v>
      </c>
      <c r="D3" s="27">
        <v>2021</v>
      </c>
      <c r="E3" s="27">
        <v>2020</v>
      </c>
      <c r="F3" s="27">
        <v>2019</v>
      </c>
      <c r="G3" s="27">
        <v>2018</v>
      </c>
      <c r="H3" s="27">
        <v>2017</v>
      </c>
      <c r="I3" s="27">
        <v>2016</v>
      </c>
      <c r="J3" s="27">
        <v>2015</v>
      </c>
      <c r="K3" s="27">
        <v>2014</v>
      </c>
      <c r="L3" s="27">
        <v>2013</v>
      </c>
      <c r="M3" s="17"/>
    </row>
    <row r="4" spans="1:13" ht="14.4" thickTop="1" thickBot="1">
      <c r="A4" s="28" t="s">
        <v>196</v>
      </c>
      <c r="B4" s="87" t="s">
        <v>197</v>
      </c>
      <c r="C4" s="87"/>
      <c r="D4" s="87"/>
      <c r="E4" s="87"/>
      <c r="F4" s="87"/>
      <c r="G4" s="87"/>
      <c r="H4" s="87"/>
      <c r="I4" s="87"/>
      <c r="J4" s="87"/>
      <c r="K4" s="87"/>
      <c r="L4" s="87"/>
      <c r="M4" s="17"/>
    </row>
    <row r="5" spans="1:13" ht="13.8" thickTop="1">
      <c r="A5" s="29" t="s">
        <v>198</v>
      </c>
      <c r="B5" s="30">
        <v>450.79648233162186</v>
      </c>
      <c r="C5" s="30">
        <v>607.82764836742103</v>
      </c>
      <c r="D5" s="30">
        <v>557.04150880639122</v>
      </c>
      <c r="E5" s="30">
        <v>522.44308420951086</v>
      </c>
      <c r="F5" s="30">
        <v>646.91680690113969</v>
      </c>
      <c r="G5" s="30">
        <v>248.41149270591902</v>
      </c>
      <c r="H5" s="30">
        <v>469.80637936126942</v>
      </c>
      <c r="I5" s="30">
        <v>542.65246060512231</v>
      </c>
      <c r="J5" s="30">
        <v>194.11723086149698</v>
      </c>
      <c r="K5" s="30">
        <v>427.95728694708703</v>
      </c>
      <c r="L5" s="30">
        <v>352.96871307207482</v>
      </c>
    </row>
    <row r="6" spans="1:13">
      <c r="A6" s="29" t="s">
        <v>199</v>
      </c>
      <c r="B6" s="30">
        <v>33.736807558011314</v>
      </c>
      <c r="C6" s="30">
        <v>7.2147466122472412</v>
      </c>
      <c r="D6" s="30">
        <v>13.095168115447903</v>
      </c>
      <c r="E6" s="30">
        <v>0</v>
      </c>
      <c r="F6" s="30">
        <v>0</v>
      </c>
      <c r="G6" s="30">
        <v>24.80050706614124</v>
      </c>
      <c r="H6" s="30">
        <v>23.847000289094378</v>
      </c>
      <c r="I6" s="30">
        <v>5.1347623100432802</v>
      </c>
      <c r="J6" s="30">
        <v>16.945335243648479</v>
      </c>
      <c r="K6" s="30">
        <v>20.44701452834099</v>
      </c>
      <c r="L6" s="30">
        <v>13.06484339632021</v>
      </c>
    </row>
    <row r="7" spans="1:13">
      <c r="A7" s="29" t="s">
        <v>200</v>
      </c>
      <c r="B7" s="30">
        <v>6.8152885696990904</v>
      </c>
      <c r="C7" s="30">
        <v>14.7554324331036</v>
      </c>
      <c r="D7" s="30">
        <v>43.090446959272221</v>
      </c>
      <c r="E7" s="30">
        <v>0</v>
      </c>
      <c r="F7" s="30">
        <v>14.2573782849305</v>
      </c>
      <c r="G7" s="30">
        <v>0</v>
      </c>
      <c r="H7" s="30">
        <v>1.51204922240547</v>
      </c>
      <c r="I7" s="30">
        <v>13.022112797916531</v>
      </c>
      <c r="J7" s="30">
        <v>0</v>
      </c>
      <c r="K7" s="30">
        <v>1.9033387416173799</v>
      </c>
      <c r="L7" s="30">
        <v>14.677936454581001</v>
      </c>
    </row>
    <row r="8" spans="1:13">
      <c r="A8" s="29" t="s">
        <v>201</v>
      </c>
      <c r="B8" s="30">
        <v>0</v>
      </c>
      <c r="C8" s="30">
        <v>0</v>
      </c>
      <c r="D8" s="30">
        <v>0</v>
      </c>
      <c r="E8" s="30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</row>
    <row r="9" spans="1:13">
      <c r="A9" s="29" t="s">
        <v>202</v>
      </c>
      <c r="B9" s="30">
        <v>0.403390600605676</v>
      </c>
      <c r="C9" s="30">
        <v>0.38472947314660888</v>
      </c>
      <c r="D9" s="30">
        <v>0.31539855260132582</v>
      </c>
      <c r="E9" s="30">
        <v>0.28213995450468099</v>
      </c>
      <c r="F9" s="30">
        <v>0.32925102033084813</v>
      </c>
      <c r="G9" s="30">
        <v>0.31758504970960166</v>
      </c>
      <c r="H9" s="30">
        <v>0.33212821158365935</v>
      </c>
      <c r="I9" s="30">
        <v>0.29778194038708666</v>
      </c>
      <c r="J9" s="30">
        <v>0.28652497573550456</v>
      </c>
      <c r="K9" s="30">
        <v>0.28881288895334983</v>
      </c>
      <c r="L9" s="30">
        <v>0.30222997119051792</v>
      </c>
    </row>
    <row r="10" spans="1:13">
      <c r="A10" s="29" t="s">
        <v>203</v>
      </c>
      <c r="B10" s="30">
        <v>1.35325004771497</v>
      </c>
      <c r="C10" s="30">
        <v>3.1790723421521498</v>
      </c>
      <c r="D10" s="30">
        <v>0</v>
      </c>
      <c r="E10" s="30">
        <v>0.50308924491098295</v>
      </c>
      <c r="F10" s="30">
        <v>7.4754131118634799</v>
      </c>
      <c r="G10" s="30">
        <v>6.0641036896735603</v>
      </c>
      <c r="H10" s="30">
        <v>10.7792937396403</v>
      </c>
      <c r="I10" s="30">
        <v>2.7320825892683498</v>
      </c>
      <c r="J10" s="30">
        <v>12.17489774621402</v>
      </c>
      <c r="K10" s="30">
        <v>0</v>
      </c>
      <c r="L10" s="30">
        <v>2.6792614436885098</v>
      </c>
    </row>
    <row r="11" spans="1:13">
      <c r="A11" s="29" t="s">
        <v>204</v>
      </c>
      <c r="B11" s="30">
        <v>687.2644131764672</v>
      </c>
      <c r="C11" s="30">
        <v>504.57442627190028</v>
      </c>
      <c r="D11" s="30">
        <v>526.66240186054245</v>
      </c>
      <c r="E11" s="30">
        <v>450.83094292909601</v>
      </c>
      <c r="F11" s="30">
        <v>273.50860620371287</v>
      </c>
      <c r="G11" s="30">
        <v>173.6438152064392</v>
      </c>
      <c r="H11" s="30">
        <v>430.52624003188055</v>
      </c>
      <c r="I11" s="30">
        <v>237.64586461683811</v>
      </c>
      <c r="J11" s="30">
        <v>133.3700644618776</v>
      </c>
      <c r="K11" s="30">
        <v>247.10231787736166</v>
      </c>
      <c r="L11" s="30">
        <v>96.424213176543063</v>
      </c>
    </row>
    <row r="12" spans="1:13">
      <c r="A12" s="29" t="s">
        <v>205</v>
      </c>
      <c r="B12" s="30">
        <v>529.45632595930738</v>
      </c>
      <c r="C12" s="30">
        <v>632.72925956084555</v>
      </c>
      <c r="D12" s="30">
        <v>420.0414337574615</v>
      </c>
      <c r="E12" s="30">
        <v>343.37287954573827</v>
      </c>
      <c r="F12" s="30">
        <v>341.28472118775261</v>
      </c>
      <c r="G12" s="30">
        <v>338.94996078466716</v>
      </c>
      <c r="H12" s="30">
        <v>331.25408645925091</v>
      </c>
      <c r="I12" s="30">
        <v>484.19821390528284</v>
      </c>
      <c r="J12" s="30">
        <v>268.76040745734639</v>
      </c>
      <c r="K12" s="30">
        <v>313.05246846484516</v>
      </c>
      <c r="L12" s="30">
        <v>396.49422744185199</v>
      </c>
    </row>
    <row r="13" spans="1:13">
      <c r="A13" s="29" t="s">
        <v>206</v>
      </c>
      <c r="B13" s="30">
        <v>31.316407990297616</v>
      </c>
      <c r="C13" s="30">
        <v>42.173868965647131</v>
      </c>
      <c r="D13" s="30">
        <v>82.574566259884605</v>
      </c>
      <c r="E13" s="30">
        <v>66.121020647396278</v>
      </c>
      <c r="F13" s="30">
        <v>129.8607364012361</v>
      </c>
      <c r="G13" s="30">
        <v>54.304062533042099</v>
      </c>
      <c r="H13" s="30">
        <v>2.2491490561111975</v>
      </c>
      <c r="I13" s="30">
        <v>25.260300369586133</v>
      </c>
      <c r="J13" s="30">
        <v>335.80431201619677</v>
      </c>
      <c r="K13" s="30">
        <v>27.808089981386132</v>
      </c>
      <c r="L13" s="30">
        <v>3.474846765328484</v>
      </c>
    </row>
    <row r="14" spans="1:13">
      <c r="A14" s="29" t="s">
        <v>207</v>
      </c>
      <c r="B14" s="30">
        <v>56.275409604397026</v>
      </c>
      <c r="C14" s="30">
        <v>15.291940634937866</v>
      </c>
      <c r="D14" s="30">
        <v>43.496746462677187</v>
      </c>
      <c r="E14" s="30">
        <v>27.21898908036378</v>
      </c>
      <c r="F14" s="30">
        <v>62.922105335263318</v>
      </c>
      <c r="G14" s="30">
        <v>46.76307095534959</v>
      </c>
      <c r="H14" s="30">
        <v>32.492676318813977</v>
      </c>
      <c r="I14" s="30">
        <v>83.827796148301843</v>
      </c>
      <c r="J14" s="30">
        <v>21.783073309496739</v>
      </c>
      <c r="K14" s="30">
        <v>50.392511422364748</v>
      </c>
      <c r="L14" s="30">
        <v>33.700859260969366</v>
      </c>
    </row>
    <row r="15" spans="1:13">
      <c r="A15" s="31" t="s">
        <v>130</v>
      </c>
      <c r="B15" s="32">
        <v>2023.5151715007898</v>
      </c>
      <c r="C15" s="32">
        <v>1899.9211667541711</v>
      </c>
      <c r="D15" s="32">
        <v>1946.668285020698</v>
      </c>
      <c r="E15" s="32">
        <v>1489.1566957784794</v>
      </c>
      <c r="F15" s="32">
        <v>1344.8595849511378</v>
      </c>
      <c r="G15" s="32">
        <v>1553.313795575734</v>
      </c>
      <c r="H15" s="32">
        <v>1400.8106069716036</v>
      </c>
      <c r="I15" s="32">
        <v>1409.3567636005148</v>
      </c>
      <c r="J15" s="32">
        <v>1252.1448996001709</v>
      </c>
      <c r="K15" s="32">
        <v>1104.7626109729929</v>
      </c>
      <c r="L15" s="32">
        <v>1025.3420086016085</v>
      </c>
      <c r="M15" s="41"/>
    </row>
    <row r="16" spans="1:13">
      <c r="A16" s="29" t="s">
        <v>208</v>
      </c>
      <c r="B16" s="30">
        <v>21.160756164090948</v>
      </c>
      <c r="C16" s="30">
        <v>27.732138592306057</v>
      </c>
      <c r="D16" s="30">
        <v>11.171477309289518</v>
      </c>
      <c r="E16" s="30">
        <v>29.386963572639697</v>
      </c>
      <c r="F16" s="30">
        <v>4.5949058914517504</v>
      </c>
      <c r="G16" s="30">
        <v>14.066133644294354</v>
      </c>
      <c r="H16" s="30">
        <v>25.240988751888189</v>
      </c>
      <c r="I16" s="30">
        <v>18.821004381809839</v>
      </c>
      <c r="J16" s="30">
        <v>16.731341994882492</v>
      </c>
      <c r="K16" s="30">
        <v>3.6888331989772869</v>
      </c>
      <c r="L16" s="30">
        <v>9.315349477846711</v>
      </c>
    </row>
    <row r="17" spans="1:13">
      <c r="A17" s="29" t="s">
        <v>209</v>
      </c>
      <c r="B17" s="30">
        <v>329.8851344857872</v>
      </c>
      <c r="C17" s="30">
        <v>393.85149885633609</v>
      </c>
      <c r="D17" s="30">
        <v>235.95226979383804</v>
      </c>
      <c r="E17" s="30">
        <v>342.42189329282951</v>
      </c>
      <c r="F17" s="30">
        <v>285.21591533721357</v>
      </c>
      <c r="G17" s="30">
        <v>338.0226371766388</v>
      </c>
      <c r="H17" s="30">
        <v>285.26431722339498</v>
      </c>
      <c r="I17" s="30">
        <v>354.09133236576207</v>
      </c>
      <c r="J17" s="30">
        <v>531.53043638048189</v>
      </c>
      <c r="K17" s="30">
        <v>234.4631584421262</v>
      </c>
      <c r="L17" s="30">
        <v>163.55298921298601</v>
      </c>
    </row>
    <row r="18" spans="1:13">
      <c r="A18" s="29" t="s">
        <v>210</v>
      </c>
      <c r="B18" s="30">
        <v>0</v>
      </c>
      <c r="C18" s="30">
        <v>68.742756660748896</v>
      </c>
      <c r="D18" s="30">
        <v>20.409499653334159</v>
      </c>
      <c r="E18" s="30">
        <v>99.360627868226501</v>
      </c>
      <c r="F18" s="30">
        <v>14.078359208390719</v>
      </c>
      <c r="G18" s="30">
        <v>121.54651755728719</v>
      </c>
      <c r="H18" s="30">
        <v>16.078524052304047</v>
      </c>
      <c r="I18" s="30">
        <v>0</v>
      </c>
      <c r="J18" s="30">
        <v>0</v>
      </c>
      <c r="K18" s="30">
        <v>15.193180154032142</v>
      </c>
      <c r="L18" s="30">
        <v>55.33264705438603</v>
      </c>
    </row>
    <row r="19" spans="1:13">
      <c r="A19" s="29" t="s">
        <v>211</v>
      </c>
      <c r="B19" s="30">
        <v>32.048408561639349</v>
      </c>
      <c r="C19" s="30">
        <v>110.86741551613711</v>
      </c>
      <c r="D19" s="30">
        <v>5.7374170691697097</v>
      </c>
      <c r="E19" s="30">
        <v>115.09937911833356</v>
      </c>
      <c r="F19" s="30">
        <v>4.6108201519876397</v>
      </c>
      <c r="G19" s="30">
        <v>0.39287350455420383</v>
      </c>
      <c r="H19" s="30">
        <v>37.987948462701048</v>
      </c>
      <c r="I19" s="30">
        <v>1.16569689471239</v>
      </c>
      <c r="J19" s="30">
        <v>5.7407475988500698</v>
      </c>
      <c r="K19" s="30">
        <v>3.5073459294161298</v>
      </c>
      <c r="L19" s="30">
        <v>30.001808434731956</v>
      </c>
    </row>
    <row r="20" spans="1:13">
      <c r="A20" s="29" t="s">
        <v>212</v>
      </c>
      <c r="B20" s="30">
        <v>67.848142845313191</v>
      </c>
      <c r="C20" s="30">
        <v>26.884256157938694</v>
      </c>
      <c r="D20" s="30">
        <v>43.481535300280711</v>
      </c>
      <c r="E20" s="30">
        <v>35.416389199897935</v>
      </c>
      <c r="F20" s="30">
        <v>8.8818752292865497</v>
      </c>
      <c r="G20" s="30">
        <v>20.6772355458397</v>
      </c>
      <c r="H20" s="30">
        <v>7.8217732741514894</v>
      </c>
      <c r="I20" s="30">
        <v>6.6912412719769101</v>
      </c>
      <c r="J20" s="30">
        <v>62.233991818631679</v>
      </c>
      <c r="K20" s="30">
        <v>33.692996343357336</v>
      </c>
      <c r="L20" s="30">
        <v>10.553168658739651</v>
      </c>
    </row>
    <row r="21" spans="1:13">
      <c r="A21" s="29" t="s">
        <v>213</v>
      </c>
      <c r="B21" s="30">
        <v>11.335072071187552</v>
      </c>
      <c r="C21" s="30">
        <v>0</v>
      </c>
      <c r="D21" s="30">
        <v>3.35975526472778</v>
      </c>
      <c r="E21" s="30">
        <v>10.0211444855784</v>
      </c>
      <c r="F21" s="30">
        <v>20.960757479689001</v>
      </c>
      <c r="G21" s="30">
        <v>0</v>
      </c>
      <c r="H21" s="30">
        <v>0</v>
      </c>
      <c r="I21" s="30">
        <v>8.3676623994760604</v>
      </c>
      <c r="J21" s="30">
        <v>1.8007139045093199</v>
      </c>
      <c r="K21" s="30">
        <v>44.549614990452604</v>
      </c>
      <c r="L21" s="30">
        <v>10.35933507595672</v>
      </c>
    </row>
    <row r="22" spans="1:13">
      <c r="A22" s="29" t="s">
        <v>214</v>
      </c>
      <c r="B22" s="30">
        <v>4.5375280038802805E-2</v>
      </c>
      <c r="C22" s="30">
        <v>4.0433171756509553E-2</v>
      </c>
      <c r="D22" s="30">
        <v>3.8210942455154377E-2</v>
      </c>
      <c r="E22" s="30">
        <v>3.1186453014459693E-2</v>
      </c>
      <c r="F22" s="30">
        <v>3.9636174888887772E-2</v>
      </c>
      <c r="G22" s="30">
        <v>3.2496290348735656E-2</v>
      </c>
      <c r="H22" s="30">
        <v>2.7840261474967768E-2</v>
      </c>
      <c r="I22" s="30">
        <v>2.7812662621624972E-2</v>
      </c>
      <c r="J22" s="30">
        <v>5.1157976205694622E-2</v>
      </c>
      <c r="K22" s="30">
        <v>2.5414638841216461E-2</v>
      </c>
      <c r="L22" s="30">
        <v>3.3918159142547734E-2</v>
      </c>
    </row>
    <row r="23" spans="1:13">
      <c r="A23" s="34" t="s">
        <v>215</v>
      </c>
      <c r="B23" s="35">
        <v>4283.2558367469692</v>
      </c>
      <c r="C23" s="35">
        <v>4356.1707903707947</v>
      </c>
      <c r="D23" s="35">
        <v>3953.1361211280714</v>
      </c>
      <c r="E23" s="35">
        <v>3531.6664253805206</v>
      </c>
      <c r="F23" s="35">
        <v>3159.7968728702758</v>
      </c>
      <c r="G23" s="35">
        <v>2941.306287285639</v>
      </c>
      <c r="H23" s="35">
        <v>3076.0310016875678</v>
      </c>
      <c r="I23" s="35">
        <v>3193.2928888596202</v>
      </c>
      <c r="J23" s="35">
        <v>2853.4751353457445</v>
      </c>
      <c r="K23" s="35">
        <v>2528.834995522152</v>
      </c>
      <c r="L23" s="35">
        <v>2218.2783556579461</v>
      </c>
      <c r="M23" s="36"/>
    </row>
    <row r="24" spans="1:13" ht="13.8" thickBot="1">
      <c r="A24" s="37"/>
      <c r="B24" s="88" t="s">
        <v>216</v>
      </c>
      <c r="C24" s="88"/>
      <c r="D24" s="88"/>
      <c r="E24" s="88"/>
      <c r="F24" s="88"/>
      <c r="G24" s="88"/>
      <c r="H24" s="88"/>
      <c r="I24" s="88"/>
      <c r="J24" s="88"/>
      <c r="K24" s="88"/>
      <c r="L24" s="88"/>
    </row>
    <row r="25" spans="1:13" ht="13.8" thickTop="1">
      <c r="A25" s="29" t="s">
        <v>198</v>
      </c>
      <c r="B25" s="38">
        <v>0.10524621911774269</v>
      </c>
      <c r="C25" s="38">
        <v>0.13953255682972959</v>
      </c>
      <c r="D25" s="38">
        <v>0.1409112896035144</v>
      </c>
      <c r="E25" s="38">
        <v>0.14793103914201639</v>
      </c>
      <c r="F25" s="38">
        <v>0.20473366894419945</v>
      </c>
      <c r="G25" s="38">
        <v>8.4456179820416991E-2</v>
      </c>
      <c r="H25" s="38">
        <v>0.15273135384640951</v>
      </c>
      <c r="I25" s="38">
        <v>0.16993507313352418</v>
      </c>
      <c r="J25" s="38">
        <v>6.8028358984798559E-2</v>
      </c>
      <c r="K25" s="38">
        <v>0.1692310046740407</v>
      </c>
      <c r="L25" s="38">
        <v>0.15911831451260028</v>
      </c>
    </row>
    <row r="26" spans="1:13">
      <c r="A26" s="29" t="s">
        <v>199</v>
      </c>
      <c r="B26" s="38">
        <v>7.8764399895462738E-3</v>
      </c>
      <c r="C26" s="38">
        <v>1.6562129814090981E-3</v>
      </c>
      <c r="D26" s="38">
        <v>3.3126023780104619E-3</v>
      </c>
      <c r="E26" s="38">
        <v>0</v>
      </c>
      <c r="F26" s="38">
        <v>0</v>
      </c>
      <c r="G26" s="38">
        <v>8.4318002424114049E-3</v>
      </c>
      <c r="H26" s="38">
        <v>7.7525227398590815E-3</v>
      </c>
      <c r="I26" s="38">
        <v>1.6079835106753994E-3</v>
      </c>
      <c r="J26" s="38">
        <v>5.9384905912611982E-3</v>
      </c>
      <c r="K26" s="38">
        <v>8.0855471252758056E-3</v>
      </c>
      <c r="L26" s="38">
        <v>5.8896320937347601E-3</v>
      </c>
    </row>
    <row r="27" spans="1:13">
      <c r="A27" s="29" t="s">
        <v>200</v>
      </c>
      <c r="B27" s="38">
        <v>1.5911467419782097E-3</v>
      </c>
      <c r="C27" s="38">
        <v>3.3872483755044936E-3</v>
      </c>
      <c r="D27" s="38">
        <v>1.090031955362465E-2</v>
      </c>
      <c r="E27" s="38">
        <v>0</v>
      </c>
      <c r="F27" s="38">
        <v>4.5121186134915925E-3</v>
      </c>
      <c r="G27" s="38">
        <v>0</v>
      </c>
      <c r="H27" s="38">
        <v>4.9155851211380244E-4</v>
      </c>
      <c r="I27" s="38">
        <v>4.0779575351031928E-3</v>
      </c>
      <c r="J27" s="38">
        <v>0</v>
      </c>
      <c r="K27" s="38">
        <v>7.526543823490468E-4</v>
      </c>
      <c r="L27" s="38">
        <v>6.6168145296749709E-3</v>
      </c>
    </row>
    <row r="28" spans="1:13">
      <c r="A28" s="29" t="s">
        <v>201</v>
      </c>
      <c r="B28" s="38">
        <v>0</v>
      </c>
      <c r="C28" s="38">
        <v>0</v>
      </c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</row>
    <row r="29" spans="1:13">
      <c r="A29" s="29" t="s">
        <v>202</v>
      </c>
      <c r="B29" s="38">
        <v>9.4178497848506186E-5</v>
      </c>
      <c r="C29" s="38">
        <v>8.8318271174547068E-5</v>
      </c>
      <c r="D29" s="38">
        <v>7.9784389643360756E-5</v>
      </c>
      <c r="E29" s="38">
        <v>7.9888619286653525E-5</v>
      </c>
      <c r="F29" s="38">
        <v>1.0420005892080184E-4</v>
      </c>
      <c r="G29" s="38">
        <v>1.0797415117304308E-4</v>
      </c>
      <c r="H29" s="38">
        <v>1.0797297276960071E-4</v>
      </c>
      <c r="I29" s="38">
        <v>9.3252310624544594E-5</v>
      </c>
      <c r="J29" s="38">
        <v>1.0041264147927732E-4</v>
      </c>
      <c r="K29" s="38">
        <v>1.1420788207405994E-4</v>
      </c>
      <c r="L29" s="38">
        <v>1.3624528699008825E-4</v>
      </c>
    </row>
    <row r="30" spans="1:13">
      <c r="A30" s="29" t="s">
        <v>203</v>
      </c>
      <c r="B30" s="38">
        <v>3.1593957944448425E-4</v>
      </c>
      <c r="C30" s="38">
        <v>7.2978597376838596E-4</v>
      </c>
      <c r="D30" s="38">
        <v>0</v>
      </c>
      <c r="E30" s="38">
        <v>1.4245095213282421E-4</v>
      </c>
      <c r="F30" s="38">
        <v>2.3657891353861026E-3</v>
      </c>
      <c r="G30" s="38">
        <v>2.0617042556522634E-3</v>
      </c>
      <c r="H30" s="38">
        <v>3.5042864437083302E-3</v>
      </c>
      <c r="I30" s="38">
        <v>8.5556905813422685E-4</v>
      </c>
      <c r="J30" s="38">
        <v>4.2666913741089369E-3</v>
      </c>
      <c r="K30" s="38">
        <v>0</v>
      </c>
      <c r="L30" s="38">
        <v>1.2078112004540724E-3</v>
      </c>
    </row>
    <row r="31" spans="1:13">
      <c r="A31" s="29" t="s">
        <v>204</v>
      </c>
      <c r="B31" s="38">
        <v>0.16045373878447292</v>
      </c>
      <c r="C31" s="38">
        <v>0.11582980800184632</v>
      </c>
      <c r="D31" s="38">
        <v>0.13322647784520344</v>
      </c>
      <c r="E31" s="38">
        <v>0.12765388590756305</v>
      </c>
      <c r="F31" s="38">
        <v>8.6558920464803457E-2</v>
      </c>
      <c r="G31" s="38">
        <v>5.903629144541931E-2</v>
      </c>
      <c r="H31" s="38">
        <v>0.13996160630230509</v>
      </c>
      <c r="I31" s="38">
        <v>7.4420315607725399E-2</v>
      </c>
      <c r="J31" s="38">
        <v>4.6739522209194813E-2</v>
      </c>
      <c r="K31" s="38">
        <v>9.7713895258057418E-2</v>
      </c>
      <c r="L31" s="38">
        <v>4.3468040397456539E-2</v>
      </c>
    </row>
    <row r="32" spans="1:13">
      <c r="A32" s="29" t="s">
        <v>205</v>
      </c>
      <c r="B32" s="38">
        <v>0.12361071720652037</v>
      </c>
      <c r="C32" s="38">
        <v>0.14524895602336749</v>
      </c>
      <c r="D32" s="38">
        <v>0.10625524163271109</v>
      </c>
      <c r="E32" s="38">
        <v>9.7226872016583907E-2</v>
      </c>
      <c r="F32" s="38">
        <v>0.10800843690871136</v>
      </c>
      <c r="G32" s="38">
        <v>0.11523790033355025</v>
      </c>
      <c r="H32" s="38">
        <v>0.1076887997154511</v>
      </c>
      <c r="I32" s="38">
        <v>0.1516297535983924</v>
      </c>
      <c r="J32" s="38">
        <v>9.4187050774767564E-2</v>
      </c>
      <c r="K32" s="38">
        <v>0.12379315733101294</v>
      </c>
      <c r="L32" s="38">
        <v>0.17873961869147434</v>
      </c>
    </row>
    <row r="33" spans="1:13">
      <c r="A33" s="29" t="s">
        <v>206</v>
      </c>
      <c r="B33" s="38">
        <v>7.3113559366749575E-3</v>
      </c>
      <c r="C33" s="38">
        <v>9.6814085110876278E-3</v>
      </c>
      <c r="D33" s="38">
        <v>2.0888369064387551E-2</v>
      </c>
      <c r="E33" s="38">
        <v>1.8722328975413368E-2</v>
      </c>
      <c r="F33" s="38">
        <v>4.1097811544852259E-2</v>
      </c>
      <c r="G33" s="38">
        <v>1.8462566366441276E-2</v>
      </c>
      <c r="H33" s="38">
        <v>7.3118543177141991E-4</v>
      </c>
      <c r="I33" s="38">
        <v>7.9104238943165095E-3</v>
      </c>
      <c r="J33" s="38">
        <v>0.1176825786412569</v>
      </c>
      <c r="K33" s="38">
        <v>1.0996403494346748E-2</v>
      </c>
      <c r="L33" s="38">
        <v>1.5664611055080312E-3</v>
      </c>
    </row>
    <row r="34" spans="1:13">
      <c r="A34" s="29" t="s">
        <v>207</v>
      </c>
      <c r="B34" s="38">
        <v>1.313846563205453E-2</v>
      </c>
      <c r="C34" s="38">
        <v>3.5104088822091903E-3</v>
      </c>
      <c r="D34" s="38">
        <v>1.1003098585500999E-2</v>
      </c>
      <c r="E34" s="38">
        <v>7.7071234374665098E-3</v>
      </c>
      <c r="F34" s="38">
        <v>1.9913338694492265E-2</v>
      </c>
      <c r="G34" s="38">
        <v>1.5898742391260625E-2</v>
      </c>
      <c r="H34" s="38">
        <v>1.0563182328457642E-2</v>
      </c>
      <c r="I34" s="38">
        <v>2.6251208099560885E-2</v>
      </c>
      <c r="J34" s="38">
        <v>7.6338752840954295E-3</v>
      </c>
      <c r="K34" s="38">
        <v>1.9927164687136789E-2</v>
      </c>
      <c r="L34" s="38">
        <v>1.5192349136442625E-2</v>
      </c>
    </row>
    <row r="35" spans="1:13">
      <c r="A35" s="31" t="s">
        <v>130</v>
      </c>
      <c r="B35" s="40">
        <v>0.47242454072918544</v>
      </c>
      <c r="C35" s="40">
        <v>0.43614478361452186</v>
      </c>
      <c r="D35" s="40">
        <v>0.4924364416940934</v>
      </c>
      <c r="E35" s="40">
        <v>0.42165836645176069</v>
      </c>
      <c r="F35" s="40">
        <v>0.42561583515003071</v>
      </c>
      <c r="G35" s="40">
        <v>0.52810338123922396</v>
      </c>
      <c r="H35" s="40">
        <v>0.45539547754983384</v>
      </c>
      <c r="I35" s="40">
        <v>0.441349043965654</v>
      </c>
      <c r="J35" s="40">
        <v>0.43881402157319072</v>
      </c>
      <c r="K35" s="40">
        <v>0.43686623007401176</v>
      </c>
      <c r="L35" s="40">
        <v>0.46222423168236249</v>
      </c>
      <c r="M35" s="41"/>
    </row>
    <row r="36" spans="1:13">
      <c r="A36" s="29" t="s">
        <v>208</v>
      </c>
      <c r="B36" s="38">
        <v>4.9403437409804686E-3</v>
      </c>
      <c r="C36" s="38">
        <v>6.3661733955902846E-3</v>
      </c>
      <c r="D36" s="38">
        <v>2.8259784047359373E-3</v>
      </c>
      <c r="E36" s="38">
        <v>8.3209907259215142E-3</v>
      </c>
      <c r="F36" s="38">
        <v>1.4541776184738924E-3</v>
      </c>
      <c r="G36" s="38">
        <v>4.7822743605784668E-3</v>
      </c>
      <c r="H36" s="38">
        <v>8.2057003775451269E-3</v>
      </c>
      <c r="I36" s="38">
        <v>5.8939173564286308E-3</v>
      </c>
      <c r="J36" s="38">
        <v>5.863496684317601E-3</v>
      </c>
      <c r="K36" s="38">
        <v>1.4587085379272123E-3</v>
      </c>
      <c r="L36" s="38">
        <v>4.1993600370697206E-3</v>
      </c>
    </row>
    <row r="37" spans="1:13">
      <c r="A37" s="29" t="s">
        <v>209</v>
      </c>
      <c r="B37" s="38">
        <v>7.7017378148564464E-2</v>
      </c>
      <c r="C37" s="38">
        <v>9.0412318021812835E-2</v>
      </c>
      <c r="D37" s="38">
        <v>5.9687362783375754E-2</v>
      </c>
      <c r="E37" s="38">
        <v>9.6957597929406697E-2</v>
      </c>
      <c r="F37" s="38">
        <v>9.0264003292759451E-2</v>
      </c>
      <c r="G37" s="38">
        <v>0.1149226242223758</v>
      </c>
      <c r="H37" s="38">
        <v>9.2737790050520838E-2</v>
      </c>
      <c r="I37" s="38">
        <v>0.11088595524734787</v>
      </c>
      <c r="J37" s="38">
        <v>0.18627477415046001</v>
      </c>
      <c r="K37" s="38">
        <v>9.2715878599154866E-2</v>
      </c>
      <c r="L37" s="38">
        <v>7.3729696183451168E-2</v>
      </c>
    </row>
    <row r="38" spans="1:13">
      <c r="A38" s="29" t="s">
        <v>210</v>
      </c>
      <c r="B38" s="38">
        <v>0</v>
      </c>
      <c r="C38" s="38">
        <v>1.5780546716098236E-2</v>
      </c>
      <c r="D38" s="38">
        <v>5.1628628582387594E-3</v>
      </c>
      <c r="E38" s="38">
        <v>2.8134205188283277E-2</v>
      </c>
      <c r="F38" s="38">
        <v>4.4554633651505294E-3</v>
      </c>
      <c r="G38" s="38">
        <v>4.1323992024460472E-2</v>
      </c>
      <c r="H38" s="38">
        <v>5.2270357624754332E-3</v>
      </c>
      <c r="I38" s="38">
        <v>0</v>
      </c>
      <c r="J38" s="38">
        <v>0</v>
      </c>
      <c r="K38" s="38">
        <v>6.0079760763098204E-3</v>
      </c>
      <c r="L38" s="38">
        <v>2.4943960217280417E-2</v>
      </c>
    </row>
    <row r="39" spans="1:13">
      <c r="A39" s="29" t="s">
        <v>211</v>
      </c>
      <c r="B39" s="38">
        <v>7.4822541036865435E-3</v>
      </c>
      <c r="C39" s="38">
        <v>2.5450658583269215E-2</v>
      </c>
      <c r="D39" s="38">
        <v>1.4513583376259945E-3</v>
      </c>
      <c r="E39" s="38">
        <v>3.259067116055054E-2</v>
      </c>
      <c r="F39" s="38">
        <v>1.4592141006201113E-3</v>
      </c>
      <c r="G39" s="38">
        <v>1.335710960305205E-4</v>
      </c>
      <c r="H39" s="38">
        <v>1.2349663719858529E-2</v>
      </c>
      <c r="I39" s="38">
        <v>3.6504540462891283E-4</v>
      </c>
      <c r="J39" s="38">
        <v>2.0118442693752387E-3</v>
      </c>
      <c r="K39" s="38">
        <v>1.3869413922326457E-3</v>
      </c>
      <c r="L39" s="38">
        <v>1.3524816828424291E-2</v>
      </c>
    </row>
    <row r="40" spans="1:13">
      <c r="A40" s="29" t="s">
        <v>212</v>
      </c>
      <c r="B40" s="38">
        <v>1.5840319941486904E-2</v>
      </c>
      <c r="C40" s="38">
        <v>6.1715340035256791E-3</v>
      </c>
      <c r="D40" s="38">
        <v>1.0999250713348259E-2</v>
      </c>
      <c r="E40" s="38">
        <v>1.0028237362786034E-2</v>
      </c>
      <c r="F40" s="38">
        <v>2.8109006960369857E-3</v>
      </c>
      <c r="G40" s="38">
        <v>7.0299497999310786E-3</v>
      </c>
      <c r="H40" s="38">
        <v>2.5428135379195848E-3</v>
      </c>
      <c r="I40" s="38">
        <v>2.0954048077833748E-3</v>
      </c>
      <c r="J40" s="38">
        <v>2.1809894555499965E-2</v>
      </c>
      <c r="K40" s="38">
        <v>1.332352502358519E-2</v>
      </c>
      <c r="L40" s="38">
        <v>4.7573689892536318E-3</v>
      </c>
    </row>
    <row r="41" spans="1:13">
      <c r="A41" s="29" t="s">
        <v>213</v>
      </c>
      <c r="B41" s="38">
        <v>2.6463682075540621E-3</v>
      </c>
      <c r="C41" s="38">
        <v>0</v>
      </c>
      <c r="D41" s="38">
        <v>8.4989617402019446E-4</v>
      </c>
      <c r="E41" s="38">
        <v>2.837511610258794E-3</v>
      </c>
      <c r="F41" s="38">
        <v>6.6335775124205382E-3</v>
      </c>
      <c r="G41" s="38">
        <v>0</v>
      </c>
      <c r="H41" s="38">
        <v>0</v>
      </c>
      <c r="I41" s="38">
        <v>2.6203867577158876E-3</v>
      </c>
      <c r="J41" s="38">
        <v>6.310599599078456E-4</v>
      </c>
      <c r="K41" s="38">
        <v>1.761665552293341E-2</v>
      </c>
      <c r="L41" s="38">
        <v>4.6699887998880637E-3</v>
      </c>
    </row>
    <row r="42" spans="1:13">
      <c r="A42" s="29" t="s">
        <v>214</v>
      </c>
      <c r="B42" s="38">
        <v>1.0593642259124136E-5</v>
      </c>
      <c r="C42" s="38">
        <v>9.2818150853694853E-6</v>
      </c>
      <c r="D42" s="38">
        <v>9.6659819657944034E-6</v>
      </c>
      <c r="E42" s="38">
        <v>8.8305205696485045E-6</v>
      </c>
      <c r="F42" s="38">
        <v>1.2543899650385855E-5</v>
      </c>
      <c r="G42" s="38">
        <v>1.1048251074431489E-5</v>
      </c>
      <c r="H42" s="38">
        <v>9.0507090012077513E-6</v>
      </c>
      <c r="I42" s="38">
        <v>8.7097123845590467E-6</v>
      </c>
      <c r="J42" s="38">
        <v>1.7928306285905663E-5</v>
      </c>
      <c r="K42" s="38">
        <v>1.0049939551698139E-5</v>
      </c>
      <c r="L42" s="38">
        <v>1.5290307934545722E-5</v>
      </c>
    </row>
    <row r="43" spans="1:13">
      <c r="A43" s="34" t="s">
        <v>215</v>
      </c>
      <c r="B43" s="42">
        <v>1</v>
      </c>
      <c r="C43" s="42">
        <v>1.0000000000000002</v>
      </c>
      <c r="D43" s="42">
        <v>1</v>
      </c>
      <c r="E43" s="42">
        <v>0.99999999999999989</v>
      </c>
      <c r="F43" s="42">
        <v>1</v>
      </c>
      <c r="G43" s="42">
        <v>0.99999999999999989</v>
      </c>
      <c r="H43" s="42">
        <v>1.0000000000000002</v>
      </c>
      <c r="I43" s="42">
        <v>1</v>
      </c>
      <c r="J43" s="42">
        <v>1.0000000000000002</v>
      </c>
      <c r="K43" s="42">
        <v>1.0000000000000002</v>
      </c>
      <c r="L43" s="42">
        <v>1</v>
      </c>
      <c r="M43" s="36"/>
    </row>
  </sheetData>
  <mergeCells count="3">
    <mergeCell ref="A1:L1"/>
    <mergeCell ref="B4:L4"/>
    <mergeCell ref="B24:L24"/>
  </mergeCells>
  <printOptions horizontalCentered="1"/>
  <pageMargins left="0.39370078740157483" right="0" top="0.39370078740157483" bottom="0.39370078740157483" header="0" footer="0"/>
  <pageSetup paperSize="9" scale="99" orientation="landscape" horizontalDpi="1200" verticalDpi="12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9570F-90AA-4349-8493-876D33EB6DC8}">
  <dimension ref="A1:M76"/>
  <sheetViews>
    <sheetView view="pageBreakPreview" zoomScaleNormal="100" zoomScaleSheetLayoutView="100" workbookViewId="0">
      <selection sqref="A1:L1"/>
    </sheetView>
  </sheetViews>
  <sheetFormatPr baseColWidth="10" defaultColWidth="11.44140625" defaultRowHeight="13.2"/>
  <cols>
    <col min="1" max="1" width="23.109375" customWidth="1"/>
    <col min="2" max="12" width="9.6640625" customWidth="1"/>
  </cols>
  <sheetData>
    <row r="1" spans="1:13" ht="15.6">
      <c r="A1" s="86" t="s">
        <v>342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</row>
    <row r="2" spans="1:13" ht="15.6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6"/>
    </row>
    <row r="3" spans="1:13" ht="13.8" thickBot="1">
      <c r="B3" s="27" t="s">
        <v>17</v>
      </c>
      <c r="C3" s="27" t="s">
        <v>18</v>
      </c>
      <c r="D3" s="27">
        <v>2021</v>
      </c>
      <c r="E3" s="27">
        <v>2020</v>
      </c>
      <c r="F3" s="27">
        <v>2019</v>
      </c>
      <c r="G3" s="27">
        <v>2018</v>
      </c>
      <c r="H3" s="27">
        <v>2017</v>
      </c>
      <c r="I3" s="27">
        <v>2016</v>
      </c>
      <c r="J3" s="27">
        <v>2015</v>
      </c>
      <c r="K3" s="27">
        <v>2014</v>
      </c>
      <c r="L3" s="27">
        <v>2013</v>
      </c>
      <c r="M3" s="17"/>
    </row>
    <row r="4" spans="1:13" ht="14.4" thickTop="1" thickBot="1">
      <c r="A4" s="28" t="s">
        <v>196</v>
      </c>
      <c r="B4" s="87" t="s">
        <v>197</v>
      </c>
      <c r="C4" s="87"/>
      <c r="D4" s="87"/>
      <c r="E4" s="87"/>
      <c r="F4" s="87"/>
      <c r="G4" s="87"/>
      <c r="H4" s="87"/>
      <c r="I4" s="87"/>
      <c r="J4" s="87"/>
      <c r="K4" s="87"/>
      <c r="L4" s="87"/>
      <c r="M4" s="17"/>
    </row>
    <row r="5" spans="1:13" ht="13.8" thickTop="1">
      <c r="A5" s="29" t="s">
        <v>218</v>
      </c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</row>
    <row r="6" spans="1:13">
      <c r="A6" s="29" t="s">
        <v>219</v>
      </c>
      <c r="B6" s="30">
        <v>0</v>
      </c>
      <c r="C6" s="30">
        <v>0</v>
      </c>
      <c r="D6" s="30">
        <v>0</v>
      </c>
      <c r="E6" s="30">
        <v>1.1035585128866801</v>
      </c>
      <c r="F6" s="30">
        <v>0</v>
      </c>
      <c r="G6" s="30">
        <v>0</v>
      </c>
      <c r="H6" s="30">
        <v>0</v>
      </c>
      <c r="I6" s="30">
        <v>2.9713661169382202</v>
      </c>
      <c r="J6" s="30">
        <v>0</v>
      </c>
      <c r="K6" s="30">
        <v>0</v>
      </c>
      <c r="L6" s="30">
        <v>3.21603187206903</v>
      </c>
    </row>
    <row r="7" spans="1:13">
      <c r="A7" s="29" t="s">
        <v>220</v>
      </c>
      <c r="B7" s="30">
        <v>31.523897226432101</v>
      </c>
      <c r="C7" s="30">
        <v>38.470666999170604</v>
      </c>
      <c r="D7" s="30">
        <v>149.56164793903622</v>
      </c>
      <c r="E7" s="30">
        <v>104.80741278179218</v>
      </c>
      <c r="F7" s="30">
        <v>60.88063335766401</v>
      </c>
      <c r="G7" s="30">
        <v>84.969162747339894</v>
      </c>
      <c r="H7" s="30">
        <v>74.053901072901809</v>
      </c>
      <c r="I7" s="30">
        <v>338.56894505198778</v>
      </c>
      <c r="J7" s="30">
        <v>44.500935955441186</v>
      </c>
      <c r="K7" s="30">
        <v>127.4820316435279</v>
      </c>
      <c r="L7" s="30">
        <v>47.280127202149771</v>
      </c>
    </row>
    <row r="8" spans="1:13">
      <c r="A8" s="29" t="s">
        <v>221</v>
      </c>
      <c r="B8" s="30">
        <v>33.72838704863743</v>
      </c>
      <c r="C8" s="30">
        <v>180.52316718144013</v>
      </c>
      <c r="D8" s="30">
        <v>14.186643949573771</v>
      </c>
      <c r="E8" s="30">
        <v>61.884415447590001</v>
      </c>
      <c r="F8" s="30">
        <v>38.615761687028552</v>
      </c>
      <c r="G8" s="30">
        <v>28.028663505122868</v>
      </c>
      <c r="H8" s="30">
        <v>33.974722849351352</v>
      </c>
      <c r="I8" s="30">
        <v>16.661126554723591</v>
      </c>
      <c r="J8" s="30">
        <v>26.073491701668104</v>
      </c>
      <c r="K8" s="30">
        <v>24.213996398446255</v>
      </c>
      <c r="L8" s="30">
        <v>4.9829094608964297</v>
      </c>
    </row>
    <row r="9" spans="1:13">
      <c r="A9" s="29" t="s">
        <v>222</v>
      </c>
      <c r="B9" s="30">
        <v>1.9755231729195499</v>
      </c>
      <c r="C9" s="30">
        <v>14.1055601578654</v>
      </c>
      <c r="D9" s="30">
        <v>0.89557477855600598</v>
      </c>
      <c r="E9" s="30">
        <v>0.61674670998212</v>
      </c>
      <c r="F9" s="30">
        <v>0.36440668459372599</v>
      </c>
      <c r="G9" s="30">
        <v>0.85321268948025297</v>
      </c>
      <c r="H9" s="30">
        <v>0</v>
      </c>
      <c r="I9" s="30">
        <v>4.1623699581420102</v>
      </c>
      <c r="J9" s="30">
        <v>3.0013949599936098</v>
      </c>
      <c r="K9" s="30">
        <v>0</v>
      </c>
      <c r="L9" s="30">
        <v>7.03418405463339</v>
      </c>
    </row>
    <row r="10" spans="1:13">
      <c r="A10" s="29" t="s">
        <v>223</v>
      </c>
      <c r="B10" s="30">
        <v>36.42596950116603</v>
      </c>
      <c r="C10" s="30">
        <v>46.754906701692725</v>
      </c>
      <c r="D10" s="30">
        <v>18.238917284645591</v>
      </c>
      <c r="E10" s="30">
        <v>25.038791400068821</v>
      </c>
      <c r="F10" s="30">
        <v>4.2603937035071393</v>
      </c>
      <c r="G10" s="30">
        <v>21.37295447101269</v>
      </c>
      <c r="H10" s="30">
        <v>14.365232341327641</v>
      </c>
      <c r="I10" s="30">
        <v>93.044274243024219</v>
      </c>
      <c r="J10" s="30">
        <v>37.015902284323474</v>
      </c>
      <c r="K10" s="30">
        <v>23.793639130364902</v>
      </c>
      <c r="L10" s="30">
        <v>113.22552065062808</v>
      </c>
    </row>
    <row r="11" spans="1:13">
      <c r="A11" s="29" t="s">
        <v>224</v>
      </c>
      <c r="B11" s="30">
        <v>0</v>
      </c>
      <c r="C11" s="30">
        <v>2.43180920053807</v>
      </c>
      <c r="D11" s="30">
        <v>3.5489682003756799</v>
      </c>
      <c r="E11" s="30">
        <v>31.818824411581449</v>
      </c>
      <c r="F11" s="30">
        <v>0</v>
      </c>
      <c r="G11" s="30">
        <v>0</v>
      </c>
      <c r="H11" s="30">
        <v>17.860392775388696</v>
      </c>
      <c r="I11" s="30">
        <v>22.687586648976481</v>
      </c>
      <c r="J11" s="30">
        <v>9.97435438796313</v>
      </c>
      <c r="K11" s="30">
        <v>185.054349531452</v>
      </c>
      <c r="L11" s="30">
        <v>13.838546549589459</v>
      </c>
    </row>
    <row r="12" spans="1:13">
      <c r="A12" s="29" t="s">
        <v>225</v>
      </c>
      <c r="B12" s="30">
        <v>7.0522854743943899</v>
      </c>
      <c r="C12" s="30">
        <v>8.6095175731451601</v>
      </c>
      <c r="D12" s="30">
        <v>8.0593692501707199</v>
      </c>
      <c r="E12" s="30">
        <v>0.90355482396810305</v>
      </c>
      <c r="F12" s="30">
        <v>16.817005734703429</v>
      </c>
      <c r="G12" s="30">
        <v>2.5283223552063698</v>
      </c>
      <c r="H12" s="30">
        <v>87.667636734476233</v>
      </c>
      <c r="I12" s="30">
        <v>5.7540355609762965</v>
      </c>
      <c r="J12" s="30">
        <v>0</v>
      </c>
      <c r="K12" s="30">
        <v>0</v>
      </c>
      <c r="L12" s="30">
        <v>0</v>
      </c>
    </row>
    <row r="13" spans="1:13">
      <c r="A13" s="29" t="s">
        <v>226</v>
      </c>
      <c r="B13" s="30">
        <v>340.09041990807236</v>
      </c>
      <c r="C13" s="30">
        <v>316.93202055356898</v>
      </c>
      <c r="D13" s="30">
        <v>362.55038740403313</v>
      </c>
      <c r="E13" s="30">
        <v>296.26978012164147</v>
      </c>
      <c r="F13" s="30">
        <v>525.97860573364278</v>
      </c>
      <c r="G13" s="30">
        <v>110.65917693775691</v>
      </c>
      <c r="H13" s="30">
        <v>241.88449358782373</v>
      </c>
      <c r="I13" s="30">
        <v>58.802756470353529</v>
      </c>
      <c r="J13" s="30">
        <v>73.551151572107429</v>
      </c>
      <c r="K13" s="30">
        <v>67.413270243295941</v>
      </c>
      <c r="L13" s="30">
        <v>163.39139328210862</v>
      </c>
    </row>
    <row r="14" spans="1:13">
      <c r="A14" s="29" t="s">
        <v>227</v>
      </c>
    </row>
    <row r="15" spans="1:13">
      <c r="A15" s="29" t="s">
        <v>228</v>
      </c>
      <c r="B15" s="30">
        <v>0</v>
      </c>
      <c r="C15" s="30">
        <v>6.1800403330034301</v>
      </c>
      <c r="D15" s="30">
        <v>0</v>
      </c>
      <c r="E15" s="30">
        <v>0</v>
      </c>
      <c r="F15" s="30">
        <v>0</v>
      </c>
      <c r="G15" s="30">
        <v>0</v>
      </c>
      <c r="H15" s="30">
        <v>0</v>
      </c>
      <c r="I15" s="30">
        <v>5.1347623100432802</v>
      </c>
      <c r="J15" s="30">
        <v>1.7110327837994499</v>
      </c>
      <c r="K15" s="30">
        <v>0</v>
      </c>
      <c r="L15" s="30">
        <v>0</v>
      </c>
    </row>
    <row r="16" spans="1:13">
      <c r="A16" s="29" t="s">
        <v>229</v>
      </c>
      <c r="B16" s="30">
        <v>3.5798223712123098</v>
      </c>
      <c r="C16" s="30">
        <v>0</v>
      </c>
      <c r="D16" s="30">
        <v>0</v>
      </c>
      <c r="E16" s="30">
        <v>0</v>
      </c>
      <c r="F16" s="30">
        <v>0</v>
      </c>
      <c r="G16" s="30">
        <v>0</v>
      </c>
      <c r="H16" s="30">
        <v>3.1844610768088599</v>
      </c>
      <c r="I16" s="30">
        <v>0</v>
      </c>
      <c r="J16" s="30">
        <v>7.0412027212520103</v>
      </c>
      <c r="K16" s="30">
        <v>2.7080230261566101</v>
      </c>
      <c r="L16" s="30">
        <v>13.06484339632021</v>
      </c>
    </row>
    <row r="17" spans="1:12">
      <c r="A17" s="29" t="s">
        <v>230</v>
      </c>
      <c r="B17" s="30">
        <v>30.156985186799002</v>
      </c>
      <c r="C17" s="30">
        <v>1.0347062792438111</v>
      </c>
      <c r="D17" s="30">
        <v>13.095168115447903</v>
      </c>
      <c r="E17" s="30">
        <v>0</v>
      </c>
      <c r="F17" s="30">
        <v>0</v>
      </c>
      <c r="G17" s="30">
        <v>24.80050706614124</v>
      </c>
      <c r="H17" s="30">
        <v>20.662539212285516</v>
      </c>
      <c r="I17" s="30">
        <v>0</v>
      </c>
      <c r="J17" s="30">
        <v>8.1930997385970201</v>
      </c>
      <c r="K17" s="30">
        <v>17.73899150218438</v>
      </c>
      <c r="L17" s="30">
        <v>0</v>
      </c>
    </row>
    <row r="18" spans="1:12">
      <c r="A18" s="29" t="s">
        <v>231</v>
      </c>
    </row>
    <row r="19" spans="1:12">
      <c r="A19" s="29" t="s">
        <v>232</v>
      </c>
      <c r="B19" s="30">
        <v>6.8152885696990904</v>
      </c>
      <c r="C19" s="30">
        <v>14.7554324331036</v>
      </c>
      <c r="D19" s="30">
        <v>43.090446959272221</v>
      </c>
      <c r="E19" s="30">
        <v>0</v>
      </c>
      <c r="F19" s="30">
        <v>14.2573782849305</v>
      </c>
      <c r="G19" s="30">
        <v>0</v>
      </c>
      <c r="H19" s="30">
        <v>1.51204922240547</v>
      </c>
      <c r="I19" s="30">
        <v>13.022112797916531</v>
      </c>
      <c r="J19" s="30">
        <v>0</v>
      </c>
      <c r="K19" s="30">
        <v>1.9033387416173799</v>
      </c>
      <c r="L19" s="30">
        <v>14.677936454581001</v>
      </c>
    </row>
    <row r="20" spans="1:12">
      <c r="A20" s="29" t="s">
        <v>201</v>
      </c>
    </row>
    <row r="21" spans="1:12">
      <c r="A21" s="29" t="s">
        <v>233</v>
      </c>
      <c r="B21" s="30">
        <v>0</v>
      </c>
      <c r="C21" s="30">
        <v>0</v>
      </c>
      <c r="D21" s="30">
        <v>0</v>
      </c>
      <c r="E21" s="30"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</row>
    <row r="22" spans="1:12">
      <c r="A22" s="29" t="s">
        <v>234</v>
      </c>
    </row>
    <row r="23" spans="1:12">
      <c r="A23" s="29" t="s">
        <v>235</v>
      </c>
      <c r="B23" s="30">
        <v>0.24712414051542905</v>
      </c>
      <c r="C23" s="30">
        <v>0.23044145430829871</v>
      </c>
      <c r="D23" s="30">
        <v>0.1933107538475046</v>
      </c>
      <c r="E23" s="30">
        <v>0.16343014888334909</v>
      </c>
      <c r="F23" s="30">
        <v>0.17944544116082289</v>
      </c>
      <c r="G23" s="30">
        <v>0.17450375620491515</v>
      </c>
      <c r="H23" s="30">
        <v>0.19615330014133786</v>
      </c>
      <c r="I23" s="30">
        <v>0.18007893040911163</v>
      </c>
      <c r="J23" s="30">
        <v>0.17941829159571202</v>
      </c>
      <c r="K23" s="30">
        <v>0.17235005391269562</v>
      </c>
      <c r="L23" s="30">
        <v>0.17244107528659269</v>
      </c>
    </row>
    <row r="24" spans="1:12">
      <c r="A24" s="29" t="s">
        <v>236</v>
      </c>
      <c r="B24" s="30">
        <v>0.15626646009024689</v>
      </c>
      <c r="C24" s="30">
        <v>0.15428801883831023</v>
      </c>
      <c r="D24" s="30">
        <v>0.12208779875382128</v>
      </c>
      <c r="E24" s="30">
        <v>0.11870980562133189</v>
      </c>
      <c r="F24" s="30">
        <v>0.14980557917002518</v>
      </c>
      <c r="G24" s="30">
        <v>0.14308129350468649</v>
      </c>
      <c r="H24" s="30">
        <v>0.13597491144232152</v>
      </c>
      <c r="I24" s="30">
        <v>0.11770300997797507</v>
      </c>
      <c r="J24" s="30">
        <v>0.10710668413979256</v>
      </c>
      <c r="K24" s="30">
        <v>0.1164628350406542</v>
      </c>
      <c r="L24" s="30">
        <v>0.12978889590392526</v>
      </c>
    </row>
    <row r="25" spans="1:12">
      <c r="A25" s="29" t="s">
        <v>237</v>
      </c>
    </row>
    <row r="26" spans="1:12">
      <c r="A26" s="29" t="s">
        <v>238</v>
      </c>
      <c r="B26" s="30">
        <v>1.35325004771497</v>
      </c>
      <c r="C26" s="30">
        <v>3.1790723421521498</v>
      </c>
      <c r="D26" s="30">
        <v>0</v>
      </c>
      <c r="E26" s="30">
        <v>0.50308924491098295</v>
      </c>
      <c r="F26" s="30">
        <v>7.4754131118634799</v>
      </c>
      <c r="G26" s="30">
        <v>6.0641036896735603</v>
      </c>
      <c r="H26" s="30">
        <v>10.7792937396403</v>
      </c>
      <c r="I26" s="30">
        <v>2.7320825892683498</v>
      </c>
      <c r="J26" s="30">
        <v>12.17489774621402</v>
      </c>
      <c r="K26" s="30">
        <v>0</v>
      </c>
      <c r="L26" s="30">
        <v>2.6792614436885098</v>
      </c>
    </row>
    <row r="27" spans="1:12">
      <c r="A27" s="29" t="s">
        <v>239</v>
      </c>
    </row>
    <row r="28" spans="1:12">
      <c r="A28" s="29" t="s">
        <v>240</v>
      </c>
      <c r="B28" s="30">
        <v>81.938511956322898</v>
      </c>
      <c r="C28" s="30">
        <v>74.242959505582164</v>
      </c>
      <c r="D28" s="30">
        <v>95.135179400775385</v>
      </c>
      <c r="E28" s="30">
        <v>65.313194450869972</v>
      </c>
      <c r="F28" s="30">
        <v>7.5377679301000029</v>
      </c>
      <c r="G28" s="30">
        <v>22.867374319321279</v>
      </c>
      <c r="H28" s="30">
        <v>75.903293086734038</v>
      </c>
      <c r="I28" s="30">
        <v>33.254288235933984</v>
      </c>
      <c r="J28" s="30">
        <v>2.4399068616596238</v>
      </c>
      <c r="K28" s="30">
        <v>36.262652437376737</v>
      </c>
      <c r="L28" s="30">
        <v>6.1143583754497541</v>
      </c>
    </row>
    <row r="29" spans="1:12">
      <c r="A29" s="29" t="s">
        <v>241</v>
      </c>
      <c r="B29" s="30">
        <v>10.806216936723651</v>
      </c>
      <c r="C29" s="30">
        <v>18.753913198717999</v>
      </c>
      <c r="D29" s="30">
        <v>24.33841498146624</v>
      </c>
      <c r="E29" s="30">
        <v>32.366441414133021</v>
      </c>
      <c r="F29" s="30">
        <v>74.765452718995164</v>
      </c>
      <c r="G29" s="30">
        <v>19.674942714032408</v>
      </c>
      <c r="H29" s="30">
        <v>5.5183255768129458</v>
      </c>
      <c r="I29" s="30">
        <v>38.436811421115422</v>
      </c>
      <c r="J29" s="30">
        <v>35.294477580248234</v>
      </c>
      <c r="K29" s="30">
        <v>11.395484085308521</v>
      </c>
      <c r="L29" s="30">
        <v>1.9449943056897001</v>
      </c>
    </row>
    <row r="30" spans="1:12">
      <c r="A30" s="29" t="s">
        <v>242</v>
      </c>
      <c r="B30" s="30">
        <v>43.278485323104768</v>
      </c>
      <c r="C30" s="30">
        <v>56.195821142021202</v>
      </c>
      <c r="D30" s="30">
        <v>41.190994119045023</v>
      </c>
      <c r="E30" s="30">
        <v>72.954116268967567</v>
      </c>
      <c r="F30" s="30">
        <v>1.4670940657603027</v>
      </c>
      <c r="G30" s="30">
        <v>13.594136547223101</v>
      </c>
      <c r="H30" s="30">
        <v>7.6553835879148373</v>
      </c>
      <c r="I30" s="30">
        <v>0</v>
      </c>
      <c r="J30" s="30">
        <v>0.72035017261895762</v>
      </c>
      <c r="K30" s="30">
        <v>10.95102268874569</v>
      </c>
      <c r="L30" s="30">
        <v>5.0265109882596599</v>
      </c>
    </row>
    <row r="31" spans="1:12">
      <c r="A31" s="29" t="s">
        <v>243</v>
      </c>
      <c r="B31" s="30">
        <v>16.497345865486068</v>
      </c>
      <c r="C31" s="30">
        <v>18.381757595167006</v>
      </c>
      <c r="D31" s="30">
        <v>8.3534519658940489</v>
      </c>
      <c r="E31" s="30">
        <v>7.2607447779347503</v>
      </c>
      <c r="F31" s="30">
        <v>0.65392061389902201</v>
      </c>
      <c r="G31" s="30">
        <v>2.1756696863953868</v>
      </c>
      <c r="H31" s="30">
        <v>0.25529772877736601</v>
      </c>
      <c r="I31" s="30">
        <v>0</v>
      </c>
      <c r="J31" s="30">
        <v>0.30032418890350299</v>
      </c>
      <c r="K31" s="30">
        <v>6.2632019399124168</v>
      </c>
      <c r="L31" s="30">
        <v>0</v>
      </c>
    </row>
    <row r="32" spans="1:12">
      <c r="A32" s="29" t="s">
        <v>244</v>
      </c>
      <c r="B32" s="30">
        <v>219.61376852494854</v>
      </c>
      <c r="C32" s="30">
        <v>87.337990781348694</v>
      </c>
      <c r="D32" s="30">
        <v>111.13469292881216</v>
      </c>
      <c r="E32" s="30">
        <v>108.23003274442344</v>
      </c>
      <c r="F32" s="30">
        <v>51.899692115713549</v>
      </c>
      <c r="G32" s="30">
        <v>50.015663548526959</v>
      </c>
      <c r="H32" s="30">
        <v>244.19092862236786</v>
      </c>
      <c r="I32" s="30">
        <v>83.899793916091326</v>
      </c>
      <c r="J32" s="30">
        <v>81.240425529195392</v>
      </c>
      <c r="K32" s="30">
        <v>142.33167779718738</v>
      </c>
      <c r="L32" s="30">
        <v>35.913936351960238</v>
      </c>
    </row>
    <row r="33" spans="1:12">
      <c r="A33" s="29" t="s">
        <v>245</v>
      </c>
      <c r="B33" s="30">
        <v>45.826003415318283</v>
      </c>
      <c r="C33" s="30">
        <v>52.567323035357603</v>
      </c>
      <c r="D33" s="30">
        <v>23.423563670066272</v>
      </c>
      <c r="E33" s="30">
        <v>36.784292477809146</v>
      </c>
      <c r="F33" s="30">
        <v>1.0302990262570499</v>
      </c>
      <c r="G33" s="30">
        <v>9.4028358632422311</v>
      </c>
      <c r="H33" s="30">
        <v>28.737351231685565</v>
      </c>
      <c r="I33" s="30">
        <v>1.35181091722605</v>
      </c>
      <c r="J33" s="30">
        <v>5.2274820002946099</v>
      </c>
      <c r="K33" s="30">
        <v>13.185218774365325</v>
      </c>
      <c r="L33" s="30">
        <v>7.0427494773172503</v>
      </c>
    </row>
    <row r="34" spans="1:12">
      <c r="A34" s="29" t="s">
        <v>246</v>
      </c>
      <c r="B34" s="30">
        <v>8.8308736210477949</v>
      </c>
      <c r="C34" s="30">
        <v>24.957996812824952</v>
      </c>
      <c r="D34" s="30">
        <v>10.147855095655</v>
      </c>
      <c r="E34" s="30">
        <v>15.577267885147215</v>
      </c>
      <c r="F34" s="30">
        <v>0</v>
      </c>
      <c r="G34" s="30">
        <v>0</v>
      </c>
      <c r="H34" s="30">
        <v>16.827213148129289</v>
      </c>
      <c r="I34" s="30">
        <v>5.4621438089060304</v>
      </c>
      <c r="J34" s="30">
        <v>0</v>
      </c>
      <c r="K34" s="30">
        <v>5.1337469545620724</v>
      </c>
      <c r="L34" s="30">
        <v>0</v>
      </c>
    </row>
    <row r="35" spans="1:12">
      <c r="A35" s="29" t="s">
        <v>247</v>
      </c>
      <c r="B35" s="30">
        <v>116.90725529552411</v>
      </c>
      <c r="C35" s="30">
        <v>104.65281820053829</v>
      </c>
      <c r="D35" s="30">
        <v>92.691658877616902</v>
      </c>
      <c r="E35" s="30">
        <v>100.33163433159923</v>
      </c>
      <c r="F35" s="30">
        <v>128.07478103508623</v>
      </c>
      <c r="G35" s="30">
        <v>47.10285003752881</v>
      </c>
      <c r="H35" s="30">
        <v>49.347146150731263</v>
      </c>
      <c r="I35" s="30">
        <v>51.071952311725028</v>
      </c>
      <c r="J35" s="30">
        <v>6.2439665076201303</v>
      </c>
      <c r="K35" s="30">
        <v>8.6787440128958586</v>
      </c>
      <c r="L35" s="30">
        <v>28.989447368981203</v>
      </c>
    </row>
    <row r="36" spans="1:12">
      <c r="A36" s="29" t="s">
        <v>248</v>
      </c>
      <c r="B36" s="30">
        <v>143.56595223799124</v>
      </c>
      <c r="C36" s="30">
        <v>67.483846000342325</v>
      </c>
      <c r="D36" s="30">
        <v>120.2465908212114</v>
      </c>
      <c r="E36" s="30">
        <v>12.01321857821161</v>
      </c>
      <c r="F36" s="30">
        <v>8.0795986979016252</v>
      </c>
      <c r="G36" s="30">
        <v>8.8103424901690293</v>
      </c>
      <c r="H36" s="30">
        <v>2.09130089872734</v>
      </c>
      <c r="I36" s="30">
        <v>24.169064005840301</v>
      </c>
      <c r="J36" s="30">
        <v>1.9031316213371208</v>
      </c>
      <c r="K36" s="30">
        <v>12.900569187007642</v>
      </c>
      <c r="L36" s="30">
        <v>11.392216308885256</v>
      </c>
    </row>
    <row r="37" spans="1:12">
      <c r="A37" s="29" t="s">
        <v>249</v>
      </c>
    </row>
    <row r="38" spans="1:12">
      <c r="A38" s="29" t="s">
        <v>250</v>
      </c>
      <c r="B38" s="30">
        <v>0</v>
      </c>
      <c r="C38" s="30">
        <v>4.9312339861032202</v>
      </c>
      <c r="D38" s="30">
        <v>11.363390795724021</v>
      </c>
      <c r="E38" s="30">
        <v>0</v>
      </c>
      <c r="F38" s="30">
        <v>5.2468923553740519</v>
      </c>
      <c r="G38" s="30">
        <v>10.255679491850161</v>
      </c>
      <c r="H38" s="30">
        <v>3.9423646810208499</v>
      </c>
      <c r="I38" s="30">
        <v>0</v>
      </c>
      <c r="J38" s="30">
        <v>0.715561170153305</v>
      </c>
      <c r="K38" s="30">
        <v>4.5470942934645739</v>
      </c>
      <c r="L38" s="30">
        <v>0</v>
      </c>
    </row>
    <row r="39" spans="1:12">
      <c r="A39" s="29" t="s">
        <v>251</v>
      </c>
      <c r="B39" s="30">
        <v>254.74884411915608</v>
      </c>
      <c r="C39" s="30">
        <v>408.79680599041063</v>
      </c>
      <c r="D39" s="30">
        <v>213.98698783696068</v>
      </c>
      <c r="E39" s="30">
        <v>241.63821556971962</v>
      </c>
      <c r="F39" s="30">
        <v>172.05113878391356</v>
      </c>
      <c r="G39" s="30">
        <v>164.51219785028661</v>
      </c>
      <c r="H39" s="30">
        <v>172.2911610775206</v>
      </c>
      <c r="I39" s="30">
        <v>152.13179231717504</v>
      </c>
      <c r="J39" s="30">
        <v>146.8265546816628</v>
      </c>
      <c r="K39" s="30">
        <v>184.85331373655228</v>
      </c>
      <c r="L39" s="30">
        <v>278.07693337166359</v>
      </c>
    </row>
    <row r="40" spans="1:12">
      <c r="A40" s="29" t="s">
        <v>252</v>
      </c>
      <c r="B40" s="30">
        <v>31.801592702759102</v>
      </c>
      <c r="C40" s="30">
        <v>1.8773283022420506</v>
      </c>
      <c r="D40" s="30">
        <v>11.708759216394821</v>
      </c>
      <c r="E40" s="30">
        <v>2.8017861850384276</v>
      </c>
      <c r="F40" s="30">
        <v>8.33571890661187</v>
      </c>
      <c r="G40" s="30">
        <v>29.034411281313901</v>
      </c>
      <c r="H40" s="30">
        <v>13.239591208018094</v>
      </c>
      <c r="I40" s="30">
        <v>1.5971245774813501</v>
      </c>
      <c r="J40" s="30">
        <v>13.315590935002628</v>
      </c>
      <c r="K40" s="30">
        <v>0.17938572536015285</v>
      </c>
      <c r="L40" s="30">
        <v>13.848095523559341</v>
      </c>
    </row>
    <row r="41" spans="1:12">
      <c r="A41" s="29" t="s">
        <v>253</v>
      </c>
      <c r="B41" s="30">
        <v>104.62131151008165</v>
      </c>
      <c r="C41" s="30">
        <v>8.9670449166882005</v>
      </c>
      <c r="D41" s="30">
        <v>48.820000278681505</v>
      </c>
      <c r="E41" s="30">
        <v>25.684607281295424</v>
      </c>
      <c r="F41" s="30">
        <v>12.168689783211239</v>
      </c>
      <c r="G41" s="30">
        <v>5.1748949490452611</v>
      </c>
      <c r="H41" s="30">
        <v>3.0364140194172742</v>
      </c>
      <c r="I41" s="30">
        <v>35.859204067431506</v>
      </c>
      <c r="J41" s="30">
        <v>9.8332819024012057</v>
      </c>
      <c r="K41" s="30">
        <v>2.2031262091134636</v>
      </c>
      <c r="L41" s="30">
        <v>13.336113885748199</v>
      </c>
    </row>
    <row r="42" spans="1:12">
      <c r="A42" s="29" t="s">
        <v>254</v>
      </c>
      <c r="B42" s="30">
        <v>138.28457762731057</v>
      </c>
      <c r="C42" s="30">
        <v>208.15684636540144</v>
      </c>
      <c r="D42" s="30">
        <v>134.16229562970042</v>
      </c>
      <c r="E42" s="30">
        <v>73.248270509684801</v>
      </c>
      <c r="F42" s="30">
        <v>143.4822813586419</v>
      </c>
      <c r="G42" s="30">
        <v>129.97277721217122</v>
      </c>
      <c r="H42" s="30">
        <v>138.74455547327406</v>
      </c>
      <c r="I42" s="30">
        <v>294.6100929431949</v>
      </c>
      <c r="J42" s="30">
        <v>98.069418768126425</v>
      </c>
      <c r="K42" s="30">
        <v>121.26954850035469</v>
      </c>
      <c r="L42" s="30">
        <v>91.233084660880834</v>
      </c>
    </row>
    <row r="43" spans="1:12">
      <c r="A43" s="29" t="s">
        <v>255</v>
      </c>
    </row>
    <row r="44" spans="1:12">
      <c r="A44" s="29" t="s">
        <v>256</v>
      </c>
      <c r="B44" s="30">
        <v>20.826826836222047</v>
      </c>
      <c r="C44" s="30">
        <v>13.817710221205299</v>
      </c>
      <c r="D44" s="30">
        <v>33.8670349044354</v>
      </c>
      <c r="E44" s="30">
        <v>19.306703019200278</v>
      </c>
      <c r="F44" s="30">
        <v>101.56662819477751</v>
      </c>
      <c r="G44" s="30">
        <v>0</v>
      </c>
      <c r="H44" s="30">
        <v>0</v>
      </c>
      <c r="I44" s="30">
        <v>19.015921489554948</v>
      </c>
      <c r="J44" s="30">
        <v>326.121744415379</v>
      </c>
      <c r="K44" s="30">
        <v>26.918364408724901</v>
      </c>
      <c r="L44" s="30">
        <v>0</v>
      </c>
    </row>
    <row r="45" spans="1:12">
      <c r="A45" s="29" t="s">
        <v>257</v>
      </c>
      <c r="B45" s="30">
        <v>4.9591561831096804</v>
      </c>
      <c r="C45" s="30">
        <v>0</v>
      </c>
      <c r="D45" s="30">
        <v>0</v>
      </c>
      <c r="E45" s="30">
        <v>0</v>
      </c>
      <c r="F45" s="30">
        <v>5.4323585010928301</v>
      </c>
      <c r="G45" s="30">
        <v>23.5042518057036</v>
      </c>
      <c r="H45" s="30">
        <v>0.31422819498695398</v>
      </c>
      <c r="I45" s="30">
        <v>5.7500886362625598</v>
      </c>
      <c r="J45" s="30">
        <v>0</v>
      </c>
      <c r="K45" s="30">
        <v>0</v>
      </c>
      <c r="L45" s="30">
        <v>0</v>
      </c>
    </row>
    <row r="46" spans="1:12">
      <c r="A46" s="29" t="s">
        <v>258</v>
      </c>
      <c r="B46" s="30">
        <v>5.5304249709658899</v>
      </c>
      <c r="C46" s="30">
        <v>15.7172990538501</v>
      </c>
      <c r="D46" s="30">
        <v>48.707531355449198</v>
      </c>
      <c r="E46" s="30">
        <v>7.8204691850209</v>
      </c>
      <c r="F46" s="30">
        <v>0</v>
      </c>
      <c r="G46" s="30">
        <v>0</v>
      </c>
      <c r="H46" s="30">
        <v>1.9192207415115501</v>
      </c>
      <c r="I46" s="30">
        <v>0.49429024376862402</v>
      </c>
      <c r="J46" s="30">
        <v>9.6825676008177801</v>
      </c>
      <c r="K46" s="30">
        <v>0.88972557266123198</v>
      </c>
      <c r="L46" s="30">
        <v>3.474846765328484</v>
      </c>
    </row>
    <row r="47" spans="1:12">
      <c r="A47" s="29" t="s">
        <v>259</v>
      </c>
      <c r="B47" s="30">
        <v>0</v>
      </c>
      <c r="C47" s="30">
        <v>12.63885969059173</v>
      </c>
      <c r="D47" s="30">
        <v>0</v>
      </c>
      <c r="E47" s="30">
        <v>38.993848443175089</v>
      </c>
      <c r="F47" s="30">
        <v>22.861749705365739</v>
      </c>
      <c r="G47" s="30">
        <v>30.7998107273385</v>
      </c>
      <c r="H47" s="30">
        <v>1.57001196126932E-2</v>
      </c>
      <c r="I47" s="30">
        <v>0</v>
      </c>
      <c r="J47" s="30">
        <v>0</v>
      </c>
      <c r="K47" s="30">
        <v>0</v>
      </c>
      <c r="L47" s="30">
        <v>0</v>
      </c>
    </row>
    <row r="48" spans="1:12">
      <c r="A48" s="29" t="s">
        <v>260</v>
      </c>
    </row>
    <row r="49" spans="1:13">
      <c r="A49" s="29" t="s">
        <v>261</v>
      </c>
      <c r="B49" s="30">
        <v>18.839948228857967</v>
      </c>
      <c r="C49" s="30">
        <v>8.9188768535597696</v>
      </c>
      <c r="D49" s="30">
        <v>0</v>
      </c>
      <c r="E49" s="30">
        <v>0</v>
      </c>
      <c r="F49" s="30">
        <v>3.2039335231970698</v>
      </c>
      <c r="G49" s="30">
        <v>5.556174030335769</v>
      </c>
      <c r="H49" s="30">
        <v>4.3086138276246775</v>
      </c>
      <c r="I49" s="30">
        <v>4.4342762899725994</v>
      </c>
      <c r="J49" s="30">
        <v>8.4218461389478296</v>
      </c>
      <c r="K49" s="30">
        <v>6.5585596424232708</v>
      </c>
      <c r="L49" s="30">
        <v>0</v>
      </c>
    </row>
    <row r="50" spans="1:13">
      <c r="A50" s="29" t="s">
        <v>262</v>
      </c>
      <c r="B50" s="30">
        <v>5.1927010198995598</v>
      </c>
      <c r="C50" s="30">
        <v>0.49516130045925699</v>
      </c>
      <c r="D50" s="30">
        <v>0</v>
      </c>
      <c r="E50" s="30">
        <v>4.4453188626245401</v>
      </c>
      <c r="F50" s="30">
        <v>7.9433910171924307</v>
      </c>
      <c r="G50" s="30">
        <v>17.602401370237398</v>
      </c>
      <c r="H50" s="30">
        <v>18.478483765972122</v>
      </c>
      <c r="I50" s="30">
        <v>45.111673646822901</v>
      </c>
      <c r="J50" s="30">
        <v>0</v>
      </c>
      <c r="K50" s="30">
        <v>0</v>
      </c>
      <c r="L50" s="30">
        <v>2.8123655121361901</v>
      </c>
    </row>
    <row r="51" spans="1:13">
      <c r="A51" s="29" t="s">
        <v>263</v>
      </c>
      <c r="B51" s="30">
        <v>32.242760355639497</v>
      </c>
      <c r="C51" s="30">
        <v>5.8779024809188405</v>
      </c>
      <c r="D51" s="30">
        <v>43.496746462677187</v>
      </c>
      <c r="E51" s="30">
        <v>22.773670217739241</v>
      </c>
      <c r="F51" s="30">
        <v>51.77478079487382</v>
      </c>
      <c r="G51" s="30">
        <v>23.604495554776427</v>
      </c>
      <c r="H51" s="30">
        <v>9.7055787252171815</v>
      </c>
      <c r="I51" s="30">
        <v>34.281846211506341</v>
      </c>
      <c r="J51" s="30">
        <v>13.36122717054891</v>
      </c>
      <c r="K51" s="30">
        <v>43.833951779941479</v>
      </c>
      <c r="L51" s="30">
        <v>30.888493748833177</v>
      </c>
    </row>
    <row r="52" spans="1:13">
      <c r="A52" s="31" t="s">
        <v>264</v>
      </c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41"/>
    </row>
    <row r="53" spans="1:13">
      <c r="A53" s="31" t="s">
        <v>265</v>
      </c>
      <c r="B53" s="32">
        <v>481.46295136044984</v>
      </c>
      <c r="C53" s="32">
        <v>323.9619704405938</v>
      </c>
      <c r="D53" s="32">
        <v>639.41498600151715</v>
      </c>
      <c r="E53" s="32">
        <v>284.32335306496299</v>
      </c>
      <c r="F53" s="32">
        <v>277.50027127854344</v>
      </c>
      <c r="G53" s="32">
        <v>395.4495600140753</v>
      </c>
      <c r="H53" s="32">
        <v>438.39233230190899</v>
      </c>
      <c r="I53" s="32">
        <v>417.49747483667886</v>
      </c>
      <c r="J53" s="32">
        <v>414.33908560278172</v>
      </c>
      <c r="K53" s="32">
        <v>257.30032638354839</v>
      </c>
      <c r="L53" s="32">
        <v>332.59997413677843</v>
      </c>
      <c r="M53" s="41"/>
    </row>
    <row r="54" spans="1:13">
      <c r="A54" s="31" t="s">
        <v>266</v>
      </c>
      <c r="B54" s="32">
        <v>1542.0522201403401</v>
      </c>
      <c r="C54" s="32">
        <v>1575.9591963135776</v>
      </c>
      <c r="D54" s="32">
        <v>1307.2532990191808</v>
      </c>
      <c r="E54" s="32">
        <v>1204.8333427135167</v>
      </c>
      <c r="F54" s="32">
        <v>1067.3593136725947</v>
      </c>
      <c r="G54" s="32">
        <v>1157.8642355616589</v>
      </c>
      <c r="H54" s="32">
        <v>962.41827466969505</v>
      </c>
      <c r="I54" s="32">
        <v>991.8592887638365</v>
      </c>
      <c r="J54" s="32">
        <v>837.80581399738844</v>
      </c>
      <c r="K54" s="32">
        <v>847.46228458944472</v>
      </c>
      <c r="L54" s="32">
        <v>692.74203446483011</v>
      </c>
      <c r="M54" s="41"/>
    </row>
    <row r="55" spans="1:13">
      <c r="A55" s="29" t="s">
        <v>267</v>
      </c>
    </row>
    <row r="56" spans="1:13">
      <c r="A56" s="29" t="s">
        <v>268</v>
      </c>
      <c r="B56" s="30">
        <v>0</v>
      </c>
      <c r="C56" s="30">
        <v>0</v>
      </c>
      <c r="D56" s="30">
        <v>1.92241875309234</v>
      </c>
      <c r="E56" s="30">
        <v>21.724959420878577</v>
      </c>
      <c r="F56" s="30">
        <v>0</v>
      </c>
      <c r="G56" s="30">
        <v>9.5336449497841436</v>
      </c>
      <c r="H56" s="30">
        <v>12.558097537023739</v>
      </c>
      <c r="I56" s="30">
        <v>6.4539708386421397</v>
      </c>
      <c r="J56" s="30">
        <v>9.9478592292903194</v>
      </c>
      <c r="K56" s="30">
        <v>0</v>
      </c>
      <c r="L56" s="30">
        <v>7.7957589432025305</v>
      </c>
    </row>
    <row r="57" spans="1:13">
      <c r="A57" s="29" t="s">
        <v>269</v>
      </c>
      <c r="B57" s="30">
        <v>0</v>
      </c>
      <c r="C57" s="30">
        <v>21.793302528013459</v>
      </c>
      <c r="D57" s="30">
        <v>0</v>
      </c>
      <c r="E57" s="30">
        <v>7.6620041517611197</v>
      </c>
      <c r="F57" s="30">
        <v>0</v>
      </c>
      <c r="G57" s="30">
        <v>0</v>
      </c>
      <c r="H57" s="30">
        <v>9.35123149265001</v>
      </c>
      <c r="I57" s="30">
        <v>0</v>
      </c>
      <c r="J57" s="30">
        <v>6.7834827655921703</v>
      </c>
      <c r="K57" s="30">
        <v>0</v>
      </c>
      <c r="L57" s="30">
        <v>0</v>
      </c>
    </row>
    <row r="58" spans="1:13">
      <c r="A58" s="29" t="s">
        <v>270</v>
      </c>
      <c r="B58" s="30">
        <v>0</v>
      </c>
      <c r="C58" s="30">
        <v>0</v>
      </c>
      <c r="D58" s="30">
        <v>0.12313328922997763</v>
      </c>
      <c r="E58" s="30">
        <v>0</v>
      </c>
      <c r="F58" s="30">
        <v>4.5949058914517504</v>
      </c>
      <c r="G58" s="30">
        <v>0</v>
      </c>
      <c r="H58" s="30">
        <v>1.09326486434507</v>
      </c>
      <c r="I58" s="30">
        <v>0</v>
      </c>
      <c r="J58" s="30">
        <v>0</v>
      </c>
      <c r="K58" s="30">
        <v>3.6888331989772869</v>
      </c>
      <c r="L58" s="30">
        <v>0</v>
      </c>
    </row>
    <row r="59" spans="1:13">
      <c r="A59" s="29" t="s">
        <v>271</v>
      </c>
      <c r="B59" s="30">
        <v>21.160756164090948</v>
      </c>
      <c r="C59" s="30">
        <v>5.9388360642925999</v>
      </c>
      <c r="D59" s="30">
        <v>9.1259252669672009</v>
      </c>
      <c r="E59" s="30">
        <v>0</v>
      </c>
      <c r="F59" s="30">
        <v>0</v>
      </c>
      <c r="G59" s="30">
        <v>4.5324886945102101</v>
      </c>
      <c r="H59" s="30">
        <v>2.2383948578693702</v>
      </c>
      <c r="I59" s="30">
        <v>12.3670335431677</v>
      </c>
      <c r="J59" s="30">
        <v>0</v>
      </c>
      <c r="K59" s="30">
        <v>0</v>
      </c>
      <c r="L59" s="30">
        <v>1.51959053464418</v>
      </c>
    </row>
    <row r="60" spans="1:13">
      <c r="A60" s="29" t="s">
        <v>272</v>
      </c>
    </row>
    <row r="61" spans="1:13">
      <c r="A61" s="29" t="s">
        <v>273</v>
      </c>
      <c r="B61" s="30">
        <v>329.8851344857872</v>
      </c>
      <c r="C61" s="30">
        <v>393.85149885633609</v>
      </c>
      <c r="D61" s="30">
        <v>235.95226979383804</v>
      </c>
      <c r="E61" s="30">
        <v>342.42189329282951</v>
      </c>
      <c r="F61" s="30">
        <v>285.21591533721357</v>
      </c>
      <c r="G61" s="30">
        <v>338.0226371766388</v>
      </c>
      <c r="H61" s="30">
        <v>285.26431722339498</v>
      </c>
      <c r="I61" s="30">
        <v>354.09133236576207</v>
      </c>
      <c r="J61" s="30">
        <v>531.53043638048189</v>
      </c>
      <c r="K61" s="30">
        <v>234.4631584421262</v>
      </c>
      <c r="L61" s="30">
        <v>163.55298921298601</v>
      </c>
    </row>
    <row r="62" spans="1:13">
      <c r="A62" s="29" t="s">
        <v>274</v>
      </c>
    </row>
    <row r="63" spans="1:13">
      <c r="A63" s="29" t="s">
        <v>275</v>
      </c>
      <c r="B63" s="30">
        <v>0</v>
      </c>
      <c r="C63" s="30">
        <v>68.742756660748896</v>
      </c>
      <c r="D63" s="30">
        <v>20.409499653334159</v>
      </c>
      <c r="E63" s="30">
        <v>99.360627868226501</v>
      </c>
      <c r="F63" s="30">
        <v>14.078359208390719</v>
      </c>
      <c r="G63" s="30">
        <v>121.54651755728719</v>
      </c>
      <c r="H63" s="30">
        <v>16.078524052304047</v>
      </c>
      <c r="I63" s="30">
        <v>0</v>
      </c>
      <c r="J63" s="30">
        <v>0</v>
      </c>
      <c r="K63" s="30">
        <v>15.193180154032142</v>
      </c>
      <c r="L63" s="30">
        <v>55.33264705438603</v>
      </c>
    </row>
    <row r="64" spans="1:13">
      <c r="A64" s="29" t="s">
        <v>276</v>
      </c>
    </row>
    <row r="65" spans="1:13">
      <c r="A65" s="29" t="s">
        <v>277</v>
      </c>
      <c r="B65" s="30">
        <v>32.048408561639349</v>
      </c>
      <c r="C65" s="30">
        <v>110.86741551613711</v>
      </c>
      <c r="D65" s="30">
        <v>5.7374170691697097</v>
      </c>
      <c r="E65" s="30">
        <v>115.09937911833356</v>
      </c>
      <c r="F65" s="30">
        <v>4.6108201519876397</v>
      </c>
      <c r="G65" s="30">
        <v>0.39287350455420383</v>
      </c>
      <c r="H65" s="30">
        <v>37.987948462701048</v>
      </c>
      <c r="I65" s="30">
        <v>1.16569689471239</v>
      </c>
      <c r="J65" s="30">
        <v>5.7407475988500698</v>
      </c>
      <c r="K65" s="30">
        <v>3.5073459294161298</v>
      </c>
      <c r="L65" s="30">
        <v>30.001808434731956</v>
      </c>
    </row>
    <row r="66" spans="1:13">
      <c r="A66" s="29" t="s">
        <v>278</v>
      </c>
    </row>
    <row r="67" spans="1:13">
      <c r="A67" s="29" t="s">
        <v>279</v>
      </c>
      <c r="B67" s="30">
        <v>0</v>
      </c>
      <c r="C67" s="30">
        <v>13.019765346057344</v>
      </c>
      <c r="D67" s="30">
        <v>17.0819755791684</v>
      </c>
      <c r="E67" s="30">
        <v>17.996092269977769</v>
      </c>
      <c r="F67" s="30">
        <v>3.540088563904221</v>
      </c>
      <c r="G67" s="30">
        <v>0</v>
      </c>
      <c r="H67" s="30">
        <v>0</v>
      </c>
      <c r="I67" s="30">
        <v>0</v>
      </c>
      <c r="J67" s="30">
        <v>27.164824132596902</v>
      </c>
      <c r="K67" s="30">
        <v>25.137610977753098</v>
      </c>
      <c r="L67" s="30">
        <v>0</v>
      </c>
    </row>
    <row r="68" spans="1:13">
      <c r="A68" s="29" t="s">
        <v>280</v>
      </c>
      <c r="B68" s="30">
        <v>13.5291173909121</v>
      </c>
      <c r="C68" s="30">
        <v>0</v>
      </c>
      <c r="D68" s="30">
        <v>11.103754260874799</v>
      </c>
      <c r="E68" s="30">
        <v>2.1780254411767599</v>
      </c>
      <c r="F68" s="30">
        <v>0</v>
      </c>
      <c r="G68" s="30">
        <v>0</v>
      </c>
      <c r="H68" s="30">
        <v>3.0769952700038599</v>
      </c>
      <c r="I68" s="30">
        <v>2.31867431090539</v>
      </c>
      <c r="J68" s="30">
        <v>29.602289165687999</v>
      </c>
      <c r="K68" s="30">
        <v>0.14395158303523001</v>
      </c>
      <c r="L68" s="30">
        <v>1.27543399639622</v>
      </c>
      <c r="M68" s="36"/>
    </row>
    <row r="69" spans="1:13">
      <c r="A69" s="29" t="s">
        <v>281</v>
      </c>
      <c r="B69" s="30">
        <v>54.3190254544011</v>
      </c>
      <c r="C69" s="30">
        <v>13.86449081188135</v>
      </c>
      <c r="D69" s="30">
        <v>15.29580546023751</v>
      </c>
      <c r="E69" s="30">
        <v>15.242271488743409</v>
      </c>
      <c r="F69" s="30">
        <v>5.3417866653823296</v>
      </c>
      <c r="G69" s="30">
        <v>20.6772355458397</v>
      </c>
      <c r="H69" s="30">
        <v>4.74477800414763</v>
      </c>
      <c r="I69" s="30">
        <v>4.3725669610715201</v>
      </c>
      <c r="J69" s="30">
        <v>5.4668785203467802</v>
      </c>
      <c r="K69" s="30">
        <v>8.4114337825690093</v>
      </c>
      <c r="L69" s="30">
        <v>9.2777346623434305</v>
      </c>
    </row>
    <row r="70" spans="1:13">
      <c r="A70" s="29" t="s">
        <v>282</v>
      </c>
    </row>
    <row r="71" spans="1:13">
      <c r="A71" s="29" t="s">
        <v>283</v>
      </c>
      <c r="B71" s="30">
        <v>11.335072071187552</v>
      </c>
      <c r="C71" s="30">
        <v>0</v>
      </c>
      <c r="D71" s="30">
        <v>3.35975526472778</v>
      </c>
      <c r="E71" s="30">
        <v>10.0211444855784</v>
      </c>
      <c r="F71" s="30">
        <v>20.960757479689001</v>
      </c>
      <c r="G71" s="30">
        <v>0</v>
      </c>
      <c r="H71" s="30">
        <v>0</v>
      </c>
      <c r="I71" s="30">
        <v>8.3676623994760604</v>
      </c>
      <c r="J71" s="30">
        <v>1.8007139045093199</v>
      </c>
      <c r="K71" s="30">
        <v>44.549614990452604</v>
      </c>
      <c r="L71" s="30">
        <v>10.35933507595672</v>
      </c>
    </row>
    <row r="72" spans="1:13">
      <c r="A72" s="29" t="s">
        <v>284</v>
      </c>
    </row>
    <row r="73" spans="1:13">
      <c r="A73" s="29" t="s">
        <v>285</v>
      </c>
      <c r="B73" s="30">
        <v>3.0309424337514046E-2</v>
      </c>
      <c r="C73" s="30">
        <v>2.7008233536666669E-2</v>
      </c>
      <c r="D73" s="30">
        <v>2.5523846204788321E-2</v>
      </c>
      <c r="E73" s="30">
        <v>2.0831682739784189E-2</v>
      </c>
      <c r="F73" s="30">
        <v>2.9862285173686096E-2</v>
      </c>
      <c r="G73" s="30">
        <v>2.2116410936321069E-2</v>
      </c>
      <c r="H73" s="30">
        <v>1.6220042805642688E-2</v>
      </c>
      <c r="I73" s="30">
        <v>1.6203963409872311E-2</v>
      </c>
      <c r="J73" s="30">
        <v>2.2203214426896212E-2</v>
      </c>
      <c r="K73" s="30">
        <v>1.1030277536874904E-2</v>
      </c>
      <c r="L73" s="30">
        <v>2.3772388676632405E-2</v>
      </c>
    </row>
    <row r="74" spans="1:13">
      <c r="A74" s="29" t="s">
        <v>286</v>
      </c>
      <c r="B74" s="30">
        <v>1.5065855701288763E-2</v>
      </c>
      <c r="C74" s="30">
        <v>1.3424938219842881E-2</v>
      </c>
      <c r="D74" s="30">
        <v>1.2687096250366056E-2</v>
      </c>
      <c r="E74" s="30">
        <v>1.0354770274675504E-2</v>
      </c>
      <c r="F74" s="30">
        <v>9.7738897152016765E-3</v>
      </c>
      <c r="G74" s="30">
        <v>1.0379879412414583E-2</v>
      </c>
      <c r="H74" s="30">
        <v>1.1620218669325076E-2</v>
      </c>
      <c r="I74" s="30">
        <v>1.1608699211752661E-2</v>
      </c>
      <c r="J74" s="30">
        <v>2.8954761778798403E-2</v>
      </c>
      <c r="K74" s="30">
        <v>1.4384361304341557E-2</v>
      </c>
      <c r="L74" s="30">
        <v>1.0145770465915327E-2</v>
      </c>
    </row>
    <row r="75" spans="1:13">
      <c r="A75" s="29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</row>
    <row r="76" spans="1:13">
      <c r="A76" s="34" t="s">
        <v>215</v>
      </c>
      <c r="B76" s="35">
        <v>4283.2558367469692</v>
      </c>
      <c r="C76" s="35">
        <v>4356.1707903707947</v>
      </c>
      <c r="D76" s="35">
        <v>3953.1361211280705</v>
      </c>
      <c r="E76" s="35">
        <v>3531.6664253805211</v>
      </c>
      <c r="F76" s="35">
        <v>3159.7968728702758</v>
      </c>
      <c r="G76" s="35">
        <v>2941.3062872856385</v>
      </c>
      <c r="H76" s="35">
        <v>3076.0310016875687</v>
      </c>
      <c r="I76" s="35">
        <v>3193.2928888596198</v>
      </c>
      <c r="J76" s="35">
        <v>2853.4751353457441</v>
      </c>
      <c r="K76" s="35">
        <v>2528.8349955221529</v>
      </c>
      <c r="L76" s="35">
        <v>2218.2783556579461</v>
      </c>
    </row>
  </sheetData>
  <mergeCells count="2">
    <mergeCell ref="A1:L1"/>
    <mergeCell ref="B4:L4"/>
  </mergeCells>
  <printOptions horizontalCentered="1"/>
  <pageMargins left="0.39370078740157483" right="0" top="0.39370078740157483" bottom="0.39370078740157483" header="0" footer="0"/>
  <pageSetup paperSize="9" orientation="landscape" horizontalDpi="1200" verticalDpi="120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FEFE2-2E40-46D5-9250-D686AF98C240}">
  <sheetPr>
    <pageSetUpPr fitToPage="1"/>
  </sheetPr>
  <dimension ref="A1:K46"/>
  <sheetViews>
    <sheetView view="pageBreakPreview" zoomScaleNormal="100" zoomScaleSheetLayoutView="100" workbookViewId="0">
      <selection sqref="A1:K1"/>
    </sheetView>
  </sheetViews>
  <sheetFormatPr baseColWidth="10" defaultColWidth="11.44140625" defaultRowHeight="13.2"/>
  <cols>
    <col min="1" max="1" width="49.44140625" customWidth="1"/>
    <col min="2" max="2" width="14.5546875" customWidth="1"/>
    <col min="3" max="3" width="8" customWidth="1"/>
    <col min="4" max="4" width="8.88671875" customWidth="1"/>
    <col min="5" max="5" width="9.33203125" customWidth="1"/>
    <col min="6" max="6" width="9.109375" customWidth="1"/>
    <col min="7" max="7" width="10.6640625" customWidth="1"/>
    <col min="8" max="8" width="8.6640625" customWidth="1"/>
    <col min="9" max="9" width="14.88671875" customWidth="1"/>
    <col min="11" max="11" width="10.109375" customWidth="1"/>
  </cols>
  <sheetData>
    <row r="1" spans="1:11" ht="15.6">
      <c r="A1" s="86" t="s">
        <v>343</v>
      </c>
      <c r="B1" s="86"/>
      <c r="C1" s="86"/>
      <c r="D1" s="86"/>
      <c r="E1" s="86"/>
      <c r="F1" s="86"/>
      <c r="G1" s="86"/>
      <c r="H1" s="86"/>
      <c r="I1" s="86"/>
      <c r="J1" s="86"/>
      <c r="K1" s="86"/>
    </row>
    <row r="2" spans="1:11" ht="13.8">
      <c r="A2" s="43"/>
      <c r="D2" s="45"/>
      <c r="I2" s="43"/>
    </row>
    <row r="3" spans="1:11" ht="16.2" thickBot="1">
      <c r="A3" s="46" t="s">
        <v>288</v>
      </c>
      <c r="B3" s="89" t="s">
        <v>332</v>
      </c>
      <c r="C3" s="89"/>
      <c r="D3" s="89"/>
      <c r="E3" s="89"/>
      <c r="F3" s="89"/>
      <c r="G3" s="89"/>
      <c r="H3" s="89"/>
      <c r="I3" s="89"/>
      <c r="J3" s="89"/>
      <c r="K3" s="89"/>
    </row>
    <row r="4" spans="1:11" ht="21.75" customHeight="1" thickTop="1" thickBot="1">
      <c r="A4" s="47" t="s">
        <v>290</v>
      </c>
      <c r="B4" s="48" t="s">
        <v>198</v>
      </c>
      <c r="C4" s="48" t="s">
        <v>199</v>
      </c>
      <c r="D4" s="48" t="s">
        <v>200</v>
      </c>
      <c r="E4" s="48" t="s">
        <v>201</v>
      </c>
      <c r="F4" s="48" t="s">
        <v>202</v>
      </c>
      <c r="G4" s="48" t="s">
        <v>203</v>
      </c>
      <c r="H4" s="48" t="s">
        <v>204</v>
      </c>
      <c r="I4" s="48" t="s">
        <v>205</v>
      </c>
      <c r="J4" s="48" t="s">
        <v>206</v>
      </c>
      <c r="K4" s="48" t="s">
        <v>207</v>
      </c>
    </row>
    <row r="5" spans="1:11" ht="13.8" thickTop="1">
      <c r="A5" s="29" t="s">
        <v>0</v>
      </c>
      <c r="B5" s="30">
        <v>37.108734176956901</v>
      </c>
      <c r="C5" s="30">
        <v>0</v>
      </c>
      <c r="D5" s="30">
        <v>6.8152885696990904</v>
      </c>
      <c r="E5" s="30">
        <v>0</v>
      </c>
      <c r="F5" s="30">
        <v>7.1388718523913899E-3</v>
      </c>
      <c r="G5" s="30">
        <v>0</v>
      </c>
      <c r="H5" s="30">
        <v>148.78167312093768</v>
      </c>
      <c r="I5" s="30">
        <v>80.398275660025348</v>
      </c>
      <c r="J5" s="30">
        <v>0</v>
      </c>
      <c r="K5" s="30">
        <v>0</v>
      </c>
    </row>
    <row r="6" spans="1:11">
      <c r="A6" s="50" t="s">
        <v>1</v>
      </c>
      <c r="B6" s="30">
        <v>24.78935020287863</v>
      </c>
      <c r="C6" s="30">
        <v>0</v>
      </c>
      <c r="D6" s="30">
        <v>0</v>
      </c>
      <c r="E6" s="30">
        <v>0</v>
      </c>
      <c r="F6" s="30">
        <v>2.7999093748521602E-2</v>
      </c>
      <c r="G6" s="30">
        <v>0</v>
      </c>
      <c r="H6" s="30">
        <v>106.842478808856</v>
      </c>
      <c r="I6" s="30">
        <v>232.01656167761138</v>
      </c>
      <c r="J6" s="30">
        <v>0</v>
      </c>
      <c r="K6" s="30">
        <v>0</v>
      </c>
    </row>
    <row r="7" spans="1:11">
      <c r="A7" s="29" t="s">
        <v>2</v>
      </c>
      <c r="B7" s="30">
        <v>323.1838257610134</v>
      </c>
      <c r="C7" s="30">
        <v>0</v>
      </c>
      <c r="D7" s="30">
        <v>0</v>
      </c>
      <c r="E7" s="30">
        <v>0</v>
      </c>
      <c r="F7" s="30">
        <v>0.22978757094400498</v>
      </c>
      <c r="G7" s="30">
        <v>1.35325004771497</v>
      </c>
      <c r="H7" s="30">
        <v>46.550234269030589</v>
      </c>
      <c r="I7" s="30">
        <v>65.84834683583928</v>
      </c>
      <c r="J7" s="30">
        <v>0</v>
      </c>
      <c r="K7" s="30">
        <v>0</v>
      </c>
    </row>
    <row r="8" spans="1:11">
      <c r="A8" s="29" t="s">
        <v>3</v>
      </c>
      <c r="B8" s="30">
        <v>0</v>
      </c>
      <c r="C8" s="30">
        <v>0</v>
      </c>
      <c r="D8" s="30">
        <v>0</v>
      </c>
      <c r="E8" s="30">
        <v>0</v>
      </c>
      <c r="F8" s="30">
        <v>0</v>
      </c>
      <c r="G8" s="30">
        <v>0</v>
      </c>
      <c r="H8" s="30">
        <v>1.6247238497189812E-3</v>
      </c>
      <c r="I8" s="30">
        <v>0</v>
      </c>
      <c r="J8" s="30">
        <v>0</v>
      </c>
      <c r="K8" s="30">
        <v>0</v>
      </c>
    </row>
    <row r="9" spans="1:11">
      <c r="A9" s="29" t="s">
        <v>5</v>
      </c>
      <c r="B9" s="30">
        <v>0</v>
      </c>
      <c r="C9" s="30">
        <v>0</v>
      </c>
      <c r="D9" s="30">
        <v>0</v>
      </c>
      <c r="E9" s="30">
        <v>0</v>
      </c>
      <c r="F9" s="30">
        <v>4.1360230316282894E-3</v>
      </c>
      <c r="G9" s="30">
        <v>0</v>
      </c>
      <c r="H9" s="30">
        <v>0</v>
      </c>
      <c r="I9" s="30">
        <v>0</v>
      </c>
      <c r="J9" s="30">
        <v>0</v>
      </c>
      <c r="K9" s="30">
        <v>15.8552306102851</v>
      </c>
    </row>
    <row r="10" spans="1:11">
      <c r="A10" s="29" t="s">
        <v>6</v>
      </c>
      <c r="B10" s="30">
        <v>1.55400031882719</v>
      </c>
      <c r="C10" s="30">
        <v>0</v>
      </c>
      <c r="D10" s="30">
        <v>0</v>
      </c>
      <c r="E10" s="30">
        <v>0</v>
      </c>
      <c r="F10" s="30">
        <v>4.3953871083790477E-3</v>
      </c>
      <c r="G10" s="30">
        <v>0</v>
      </c>
      <c r="H10" s="30">
        <v>0.34129478913684402</v>
      </c>
      <c r="I10" s="30">
        <v>0</v>
      </c>
      <c r="J10" s="30">
        <v>4.9591561831096804</v>
      </c>
      <c r="K10" s="30">
        <v>0</v>
      </c>
    </row>
    <row r="11" spans="1:11">
      <c r="A11" s="29" t="s">
        <v>7</v>
      </c>
      <c r="B11" s="30">
        <v>0</v>
      </c>
      <c r="C11" s="30">
        <v>0</v>
      </c>
      <c r="D11" s="30">
        <v>0</v>
      </c>
      <c r="E11" s="30">
        <v>0</v>
      </c>
      <c r="F11" s="30">
        <v>2.226984852847106E-2</v>
      </c>
      <c r="G11" s="30">
        <v>0</v>
      </c>
      <c r="H11" s="30">
        <v>0</v>
      </c>
      <c r="I11" s="30">
        <v>1.0192017789135199</v>
      </c>
      <c r="J11" s="30">
        <v>0</v>
      </c>
      <c r="K11" s="30">
        <v>0</v>
      </c>
    </row>
    <row r="12" spans="1:11">
      <c r="A12" s="29" t="s">
        <v>9</v>
      </c>
      <c r="B12" s="30">
        <v>9.2099280612520609</v>
      </c>
      <c r="C12" s="30">
        <v>3.5798223712123098</v>
      </c>
      <c r="D12" s="30">
        <v>0</v>
      </c>
      <c r="E12" s="30">
        <v>0</v>
      </c>
      <c r="F12" s="30">
        <v>9.7271374324924397E-3</v>
      </c>
      <c r="G12" s="30">
        <v>0</v>
      </c>
      <c r="H12" s="30">
        <v>13.596527330700599</v>
      </c>
      <c r="I12" s="30">
        <v>20.963996049467152</v>
      </c>
      <c r="J12" s="30">
        <v>11.499044266920199</v>
      </c>
      <c r="K12" s="30">
        <v>5.1927010198995598</v>
      </c>
    </row>
    <row r="13" spans="1:11">
      <c r="A13" s="29" t="s">
        <v>11</v>
      </c>
      <c r="B13" s="30">
        <v>10.85116802083798</v>
      </c>
      <c r="C13" s="30">
        <v>0</v>
      </c>
      <c r="D13" s="30">
        <v>0</v>
      </c>
      <c r="E13" s="30">
        <v>0</v>
      </c>
      <c r="F13" s="30">
        <v>4.9802415009907403E-4</v>
      </c>
      <c r="G13" s="30">
        <v>0</v>
      </c>
      <c r="H13" s="30">
        <v>0</v>
      </c>
      <c r="I13" s="30">
        <v>7.7660942006791496</v>
      </c>
      <c r="J13" s="30">
        <v>6.4172241329777497</v>
      </c>
      <c r="K13" s="30">
        <v>1.5105840298791899</v>
      </c>
    </row>
    <row r="14" spans="1:11">
      <c r="A14" s="29" t="s">
        <v>13</v>
      </c>
      <c r="B14" s="30">
        <v>0</v>
      </c>
      <c r="C14" s="30">
        <v>0</v>
      </c>
      <c r="D14" s="30">
        <v>0</v>
      </c>
      <c r="E14" s="30">
        <v>0</v>
      </c>
      <c r="F14" s="30">
        <v>1.7718244303510499E-2</v>
      </c>
      <c r="G14" s="30">
        <v>0</v>
      </c>
      <c r="H14" s="30">
        <v>0</v>
      </c>
      <c r="I14" s="30">
        <v>90.542973273844623</v>
      </c>
      <c r="J14" s="30">
        <v>5.5304249709658899</v>
      </c>
      <c r="K14" s="30">
        <v>0</v>
      </c>
    </row>
    <row r="15" spans="1:11">
      <c r="A15" s="29" t="s">
        <v>16</v>
      </c>
      <c r="B15" s="30">
        <v>30.866087038304698</v>
      </c>
      <c r="C15" s="30">
        <v>30.156985186799002</v>
      </c>
      <c r="D15" s="30">
        <v>0</v>
      </c>
      <c r="E15" s="30">
        <v>0</v>
      </c>
      <c r="F15" s="30">
        <v>2.6297023133000568E-2</v>
      </c>
      <c r="G15" s="30">
        <v>0</v>
      </c>
      <c r="H15" s="30">
        <v>9.8488822657372559</v>
      </c>
      <c r="I15" s="30">
        <v>0.83497716636957398</v>
      </c>
      <c r="J15" s="30">
        <v>0</v>
      </c>
      <c r="K15" s="30">
        <v>12.20070839880648</v>
      </c>
    </row>
    <row r="16" spans="1:11">
      <c r="A16" s="29" t="s">
        <v>19</v>
      </c>
      <c r="B16" s="30">
        <v>0</v>
      </c>
      <c r="C16" s="30">
        <v>0</v>
      </c>
      <c r="D16" s="30">
        <v>0</v>
      </c>
      <c r="E16" s="30">
        <v>0</v>
      </c>
      <c r="F16" s="30">
        <v>4.5571225480372703E-3</v>
      </c>
      <c r="G16" s="30">
        <v>0</v>
      </c>
      <c r="H16" s="30">
        <v>0</v>
      </c>
      <c r="I16" s="30">
        <v>1.74713273206233</v>
      </c>
      <c r="J16" s="30">
        <v>0</v>
      </c>
      <c r="K16" s="30">
        <v>0</v>
      </c>
    </row>
    <row r="17" spans="1:11">
      <c r="A17" s="29" t="s">
        <v>25</v>
      </c>
      <c r="B17" s="30">
        <v>4.1903292687640201</v>
      </c>
      <c r="C17" s="30">
        <v>0</v>
      </c>
      <c r="D17" s="30">
        <v>0</v>
      </c>
      <c r="E17" s="30">
        <v>0</v>
      </c>
      <c r="F17" s="30">
        <v>1.2464179287463252E-3</v>
      </c>
      <c r="G17" s="30">
        <v>0</v>
      </c>
      <c r="H17" s="30">
        <v>0</v>
      </c>
      <c r="I17" s="30">
        <v>21.371372786755</v>
      </c>
      <c r="J17" s="30">
        <v>2.9105584363240999</v>
      </c>
      <c r="K17" s="30">
        <v>0</v>
      </c>
    </row>
    <row r="18" spans="1:11">
      <c r="A18" s="29" t="s">
        <v>28</v>
      </c>
      <c r="B18" s="30">
        <v>9.0430594827869992</v>
      </c>
      <c r="C18" s="30">
        <v>0</v>
      </c>
      <c r="D18" s="30">
        <v>0</v>
      </c>
      <c r="E18" s="30">
        <v>0</v>
      </c>
      <c r="F18" s="30">
        <v>3.2186177671059052E-2</v>
      </c>
      <c r="G18" s="30">
        <v>0</v>
      </c>
      <c r="H18" s="30">
        <v>0</v>
      </c>
      <c r="I18" s="30">
        <v>4.3998568751935796</v>
      </c>
      <c r="J18" s="30">
        <v>0</v>
      </c>
      <c r="K18" s="30">
        <v>21.516185545526699</v>
      </c>
    </row>
    <row r="19" spans="1:11">
      <c r="A19" s="29" t="s">
        <v>31</v>
      </c>
      <c r="B19" s="30">
        <v>0</v>
      </c>
      <c r="C19" s="30">
        <v>0</v>
      </c>
      <c r="D19" s="30">
        <v>0</v>
      </c>
      <c r="E19" s="30">
        <v>0</v>
      </c>
      <c r="F19" s="30">
        <v>1.543365822533432E-2</v>
      </c>
      <c r="G19" s="30">
        <v>0</v>
      </c>
      <c r="H19" s="30">
        <v>5.3568651874300501</v>
      </c>
      <c r="I19" s="30">
        <v>2.5475369225464601</v>
      </c>
      <c r="J19" s="30">
        <v>0</v>
      </c>
      <c r="K19" s="30">
        <v>0</v>
      </c>
    </row>
    <row r="20" spans="1:11">
      <c r="A20" s="29" t="s">
        <v>34</v>
      </c>
      <c r="B20" s="30">
        <v>0</v>
      </c>
      <c r="C20" s="30">
        <v>0</v>
      </c>
      <c r="D20" s="30">
        <v>0</v>
      </c>
      <c r="E20" s="30">
        <v>0</v>
      </c>
      <c r="F20" s="30">
        <v>0</v>
      </c>
      <c r="G20" s="30">
        <v>0</v>
      </c>
      <c r="H20" s="30">
        <v>355.94483268078864</v>
      </c>
      <c r="I20" s="30">
        <v>0</v>
      </c>
      <c r="J20" s="30">
        <v>0</v>
      </c>
      <c r="K20" s="30">
        <v>0</v>
      </c>
    </row>
    <row r="21" spans="1:11" ht="6.75" customHeight="1">
      <c r="A21" s="29"/>
      <c r="B21" s="30"/>
      <c r="C21" s="30"/>
      <c r="D21" s="30"/>
      <c r="E21" s="30"/>
      <c r="F21" s="30"/>
      <c r="G21" s="30"/>
      <c r="H21" s="30"/>
      <c r="I21" s="30"/>
      <c r="J21" s="30"/>
      <c r="K21" s="30"/>
    </row>
    <row r="22" spans="1:11">
      <c r="A22" s="51" t="s">
        <v>291</v>
      </c>
      <c r="B22" s="52">
        <v>450.79648233162192</v>
      </c>
      <c r="C22" s="52">
        <v>33.736807558011314</v>
      </c>
      <c r="D22" s="52">
        <v>6.8152885696990904</v>
      </c>
      <c r="E22" s="53">
        <v>0</v>
      </c>
      <c r="F22" s="52">
        <v>0.40339060060567594</v>
      </c>
      <c r="G22" s="52">
        <v>1.35325004771497</v>
      </c>
      <c r="H22" s="52">
        <v>687.26441317646731</v>
      </c>
      <c r="I22" s="52">
        <v>529.45632595930738</v>
      </c>
      <c r="J22" s="52">
        <v>31.316407990297616</v>
      </c>
      <c r="K22" s="52">
        <v>56.275409604397026</v>
      </c>
    </row>
    <row r="23" spans="1:11">
      <c r="A23" s="51" t="s">
        <v>292</v>
      </c>
      <c r="B23" s="54">
        <v>0.10524621911774269</v>
      </c>
      <c r="C23" s="54">
        <v>7.876439989546272E-3</v>
      </c>
      <c r="D23" s="54">
        <v>1.5911467419782094E-3</v>
      </c>
      <c r="E23" s="53">
        <v>0</v>
      </c>
      <c r="F23" s="54">
        <v>9.4178497848506146E-5</v>
      </c>
      <c r="G23" s="54">
        <v>3.159395794444842E-4</v>
      </c>
      <c r="H23" s="54">
        <v>0.16045373878447292</v>
      </c>
      <c r="I23" s="54">
        <v>0.12361071720652034</v>
      </c>
      <c r="J23" s="54">
        <v>7.3113559366749558E-3</v>
      </c>
      <c r="K23" s="54">
        <v>1.3138465632054529E-2</v>
      </c>
    </row>
    <row r="25" spans="1:11" ht="21.75" customHeight="1" thickBot="1">
      <c r="A25" s="47" t="s">
        <v>307</v>
      </c>
      <c r="B25" s="55" t="s">
        <v>130</v>
      </c>
      <c r="C25" s="48" t="s">
        <v>208</v>
      </c>
      <c r="D25" s="48" t="s">
        <v>209</v>
      </c>
      <c r="E25" s="48" t="s">
        <v>210</v>
      </c>
      <c r="F25" s="48" t="s">
        <v>211</v>
      </c>
      <c r="G25" s="48" t="s">
        <v>212</v>
      </c>
      <c r="H25" s="48" t="s">
        <v>213</v>
      </c>
      <c r="I25" s="48" t="s">
        <v>214</v>
      </c>
      <c r="J25" s="56" t="s">
        <v>293</v>
      </c>
      <c r="K25" s="56" t="s">
        <v>294</v>
      </c>
    </row>
    <row r="26" spans="1:11" ht="13.8" thickTop="1">
      <c r="A26" s="29" t="s">
        <v>0</v>
      </c>
      <c r="B26" s="32">
        <v>395.73368568454111</v>
      </c>
      <c r="C26" s="30">
        <v>0</v>
      </c>
      <c r="D26" s="30">
        <v>25.217402090046502</v>
      </c>
      <c r="E26" s="30">
        <v>0</v>
      </c>
      <c r="F26" s="30">
        <v>0.87428923946943804</v>
      </c>
      <c r="G26" s="30">
        <v>0</v>
      </c>
      <c r="H26" s="30">
        <v>0</v>
      </c>
      <c r="I26" s="30">
        <v>0</v>
      </c>
      <c r="J26" s="52">
        <v>694.93648741352843</v>
      </c>
      <c r="K26" s="57">
        <v>0.16224491692780041</v>
      </c>
    </row>
    <row r="27" spans="1:11">
      <c r="A27" s="50" t="s">
        <v>1</v>
      </c>
      <c r="B27" s="32">
        <v>199.6429157758586</v>
      </c>
      <c r="C27" s="30">
        <v>0</v>
      </c>
      <c r="D27" s="30">
        <v>1.1934608758798999</v>
      </c>
      <c r="E27" s="30">
        <v>0</v>
      </c>
      <c r="F27" s="30">
        <v>0</v>
      </c>
      <c r="G27" s="30">
        <v>7.0967543475688997</v>
      </c>
      <c r="H27" s="30">
        <v>0</v>
      </c>
      <c r="I27" s="30">
        <v>0</v>
      </c>
      <c r="J27" s="52">
        <v>571.60952078240189</v>
      </c>
      <c r="K27" s="57">
        <v>0.13345210806191898</v>
      </c>
    </row>
    <row r="28" spans="1:11">
      <c r="A28" s="29" t="s">
        <v>2</v>
      </c>
      <c r="B28" s="32">
        <v>603.67218203236894</v>
      </c>
      <c r="C28" s="30">
        <v>0</v>
      </c>
      <c r="D28" s="30">
        <v>190.812243061651</v>
      </c>
      <c r="E28" s="30">
        <v>0</v>
      </c>
      <c r="F28" s="30">
        <v>0</v>
      </c>
      <c r="G28" s="30">
        <v>0</v>
      </c>
      <c r="H28" s="30">
        <v>10.6446649494182</v>
      </c>
      <c r="I28" s="30">
        <v>2.4592356594606429E-3</v>
      </c>
      <c r="J28" s="52">
        <v>1242.2969937636396</v>
      </c>
      <c r="K28" s="57">
        <v>0.29003567405563485</v>
      </c>
    </row>
    <row r="29" spans="1:11">
      <c r="A29" s="29" t="s">
        <v>3</v>
      </c>
      <c r="B29" s="32">
        <v>3.46474386060888E-8</v>
      </c>
      <c r="C29" s="30">
        <v>0</v>
      </c>
      <c r="D29" s="30">
        <v>0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52">
        <v>1.6247584971575873E-3</v>
      </c>
      <c r="K29" s="57">
        <v>3.7932791294380217E-7</v>
      </c>
    </row>
    <row r="30" spans="1:11">
      <c r="A30" s="29" t="s">
        <v>5</v>
      </c>
      <c r="B30" s="32">
        <v>2.1549678668439801E-3</v>
      </c>
      <c r="C30" s="30">
        <v>0</v>
      </c>
      <c r="D30" s="30">
        <v>0</v>
      </c>
      <c r="E30" s="30">
        <v>0</v>
      </c>
      <c r="F30" s="30">
        <v>0</v>
      </c>
      <c r="G30" s="30">
        <v>0</v>
      </c>
      <c r="H30" s="30">
        <v>0</v>
      </c>
      <c r="I30" s="30">
        <v>0</v>
      </c>
      <c r="J30" s="52">
        <v>15.861521601183572</v>
      </c>
      <c r="K30" s="57">
        <v>3.7031459725342993E-3</v>
      </c>
    </row>
    <row r="31" spans="1:11">
      <c r="A31" s="29" t="s">
        <v>6</v>
      </c>
      <c r="B31" s="32">
        <v>28.770702904512202</v>
      </c>
      <c r="C31" s="30">
        <v>0</v>
      </c>
      <c r="D31" s="30">
        <v>0</v>
      </c>
      <c r="E31" s="30">
        <v>0</v>
      </c>
      <c r="F31" s="30">
        <v>0.23110010859181301</v>
      </c>
      <c r="G31" s="30">
        <v>0</v>
      </c>
      <c r="H31" s="30">
        <v>0</v>
      </c>
      <c r="I31" s="30">
        <v>0</v>
      </c>
      <c r="J31" s="52">
        <v>35.860649691286113</v>
      </c>
      <c r="K31" s="57">
        <v>8.3722875910492937E-3</v>
      </c>
    </row>
    <row r="32" spans="1:11">
      <c r="A32" s="29" t="s">
        <v>7</v>
      </c>
      <c r="B32" s="32">
        <v>9.2950196501101205E-7</v>
      </c>
      <c r="C32" s="30">
        <v>0</v>
      </c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52">
        <v>1.041472556943956</v>
      </c>
      <c r="K32" s="57">
        <v>2.4314974324179744E-4</v>
      </c>
    </row>
    <row r="33" spans="1:11">
      <c r="A33" s="29" t="s">
        <v>9</v>
      </c>
      <c r="B33" s="32">
        <v>14.812202825707441</v>
      </c>
      <c r="C33" s="30">
        <v>0</v>
      </c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52">
        <v>78.863949062591828</v>
      </c>
      <c r="K33" s="57">
        <v>1.8412150025221726E-2</v>
      </c>
    </row>
    <row r="34" spans="1:11">
      <c r="A34" s="29" t="s">
        <v>11</v>
      </c>
      <c r="B34" s="32">
        <v>5.17860880437809</v>
      </c>
      <c r="C34" s="30">
        <v>16.099612563665598</v>
      </c>
      <c r="D34" s="30">
        <v>0.44220771670363102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52">
        <v>48.265997493271485</v>
      </c>
      <c r="K34" s="57">
        <v>1.1268530139896652E-2</v>
      </c>
    </row>
    <row r="35" spans="1:11">
      <c r="A35" s="29" t="s">
        <v>13</v>
      </c>
      <c r="B35" s="32">
        <v>53.828854168523748</v>
      </c>
      <c r="C35" s="30">
        <v>0</v>
      </c>
      <c r="D35" s="30">
        <v>10.5931511540242</v>
      </c>
      <c r="E35" s="30">
        <v>0</v>
      </c>
      <c r="F35" s="30">
        <v>0</v>
      </c>
      <c r="G35" s="30">
        <v>0</v>
      </c>
      <c r="H35" s="30">
        <v>0.69040712176935304</v>
      </c>
      <c r="I35" s="30">
        <v>1.0355118238425211E-4</v>
      </c>
      <c r="J35" s="52">
        <v>161.20363248461371</v>
      </c>
      <c r="K35" s="57">
        <v>3.7635770224513136E-2</v>
      </c>
    </row>
    <row r="36" spans="1:11">
      <c r="A36" s="29" t="s">
        <v>16</v>
      </c>
      <c r="B36" s="32">
        <v>152.9367391130842</v>
      </c>
      <c r="C36" s="30">
        <v>0</v>
      </c>
      <c r="D36" s="30">
        <v>0</v>
      </c>
      <c r="E36" s="30">
        <v>0</v>
      </c>
      <c r="F36" s="30">
        <v>0</v>
      </c>
      <c r="G36" s="30">
        <v>33.6765563511564</v>
      </c>
      <c r="H36" s="30">
        <v>0</v>
      </c>
      <c r="I36" s="30">
        <v>1.1287759708156379E-4</v>
      </c>
      <c r="J36" s="52">
        <v>270.54734542098765</v>
      </c>
      <c r="K36" s="57">
        <v>6.3163947177729607E-2</v>
      </c>
    </row>
    <row r="37" spans="1:11">
      <c r="A37" s="29" t="s">
        <v>19</v>
      </c>
      <c r="B37" s="32">
        <v>60.633169371764595</v>
      </c>
      <c r="C37" s="30">
        <v>0</v>
      </c>
      <c r="D37" s="30">
        <v>0</v>
      </c>
      <c r="E37" s="30">
        <v>0</v>
      </c>
      <c r="F37" s="30">
        <v>0</v>
      </c>
      <c r="G37" s="30">
        <v>27.074832146587902</v>
      </c>
      <c r="H37" s="30">
        <v>0</v>
      </c>
      <c r="I37" s="30">
        <v>0</v>
      </c>
      <c r="J37" s="52">
        <v>89.459691372962851</v>
      </c>
      <c r="K37" s="57">
        <v>2.088590893998649E-2</v>
      </c>
    </row>
    <row r="38" spans="1:11">
      <c r="A38" s="29" t="s">
        <v>25</v>
      </c>
      <c r="B38" s="32">
        <v>25.602905530765501</v>
      </c>
      <c r="C38" s="30">
        <v>0</v>
      </c>
      <c r="D38" s="30">
        <v>0</v>
      </c>
      <c r="E38" s="30">
        <v>0</v>
      </c>
      <c r="F38" s="30">
        <v>30.943019213578101</v>
      </c>
      <c r="G38" s="30">
        <v>0</v>
      </c>
      <c r="H38" s="30">
        <v>0</v>
      </c>
      <c r="I38" s="30">
        <v>1.6880810602134227E-2</v>
      </c>
      <c r="J38" s="52">
        <v>85.036312464717597</v>
      </c>
      <c r="K38" s="57">
        <v>1.9853194790554616E-2</v>
      </c>
    </row>
    <row r="39" spans="1:11">
      <c r="A39" s="29" t="s">
        <v>28</v>
      </c>
      <c r="B39" s="32">
        <v>4.7952981403424939</v>
      </c>
      <c r="C39" s="30">
        <v>5.0611436004253498</v>
      </c>
      <c r="D39" s="30">
        <v>8.2889502601819505</v>
      </c>
      <c r="E39" s="30">
        <v>0</v>
      </c>
      <c r="F39" s="30">
        <v>0</v>
      </c>
      <c r="G39" s="30">
        <v>0</v>
      </c>
      <c r="H39" s="30">
        <v>0</v>
      </c>
      <c r="I39" s="30">
        <v>2.5818804997742119E-2</v>
      </c>
      <c r="J39" s="52">
        <v>53.162498887125878</v>
      </c>
      <c r="K39" s="57">
        <v>1.2411702899236932E-2</v>
      </c>
    </row>
    <row r="40" spans="1:11">
      <c r="A40" s="29" t="s">
        <v>31</v>
      </c>
      <c r="B40" s="32">
        <v>1.4164642750285248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52">
        <v>9.33630004323037</v>
      </c>
      <c r="K40" s="57">
        <v>2.1797203807281951E-3</v>
      </c>
    </row>
    <row r="41" spans="1:11">
      <c r="A41" s="29" t="s">
        <v>34</v>
      </c>
      <c r="B41" s="32">
        <v>476.489286941898</v>
      </c>
      <c r="C41" s="30">
        <v>0</v>
      </c>
      <c r="D41" s="30">
        <v>93.337719327299993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52">
        <v>925.77183894998666</v>
      </c>
      <c r="K41" s="57">
        <v>0.21613741374203979</v>
      </c>
    </row>
    <row r="42" spans="1:11" ht="6.75" customHeight="1">
      <c r="A42" s="29"/>
      <c r="B42" s="32"/>
      <c r="C42" s="30"/>
      <c r="D42" s="30"/>
      <c r="E42" s="30"/>
      <c r="F42" s="30"/>
      <c r="G42" s="30"/>
      <c r="H42" s="30"/>
      <c r="I42" s="30"/>
      <c r="J42" s="52"/>
      <c r="K42" s="57"/>
    </row>
    <row r="43" spans="1:11">
      <c r="A43" s="51" t="s">
        <v>295</v>
      </c>
      <c r="B43" s="32">
        <v>2023.5151715007898</v>
      </c>
      <c r="C43" s="53">
        <v>21.160756164090948</v>
      </c>
      <c r="D43" s="53">
        <v>329.8851344857872</v>
      </c>
      <c r="E43" s="53">
        <v>0</v>
      </c>
      <c r="F43" s="53">
        <v>32.048408561639349</v>
      </c>
      <c r="G43" s="53">
        <v>67.848142845313191</v>
      </c>
      <c r="H43" s="53">
        <v>11.335072071187552</v>
      </c>
      <c r="I43" s="53">
        <v>4.5375280038802805E-2</v>
      </c>
      <c r="J43" s="53">
        <v>4283.2558367469701</v>
      </c>
      <c r="K43" s="57">
        <v>1</v>
      </c>
    </row>
    <row r="44" spans="1:11">
      <c r="A44" s="51" t="s">
        <v>292</v>
      </c>
      <c r="B44" s="40">
        <v>0.47242454072918533</v>
      </c>
      <c r="C44" s="54">
        <v>4.9403437409804669E-3</v>
      </c>
      <c r="D44" s="54">
        <v>7.701737814856445E-2</v>
      </c>
      <c r="E44" s="54">
        <v>0</v>
      </c>
      <c r="F44" s="54">
        <v>7.4822541036865418E-3</v>
      </c>
      <c r="G44" s="54">
        <v>1.5840319941486901E-2</v>
      </c>
      <c r="H44" s="54">
        <v>2.6463682075540617E-3</v>
      </c>
      <c r="I44" s="54">
        <v>1.0593642259124134E-5</v>
      </c>
      <c r="J44" s="54">
        <v>1</v>
      </c>
      <c r="K44" s="52"/>
    </row>
    <row r="45" spans="1:11" ht="6.75" customHeight="1">
      <c r="A45" s="58"/>
      <c r="B45" s="41"/>
    </row>
    <row r="46" spans="1:11">
      <c r="A46" s="59" t="s">
        <v>296</v>
      </c>
      <c r="B46" s="30"/>
    </row>
  </sheetData>
  <mergeCells count="2">
    <mergeCell ref="A1:K1"/>
    <mergeCell ref="B3:K3"/>
  </mergeCells>
  <printOptions horizontalCentered="1"/>
  <pageMargins left="0.39370078740157483" right="0.19685039370078741" top="0.39370078740157483" bottom="0.39370078740157483" header="0" footer="0"/>
  <pageSetup paperSize="9" scale="92" orientation="landscape" horizontalDpi="1200" verticalDpi="120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3AE0E-0C27-4ECC-ADA3-33FA5625EB53}">
  <sheetPr>
    <pageSetUpPr fitToPage="1"/>
  </sheetPr>
  <dimension ref="A1:M41"/>
  <sheetViews>
    <sheetView view="pageBreakPreview" zoomScaleNormal="100" zoomScaleSheetLayoutView="100" workbookViewId="0">
      <selection activeCell="C9" sqref="C9"/>
    </sheetView>
  </sheetViews>
  <sheetFormatPr baseColWidth="10" defaultColWidth="11.44140625" defaultRowHeight="13.2"/>
  <cols>
    <col min="1" max="1" width="48.6640625" customWidth="1"/>
    <col min="2" max="12" width="9.88671875" style="61" customWidth="1"/>
    <col min="13" max="13" width="0" hidden="1" customWidth="1"/>
  </cols>
  <sheetData>
    <row r="1" spans="1:13" ht="15.6">
      <c r="A1" s="86" t="s">
        <v>344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</row>
    <row r="2" spans="1:13" ht="15.6">
      <c r="A2" s="81" t="s">
        <v>298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</row>
    <row r="3" spans="1:13" ht="15.6">
      <c r="A3" s="60" t="s">
        <v>198</v>
      </c>
    </row>
    <row r="4" spans="1:13" ht="13.8" thickBot="1">
      <c r="B4" s="27" t="str">
        <f>+'C1'!B3</f>
        <v>2023A</v>
      </c>
      <c r="C4" s="27" t="str">
        <f>+'C1'!C3</f>
        <v>2022P</v>
      </c>
      <c r="D4" s="27">
        <f>+'C1'!D3</f>
        <v>2021</v>
      </c>
      <c r="E4" s="27">
        <f>+'C1'!E3</f>
        <v>2020</v>
      </c>
      <c r="F4" s="27">
        <f>+'C1'!F3</f>
        <v>2019</v>
      </c>
      <c r="G4" s="27">
        <f>+'C1'!G3</f>
        <v>2018</v>
      </c>
      <c r="H4" s="27">
        <f>+'C1'!H3</f>
        <v>2017</v>
      </c>
      <c r="I4" s="27">
        <f>+'C1'!I3</f>
        <v>2016</v>
      </c>
      <c r="J4" s="27">
        <f>+'C1'!J3</f>
        <v>2015</v>
      </c>
      <c r="K4" s="27">
        <f>+'C1'!K3</f>
        <v>2014</v>
      </c>
      <c r="L4" s="27">
        <f>+'C1'!L3</f>
        <v>2013</v>
      </c>
    </row>
    <row r="5" spans="1:13" ht="14.4" thickTop="1" thickBot="1">
      <c r="A5" s="62" t="s">
        <v>290</v>
      </c>
      <c r="B5" s="87" t="s">
        <v>197</v>
      </c>
      <c r="C5" s="87"/>
      <c r="D5" s="87"/>
      <c r="E5" s="87"/>
      <c r="F5" s="87"/>
      <c r="G5" s="87"/>
      <c r="H5" s="87"/>
      <c r="I5" s="87"/>
      <c r="J5" s="87"/>
      <c r="K5" s="87"/>
      <c r="L5" s="87"/>
    </row>
    <row r="6" spans="1:13" ht="14.4" thickTop="1" thickBot="1">
      <c r="A6" s="29" t="s">
        <v>0</v>
      </c>
      <c r="B6" s="30">
        <f>+SUMIFS(Compras!E:E,Compras!$D:$D,$M6,Compras!$B:$B,$A$3,Compras!$A:$A,"Cáceres")</f>
        <v>37.108734176956901</v>
      </c>
      <c r="C6" s="30">
        <f>+SUMIFS(Compras!F:F,Compras!$D:$D,$M6,Compras!$B:$B,$A$3,Compras!$A:$A,"Cáceres")</f>
        <v>73.995758859806401</v>
      </c>
      <c r="D6" s="30">
        <f>+SUMIFS(Compras!G:G,Compras!$D:$D,$M6,Compras!$B:$B,$A$3,Compras!$A:$A,"Cáceres")</f>
        <v>27.421352299846959</v>
      </c>
      <c r="E6" s="30">
        <f>+SUMIFS(Compras!H:H,Compras!$D:$D,$M6,Compras!$B:$B,$A$3,Compras!$A:$A,"Cáceres")</f>
        <v>36.233660996713432</v>
      </c>
      <c r="F6" s="30">
        <f>+SUMIFS(Compras!I:I,Compras!$D:$D,$M6,Compras!$B:$B,$A$3,Compras!$A:$A,"Cáceres")</f>
        <v>28.840217756339108</v>
      </c>
      <c r="G6" s="30">
        <f>+SUMIFS(Compras!J:J,Compras!$D:$D,$M6,Compras!$B:$B,$A$3,Compras!$A:$A,"Cáceres")</f>
        <v>41.691433924389088</v>
      </c>
      <c r="H6" s="30">
        <f>+SUMIFS(Compras!K:K,Compras!$D:$D,$M6,Compras!$B:$B,$A$3,Compras!$A:$A,"Cáceres")</f>
        <v>30.032384144480879</v>
      </c>
      <c r="I6" s="30">
        <f>+SUMIFS(Compras!L:L,Compras!$D:$D,$M6,Compras!$B:$B,$A$3,Compras!$A:$A,"Cáceres")</f>
        <v>13.54183281509731</v>
      </c>
      <c r="J6" s="30">
        <f>+SUMIFS(Compras!M:M,Compras!$D:$D,$M6,Compras!$B:$B,$A$3,Compras!$A:$A,"Cáceres")</f>
        <v>23.463219535298531</v>
      </c>
      <c r="K6" s="30">
        <f>+SUMIFS(Compras!N:N,Compras!$D:$D,$M6,Compras!$B:$B,$A$3,Compras!$A:$A,"Cáceres")</f>
        <v>13.08609529925811</v>
      </c>
      <c r="L6" s="30">
        <f>+SUMIFS(Compras!O:O,Compras!$D:$D,$M6,Compras!$B:$B,$A$3,Compras!$A:$A,"Cáceres")</f>
        <v>30.709775808278501</v>
      </c>
      <c r="M6" s="49" t="s">
        <v>23</v>
      </c>
    </row>
    <row r="7" spans="1:13" ht="13.8" thickBot="1">
      <c r="A7" s="50" t="s">
        <v>299</v>
      </c>
      <c r="B7" s="30">
        <f>+SUMIFS(Compras!E:E,Compras!$D:$D,$M7,Compras!$B:$B,$A$3,Compras!$A:$A,"Cáceres")</f>
        <v>24.78935020287863</v>
      </c>
      <c r="C7" s="30">
        <f>+SUMIFS(Compras!F:F,Compras!$D:$D,$M7,Compras!$B:$B,$A$3,Compras!$A:$A,"Cáceres")</f>
        <v>76.259105304584608</v>
      </c>
      <c r="D7" s="30">
        <f>+SUMIFS(Compras!G:G,Compras!$D:$D,$M7,Compras!$B:$B,$A$3,Compras!$A:$A,"Cáceres")</f>
        <v>28.956796584653041</v>
      </c>
      <c r="E7" s="30">
        <f>+SUMIFS(Compras!H:H,Compras!$D:$D,$M7,Compras!$B:$B,$A$3,Compras!$A:$A,"Cáceres")</f>
        <v>45.74766764625133</v>
      </c>
      <c r="F7" s="30">
        <f>+SUMIFS(Compras!I:I,Compras!$D:$D,$M7,Compras!$B:$B,$A$3,Compras!$A:$A,"Cáceres")</f>
        <v>39.58227408234437</v>
      </c>
      <c r="G7" s="30">
        <f>+SUMIFS(Compras!J:J,Compras!$D:$D,$M7,Compras!$B:$B,$A$3,Compras!$A:$A,"Cáceres")</f>
        <v>42.639075683335371</v>
      </c>
      <c r="H7" s="30">
        <f>+SUMIFS(Compras!K:K,Compras!$D:$D,$M7,Compras!$B:$B,$A$3,Compras!$A:$A,"Cáceres")</f>
        <v>35.287435634408013</v>
      </c>
      <c r="I7" s="30">
        <f>+SUMIFS(Compras!L:L,Compras!$D:$D,$M7,Compras!$B:$B,$A$3,Compras!$A:$A,"Cáceres")</f>
        <v>113.689302725733</v>
      </c>
      <c r="J7" s="30">
        <f>+SUMIFS(Compras!M:M,Compras!$D:$D,$M7,Compras!$B:$B,$A$3,Compras!$A:$A,"Cáceres")</f>
        <v>41.726144040168847</v>
      </c>
      <c r="K7" s="30">
        <f>+SUMIFS(Compras!N:N,Compras!$D:$D,$M7,Compras!$B:$B,$A$3,Compras!$A:$A,"Cáceres")</f>
        <v>76.603268895595292</v>
      </c>
      <c r="L7" s="30">
        <f>+SUMIFS(Compras!O:O,Compras!$D:$D,$M7,Compras!$B:$B,$A$3,Compras!$A:$A,"Cáceres")</f>
        <v>110.24499988946917</v>
      </c>
      <c r="M7" s="49" t="s">
        <v>26</v>
      </c>
    </row>
    <row r="8" spans="1:13" ht="13.8" thickBot="1">
      <c r="A8" s="29" t="s">
        <v>2</v>
      </c>
      <c r="B8" s="30">
        <f>+SUMIFS(Compras!E:E,Compras!$D:$D,$M8,Compras!$B:$B,$A$3,Compras!$A:$A,"Cáceres")</f>
        <v>323.1838257610134</v>
      </c>
      <c r="C8" s="30">
        <f>+SUMIFS(Compras!F:F,Compras!$D:$D,$M8,Compras!$B:$B,$A$3,Compras!$A:$A,"Cáceres")</f>
        <v>428.5873508557579</v>
      </c>
      <c r="D8" s="30">
        <f>+SUMIFS(Compras!G:G,Compras!$D:$D,$M8,Compras!$B:$B,$A$3,Compras!$A:$A,"Cáceres")</f>
        <v>318.33356628062342</v>
      </c>
      <c r="E8" s="30">
        <f>+SUMIFS(Compras!H:H,Compras!$D:$D,$M8,Compras!$B:$B,$A$3,Compras!$A:$A,"Cáceres")</f>
        <v>272.38984298995877</v>
      </c>
      <c r="F8" s="30">
        <f>+SUMIFS(Compras!I:I,Compras!$D:$D,$M8,Compras!$B:$B,$A$3,Compras!$A:$A,"Cáceres")</f>
        <v>423.85178701666302</v>
      </c>
      <c r="G8" s="30">
        <f>+SUMIFS(Compras!J:J,Compras!$D:$D,$M8,Compras!$B:$B,$A$3,Compras!$A:$A,"Cáceres")</f>
        <v>67.608445641386666</v>
      </c>
      <c r="H8" s="30">
        <f>+SUMIFS(Compras!K:K,Compras!$D:$D,$M8,Compras!$B:$B,$A$3,Compras!$A:$A,"Cáceres")</f>
        <v>268.90674687719866</v>
      </c>
      <c r="I8" s="30">
        <f>+SUMIFS(Compras!L:L,Compras!$D:$D,$M8,Compras!$B:$B,$A$3,Compras!$A:$A,"Cáceres")</f>
        <v>332.11205391591398</v>
      </c>
      <c r="J8" s="30">
        <f>+SUMIFS(Compras!M:M,Compras!$D:$D,$M8,Compras!$B:$B,$A$3,Compras!$A:$A,"Cáceres")</f>
        <v>51.379233922459292</v>
      </c>
      <c r="K8" s="30">
        <f>+SUMIFS(Compras!N:N,Compras!$D:$D,$M8,Compras!$B:$B,$A$3,Compras!$A:$A,"Cáceres")</f>
        <v>59.364577555290282</v>
      </c>
      <c r="L8" s="30">
        <f>+SUMIFS(Compras!O:O,Compras!$D:$D,$M8,Compras!$B:$B,$A$3,Compras!$A:$A,"Cáceres")</f>
        <v>135.57443193822101</v>
      </c>
      <c r="M8" s="49" t="s">
        <v>29</v>
      </c>
    </row>
    <row r="9" spans="1:13" ht="13.8" thickBot="1">
      <c r="A9" s="29" t="s">
        <v>3</v>
      </c>
      <c r="B9" s="30">
        <f>+SUMIFS(Compras!E:E,Compras!$D:$D,$M9,Compras!$B:$B,$A$3,Compras!$A:$A,"Cáceres")</f>
        <v>0</v>
      </c>
      <c r="C9" s="30">
        <f>+SUMIFS(Compras!F:F,Compras!$D:$D,$M9,Compras!$B:$B,$A$3,Compras!$A:$A,"Cáceres")</f>
        <v>0</v>
      </c>
      <c r="D9" s="30">
        <f>+SUMIFS(Compras!G:G,Compras!$D:$D,$M9,Compras!$B:$B,$A$3,Compras!$A:$A,"Cáceres")</f>
        <v>0</v>
      </c>
      <c r="E9" s="30">
        <f>+SUMIFS(Compras!H:H,Compras!$D:$D,$M9,Compras!$B:$B,$A$3,Compras!$A:$A,"Cáceres")</f>
        <v>0</v>
      </c>
      <c r="F9" s="30">
        <f>+SUMIFS(Compras!I:I,Compras!$D:$D,$M9,Compras!$B:$B,$A$3,Compras!$A:$A,"Cáceres")</f>
        <v>0</v>
      </c>
      <c r="G9" s="30">
        <f>+SUMIFS(Compras!J:J,Compras!$D:$D,$M9,Compras!$B:$B,$A$3,Compras!$A:$A,"Cáceres")</f>
        <v>0</v>
      </c>
      <c r="H9" s="30">
        <f>+SUMIFS(Compras!K:K,Compras!$D:$D,$M9,Compras!$B:$B,$A$3,Compras!$A:$A,"Cáceres")</f>
        <v>0</v>
      </c>
      <c r="I9" s="30">
        <f>+SUMIFS(Compras!L:L,Compras!$D:$D,$M9,Compras!$B:$B,$A$3,Compras!$A:$A,"Cáceres")</f>
        <v>0</v>
      </c>
      <c r="J9" s="30">
        <f>+SUMIFS(Compras!M:M,Compras!$D:$D,$M9,Compras!$B:$B,$A$3,Compras!$A:$A,"Cáceres")</f>
        <v>0</v>
      </c>
      <c r="K9" s="30">
        <f>+SUMIFS(Compras!N:N,Compras!$D:$D,$M9,Compras!$B:$B,$A$3,Compras!$A:$A,"Cáceres")</f>
        <v>0</v>
      </c>
      <c r="L9" s="30">
        <f>+SUMIFS(Compras!O:O,Compras!$D:$D,$M9,Compras!$B:$B,$A$3,Compras!$A:$A,"Cáceres")</f>
        <v>0</v>
      </c>
      <c r="M9" s="49" t="s">
        <v>32</v>
      </c>
    </row>
    <row r="10" spans="1:13" ht="13.8" thickBot="1">
      <c r="A10" s="29" t="s">
        <v>5</v>
      </c>
      <c r="B10" s="30">
        <f>+SUMIFS(Compras!E:E,Compras!$D:$D,$M10,Compras!$B:$B,$A$3,Compras!$A:$A,"Cáceres")</f>
        <v>0</v>
      </c>
      <c r="C10" s="30">
        <f>+SUMIFS(Compras!F:F,Compras!$D:$D,$M10,Compras!$B:$B,$A$3,Compras!$A:$A,"Cáceres")</f>
        <v>0</v>
      </c>
      <c r="D10" s="30">
        <f>+SUMIFS(Compras!G:G,Compras!$D:$D,$M10,Compras!$B:$B,$A$3,Compras!$A:$A,"Cáceres")</f>
        <v>0</v>
      </c>
      <c r="E10" s="30">
        <f>+SUMIFS(Compras!H:H,Compras!$D:$D,$M10,Compras!$B:$B,$A$3,Compras!$A:$A,"Cáceres")</f>
        <v>0</v>
      </c>
      <c r="F10" s="30">
        <f>+SUMIFS(Compras!I:I,Compras!$D:$D,$M10,Compras!$B:$B,$A$3,Compras!$A:$A,"Cáceres")</f>
        <v>0</v>
      </c>
      <c r="G10" s="30">
        <f>+SUMIFS(Compras!J:J,Compras!$D:$D,$M10,Compras!$B:$B,$A$3,Compras!$A:$A,"Cáceres")</f>
        <v>0</v>
      </c>
      <c r="H10" s="30">
        <f>+SUMIFS(Compras!K:K,Compras!$D:$D,$M10,Compras!$B:$B,$A$3,Compras!$A:$A,"Cáceres")</f>
        <v>0</v>
      </c>
      <c r="I10" s="30">
        <f>+SUMIFS(Compras!L:L,Compras!$D:$D,$M10,Compras!$B:$B,$A$3,Compras!$A:$A,"Cáceres")</f>
        <v>0</v>
      </c>
      <c r="J10" s="30">
        <f>+SUMIFS(Compras!M:M,Compras!$D:$D,$M10,Compras!$B:$B,$A$3,Compras!$A:$A,"Cáceres")</f>
        <v>0</v>
      </c>
      <c r="K10" s="30">
        <f>+SUMIFS(Compras!N:N,Compras!$D:$D,$M10,Compras!$B:$B,$A$3,Compras!$A:$A,"Cáceres")</f>
        <v>0</v>
      </c>
      <c r="L10" s="30">
        <f>+SUMIFS(Compras!O:O,Compras!$D:$D,$M10,Compras!$B:$B,$A$3,Compras!$A:$A,"Cáceres")</f>
        <v>0</v>
      </c>
      <c r="M10" s="49" t="s">
        <v>35</v>
      </c>
    </row>
    <row r="11" spans="1:13" ht="13.8" thickBot="1">
      <c r="A11" s="29" t="s">
        <v>6</v>
      </c>
      <c r="B11" s="30">
        <f>+SUMIFS(Compras!E:E,Compras!$D:$D,$M11,Compras!$B:$B,$A$3,Compras!$A:$A,"Cáceres")</f>
        <v>1.55400031882719</v>
      </c>
      <c r="C11" s="30">
        <f>+SUMIFS(Compras!F:F,Compras!$D:$D,$M11,Compras!$B:$B,$A$3,Compras!$A:$A,"Cáceres")</f>
        <v>0</v>
      </c>
      <c r="D11" s="30">
        <f>+SUMIFS(Compras!G:G,Compras!$D:$D,$M11,Compras!$B:$B,$A$3,Compras!$A:$A,"Cáceres")</f>
        <v>0</v>
      </c>
      <c r="E11" s="30">
        <f>+SUMIFS(Compras!H:H,Compras!$D:$D,$M11,Compras!$B:$B,$A$3,Compras!$A:$A,"Cáceres")</f>
        <v>0</v>
      </c>
      <c r="F11" s="30">
        <f>+SUMIFS(Compras!I:I,Compras!$D:$D,$M11,Compras!$B:$B,$A$3,Compras!$A:$A,"Cáceres")</f>
        <v>0</v>
      </c>
      <c r="G11" s="30">
        <f>+SUMIFS(Compras!J:J,Compras!$D:$D,$M11,Compras!$B:$B,$A$3,Compras!$A:$A,"Cáceres")</f>
        <v>0</v>
      </c>
      <c r="H11" s="30">
        <f>+SUMIFS(Compras!K:K,Compras!$D:$D,$M11,Compras!$B:$B,$A$3,Compras!$A:$A,"Cáceres")</f>
        <v>0</v>
      </c>
      <c r="I11" s="30">
        <f>+SUMIFS(Compras!L:L,Compras!$D:$D,$M11,Compras!$B:$B,$A$3,Compras!$A:$A,"Cáceres")</f>
        <v>0</v>
      </c>
      <c r="J11" s="30">
        <f>+SUMIFS(Compras!M:M,Compras!$D:$D,$M11,Compras!$B:$B,$A$3,Compras!$A:$A,"Cáceres")</f>
        <v>0</v>
      </c>
      <c r="K11" s="30">
        <f>+SUMIFS(Compras!N:N,Compras!$D:$D,$M11,Compras!$B:$B,$A$3,Compras!$A:$A,"Cáceres")</f>
        <v>0</v>
      </c>
      <c r="L11" s="30">
        <f>+SUMIFS(Compras!O:O,Compras!$D:$D,$M11,Compras!$B:$B,$A$3,Compras!$A:$A,"Cáceres")</f>
        <v>4.1221458603813099</v>
      </c>
      <c r="M11" s="49" t="s">
        <v>37</v>
      </c>
    </row>
    <row r="12" spans="1:13" ht="13.8" thickBot="1">
      <c r="A12" s="29" t="s">
        <v>7</v>
      </c>
      <c r="B12" s="30">
        <f>+SUMIFS(Compras!E:E,Compras!$D:$D,$M12,Compras!$B:$B,$A$3,Compras!$A:$A,"Cáceres")</f>
        <v>0</v>
      </c>
      <c r="C12" s="30">
        <f>+SUMIFS(Compras!F:F,Compras!$D:$D,$M12,Compras!$B:$B,$A$3,Compras!$A:$A,"Cáceres")</f>
        <v>0</v>
      </c>
      <c r="D12" s="30">
        <f>+SUMIFS(Compras!G:G,Compras!$D:$D,$M12,Compras!$B:$B,$A$3,Compras!$A:$A,"Cáceres")</f>
        <v>0.89557477855600598</v>
      </c>
      <c r="E12" s="30">
        <f>+SUMIFS(Compras!H:H,Compras!$D:$D,$M12,Compras!$B:$B,$A$3,Compras!$A:$A,"Cáceres")</f>
        <v>0</v>
      </c>
      <c r="F12" s="30">
        <f>+SUMIFS(Compras!I:I,Compras!$D:$D,$M12,Compras!$B:$B,$A$3,Compras!$A:$A,"Cáceres")</f>
        <v>0</v>
      </c>
      <c r="G12" s="30">
        <f>+SUMIFS(Compras!J:J,Compras!$D:$D,$M12,Compras!$B:$B,$A$3,Compras!$A:$A,"Cáceres")</f>
        <v>0</v>
      </c>
      <c r="H12" s="30">
        <f>+SUMIFS(Compras!K:K,Compras!$D:$D,$M12,Compras!$B:$B,$A$3,Compras!$A:$A,"Cáceres")</f>
        <v>11.124425434018599</v>
      </c>
      <c r="I12" s="30">
        <f>+SUMIFS(Compras!L:L,Compras!$D:$D,$M12,Compras!$B:$B,$A$3,Compras!$A:$A,"Cáceres")</f>
        <v>0</v>
      </c>
      <c r="J12" s="30">
        <f>+SUMIFS(Compras!M:M,Compras!$D:$D,$M12,Compras!$B:$B,$A$3,Compras!$A:$A,"Cáceres")</f>
        <v>0</v>
      </c>
      <c r="K12" s="30">
        <f>+SUMIFS(Compras!N:N,Compras!$D:$D,$M12,Compras!$B:$B,$A$3,Compras!$A:$A,"Cáceres")</f>
        <v>6.3214798453545402</v>
      </c>
      <c r="L12" s="30">
        <f>+SUMIFS(Compras!O:O,Compras!$D:$D,$M12,Compras!$B:$B,$A$3,Compras!$A:$A,"Cáceres")</f>
        <v>0</v>
      </c>
      <c r="M12" s="49" t="s">
        <v>39</v>
      </c>
    </row>
    <row r="13" spans="1:13" ht="13.8" thickBot="1">
      <c r="A13" s="29" t="s">
        <v>9</v>
      </c>
      <c r="B13" s="30">
        <f>+SUMIFS(Compras!E:E,Compras!$D:$D,$M13,Compras!$B:$B,$A$3,Compras!$A:$A,"Cáceres")</f>
        <v>9.2099280612520609</v>
      </c>
      <c r="C13" s="30">
        <f>+SUMIFS(Compras!F:F,Compras!$D:$D,$M13,Compras!$B:$B,$A$3,Compras!$A:$A,"Cáceres")</f>
        <v>10.11204634200366</v>
      </c>
      <c r="D13" s="30">
        <f>+SUMIFS(Compras!G:G,Compras!$D:$D,$M13,Compras!$B:$B,$A$3,Compras!$A:$A,"Cáceres")</f>
        <v>144.23888657242497</v>
      </c>
      <c r="E13" s="30">
        <f>+SUMIFS(Compras!H:H,Compras!$D:$D,$M13,Compras!$B:$B,$A$3,Compras!$A:$A,"Cáceres")</f>
        <v>75.417072043269286</v>
      </c>
      <c r="F13" s="30">
        <f>+SUMIFS(Compras!I:I,Compras!$D:$D,$M13,Compras!$B:$B,$A$3,Compras!$A:$A,"Cáceres")</f>
        <v>7.2723572352645203</v>
      </c>
      <c r="G13" s="30">
        <f>+SUMIFS(Compras!J:J,Compras!$D:$D,$M13,Compras!$B:$B,$A$3,Compras!$A:$A,"Cáceres")</f>
        <v>80.002269871065891</v>
      </c>
      <c r="H13" s="30">
        <f>+SUMIFS(Compras!K:K,Compras!$D:$D,$M13,Compras!$B:$B,$A$3,Compras!$A:$A,"Cáceres")</f>
        <v>44.47584090809417</v>
      </c>
      <c r="I13" s="30">
        <f>+SUMIFS(Compras!L:L,Compras!$D:$D,$M13,Compras!$B:$B,$A$3,Compras!$A:$A,"Cáceres")</f>
        <v>56.517227429168393</v>
      </c>
      <c r="J13" s="30">
        <f>+SUMIFS(Compras!M:M,Compras!$D:$D,$M13,Compras!$B:$B,$A$3,Compras!$A:$A,"Cáceres")</f>
        <v>32.049378550763102</v>
      </c>
      <c r="K13" s="30">
        <f>+SUMIFS(Compras!N:N,Compras!$D:$D,$M13,Compras!$B:$B,$A$3,Compras!$A:$A,"Cáceres")</f>
        <v>49.351906616817445</v>
      </c>
      <c r="L13" s="30">
        <f>+SUMIFS(Compras!O:O,Compras!$D:$D,$M13,Compras!$B:$B,$A$3,Compras!$A:$A,"Cáceres")</f>
        <v>18.919116157155241</v>
      </c>
      <c r="M13" s="49" t="s">
        <v>41</v>
      </c>
    </row>
    <row r="14" spans="1:13" ht="13.8" thickBot="1">
      <c r="A14" s="29" t="s">
        <v>11</v>
      </c>
      <c r="B14" s="30">
        <f>+SUMIFS(Compras!E:E,Compras!$D:$D,$M14,Compras!$B:$B,$A$3,Compras!$A:$A,"Cáceres")</f>
        <v>10.85116802083798</v>
      </c>
      <c r="C14" s="30">
        <f>+SUMIFS(Compras!F:F,Compras!$D:$D,$M14,Compras!$B:$B,$A$3,Compras!$A:$A,"Cáceres")</f>
        <v>14.1055601578654</v>
      </c>
      <c r="D14" s="30">
        <f>+SUMIFS(Compras!G:G,Compras!$D:$D,$M14,Compras!$B:$B,$A$3,Compras!$A:$A,"Cáceres")</f>
        <v>3.5489682003756799</v>
      </c>
      <c r="E14" s="30">
        <f>+SUMIFS(Compras!H:H,Compras!$D:$D,$M14,Compras!$B:$B,$A$3,Compras!$A:$A,"Cáceres")</f>
        <v>13.448587067372181</v>
      </c>
      <c r="F14" s="30">
        <f>+SUMIFS(Compras!I:I,Compras!$D:$D,$M14,Compras!$B:$B,$A$3,Compras!$A:$A,"Cáceres")</f>
        <v>10.2971636328347</v>
      </c>
      <c r="G14" s="30">
        <f>+SUMIFS(Compras!J:J,Compras!$D:$D,$M14,Compras!$B:$B,$A$3,Compras!$A:$A,"Cáceres")</f>
        <v>1.3513898907855399</v>
      </c>
      <c r="H14" s="30">
        <f>+SUMIFS(Compras!K:K,Compras!$D:$D,$M14,Compras!$B:$B,$A$3,Compras!$A:$A,"Cáceres")</f>
        <v>20.16264501297119</v>
      </c>
      <c r="I14" s="30">
        <f>+SUMIFS(Compras!L:L,Compras!$D:$D,$M14,Compras!$B:$B,$A$3,Compras!$A:$A,"Cáceres")</f>
        <v>11.7779536141107</v>
      </c>
      <c r="J14" s="30">
        <f>+SUMIFS(Compras!M:M,Compras!$D:$D,$M14,Compras!$B:$B,$A$3,Compras!$A:$A,"Cáceres")</f>
        <v>1.9544261438819399</v>
      </c>
      <c r="K14" s="30">
        <f>+SUMIFS(Compras!N:N,Compras!$D:$D,$M14,Compras!$B:$B,$A$3,Compras!$A:$A,"Cáceres")</f>
        <v>0</v>
      </c>
      <c r="L14" s="30">
        <f>+SUMIFS(Compras!O:O,Compras!$D:$D,$M14,Compras!$B:$B,$A$3,Compras!$A:$A,"Cáceres")</f>
        <v>18.4007395768732</v>
      </c>
      <c r="M14" s="49" t="s">
        <v>43</v>
      </c>
    </row>
    <row r="15" spans="1:13" ht="13.8" thickBot="1">
      <c r="A15" s="29" t="s">
        <v>13</v>
      </c>
      <c r="B15" s="30">
        <f>+SUMIFS(Compras!E:E,Compras!$D:$D,$M15,Compras!$B:$B,$A$3,Compras!$A:$A,"Cáceres")</f>
        <v>0</v>
      </c>
      <c r="C15" s="30">
        <f>+SUMIFS(Compras!F:F,Compras!$D:$D,$M15,Compras!$B:$B,$A$3,Compras!$A:$A,"Cáceres")</f>
        <v>2.3360176468649998</v>
      </c>
      <c r="D15" s="30">
        <f>+SUMIFS(Compras!G:G,Compras!$D:$D,$M15,Compras!$B:$B,$A$3,Compras!$A:$A,"Cáceres")</f>
        <v>1.1435358032360821</v>
      </c>
      <c r="E15" s="30">
        <f>+SUMIFS(Compras!H:H,Compras!$D:$D,$M15,Compras!$B:$B,$A$3,Compras!$A:$A,"Cáceres")</f>
        <v>11.838928070531809</v>
      </c>
      <c r="F15" s="30">
        <f>+SUMIFS(Compras!I:I,Compras!$D:$D,$M15,Compras!$B:$B,$A$3,Compras!$A:$A,"Cáceres")</f>
        <v>20.977273576076296</v>
      </c>
      <c r="G15" s="30">
        <f>+SUMIFS(Compras!J:J,Compras!$D:$D,$M15,Compras!$B:$B,$A$3,Compras!$A:$A,"Cáceres")</f>
        <v>3.2310593088016031</v>
      </c>
      <c r="H15" s="30">
        <f>+SUMIFS(Compras!K:K,Compras!$D:$D,$M15,Compras!$B:$B,$A$3,Compras!$A:$A,"Cáceres")</f>
        <v>1.3111316251910248</v>
      </c>
      <c r="I15" s="30">
        <f>+SUMIFS(Compras!L:L,Compras!$D:$D,$M15,Compras!$B:$B,$A$3,Compras!$A:$A,"Cáceres")</f>
        <v>12.128697928761909</v>
      </c>
      <c r="J15" s="30">
        <f>+SUMIFS(Compras!M:M,Compras!$D:$D,$M15,Compras!$B:$B,$A$3,Compras!$A:$A,"Cáceres")</f>
        <v>0.92524417569767303</v>
      </c>
      <c r="K15" s="30">
        <f>+SUMIFS(Compras!N:N,Compras!$D:$D,$M15,Compras!$B:$B,$A$3,Compras!$A:$A,"Cáceres")</f>
        <v>2.0991774772688778</v>
      </c>
      <c r="L15" s="30">
        <f>+SUMIFS(Compras!O:O,Compras!$D:$D,$M15,Compras!$B:$B,$A$3,Compras!$A:$A,"Cáceres")</f>
        <v>5.4462087860358999</v>
      </c>
      <c r="M15" s="49" t="s">
        <v>45</v>
      </c>
    </row>
    <row r="16" spans="1:13" ht="13.8" thickBot="1">
      <c r="A16" s="29" t="s">
        <v>16</v>
      </c>
      <c r="B16" s="30">
        <f>+SUMIFS(Compras!E:E,Compras!$D:$D,$M16,Compras!$B:$B,$A$3,Compras!$A:$A,"Cáceres")</f>
        <v>30.866087038304698</v>
      </c>
      <c r="C16" s="30">
        <f>+SUMIFS(Compras!F:F,Compras!$D:$D,$M16,Compras!$B:$B,$A$3,Compras!$A:$A,"Cáceres")</f>
        <v>0</v>
      </c>
      <c r="D16" s="30">
        <f>+SUMIFS(Compras!G:G,Compras!$D:$D,$M16,Compras!$B:$B,$A$3,Compras!$A:$A,"Cáceres")</f>
        <v>17.007500915300959</v>
      </c>
      <c r="E16" s="30">
        <f>+SUMIFS(Compras!H:H,Compras!$D:$D,$M16,Compras!$B:$B,$A$3,Compras!$A:$A,"Cáceres")</f>
        <v>20.350405452245699</v>
      </c>
      <c r="F16" s="30">
        <f>+SUMIFS(Compras!I:I,Compras!$D:$D,$M16,Compras!$B:$B,$A$3,Compras!$A:$A,"Cáceres")</f>
        <v>45.172594894714699</v>
      </c>
      <c r="G16" s="30">
        <f>+SUMIFS(Compras!J:J,Compras!$D:$D,$M16,Compras!$B:$B,$A$3,Compras!$A:$A,"Cáceres")</f>
        <v>0</v>
      </c>
      <c r="H16" s="30">
        <f>+SUMIFS(Compras!K:K,Compras!$D:$D,$M16,Compras!$B:$B,$A$3,Compras!$A:$A,"Cáceres")</f>
        <v>41.656693700599703</v>
      </c>
      <c r="I16" s="30">
        <f>+SUMIFS(Compras!L:L,Compras!$D:$D,$M16,Compras!$B:$B,$A$3,Compras!$A:$A,"Cáceres")</f>
        <v>1.96123837022781</v>
      </c>
      <c r="J16" s="30">
        <f>+SUMIFS(Compras!M:M,Compras!$D:$D,$M16,Compras!$B:$B,$A$3,Compras!$A:$A,"Cáceres")</f>
        <v>17.235987459158231</v>
      </c>
      <c r="K16" s="30">
        <f>+SUMIFS(Compras!N:N,Compras!$D:$D,$M16,Compras!$B:$B,$A$3,Compras!$A:$A,"Cáceres")</f>
        <v>32.792555041435762</v>
      </c>
      <c r="L16" s="30">
        <f>+SUMIFS(Compras!O:O,Compras!$D:$D,$M16,Compras!$B:$B,$A$3,Compras!$A:$A,"Cáceres")</f>
        <v>26.4760644501923</v>
      </c>
      <c r="M16" s="49" t="s">
        <v>47</v>
      </c>
    </row>
    <row r="17" spans="1:13" ht="13.8" thickBot="1">
      <c r="A17" s="29" t="s">
        <v>19</v>
      </c>
      <c r="B17" s="30">
        <f>+SUMIFS(Compras!E:E,Compras!$D:$D,$M17,Compras!$B:$B,$A$3,Compras!$A:$A,"Cáceres")</f>
        <v>0</v>
      </c>
      <c r="C17" s="30">
        <f>+SUMIFS(Compras!F:F,Compras!$D:$D,$M17,Compras!$B:$B,$A$3,Compras!$A:$A,"Cáceres")</f>
        <v>0</v>
      </c>
      <c r="D17" s="30">
        <f>+SUMIFS(Compras!G:G,Compras!$D:$D,$M17,Compras!$B:$B,$A$3,Compras!$A:$A,"Cáceres")</f>
        <v>0</v>
      </c>
      <c r="E17" s="30">
        <f>+SUMIFS(Compras!H:H,Compras!$D:$D,$M17,Compras!$B:$B,$A$3,Compras!$A:$A,"Cáceres")</f>
        <v>34.974473370041345</v>
      </c>
      <c r="F17" s="30">
        <f>+SUMIFS(Compras!I:I,Compras!$D:$D,$M17,Compras!$B:$B,$A$3,Compras!$A:$A,"Cáceres")</f>
        <v>0</v>
      </c>
      <c r="G17" s="30">
        <f>+SUMIFS(Compras!J:J,Compras!$D:$D,$M17,Compras!$B:$B,$A$3,Compras!$A:$A,"Cáceres")</f>
        <v>0</v>
      </c>
      <c r="H17" s="30">
        <f>+SUMIFS(Compras!K:K,Compras!$D:$D,$M17,Compras!$B:$B,$A$3,Compras!$A:$A,"Cáceres")</f>
        <v>16.757873835048802</v>
      </c>
      <c r="I17" s="30">
        <f>+SUMIFS(Compras!L:L,Compras!$D:$D,$M17,Compras!$B:$B,$A$3,Compras!$A:$A,"Cáceres")</f>
        <v>0</v>
      </c>
      <c r="J17" s="30">
        <f>+SUMIFS(Compras!M:M,Compras!$D:$D,$M17,Compras!$B:$B,$A$3,Compras!$A:$A,"Cáceres")</f>
        <v>0</v>
      </c>
      <c r="K17" s="30">
        <f>+SUMIFS(Compras!N:N,Compras!$D:$D,$M17,Compras!$B:$B,$A$3,Compras!$A:$A,"Cáceres")</f>
        <v>0</v>
      </c>
      <c r="L17" s="30">
        <f>+SUMIFS(Compras!O:O,Compras!$D:$D,$M17,Compras!$B:$B,$A$3,Compras!$A:$A,"Cáceres")</f>
        <v>0</v>
      </c>
      <c r="M17" s="49" t="s">
        <v>49</v>
      </c>
    </row>
    <row r="18" spans="1:13" ht="13.8" thickBot="1">
      <c r="A18" s="29" t="s">
        <v>25</v>
      </c>
      <c r="B18" s="30">
        <f>+SUMIFS(Compras!E:E,Compras!$D:$D,$M18,Compras!$B:$B,$A$3,Compras!$A:$A,"Cáceres")</f>
        <v>4.1903292687640201</v>
      </c>
      <c r="C18" s="30">
        <f>+SUMIFS(Compras!F:F,Compras!$D:$D,$M18,Compras!$B:$B,$A$3,Compras!$A:$A,"Cáceres")</f>
        <v>0</v>
      </c>
      <c r="D18" s="30">
        <f>+SUMIFS(Compras!G:G,Compras!$D:$D,$M18,Compras!$B:$B,$A$3,Compras!$A:$A,"Cáceres")</f>
        <v>0</v>
      </c>
      <c r="E18" s="30">
        <f>+SUMIFS(Compras!H:H,Compras!$D:$D,$M18,Compras!$B:$B,$A$3,Compras!$A:$A,"Cáceres")</f>
        <v>8.2829800028955916</v>
      </c>
      <c r="F18" s="30">
        <f>+SUMIFS(Compras!I:I,Compras!$D:$D,$M18,Compras!$B:$B,$A$3,Compras!$A:$A,"Cáceres")</f>
        <v>0</v>
      </c>
      <c r="G18" s="30">
        <f>+SUMIFS(Compras!J:J,Compras!$D:$D,$M18,Compras!$B:$B,$A$3,Compras!$A:$A,"Cáceres")</f>
        <v>0</v>
      </c>
      <c r="H18" s="30">
        <f>+SUMIFS(Compras!K:K,Compras!$D:$D,$M18,Compras!$B:$B,$A$3,Compras!$A:$A,"Cáceres")</f>
        <v>0</v>
      </c>
      <c r="I18" s="30">
        <f>+SUMIFS(Compras!L:L,Compras!$D:$D,$M18,Compras!$B:$B,$A$3,Compras!$A:$A,"Cáceres")</f>
        <v>0</v>
      </c>
      <c r="J18" s="30">
        <f>+SUMIFS(Compras!M:M,Compras!$D:$D,$M18,Compras!$B:$B,$A$3,Compras!$A:$A,"Cáceres")</f>
        <v>0</v>
      </c>
      <c r="K18" s="30">
        <f>+SUMIFS(Compras!N:N,Compras!$D:$D,$M18,Compras!$B:$B,$A$3,Compras!$A:$A,"Cáceres")</f>
        <v>185.054349531452</v>
      </c>
      <c r="L18" s="30">
        <f>+SUMIFS(Compras!O:O,Compras!$D:$D,$M18,Compras!$B:$B,$A$3,Compras!$A:$A,"Cáceres")</f>
        <v>0</v>
      </c>
      <c r="M18" s="49" t="s">
        <v>51</v>
      </c>
    </row>
    <row r="19" spans="1:13" ht="13.8" thickBot="1">
      <c r="A19" s="29" t="s">
        <v>28</v>
      </c>
      <c r="B19" s="30">
        <f>+SUMIFS(Compras!E:E,Compras!$D:$D,$M19,Compras!$B:$B,$A$3,Compras!$A:$A,"Cáceres")</f>
        <v>9.0430594827869992</v>
      </c>
      <c r="C19" s="30">
        <f>+SUMIFS(Compras!F:F,Compras!$D:$D,$M19,Compras!$B:$B,$A$3,Compras!$A:$A,"Cáceres")</f>
        <v>0</v>
      </c>
      <c r="D19" s="30">
        <f>+SUMIFS(Compras!G:G,Compras!$D:$D,$M19,Compras!$B:$B,$A$3,Compras!$A:$A,"Cáceres")</f>
        <v>0</v>
      </c>
      <c r="E19" s="30">
        <f>+SUMIFS(Compras!H:H,Compras!$D:$D,$M19,Compras!$B:$B,$A$3,Compras!$A:$A,"Cáceres")</f>
        <v>0.61674670998212</v>
      </c>
      <c r="F19" s="30">
        <f>+SUMIFS(Compras!I:I,Compras!$D:$D,$M19,Compras!$B:$B,$A$3,Compras!$A:$A,"Cáceres")</f>
        <v>22.884039111759048</v>
      </c>
      <c r="G19" s="30">
        <f>+SUMIFS(Compras!J:J,Compras!$D:$D,$M19,Compras!$B:$B,$A$3,Compras!$A:$A,"Cáceres")</f>
        <v>11.8878183861548</v>
      </c>
      <c r="H19" s="30">
        <f>+SUMIFS(Compras!K:K,Compras!$D:$D,$M19,Compras!$B:$B,$A$3,Compras!$A:$A,"Cáceres")</f>
        <v>9.1202189258393906E-2</v>
      </c>
      <c r="I19" s="30">
        <f>+SUMIFS(Compras!L:L,Compras!$D:$D,$M19,Compras!$B:$B,$A$3,Compras!$A:$A,"Cáceres")</f>
        <v>0</v>
      </c>
      <c r="J19" s="30">
        <f>+SUMIFS(Compras!M:M,Compras!$D:$D,$M19,Compras!$B:$B,$A$3,Compras!$A:$A,"Cáceres")</f>
        <v>6.72585336687313</v>
      </c>
      <c r="K19" s="30">
        <f>+SUMIFS(Compras!N:N,Compras!$D:$D,$M19,Compras!$B:$B,$A$3,Compras!$A:$A,"Cáceres")</f>
        <v>3.2838766846147101</v>
      </c>
      <c r="L19" s="30">
        <f>+SUMIFS(Compras!O:O,Compras!$D:$D,$M19,Compras!$B:$B,$A$3,Compras!$A:$A,"Cáceres")</f>
        <v>3.07523060546816</v>
      </c>
      <c r="M19" s="49" t="s">
        <v>53</v>
      </c>
    </row>
    <row r="20" spans="1:13" ht="13.8" thickBot="1">
      <c r="A20" s="29" t="s">
        <v>31</v>
      </c>
      <c r="B20" s="30">
        <f>+SUMIFS(Compras!E:E,Compras!$D:$D,$M20,Compras!$B:$B,$A$3,Compras!$A:$A,"Cáceres")</f>
        <v>0</v>
      </c>
      <c r="C20" s="30">
        <f>+SUMIFS(Compras!F:F,Compras!$D:$D,$M20,Compras!$B:$B,$A$3,Compras!$A:$A,"Cáceres")</f>
        <v>2.43180920053807</v>
      </c>
      <c r="D20" s="30">
        <f>+SUMIFS(Compras!G:G,Compras!$D:$D,$M20,Compras!$B:$B,$A$3,Compras!$A:$A,"Cáceres")</f>
        <v>15.495327371374053</v>
      </c>
      <c r="E20" s="30">
        <f>+SUMIFS(Compras!H:H,Compras!$D:$D,$M20,Compras!$B:$B,$A$3,Compras!$A:$A,"Cáceres")</f>
        <v>3.142719860249283</v>
      </c>
      <c r="F20" s="30">
        <f>+SUMIFS(Compras!I:I,Compras!$D:$D,$M20,Compras!$B:$B,$A$3,Compras!$A:$A,"Cáceres")</f>
        <v>48.039099595143902</v>
      </c>
      <c r="G20" s="30">
        <f>+SUMIFS(Compras!J:J,Compras!$D:$D,$M20,Compras!$B:$B,$A$3,Compras!$A:$A,"Cáceres")</f>
        <v>0</v>
      </c>
      <c r="H20" s="30">
        <f>+SUMIFS(Compras!K:K,Compras!$D:$D,$M20,Compras!$B:$B,$A$3,Compras!$A:$A,"Cáceres")</f>
        <v>0</v>
      </c>
      <c r="I20" s="30">
        <f>+SUMIFS(Compras!L:L,Compras!$D:$D,$M20,Compras!$B:$B,$A$3,Compras!$A:$A,"Cáceres")</f>
        <v>0.92415380610912201</v>
      </c>
      <c r="J20" s="30">
        <f>+SUMIFS(Compras!M:M,Compras!$D:$D,$M20,Compras!$B:$B,$A$3,Compras!$A:$A,"Cáceres")</f>
        <v>18.6577436671962</v>
      </c>
      <c r="K20" s="30">
        <f>+SUMIFS(Compras!N:N,Compras!$D:$D,$M20,Compras!$B:$B,$A$3,Compras!$A:$A,"Cáceres")</f>
        <v>0</v>
      </c>
      <c r="L20" s="30">
        <f>+SUMIFS(Compras!O:O,Compras!$D:$D,$M20,Compras!$B:$B,$A$3,Compras!$A:$A,"Cáceres")</f>
        <v>0</v>
      </c>
      <c r="M20" s="49" t="s">
        <v>55</v>
      </c>
    </row>
    <row r="21" spans="1:13" ht="13.8" thickBot="1">
      <c r="A21" s="29" t="s">
        <v>34</v>
      </c>
      <c r="B21" s="30">
        <f>+SUMIFS(Compras!E:E,Compras!$D:$D,$M21,Compras!$B:$B,$A$3,Compras!$A:$A,"Cáceres")</f>
        <v>0</v>
      </c>
      <c r="C21" s="30">
        <f>+SUMIFS(Compras!F:F,Compras!$D:$D,$M21,Compras!$B:$B,$A$3,Compras!$A:$A,"Cáceres")</f>
        <v>0</v>
      </c>
      <c r="D21" s="30">
        <f>+SUMIFS(Compras!G:G,Compras!$D:$D,$M21,Compras!$B:$B,$A$3,Compras!$A:$A,"Cáceres")</f>
        <v>0</v>
      </c>
      <c r="E21" s="30">
        <f>+SUMIFS(Compras!H:H,Compras!$D:$D,$M21,Compras!$B:$B,$A$3,Compras!$A:$A,"Cáceres")</f>
        <v>0</v>
      </c>
      <c r="F21" s="30">
        <f>+SUMIFS(Compras!I:I,Compras!$D:$D,$M21,Compras!$B:$B,$A$3,Compras!$A:$A,"Cáceres")</f>
        <v>0</v>
      </c>
      <c r="G21" s="30">
        <f>+SUMIFS(Compras!J:J,Compras!$D:$D,$M21,Compras!$B:$B,$A$3,Compras!$A:$A,"Cáceres")</f>
        <v>0</v>
      </c>
      <c r="H21" s="30">
        <f>+SUMIFS(Compras!K:K,Compras!$D:$D,$M21,Compras!$B:$B,$A$3,Compras!$A:$A,"Cáceres")</f>
        <v>0</v>
      </c>
      <c r="I21" s="30">
        <f>+SUMIFS(Compras!L:L,Compras!$D:$D,$M21,Compras!$B:$B,$A$3,Compras!$A:$A,"Cáceres")</f>
        <v>0</v>
      </c>
      <c r="J21" s="30">
        <f>+SUMIFS(Compras!M:M,Compras!$D:$D,$M21,Compras!$B:$B,$A$3,Compras!$A:$A,"Cáceres")</f>
        <v>0</v>
      </c>
      <c r="K21" s="30">
        <f>+SUMIFS(Compras!N:N,Compras!$D:$D,$M21,Compras!$B:$B,$A$3,Compras!$A:$A,"Cáceres")</f>
        <v>0</v>
      </c>
      <c r="L21" s="30">
        <f>+SUMIFS(Compras!O:O,Compras!$D:$D,$M21,Compras!$B:$B,$A$3,Compras!$A:$A,"Cáceres")</f>
        <v>0</v>
      </c>
      <c r="M21" s="49" t="s">
        <v>57</v>
      </c>
    </row>
    <row r="22" spans="1:13">
      <c r="A22" s="34" t="s">
        <v>293</v>
      </c>
      <c r="B22" s="35">
        <f t="shared" ref="B22:L22" si="0">SUM(B6:B21)</f>
        <v>450.79648233162192</v>
      </c>
      <c r="C22" s="35">
        <f t="shared" si="0"/>
        <v>607.82764836742092</v>
      </c>
      <c r="D22" s="35">
        <f t="shared" si="0"/>
        <v>557.04150880639122</v>
      </c>
      <c r="E22" s="35">
        <f t="shared" si="0"/>
        <v>522.44308420951074</v>
      </c>
      <c r="F22" s="35">
        <f t="shared" si="0"/>
        <v>646.91680690113969</v>
      </c>
      <c r="G22" s="35">
        <f t="shared" si="0"/>
        <v>248.41149270591896</v>
      </c>
      <c r="H22" s="35">
        <f t="shared" si="0"/>
        <v>469.80637936126948</v>
      </c>
      <c r="I22" s="35">
        <f t="shared" si="0"/>
        <v>542.6524606051222</v>
      </c>
      <c r="J22" s="35">
        <f t="shared" si="0"/>
        <v>194.11723086149695</v>
      </c>
      <c r="K22" s="35">
        <f t="shared" si="0"/>
        <v>427.95728694708703</v>
      </c>
      <c r="L22" s="35">
        <f t="shared" si="0"/>
        <v>352.96871307207482</v>
      </c>
    </row>
    <row r="23" spans="1:13" ht="13.8" thickBot="1">
      <c r="A23" s="37"/>
      <c r="B23" s="88" t="s">
        <v>216</v>
      </c>
      <c r="C23" s="88"/>
      <c r="D23" s="88"/>
      <c r="E23" s="88"/>
      <c r="F23" s="88"/>
      <c r="G23" s="88"/>
      <c r="H23" s="88"/>
      <c r="I23" s="88"/>
      <c r="J23" s="88"/>
      <c r="K23" s="88"/>
      <c r="L23" s="88"/>
    </row>
    <row r="24" spans="1:13" ht="13.8" thickTop="1">
      <c r="A24" s="29" t="s">
        <v>0</v>
      </c>
      <c r="B24" s="38">
        <f t="shared" ref="B24:L39" si="1">+IF(B$22=0,"-",B6/B$22)</f>
        <v>8.231815382636104E-2</v>
      </c>
      <c r="C24" s="38">
        <f t="shared" si="1"/>
        <v>0.12173806021913187</v>
      </c>
      <c r="D24" s="38">
        <f t="shared" si="1"/>
        <v>4.9226766526976523E-2</v>
      </c>
      <c r="E24" s="38">
        <f t="shared" si="1"/>
        <v>6.9354274354185855E-2</v>
      </c>
      <c r="F24" s="38">
        <f t="shared" si="1"/>
        <v>4.4581030278822854E-2</v>
      </c>
      <c r="G24" s="38">
        <f t="shared" si="1"/>
        <v>0.16783214605028496</v>
      </c>
      <c r="H24" s="38">
        <f t="shared" si="1"/>
        <v>6.3925024145716672E-2</v>
      </c>
      <c r="I24" s="38">
        <f t="shared" si="1"/>
        <v>2.4954890649526499E-2</v>
      </c>
      <c r="J24" s="38">
        <f t="shared" si="1"/>
        <v>0.12087139009333792</v>
      </c>
      <c r="K24" s="38">
        <f t="shared" si="1"/>
        <v>3.0578040609169684E-2</v>
      </c>
      <c r="L24" s="38">
        <f t="shared" si="1"/>
        <v>8.7004243353454636E-2</v>
      </c>
    </row>
    <row r="25" spans="1:13">
      <c r="A25" s="50" t="s">
        <v>299</v>
      </c>
      <c r="B25" s="38">
        <f t="shared" si="1"/>
        <v>5.4990114551609792E-2</v>
      </c>
      <c r="C25" s="38">
        <f t="shared" si="1"/>
        <v>0.12546172506204809</v>
      </c>
      <c r="D25" s="38">
        <f t="shared" si="1"/>
        <v>5.1983193580493914E-2</v>
      </c>
      <c r="E25" s="38">
        <f t="shared" si="1"/>
        <v>8.7564883197698812E-2</v>
      </c>
      <c r="F25" s="38">
        <f t="shared" si="1"/>
        <v>6.1186034525755086E-2</v>
      </c>
      <c r="G25" s="38">
        <f t="shared" si="1"/>
        <v>0.17164695247741008</v>
      </c>
      <c r="H25" s="38">
        <f t="shared" si="1"/>
        <v>7.5110592756069933E-2</v>
      </c>
      <c r="I25" s="38">
        <f t="shared" si="1"/>
        <v>0.20950665661583082</v>
      </c>
      <c r="J25" s="38">
        <f t="shared" si="1"/>
        <v>0.21495332410722745</v>
      </c>
      <c r="K25" s="38">
        <f t="shared" si="1"/>
        <v>0.1789974636068449</v>
      </c>
      <c r="L25" s="38">
        <f t="shared" si="1"/>
        <v>0.31233646441337021</v>
      </c>
    </row>
    <row r="26" spans="1:13">
      <c r="A26" s="29" t="s">
        <v>2</v>
      </c>
      <c r="B26" s="38">
        <f t="shared" si="1"/>
        <v>0.71691736388321659</v>
      </c>
      <c r="C26" s="38">
        <f t="shared" si="1"/>
        <v>0.70511328664780404</v>
      </c>
      <c r="D26" s="38">
        <f t="shared" si="1"/>
        <v>0.57147189437056012</v>
      </c>
      <c r="E26" s="38">
        <f t="shared" si="1"/>
        <v>0.52137706713469423</v>
      </c>
      <c r="F26" s="38">
        <f t="shared" si="1"/>
        <v>0.65518747154985424</v>
      </c>
      <c r="G26" s="38">
        <f t="shared" si="1"/>
        <v>0.27216311493858569</v>
      </c>
      <c r="H26" s="38">
        <f t="shared" si="1"/>
        <v>0.57237781071171034</v>
      </c>
      <c r="I26" s="38">
        <f t="shared" si="1"/>
        <v>0.61201612086227242</v>
      </c>
      <c r="J26" s="38">
        <f t="shared" si="1"/>
        <v>0.26468146951425697</v>
      </c>
      <c r="K26" s="38">
        <f t="shared" si="1"/>
        <v>0.13871612744061107</v>
      </c>
      <c r="L26" s="38">
        <f t="shared" si="1"/>
        <v>0.38409758972188918</v>
      </c>
    </row>
    <row r="27" spans="1:13">
      <c r="A27" s="29" t="s">
        <v>3</v>
      </c>
      <c r="B27" s="38">
        <f t="shared" si="1"/>
        <v>0</v>
      </c>
      <c r="C27" s="38">
        <f t="shared" si="1"/>
        <v>0</v>
      </c>
      <c r="D27" s="38">
        <f t="shared" si="1"/>
        <v>0</v>
      </c>
      <c r="E27" s="38">
        <f t="shared" si="1"/>
        <v>0</v>
      </c>
      <c r="F27" s="38">
        <f t="shared" si="1"/>
        <v>0</v>
      </c>
      <c r="G27" s="38">
        <f t="shared" si="1"/>
        <v>0</v>
      </c>
      <c r="H27" s="38">
        <f t="shared" si="1"/>
        <v>0</v>
      </c>
      <c r="I27" s="38">
        <f t="shared" si="1"/>
        <v>0</v>
      </c>
      <c r="J27" s="38">
        <f t="shared" si="1"/>
        <v>0</v>
      </c>
      <c r="K27" s="38">
        <f t="shared" si="1"/>
        <v>0</v>
      </c>
      <c r="L27" s="38">
        <f t="shared" si="1"/>
        <v>0</v>
      </c>
    </row>
    <row r="28" spans="1:13">
      <c r="A28" s="29" t="s">
        <v>5</v>
      </c>
      <c r="B28" s="38">
        <f t="shared" si="1"/>
        <v>0</v>
      </c>
      <c r="C28" s="38">
        <f t="shared" si="1"/>
        <v>0</v>
      </c>
      <c r="D28" s="38">
        <f t="shared" si="1"/>
        <v>0</v>
      </c>
      <c r="E28" s="38">
        <f t="shared" si="1"/>
        <v>0</v>
      </c>
      <c r="F28" s="38">
        <f t="shared" si="1"/>
        <v>0</v>
      </c>
      <c r="G28" s="38">
        <f t="shared" si="1"/>
        <v>0</v>
      </c>
      <c r="H28" s="38">
        <f t="shared" si="1"/>
        <v>0</v>
      </c>
      <c r="I28" s="38">
        <f t="shared" si="1"/>
        <v>0</v>
      </c>
      <c r="J28" s="38">
        <f t="shared" si="1"/>
        <v>0</v>
      </c>
      <c r="K28" s="38">
        <f t="shared" si="1"/>
        <v>0</v>
      </c>
      <c r="L28" s="38">
        <f t="shared" si="1"/>
        <v>0</v>
      </c>
    </row>
    <row r="29" spans="1:13">
      <c r="A29" s="29" t="s">
        <v>6</v>
      </c>
      <c r="B29" s="38">
        <f t="shared" si="1"/>
        <v>3.4472325755284224E-3</v>
      </c>
      <c r="C29" s="38">
        <f t="shared" si="1"/>
        <v>0</v>
      </c>
      <c r="D29" s="38">
        <f t="shared" si="1"/>
        <v>0</v>
      </c>
      <c r="E29" s="38">
        <f t="shared" si="1"/>
        <v>0</v>
      </c>
      <c r="F29" s="38">
        <f t="shared" si="1"/>
        <v>0</v>
      </c>
      <c r="G29" s="38">
        <f t="shared" si="1"/>
        <v>0</v>
      </c>
      <c r="H29" s="38">
        <f t="shared" si="1"/>
        <v>0</v>
      </c>
      <c r="I29" s="38">
        <f t="shared" si="1"/>
        <v>0</v>
      </c>
      <c r="J29" s="38">
        <f t="shared" si="1"/>
        <v>0</v>
      </c>
      <c r="K29" s="38">
        <f t="shared" si="1"/>
        <v>0</v>
      </c>
      <c r="L29" s="38">
        <f t="shared" si="1"/>
        <v>1.1678502110014448E-2</v>
      </c>
    </row>
    <row r="30" spans="1:13">
      <c r="A30" s="29" t="s">
        <v>7</v>
      </c>
      <c r="B30" s="38">
        <f t="shared" si="1"/>
        <v>0</v>
      </c>
      <c r="C30" s="38">
        <f t="shared" si="1"/>
        <v>0</v>
      </c>
      <c r="D30" s="38">
        <f t="shared" si="1"/>
        <v>1.6077343687995744E-3</v>
      </c>
      <c r="E30" s="38">
        <f t="shared" si="1"/>
        <v>0</v>
      </c>
      <c r="F30" s="38">
        <f t="shared" si="1"/>
        <v>0</v>
      </c>
      <c r="G30" s="38">
        <f t="shared" si="1"/>
        <v>0</v>
      </c>
      <c r="H30" s="38">
        <f t="shared" si="1"/>
        <v>2.3678744952639715E-2</v>
      </c>
      <c r="I30" s="38">
        <f t="shared" si="1"/>
        <v>0</v>
      </c>
      <c r="J30" s="38">
        <f t="shared" si="1"/>
        <v>0</v>
      </c>
      <c r="K30" s="38">
        <f t="shared" si="1"/>
        <v>1.4771286850727542E-2</v>
      </c>
      <c r="L30" s="38">
        <f t="shared" si="1"/>
        <v>0</v>
      </c>
    </row>
    <row r="31" spans="1:13">
      <c r="A31" s="29" t="s">
        <v>9</v>
      </c>
      <c r="B31" s="38">
        <f t="shared" si="1"/>
        <v>2.0430345892710207E-2</v>
      </c>
      <c r="C31" s="38">
        <f t="shared" si="1"/>
        <v>1.6636371131132078E-2</v>
      </c>
      <c r="D31" s="38">
        <f t="shared" si="1"/>
        <v>0.2589374118303947</v>
      </c>
      <c r="E31" s="38">
        <f t="shared" si="1"/>
        <v>0.14435461837413363</v>
      </c>
      <c r="F31" s="38">
        <f t="shared" si="1"/>
        <v>1.1241564846800873E-2</v>
      </c>
      <c r="G31" s="38">
        <f t="shared" si="1"/>
        <v>0.32205542907701251</v>
      </c>
      <c r="H31" s="38">
        <f t="shared" si="1"/>
        <v>9.4668448241511313E-2</v>
      </c>
      <c r="I31" s="38">
        <f t="shared" si="1"/>
        <v>0.10414995145538444</v>
      </c>
      <c r="J31" s="38">
        <f t="shared" si="1"/>
        <v>0.16510321318992233</v>
      </c>
      <c r="K31" s="38">
        <f t="shared" si="1"/>
        <v>0.11531970157320713</v>
      </c>
      <c r="L31" s="38">
        <f t="shared" si="1"/>
        <v>5.3599980554911199E-2</v>
      </c>
    </row>
    <row r="32" spans="1:13">
      <c r="A32" s="29" t="s">
        <v>11</v>
      </c>
      <c r="B32" s="38">
        <f t="shared" si="1"/>
        <v>2.4071101807878515E-2</v>
      </c>
      <c r="C32" s="38">
        <f t="shared" si="1"/>
        <v>2.3206512891856542E-2</v>
      </c>
      <c r="D32" s="38">
        <f t="shared" si="1"/>
        <v>6.3711018735036155E-3</v>
      </c>
      <c r="E32" s="38">
        <f t="shared" si="1"/>
        <v>2.5741726656638091E-2</v>
      </c>
      <c r="F32" s="38">
        <f t="shared" si="1"/>
        <v>1.5917291872752794E-2</v>
      </c>
      <c r="G32" s="38">
        <f t="shared" si="1"/>
        <v>5.4401262842753333E-3</v>
      </c>
      <c r="H32" s="38">
        <f t="shared" si="1"/>
        <v>4.2916924713503335E-2</v>
      </c>
      <c r="I32" s="38">
        <f t="shared" si="1"/>
        <v>2.1704413909736771E-2</v>
      </c>
      <c r="J32" s="38">
        <f t="shared" si="1"/>
        <v>1.0068277479583597E-2</v>
      </c>
      <c r="K32" s="38">
        <f t="shared" si="1"/>
        <v>0</v>
      </c>
      <c r="L32" s="38">
        <f t="shared" si="1"/>
        <v>5.2131361492982642E-2</v>
      </c>
    </row>
    <row r="33" spans="1:12">
      <c r="A33" s="29" t="s">
        <v>13</v>
      </c>
      <c r="B33" s="38">
        <f t="shared" si="1"/>
        <v>0</v>
      </c>
      <c r="C33" s="38">
        <f t="shared" si="1"/>
        <v>3.8432237380766842E-3</v>
      </c>
      <c r="D33" s="38">
        <f t="shared" si="1"/>
        <v>2.0528735922865247E-3</v>
      </c>
      <c r="E33" s="38">
        <f t="shared" si="1"/>
        <v>2.2660703966337025E-2</v>
      </c>
      <c r="F33" s="38">
        <f t="shared" si="1"/>
        <v>3.2426539784244611E-2</v>
      </c>
      <c r="G33" s="38">
        <f t="shared" si="1"/>
        <v>1.3006883351514984E-2</v>
      </c>
      <c r="H33" s="38">
        <f t="shared" si="1"/>
        <v>2.7907914468372876E-3</v>
      </c>
      <c r="I33" s="38">
        <f t="shared" si="1"/>
        <v>2.2350765562247639E-2</v>
      </c>
      <c r="J33" s="38">
        <f t="shared" si="1"/>
        <v>4.7664196093845819E-3</v>
      </c>
      <c r="K33" s="38">
        <f t="shared" si="1"/>
        <v>4.9051097885112584E-3</v>
      </c>
      <c r="L33" s="38">
        <f t="shared" si="1"/>
        <v>1.5429721061208634E-2</v>
      </c>
    </row>
    <row r="34" spans="1:12">
      <c r="A34" s="29" t="s">
        <v>16</v>
      </c>
      <c r="B34" s="38">
        <f t="shared" si="1"/>
        <v>6.8470115114160332E-2</v>
      </c>
      <c r="C34" s="38">
        <f t="shared" si="1"/>
        <v>0</v>
      </c>
      <c r="D34" s="38">
        <f t="shared" si="1"/>
        <v>3.0531837657383969E-2</v>
      </c>
      <c r="E34" s="38">
        <f t="shared" si="1"/>
        <v>3.8952387479752257E-2</v>
      </c>
      <c r="F34" s="38">
        <f t="shared" si="1"/>
        <v>6.9827517870652361E-2</v>
      </c>
      <c r="G34" s="38">
        <f t="shared" si="1"/>
        <v>0</v>
      </c>
      <c r="H34" s="38">
        <f t="shared" si="1"/>
        <v>8.8667790669923488E-2</v>
      </c>
      <c r="I34" s="38">
        <f t="shared" si="1"/>
        <v>3.6141702334506975E-3</v>
      </c>
      <c r="J34" s="38">
        <f t="shared" si="1"/>
        <v>8.8791640920615353E-2</v>
      </c>
      <c r="K34" s="38">
        <f t="shared" si="1"/>
        <v>7.6625766265992476E-2</v>
      </c>
      <c r="L34" s="38">
        <f t="shared" si="1"/>
        <v>7.5009663660433254E-2</v>
      </c>
    </row>
    <row r="35" spans="1:12">
      <c r="A35" s="29" t="s">
        <v>19</v>
      </c>
      <c r="B35" s="38">
        <f t="shared" si="1"/>
        <v>0</v>
      </c>
      <c r="C35" s="38">
        <f t="shared" si="1"/>
        <v>0</v>
      </c>
      <c r="D35" s="38">
        <f t="shared" si="1"/>
        <v>0</v>
      </c>
      <c r="E35" s="38">
        <f t="shared" si="1"/>
        <v>6.6944083340599522E-2</v>
      </c>
      <c r="F35" s="38">
        <f t="shared" si="1"/>
        <v>0</v>
      </c>
      <c r="G35" s="38">
        <f t="shared" si="1"/>
        <v>0</v>
      </c>
      <c r="H35" s="38">
        <f t="shared" si="1"/>
        <v>3.566974517849706E-2</v>
      </c>
      <c r="I35" s="38">
        <f t="shared" si="1"/>
        <v>0</v>
      </c>
      <c r="J35" s="38">
        <f t="shared" si="1"/>
        <v>0</v>
      </c>
      <c r="K35" s="38">
        <f t="shared" si="1"/>
        <v>0</v>
      </c>
      <c r="L35" s="38">
        <f t="shared" si="1"/>
        <v>0</v>
      </c>
    </row>
    <row r="36" spans="1:12">
      <c r="A36" s="29" t="s">
        <v>25</v>
      </c>
      <c r="B36" s="38">
        <f t="shared" si="1"/>
        <v>9.2953903435330377E-3</v>
      </c>
      <c r="C36" s="38">
        <f t="shared" si="1"/>
        <v>0</v>
      </c>
      <c r="D36" s="38">
        <f t="shared" si="1"/>
        <v>0</v>
      </c>
      <c r="E36" s="38">
        <f t="shared" si="1"/>
        <v>1.5854320314007526E-2</v>
      </c>
      <c r="F36" s="38">
        <f t="shared" si="1"/>
        <v>0</v>
      </c>
      <c r="G36" s="38">
        <f t="shared" si="1"/>
        <v>0</v>
      </c>
      <c r="H36" s="38">
        <f t="shared" si="1"/>
        <v>0</v>
      </c>
      <c r="I36" s="38">
        <f t="shared" si="1"/>
        <v>0</v>
      </c>
      <c r="J36" s="38">
        <f t="shared" si="1"/>
        <v>0</v>
      </c>
      <c r="K36" s="38">
        <f t="shared" si="1"/>
        <v>0.432413129010074</v>
      </c>
      <c r="L36" s="38">
        <f t="shared" si="1"/>
        <v>0</v>
      </c>
    </row>
    <row r="37" spans="1:12">
      <c r="A37" s="29" t="s">
        <v>28</v>
      </c>
      <c r="B37" s="38">
        <f t="shared" si="1"/>
        <v>2.0060182005001988E-2</v>
      </c>
      <c r="C37" s="38">
        <f t="shared" si="1"/>
        <v>0</v>
      </c>
      <c r="D37" s="38">
        <f t="shared" si="1"/>
        <v>0</v>
      </c>
      <c r="E37" s="38">
        <f t="shared" si="1"/>
        <v>1.1805050705481087E-3</v>
      </c>
      <c r="F37" s="38">
        <f t="shared" si="1"/>
        <v>3.5374006159119828E-2</v>
      </c>
      <c r="G37" s="38">
        <f t="shared" si="1"/>
        <v>4.7855347820916445E-2</v>
      </c>
      <c r="H37" s="38">
        <f t="shared" si="1"/>
        <v>1.941271835907994E-4</v>
      </c>
      <c r="I37" s="38">
        <f t="shared" si="1"/>
        <v>0</v>
      </c>
      <c r="J37" s="38">
        <f t="shared" si="1"/>
        <v>3.4648409814129484E-2</v>
      </c>
      <c r="K37" s="38">
        <f t="shared" si="1"/>
        <v>7.6733748548619323E-3</v>
      </c>
      <c r="L37" s="38">
        <f t="shared" si="1"/>
        <v>8.712473631735768E-3</v>
      </c>
    </row>
    <row r="38" spans="1:12">
      <c r="A38" s="29" t="s">
        <v>31</v>
      </c>
      <c r="B38" s="38">
        <f t="shared" si="1"/>
        <v>0</v>
      </c>
      <c r="C38" s="38">
        <f t="shared" si="1"/>
        <v>4.000820309950897E-3</v>
      </c>
      <c r="D38" s="38">
        <f t="shared" si="1"/>
        <v>2.7817186199600979E-2</v>
      </c>
      <c r="E38" s="38">
        <f t="shared" si="1"/>
        <v>6.0154301114051798E-3</v>
      </c>
      <c r="F38" s="38">
        <f t="shared" si="1"/>
        <v>7.4258543111997283E-2</v>
      </c>
      <c r="G38" s="38">
        <f t="shared" si="1"/>
        <v>0</v>
      </c>
      <c r="H38" s="38">
        <f t="shared" si="1"/>
        <v>0</v>
      </c>
      <c r="I38" s="38">
        <f t="shared" si="1"/>
        <v>1.7030307115507785E-3</v>
      </c>
      <c r="J38" s="38">
        <f t="shared" si="1"/>
        <v>9.6115855271542275E-2</v>
      </c>
      <c r="K38" s="38">
        <f t="shared" si="1"/>
        <v>0</v>
      </c>
      <c r="L38" s="38">
        <f t="shared" si="1"/>
        <v>0</v>
      </c>
    </row>
    <row r="39" spans="1:12">
      <c r="A39" s="29" t="s">
        <v>34</v>
      </c>
      <c r="B39" s="38">
        <f t="shared" si="1"/>
        <v>0</v>
      </c>
      <c r="C39" s="38">
        <f t="shared" si="1"/>
        <v>0</v>
      </c>
      <c r="D39" s="38">
        <f t="shared" si="1"/>
        <v>0</v>
      </c>
      <c r="E39" s="38">
        <f t="shared" si="1"/>
        <v>0</v>
      </c>
      <c r="F39" s="38">
        <f t="shared" si="1"/>
        <v>0</v>
      </c>
      <c r="G39" s="38">
        <f t="shared" si="1"/>
        <v>0</v>
      </c>
      <c r="H39" s="38">
        <f t="shared" si="1"/>
        <v>0</v>
      </c>
      <c r="I39" s="38">
        <f t="shared" si="1"/>
        <v>0</v>
      </c>
      <c r="J39" s="38">
        <f t="shared" si="1"/>
        <v>0</v>
      </c>
      <c r="K39" s="38">
        <f t="shared" si="1"/>
        <v>0</v>
      </c>
      <c r="L39" s="38">
        <f t="shared" si="1"/>
        <v>0</v>
      </c>
    </row>
    <row r="40" spans="1:12">
      <c r="A40" s="34" t="s">
        <v>293</v>
      </c>
      <c r="B40" s="42">
        <f t="shared" ref="B40:L40" si="2">+IF(B22=0,"-",SUM(B24:B39))</f>
        <v>0.99999999999999989</v>
      </c>
      <c r="C40" s="42">
        <f t="shared" si="2"/>
        <v>1.0000000000000002</v>
      </c>
      <c r="D40" s="42">
        <f t="shared" si="2"/>
        <v>0.99999999999999989</v>
      </c>
      <c r="E40" s="42">
        <f t="shared" si="2"/>
        <v>1.0000000000000004</v>
      </c>
      <c r="F40" s="42">
        <f t="shared" si="2"/>
        <v>0.99999999999999989</v>
      </c>
      <c r="G40" s="42">
        <f t="shared" si="2"/>
        <v>1</v>
      </c>
      <c r="H40" s="42">
        <f t="shared" si="2"/>
        <v>0.99999999999999989</v>
      </c>
      <c r="I40" s="42">
        <f t="shared" si="2"/>
        <v>1</v>
      </c>
      <c r="J40" s="42">
        <f t="shared" si="2"/>
        <v>1</v>
      </c>
      <c r="K40" s="42">
        <f t="shared" si="2"/>
        <v>1</v>
      </c>
      <c r="L40" s="42">
        <f t="shared" si="2"/>
        <v>1</v>
      </c>
    </row>
    <row r="41" spans="1:12">
      <c r="A41" s="15"/>
      <c r="B41" s="64"/>
      <c r="C41" s="64"/>
      <c r="D41" s="65"/>
      <c r="E41" s="65"/>
      <c r="F41" s="65"/>
      <c r="G41" s="65"/>
      <c r="H41" s="65"/>
      <c r="I41" s="65"/>
      <c r="J41" s="65"/>
      <c r="K41" s="65"/>
      <c r="L41" s="65"/>
    </row>
  </sheetData>
  <sheetProtection algorithmName="SHA-512" hashValue="0aXLSB4alImYArAYuuqQa/BxwFMZuKWcR3qifi+9wtDvaytTJhYLlMOwX+QRKTyKRWLNQilc2Sfer9MktPHfAw==" saltValue="2BIJR7pdd4gqGKegVuvwPg==" spinCount="100000" sheet="1" objects="1" scenarios="1"/>
  <protectedRanges>
    <protectedRange sqref="A2:A3" name="Rango1"/>
  </protectedRanges>
  <mergeCells count="3">
    <mergeCell ref="A1:L1"/>
    <mergeCell ref="B5:L5"/>
    <mergeCell ref="B23:L23"/>
  </mergeCells>
  <printOptions horizontalCentered="1"/>
  <pageMargins left="0.39370078740157483" right="0.19685039370078741" top="0.39370078740157483" bottom="0.39370078740157483" header="0" footer="0"/>
  <pageSetup paperSize="9" scale="90" fitToHeight="0" orientation="landscape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3143787-41C1-4882-91FE-A66D7715BD71}">
          <x14:formula1>
            <xm:f>'C4'!$R$5:$R$22</xm:f>
          </x14:formula1>
          <xm:sqref>A3</xm:sqref>
        </x14:dataValidation>
      </x14:dataValidation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435EA3-63DE-471E-A8B9-5D02EB05785D}">
  <sheetPr>
    <pageSetUpPr fitToPage="1"/>
  </sheetPr>
  <dimension ref="A1:L54"/>
  <sheetViews>
    <sheetView view="pageBreakPreview" zoomScaleNormal="100" zoomScaleSheetLayoutView="100" workbookViewId="0">
      <selection activeCell="A2" sqref="A2"/>
    </sheetView>
  </sheetViews>
  <sheetFormatPr baseColWidth="10" defaultColWidth="11.44140625" defaultRowHeight="13.2"/>
  <cols>
    <col min="1" max="1" width="23.109375" customWidth="1"/>
    <col min="2" max="12" width="9.6640625" customWidth="1"/>
  </cols>
  <sheetData>
    <row r="1" spans="1:12" ht="17.399999999999999">
      <c r="A1" s="66" t="str">
        <f>"En "&amp;LEFT('C1'!B3,4)&amp;", las principales compras de la provincia de Cáceres (el "&amp;ROUND(SUM(A3:A6)*100,2)&amp;"% del total) se concentraron en "</f>
        <v xml:space="preserve">En 2023, las principales compras de la provincia de Cáceres (el 80,19% del total) se concentraron en </v>
      </c>
      <c r="B1" s="17"/>
      <c r="C1" s="17"/>
    </row>
    <row r="2" spans="1:12" ht="17.399999999999999">
      <c r="A2" s="66" t="s">
        <v>300</v>
      </c>
      <c r="B2" s="17"/>
      <c r="C2" s="17"/>
    </row>
    <row r="3" spans="1:12" ht="17.399999999999999">
      <c r="A3" s="67">
        <f>+LARGE('C13'!$K$26:$K$41,1)</f>
        <v>0.29003567405563485</v>
      </c>
      <c r="B3" s="68" t="str">
        <f>+_xlfn.XLOOKUP(A3,'C13'!$K$26:$K$41,'C13'!$A$26:$A$41)</f>
        <v xml:space="preserve">DA - Industria Agroalimentaria </v>
      </c>
      <c r="C3" s="17"/>
    </row>
    <row r="4" spans="1:12" ht="17.399999999999999">
      <c r="A4" s="67">
        <f>+LARGE('C13'!$K$26:$K$41,2)</f>
        <v>0.21613741374203979</v>
      </c>
      <c r="B4" s="68" t="str">
        <f>+_xlfn.XLOOKUP(A4,'C13'!$K$26:$K$41,'C13'!$A$26:$A$41)</f>
        <v xml:space="preserve">EE - Industria energética, distribución de energía, gas y agua </v>
      </c>
      <c r="C4" s="17"/>
    </row>
    <row r="5" spans="1:12" ht="17.399999999999999">
      <c r="A5" s="67">
        <f>+LARGE('C13'!$K$26:$K$41,3)</f>
        <v>0.16224491692780041</v>
      </c>
      <c r="B5" s="68" t="str">
        <f>+_xlfn.XLOOKUP(A5,'C13'!$K$26:$K$41,'C13'!$A$26:$A$41)</f>
        <v xml:space="preserve">AA,BB - Agricultura, silvicultura y pesca </v>
      </c>
      <c r="C5" s="17"/>
    </row>
    <row r="6" spans="1:12" ht="17.399999999999999">
      <c r="A6" s="67">
        <f>+LARGE('C13'!$K$26:$K$41,4)</f>
        <v>0.13345210806191898</v>
      </c>
      <c r="B6" s="68" t="str">
        <f>+_xlfn.XLOOKUP(A6,'C13'!$K$26:$K$41,'C13'!$A$26:$A$41)</f>
        <v xml:space="preserve">CA,CB, DF - I. extractivas, coquerías, refino y combustibles nucleares </v>
      </c>
      <c r="C6" s="17"/>
    </row>
    <row r="7" spans="1:12">
      <c r="A7" s="17"/>
      <c r="B7" s="17"/>
      <c r="C7" s="17"/>
    </row>
    <row r="8" spans="1:12" ht="15">
      <c r="A8" s="69"/>
      <c r="B8" s="17"/>
      <c r="C8" s="17"/>
    </row>
    <row r="9" spans="1:12" ht="17.399999999999999">
      <c r="A9" s="66" t="s">
        <v>334</v>
      </c>
      <c r="B9" s="17"/>
      <c r="C9" s="17"/>
    </row>
    <row r="11" spans="1:12" ht="15.6">
      <c r="A11" s="90" t="s">
        <v>345</v>
      </c>
      <c r="B11" s="90"/>
      <c r="C11" s="90"/>
      <c r="D11" s="90"/>
      <c r="E11" s="90"/>
      <c r="F11" s="90"/>
      <c r="G11" s="90"/>
      <c r="H11" s="90"/>
      <c r="I11" s="90"/>
      <c r="J11" s="90"/>
      <c r="K11" s="90"/>
      <c r="L11" s="90"/>
    </row>
    <row r="12" spans="1:12" ht="15.6">
      <c r="A12" s="70"/>
      <c r="B12" s="70"/>
      <c r="C12" s="41" t="s">
        <v>303</v>
      </c>
      <c r="D12" s="70"/>
      <c r="E12" s="70"/>
      <c r="F12" s="70"/>
      <c r="G12" s="70"/>
      <c r="H12" s="70"/>
      <c r="I12" s="70"/>
      <c r="J12" s="70"/>
      <c r="K12" s="70"/>
      <c r="L12" s="70"/>
    </row>
    <row r="13" spans="1:12">
      <c r="B13" s="71"/>
      <c r="C13" s="72" t="s">
        <v>2</v>
      </c>
      <c r="D13" s="26"/>
      <c r="E13" s="26"/>
      <c r="F13" s="45"/>
      <c r="G13" s="26"/>
      <c r="H13" s="26"/>
      <c r="J13" s="26"/>
      <c r="K13" s="73"/>
      <c r="L13" s="26"/>
    </row>
    <row r="14" spans="1:12" ht="13.8" thickBot="1">
      <c r="A14" s="17"/>
      <c r="B14" s="27" t="str">
        <f>+'C1'!B3</f>
        <v>2023A</v>
      </c>
      <c r="C14" s="27" t="str">
        <f>+'C1'!C3</f>
        <v>2022P</v>
      </c>
      <c r="D14" s="27">
        <f>+'C1'!D3</f>
        <v>2021</v>
      </c>
      <c r="E14" s="27">
        <f>+'C1'!E3</f>
        <v>2020</v>
      </c>
      <c r="F14" s="27">
        <f>+'C1'!F3</f>
        <v>2019</v>
      </c>
      <c r="G14" s="27">
        <f>+'C1'!G3</f>
        <v>2018</v>
      </c>
      <c r="H14" s="27">
        <f>+'C1'!H3</f>
        <v>2017</v>
      </c>
      <c r="I14" s="27">
        <f>+'C1'!I3</f>
        <v>2016</v>
      </c>
      <c r="J14" s="27">
        <f>+'C1'!J3</f>
        <v>2015</v>
      </c>
      <c r="K14" s="27">
        <f>+'C1'!K3</f>
        <v>2014</v>
      </c>
      <c r="L14" s="27">
        <f>+'C1'!L3</f>
        <v>2013</v>
      </c>
    </row>
    <row r="15" spans="1:12" ht="14.4" thickTop="1" thickBot="1">
      <c r="A15" s="28" t="s">
        <v>196</v>
      </c>
      <c r="B15" s="87" t="s">
        <v>197</v>
      </c>
      <c r="C15" s="87"/>
      <c r="D15" s="87"/>
      <c r="E15" s="87"/>
      <c r="F15" s="87"/>
      <c r="G15" s="87"/>
      <c r="H15" s="87"/>
      <c r="I15" s="87"/>
      <c r="J15" s="87"/>
      <c r="K15" s="87"/>
      <c r="L15" s="87"/>
    </row>
    <row r="16" spans="1:12" ht="13.8" thickTop="1">
      <c r="A16" s="29" t="s">
        <v>198</v>
      </c>
      <c r="B16" s="30">
        <f>+SUMIFS(Compras!E:E,Compras!$AD:$AD,$C$13,Compras!$B:$B,$A16,Compras!$A:$A,"Cáceres")</f>
        <v>323.1838257610134</v>
      </c>
      <c r="C16" s="30">
        <f>+SUMIFS(Compras!F:F,Compras!$AD:$AD,$C$13,Compras!$B:$B,$A16,Compras!$A:$A,"Cáceres")</f>
        <v>428.5873508557579</v>
      </c>
      <c r="D16" s="30">
        <f>+SUMIFS(Compras!G:G,Compras!$AD:$AD,$C$13,Compras!$B:$B,$A16,Compras!$A:$A,"Cáceres")</f>
        <v>318.33356628062342</v>
      </c>
      <c r="E16" s="30">
        <f>+SUMIFS(Compras!H:H,Compras!$AD:$AD,$C$13,Compras!$B:$B,$A16,Compras!$A:$A,"Cáceres")</f>
        <v>272.38984298995877</v>
      </c>
      <c r="F16" s="30">
        <f>+SUMIFS(Compras!I:I,Compras!$AD:$AD,$C$13,Compras!$B:$B,$A16,Compras!$A:$A,"Cáceres")</f>
        <v>423.85178701666302</v>
      </c>
      <c r="G16" s="30">
        <f>+SUMIFS(Compras!J:J,Compras!$AD:$AD,$C$13,Compras!$B:$B,$A16,Compras!$A:$A,"Cáceres")</f>
        <v>67.608445641386666</v>
      </c>
      <c r="H16" s="30">
        <f>+SUMIFS(Compras!K:K,Compras!$AD:$AD,$C$13,Compras!$B:$B,$A16,Compras!$A:$A,"Cáceres")</f>
        <v>268.90674687719866</v>
      </c>
      <c r="I16" s="30">
        <f>+SUMIFS(Compras!L:L,Compras!$AD:$AD,$C$13,Compras!$B:$B,$A16,Compras!$A:$A,"Cáceres")</f>
        <v>332.11205391591398</v>
      </c>
      <c r="J16" s="30">
        <f>+SUMIFS(Compras!M:M,Compras!$AD:$AD,$C$13,Compras!$B:$B,$A16,Compras!$A:$A,"Cáceres")</f>
        <v>51.379233922459292</v>
      </c>
      <c r="K16" s="30">
        <f>+SUMIFS(Compras!N:N,Compras!$AD:$AD,$C$13,Compras!$B:$B,$A16,Compras!$A:$A,"Cáceres")</f>
        <v>59.364577555290282</v>
      </c>
      <c r="L16" s="30">
        <f>+SUMIFS(Compras!O:O,Compras!$AD:$AD,$C$13,Compras!$B:$B,$A16,Compras!$A:$A,"Cáceres")</f>
        <v>135.57443193822101</v>
      </c>
    </row>
    <row r="17" spans="1:12">
      <c r="A17" s="29" t="s">
        <v>199</v>
      </c>
      <c r="B17" s="30">
        <f>+SUMIFS(Compras!E:E,Compras!$AD:$AD,$C$13,Compras!$B:$B,$A17,Compras!$A:$A,"Cáceres")</f>
        <v>0</v>
      </c>
      <c r="C17" s="30">
        <f>+SUMIFS(Compras!F:F,Compras!$AD:$AD,$C$13,Compras!$B:$B,$A17,Compras!$A:$A,"Cáceres")</f>
        <v>0.69972384427221501</v>
      </c>
      <c r="D17" s="30">
        <f>+SUMIFS(Compras!G:G,Compras!$AD:$AD,$C$13,Compras!$B:$B,$A17,Compras!$A:$A,"Cáceres")</f>
        <v>0.75696760189035295</v>
      </c>
      <c r="E17" s="30">
        <f>+SUMIFS(Compras!H:H,Compras!$AD:$AD,$C$13,Compras!$B:$B,$A17,Compras!$A:$A,"Cáceres")</f>
        <v>0</v>
      </c>
      <c r="F17" s="30">
        <f>+SUMIFS(Compras!I:I,Compras!$AD:$AD,$C$13,Compras!$B:$B,$A17,Compras!$A:$A,"Cáceres")</f>
        <v>0</v>
      </c>
      <c r="G17" s="30">
        <f>+SUMIFS(Compras!J:J,Compras!$AD:$AD,$C$13,Compras!$B:$B,$A17,Compras!$A:$A,"Cáceres")</f>
        <v>15.856762394317499</v>
      </c>
      <c r="H17" s="30">
        <f>+SUMIFS(Compras!K:K,Compras!$AD:$AD,$C$13,Compras!$B:$B,$A17,Compras!$A:$A,"Cáceres")</f>
        <v>0.66752550824481605</v>
      </c>
      <c r="I17" s="30">
        <f>+SUMIFS(Compras!L:L,Compras!$AD:$AD,$C$13,Compras!$B:$B,$A17,Compras!$A:$A,"Cáceres")</f>
        <v>0</v>
      </c>
      <c r="J17" s="30">
        <f>+SUMIFS(Compras!M:M,Compras!$AD:$AD,$C$13,Compras!$B:$B,$A17,Compras!$A:$A,"Cáceres")</f>
        <v>1.7110327837994499</v>
      </c>
      <c r="K17" s="30">
        <f>+SUMIFS(Compras!N:N,Compras!$AD:$AD,$C$13,Compras!$B:$B,$A17,Compras!$A:$A,"Cáceres")</f>
        <v>11.029963637953699</v>
      </c>
      <c r="L17" s="30">
        <f>+SUMIFS(Compras!O:O,Compras!$AD:$AD,$C$13,Compras!$B:$B,$A17,Compras!$A:$A,"Cáceres")</f>
        <v>8.7024997924050709</v>
      </c>
    </row>
    <row r="18" spans="1:12">
      <c r="A18" s="29" t="s">
        <v>200</v>
      </c>
      <c r="B18" s="30">
        <f>+SUMIFS(Compras!E:E,Compras!$AD:$AD,$C$13,Compras!$B:$B,$A18,Compras!$A:$A,"Cáceres")</f>
        <v>0</v>
      </c>
      <c r="C18" s="30">
        <f>+SUMIFS(Compras!F:F,Compras!$AD:$AD,$C$13,Compras!$B:$B,$A18,Compras!$A:$A,"Cáceres")</f>
        <v>0</v>
      </c>
      <c r="D18" s="30">
        <f>+SUMIFS(Compras!G:G,Compras!$AD:$AD,$C$13,Compras!$B:$B,$A18,Compras!$A:$A,"Cáceres")</f>
        <v>3.5215684209607798</v>
      </c>
      <c r="E18" s="30">
        <f>+SUMIFS(Compras!H:H,Compras!$AD:$AD,$C$13,Compras!$B:$B,$A18,Compras!$A:$A,"Cáceres")</f>
        <v>0</v>
      </c>
      <c r="F18" s="30">
        <f>+SUMIFS(Compras!I:I,Compras!$AD:$AD,$C$13,Compras!$B:$B,$A18,Compras!$A:$A,"Cáceres")</f>
        <v>0</v>
      </c>
      <c r="G18" s="30">
        <f>+SUMIFS(Compras!J:J,Compras!$AD:$AD,$C$13,Compras!$B:$B,$A18,Compras!$A:$A,"Cáceres")</f>
        <v>0</v>
      </c>
      <c r="H18" s="30">
        <f>+SUMIFS(Compras!K:K,Compras!$AD:$AD,$C$13,Compras!$B:$B,$A18,Compras!$A:$A,"Cáceres")</f>
        <v>0</v>
      </c>
      <c r="I18" s="30">
        <f>+SUMIFS(Compras!L:L,Compras!$AD:$AD,$C$13,Compras!$B:$B,$A18,Compras!$A:$A,"Cáceres")</f>
        <v>0</v>
      </c>
      <c r="J18" s="30">
        <f>+SUMIFS(Compras!M:M,Compras!$AD:$AD,$C$13,Compras!$B:$B,$A18,Compras!$A:$A,"Cáceres")</f>
        <v>0</v>
      </c>
      <c r="K18" s="30">
        <f>+SUMIFS(Compras!N:N,Compras!$AD:$AD,$C$13,Compras!$B:$B,$A18,Compras!$A:$A,"Cáceres")</f>
        <v>1.9033387416173799</v>
      </c>
      <c r="L18" s="30">
        <f>+SUMIFS(Compras!O:O,Compras!$AD:$AD,$C$13,Compras!$B:$B,$A18,Compras!$A:$A,"Cáceres")</f>
        <v>0</v>
      </c>
    </row>
    <row r="19" spans="1:12">
      <c r="A19" s="29" t="s">
        <v>201</v>
      </c>
      <c r="B19" s="30">
        <f>+SUMIFS(Compras!E:E,Compras!$AD:$AD,$C$13,Compras!$B:$B,$A19,Compras!$A:$A,"Cáceres")</f>
        <v>0</v>
      </c>
      <c r="C19" s="30">
        <f>+SUMIFS(Compras!F:F,Compras!$AD:$AD,$C$13,Compras!$B:$B,$A19,Compras!$A:$A,"Cáceres")</f>
        <v>0</v>
      </c>
      <c r="D19" s="30">
        <f>+SUMIFS(Compras!G:G,Compras!$AD:$AD,$C$13,Compras!$B:$B,$A19,Compras!$A:$A,"Cáceres")</f>
        <v>0</v>
      </c>
      <c r="E19" s="30">
        <f>+SUMIFS(Compras!H:H,Compras!$AD:$AD,$C$13,Compras!$B:$B,$A19,Compras!$A:$A,"Cáceres")</f>
        <v>0</v>
      </c>
      <c r="F19" s="30">
        <f>+SUMIFS(Compras!I:I,Compras!$AD:$AD,$C$13,Compras!$B:$B,$A19,Compras!$A:$A,"Cáceres")</f>
        <v>0</v>
      </c>
      <c r="G19" s="30">
        <f>+SUMIFS(Compras!J:J,Compras!$AD:$AD,$C$13,Compras!$B:$B,$A19,Compras!$A:$A,"Cáceres")</f>
        <v>0</v>
      </c>
      <c r="H19" s="30">
        <f>+SUMIFS(Compras!K:K,Compras!$AD:$AD,$C$13,Compras!$B:$B,$A19,Compras!$A:$A,"Cáceres")</f>
        <v>0</v>
      </c>
      <c r="I19" s="30">
        <f>+SUMIFS(Compras!L:L,Compras!$AD:$AD,$C$13,Compras!$B:$B,$A19,Compras!$A:$A,"Cáceres")</f>
        <v>0</v>
      </c>
      <c r="J19" s="30">
        <f>+SUMIFS(Compras!M:M,Compras!$AD:$AD,$C$13,Compras!$B:$B,$A19,Compras!$A:$A,"Cáceres")</f>
        <v>0</v>
      </c>
      <c r="K19" s="30">
        <f>+SUMIFS(Compras!N:N,Compras!$AD:$AD,$C$13,Compras!$B:$B,$A19,Compras!$A:$A,"Cáceres")</f>
        <v>0</v>
      </c>
      <c r="L19" s="30">
        <f>+SUMIFS(Compras!O:O,Compras!$AD:$AD,$C$13,Compras!$B:$B,$A19,Compras!$A:$A,"Cáceres")</f>
        <v>0</v>
      </c>
    </row>
    <row r="20" spans="1:12">
      <c r="A20" s="29" t="s">
        <v>202</v>
      </c>
      <c r="B20" s="30">
        <f>+SUMIFS(Compras!E:E,Compras!$AD:$AD,$C$13,Compras!$B:$B,$A20,Compras!$A:$A,"Cáceres")</f>
        <v>0.22978757094400498</v>
      </c>
      <c r="C20" s="30">
        <f>+SUMIFS(Compras!F:F,Compras!$AD:$AD,$C$13,Compras!$B:$B,$A20,Compras!$A:$A,"Cáceres")</f>
        <v>0.20632964379409352</v>
      </c>
      <c r="D20" s="30">
        <f>+SUMIFS(Compras!G:G,Compras!$AD:$AD,$C$13,Compras!$B:$B,$A20,Compras!$A:$A,"Cáceres")</f>
        <v>0.16711021722559338</v>
      </c>
      <c r="E20" s="30">
        <f>+SUMIFS(Compras!H:H,Compras!$AD:$AD,$C$13,Compras!$B:$B,$A20,Compras!$A:$A,"Cáceres")</f>
        <v>0.15659282552074891</v>
      </c>
      <c r="F20" s="30">
        <f>+SUMIFS(Compras!I:I,Compras!$AD:$AD,$C$13,Compras!$B:$B,$A20,Compras!$A:$A,"Cáceres")</f>
        <v>0.18462558453766359</v>
      </c>
      <c r="G20" s="30">
        <f>+SUMIFS(Compras!J:J,Compras!$AD:$AD,$C$13,Compras!$B:$B,$A20,Compras!$A:$A,"Cáceres")</f>
        <v>0.1761987440922346</v>
      </c>
      <c r="H20" s="30">
        <f>+SUMIFS(Compras!K:K,Compras!$AD:$AD,$C$13,Compras!$B:$B,$A20,Compras!$A:$A,"Cáceres")</f>
        <v>0.18288893018184049</v>
      </c>
      <c r="I20" s="30">
        <f>+SUMIFS(Compras!L:L,Compras!$AD:$AD,$C$13,Compras!$B:$B,$A20,Compras!$A:$A,"Cáceres")</f>
        <v>0.17321922229385639</v>
      </c>
      <c r="J20" s="30">
        <f>+SUMIFS(Compras!M:M,Compras!$AD:$AD,$C$13,Compras!$B:$B,$A20,Compras!$A:$A,"Cáceres")</f>
        <v>0.16748672251343288</v>
      </c>
      <c r="K20" s="30">
        <f>+SUMIFS(Compras!N:N,Compras!$AD:$AD,$C$13,Compras!$B:$B,$A20,Compras!$A:$A,"Cáceres")</f>
        <v>0.1657455434096351</v>
      </c>
      <c r="L20" s="30">
        <f>+SUMIFS(Compras!O:O,Compras!$AD:$AD,$C$13,Compras!$B:$B,$A20,Compras!$A:$A,"Cáceres")</f>
        <v>0.16704846068432799</v>
      </c>
    </row>
    <row r="21" spans="1:12">
      <c r="A21" s="29" t="s">
        <v>203</v>
      </c>
      <c r="B21" s="30">
        <f>+SUMIFS(Compras!E:E,Compras!$AD:$AD,$C$13,Compras!$B:$B,$A21,Compras!$A:$A,"Cáceres")</f>
        <v>1.35325004771497</v>
      </c>
      <c r="C21" s="30">
        <f>+SUMIFS(Compras!F:F,Compras!$AD:$AD,$C$13,Compras!$B:$B,$A21,Compras!$A:$A,"Cáceres")</f>
        <v>0</v>
      </c>
      <c r="D21" s="74">
        <f>+SUMIFS(Compras!G:G,Compras!$AD:$AD,$C$13,Compras!$B:$B,$A21,Compras!$A:$A,"Cáceres")</f>
        <v>0</v>
      </c>
      <c r="E21" s="75">
        <f>+SUMIFS(Compras!H:H,Compras!$AD:$AD,$C$13,Compras!$B:$B,$A21,Compras!$A:$A,"Cáceres")</f>
        <v>0</v>
      </c>
      <c r="F21" s="75">
        <f>+SUMIFS(Compras!I:I,Compras!$AD:$AD,$C$13,Compras!$B:$B,$A21,Compras!$A:$A,"Cáceres")</f>
        <v>0</v>
      </c>
      <c r="G21" s="30">
        <f>+SUMIFS(Compras!J:J,Compras!$AD:$AD,$C$13,Compras!$B:$B,$A21,Compras!$A:$A,"Cáceres")</f>
        <v>0</v>
      </c>
      <c r="H21" s="30">
        <f>+SUMIFS(Compras!K:K,Compras!$AD:$AD,$C$13,Compras!$B:$B,$A21,Compras!$A:$A,"Cáceres")</f>
        <v>0</v>
      </c>
      <c r="I21" s="74">
        <f>+SUMIFS(Compras!L:L,Compras!$AD:$AD,$C$13,Compras!$B:$B,$A21,Compras!$A:$A,"Cáceres")</f>
        <v>0</v>
      </c>
      <c r="J21" s="74">
        <f>+SUMIFS(Compras!M:M,Compras!$AD:$AD,$C$13,Compras!$B:$B,$A21,Compras!$A:$A,"Cáceres")</f>
        <v>0</v>
      </c>
      <c r="K21" s="30">
        <f>+SUMIFS(Compras!N:N,Compras!$AD:$AD,$C$13,Compras!$B:$B,$A21,Compras!$A:$A,"Cáceres")</f>
        <v>0</v>
      </c>
      <c r="L21" s="30">
        <f>+SUMIFS(Compras!O:O,Compras!$AD:$AD,$C$13,Compras!$B:$B,$A21,Compras!$A:$A,"Cáceres")</f>
        <v>0</v>
      </c>
    </row>
    <row r="22" spans="1:12">
      <c r="A22" s="29" t="s">
        <v>204</v>
      </c>
      <c r="B22" s="30">
        <f>+SUMIFS(Compras!E:E,Compras!$AD:$AD,$C$13,Compras!$B:$B,$A22,Compras!$A:$A,"Cáceres")</f>
        <v>46.550234269030589</v>
      </c>
      <c r="C22" s="30">
        <f>+SUMIFS(Compras!F:F,Compras!$AD:$AD,$C$13,Compras!$B:$B,$A22,Compras!$A:$A,"Cáceres")</f>
        <v>69.638642999612813</v>
      </c>
      <c r="D22" s="74">
        <f>+SUMIFS(Compras!G:G,Compras!$AD:$AD,$C$13,Compras!$B:$B,$A22,Compras!$A:$A,"Cáceres")</f>
        <v>91.513356702321943</v>
      </c>
      <c r="E22" s="75">
        <f>+SUMIFS(Compras!H:H,Compras!$AD:$AD,$C$13,Compras!$B:$B,$A22,Compras!$A:$A,"Cáceres")</f>
        <v>65.004594092998488</v>
      </c>
      <c r="F22" s="75">
        <f>+SUMIFS(Compras!I:I,Compras!$AD:$AD,$C$13,Compras!$B:$B,$A22,Compras!$A:$A,"Cáceres")</f>
        <v>138.13689571257447</v>
      </c>
      <c r="G22" s="30">
        <f>+SUMIFS(Compras!J:J,Compras!$AD:$AD,$C$13,Compras!$B:$B,$A22,Compras!$A:$A,"Cáceres")</f>
        <v>32.407594213800252</v>
      </c>
      <c r="H22" s="30">
        <f>+SUMIFS(Compras!K:K,Compras!$AD:$AD,$C$13,Compras!$B:$B,$A22,Compras!$A:$A,"Cáceres")</f>
        <v>198.12027792160211</v>
      </c>
      <c r="I22" s="74">
        <f>+SUMIFS(Compras!L:L,Compras!$AD:$AD,$C$13,Compras!$B:$B,$A22,Compras!$A:$A,"Cáceres")</f>
        <v>109.35260510048104</v>
      </c>
      <c r="J22" s="74">
        <f>+SUMIFS(Compras!M:M,Compras!$AD:$AD,$C$13,Compras!$B:$B,$A22,Compras!$A:$A,"Cáceres")</f>
        <v>45.222509923521002</v>
      </c>
      <c r="K22" s="30">
        <f>+SUMIFS(Compras!N:N,Compras!$AD:$AD,$C$13,Compras!$B:$B,$A22,Compras!$A:$A,"Cáceres")</f>
        <v>84.72103935459586</v>
      </c>
      <c r="L22" s="30">
        <f>+SUMIFS(Compras!O:O,Compras!$AD:$AD,$C$13,Compras!$B:$B,$A22,Compras!$A:$A,"Cáceres")</f>
        <v>77.70556765519801</v>
      </c>
    </row>
    <row r="23" spans="1:12">
      <c r="A23" s="29" t="s">
        <v>205</v>
      </c>
      <c r="B23" s="30">
        <f>+SUMIFS(Compras!E:E,Compras!$AD:$AD,$C$13,Compras!$B:$B,$A23,Compras!$A:$A,"Cáceres")</f>
        <v>65.84834683583928</v>
      </c>
      <c r="C23" s="30">
        <f>+SUMIFS(Compras!F:F,Compras!$AD:$AD,$C$13,Compras!$B:$B,$A23,Compras!$A:$A,"Cáceres")</f>
        <v>86.504395497699107</v>
      </c>
      <c r="D23" s="30">
        <f>+SUMIFS(Compras!G:G,Compras!$AD:$AD,$C$13,Compras!$B:$B,$A23,Compras!$A:$A,"Cáceres")</f>
        <v>54.502470357241492</v>
      </c>
      <c r="E23" s="30">
        <f>+SUMIFS(Compras!H:H,Compras!$AD:$AD,$C$13,Compras!$B:$B,$A23,Compras!$A:$A,"Cáceres")</f>
        <v>23.55617064337703</v>
      </c>
      <c r="F23" s="30">
        <f>+SUMIFS(Compras!I:I,Compras!$AD:$AD,$C$13,Compras!$B:$B,$A23,Compras!$A:$A,"Cáceres")</f>
        <v>80.877088038227853</v>
      </c>
      <c r="G23" s="30">
        <f>+SUMIFS(Compras!J:J,Compras!$AD:$AD,$C$13,Compras!$B:$B,$A23,Compras!$A:$A,"Cáceres")</f>
        <v>90.29386366697527</v>
      </c>
      <c r="H23" s="30">
        <f>+SUMIFS(Compras!K:K,Compras!$AD:$AD,$C$13,Compras!$B:$B,$A23,Compras!$A:$A,"Cáceres")</f>
        <v>63.581761838895702</v>
      </c>
      <c r="I23" s="30">
        <f>+SUMIFS(Compras!L:L,Compras!$AD:$AD,$C$13,Compras!$B:$B,$A23,Compras!$A:$A,"Cáceres")</f>
        <v>179.69027967019773</v>
      </c>
      <c r="J23" s="30">
        <f>+SUMIFS(Compras!M:M,Compras!$AD:$AD,$C$13,Compras!$B:$B,$A23,Compras!$A:$A,"Cáceres")</f>
        <v>67.547138111993078</v>
      </c>
      <c r="K23" s="30">
        <f>+SUMIFS(Compras!N:N,Compras!$AD:$AD,$C$13,Compras!$B:$B,$A23,Compras!$A:$A,"Cáceres")</f>
        <v>49.490099295386514</v>
      </c>
      <c r="L23" s="30">
        <f>+SUMIFS(Compras!O:O,Compras!$AD:$AD,$C$13,Compras!$B:$B,$A23,Compras!$A:$A,"Cáceres")</f>
        <v>78.668183241049405</v>
      </c>
    </row>
    <row r="24" spans="1:12">
      <c r="A24" s="29" t="s">
        <v>206</v>
      </c>
      <c r="B24" s="30">
        <f>+SUMIFS(Compras!E:E,Compras!$AD:$AD,$C$13,Compras!$B:$B,$A24,Compras!$A:$A,"Cáceres")</f>
        <v>0</v>
      </c>
      <c r="C24" s="30">
        <f>+SUMIFS(Compras!F:F,Compras!$AD:$AD,$C$13,Compras!$B:$B,$A24,Compras!$A:$A,"Cáceres")</f>
        <v>17.132536251012091</v>
      </c>
      <c r="D24" s="75">
        <f>+SUMIFS(Compras!G:G,Compras!$AD:$AD,$C$13,Compras!$B:$B,$A24,Compras!$A:$A,"Cáceres")</f>
        <v>0</v>
      </c>
      <c r="E24" s="75">
        <f>+SUMIFS(Compras!H:H,Compras!$AD:$AD,$C$13,Compras!$B:$B,$A24,Compras!$A:$A,"Cáceres")</f>
        <v>0</v>
      </c>
      <c r="F24" s="30">
        <f>+SUMIFS(Compras!I:I,Compras!$AD:$AD,$C$13,Compras!$B:$B,$A24,Compras!$A:$A,"Cáceres")</f>
        <v>57.513013753133826</v>
      </c>
      <c r="G24" s="30">
        <f>+SUMIFS(Compras!J:J,Compras!$AD:$AD,$C$13,Compras!$B:$B,$A24,Compras!$A:$A,"Cáceres")</f>
        <v>23.5042518057036</v>
      </c>
      <c r="H24" s="30">
        <f>+SUMIFS(Compras!K:K,Compras!$AD:$AD,$C$13,Compras!$B:$B,$A24,Compras!$A:$A,"Cáceres")</f>
        <v>0</v>
      </c>
      <c r="I24" s="30">
        <f>+SUMIFS(Compras!L:L,Compras!$AD:$AD,$C$13,Compras!$B:$B,$A24,Compras!$A:$A,"Cáceres")</f>
        <v>14.081954534011919</v>
      </c>
      <c r="J24" s="30">
        <f>+SUMIFS(Compras!M:M,Compras!$AD:$AD,$C$13,Compras!$B:$B,$A24,Compras!$A:$A,"Cáceres")</f>
        <v>7.3663046893619404</v>
      </c>
      <c r="K24" s="30">
        <f>+SUMIFS(Compras!N:N,Compras!$AD:$AD,$C$13,Compras!$B:$B,$A24,Compras!$A:$A,"Cáceres")</f>
        <v>26.918364408724901</v>
      </c>
      <c r="L24" s="30">
        <f>+SUMIFS(Compras!O:O,Compras!$AD:$AD,$C$13,Compras!$B:$B,$A24,Compras!$A:$A,"Cáceres")</f>
        <v>0</v>
      </c>
    </row>
    <row r="25" spans="1:12">
      <c r="A25" s="29" t="s">
        <v>207</v>
      </c>
      <c r="B25" s="30">
        <f>+SUMIFS(Compras!E:E,Compras!$AD:$AD,$C$13,Compras!$B:$B,$A25,Compras!$A:$A,"Cáceres")</f>
        <v>0</v>
      </c>
      <c r="C25" s="30">
        <f>+SUMIFS(Compras!F:F,Compras!$AD:$AD,$C$13,Compras!$B:$B,$A25,Compras!$A:$A,"Cáceres")</f>
        <v>1.5635942585056399</v>
      </c>
      <c r="D25" s="30">
        <f>+SUMIFS(Compras!G:G,Compras!$AD:$AD,$C$13,Compras!$B:$B,$A25,Compras!$A:$A,"Cáceres")</f>
        <v>6.0619725513482203</v>
      </c>
      <c r="E25" s="30">
        <f>+SUMIFS(Compras!H:H,Compras!$AD:$AD,$C$13,Compras!$B:$B,$A25,Compras!$A:$A,"Cáceres")</f>
        <v>0</v>
      </c>
      <c r="F25" s="30">
        <f>+SUMIFS(Compras!I:I,Compras!$AD:$AD,$C$13,Compras!$B:$B,$A25,Compras!$A:$A,"Cáceres")</f>
        <v>0</v>
      </c>
      <c r="G25" s="30">
        <f>+SUMIFS(Compras!J:J,Compras!$AD:$AD,$C$13,Compras!$B:$B,$A25,Compras!$A:$A,"Cáceres")</f>
        <v>2.2824531482056098</v>
      </c>
      <c r="H25" s="30">
        <f>+SUMIFS(Compras!K:K,Compras!$AD:$AD,$C$13,Compras!$B:$B,$A25,Compras!$A:$A,"Cáceres")</f>
        <v>2.50081262762586</v>
      </c>
      <c r="I25" s="30">
        <f>+SUMIFS(Compras!L:L,Compras!$AD:$AD,$C$13,Compras!$B:$B,$A25,Compras!$A:$A,"Cáceres")</f>
        <v>5.6944028464445404</v>
      </c>
      <c r="J25" s="30">
        <f>+SUMIFS(Compras!M:M,Compras!$AD:$AD,$C$13,Compras!$B:$B,$A25,Compras!$A:$A,"Cáceres")</f>
        <v>0</v>
      </c>
      <c r="K25" s="30">
        <f>+SUMIFS(Compras!N:N,Compras!$AD:$AD,$C$13,Compras!$B:$B,$A25,Compras!$A:$A,"Cáceres")</f>
        <v>37.248721954273201</v>
      </c>
      <c r="L25" s="30">
        <f>+SUMIFS(Compras!O:O,Compras!$AD:$AD,$C$13,Compras!$B:$B,$A25,Compras!$A:$A,"Cáceres")</f>
        <v>0</v>
      </c>
    </row>
    <row r="26" spans="1:12">
      <c r="A26" s="31" t="s">
        <v>130</v>
      </c>
      <c r="B26" s="32">
        <f>+SUMIFS(Compras!E:E,Compras!$AD:$AD,$C$13,Compras!$B:$B,$A26,Compras!$A:$A,"Cáceres")</f>
        <v>603.67218203236894</v>
      </c>
      <c r="C26" s="32">
        <f>+SUMIFS(Compras!F:F,Compras!$AD:$AD,$C$13,Compras!$B:$B,$A26,Compras!$A:$A,"Cáceres")</f>
        <v>452.82543778403488</v>
      </c>
      <c r="D26" s="32">
        <f>+SUMIFS(Compras!G:G,Compras!$AD:$AD,$C$13,Compras!$B:$B,$A26,Compras!$A:$A,"Cáceres")</f>
        <v>569.38990762911703</v>
      </c>
      <c r="E26" s="32">
        <f>+SUMIFS(Compras!H:H,Compras!$AD:$AD,$C$13,Compras!$B:$B,$A26,Compras!$A:$A,"Cáceres")</f>
        <v>347.3382441947852</v>
      </c>
      <c r="F26" s="32">
        <f>+SUMIFS(Compras!I:I,Compras!$AD:$AD,$C$13,Compras!$B:$B,$A26,Compras!$A:$A,"Cáceres")</f>
        <v>400.61769089897803</v>
      </c>
      <c r="G26" s="32">
        <f>+SUMIFS(Compras!J:J,Compras!$AD:$AD,$C$13,Compras!$B:$B,$A26,Compras!$A:$A,"Cáceres")</f>
        <v>537.18458356512701</v>
      </c>
      <c r="H26" s="32">
        <f>+SUMIFS(Compras!K:K,Compras!$AD:$AD,$C$13,Compras!$B:$B,$A26,Compras!$A:$A,"Cáceres")</f>
        <v>449.43698773696201</v>
      </c>
      <c r="I26" s="32">
        <f>+SUMIFS(Compras!L:L,Compras!$AD:$AD,$C$13,Compras!$B:$B,$A26,Compras!$A:$A,"Cáceres")</f>
        <v>467.00143973159589</v>
      </c>
      <c r="J26" s="32">
        <f>+SUMIFS(Compras!M:M,Compras!$AD:$AD,$C$13,Compras!$B:$B,$A26,Compras!$A:$A,"Cáceres")</f>
        <v>431.36745795481806</v>
      </c>
      <c r="K26" s="32">
        <f>+SUMIFS(Compras!N:N,Compras!$AD:$AD,$C$13,Compras!$B:$B,$A26,Compras!$A:$A,"Cáceres")</f>
        <v>335.53621543643499</v>
      </c>
      <c r="L26" s="32">
        <f>+SUMIFS(Compras!O:O,Compras!$AD:$AD,$C$13,Compras!$B:$B,$A26,Compras!$A:$A,"Cáceres")</f>
        <v>193.41626545805872</v>
      </c>
    </row>
    <row r="27" spans="1:12">
      <c r="A27" s="29" t="s">
        <v>208</v>
      </c>
      <c r="B27" s="30">
        <f>+SUMIFS(Compras!E:E,Compras!$AD:$AD,$C$13,Compras!$B:$B,$A27,Compras!$A:$A,"Cáceres")</f>
        <v>0</v>
      </c>
      <c r="C27" s="30">
        <f>+SUMIFS(Compras!F:F,Compras!$AD:$AD,$C$13,Compras!$B:$B,$A27,Compras!$A:$A,"Cáceres")</f>
        <v>7.5066495803304596</v>
      </c>
      <c r="D27" s="30">
        <f>+SUMIFS(Compras!G:G,Compras!$AD:$AD,$C$13,Compras!$B:$B,$A27,Compras!$A:$A,"Cáceres")</f>
        <v>0</v>
      </c>
      <c r="E27" s="30">
        <f>+SUMIFS(Compras!H:H,Compras!$AD:$AD,$C$13,Compras!$B:$B,$A27,Compras!$A:$A,"Cáceres")</f>
        <v>21.411158486323419</v>
      </c>
      <c r="F27" s="30">
        <f>+SUMIFS(Compras!I:I,Compras!$AD:$AD,$C$13,Compras!$B:$B,$A27,Compras!$A:$A,"Cáceres")</f>
        <v>4.5949057570668703</v>
      </c>
      <c r="G27" s="30">
        <f>+SUMIFS(Compras!J:J,Compras!$AD:$AD,$C$13,Compras!$B:$B,$A27,Compras!$A:$A,"Cáceres")</f>
        <v>0</v>
      </c>
      <c r="H27" s="30">
        <f>+SUMIFS(Compras!K:K,Compras!$AD:$AD,$C$13,Compras!$B:$B,$A27,Compras!$A:$A,"Cáceres")</f>
        <v>17.59360747578566</v>
      </c>
      <c r="I27" s="30">
        <f>+SUMIFS(Compras!L:L,Compras!$AD:$AD,$C$13,Compras!$B:$B,$A27,Compras!$A:$A,"Cáceres")</f>
        <v>0</v>
      </c>
      <c r="J27" s="30">
        <f>+SUMIFS(Compras!M:M,Compras!$AD:$AD,$C$13,Compras!$B:$B,$A27,Compras!$A:$A,"Cáceres")</f>
        <v>6.7834827655921703</v>
      </c>
      <c r="K27" s="30">
        <f>+SUMIFS(Compras!N:N,Compras!$AD:$AD,$C$13,Compras!$B:$B,$A27,Compras!$A:$A,"Cáceres")</f>
        <v>2.6555308901199899</v>
      </c>
      <c r="L27" s="30">
        <f>+SUMIFS(Compras!O:O,Compras!$AD:$AD,$C$13,Compras!$B:$B,$A27,Compras!$A:$A,"Cáceres")</f>
        <v>1.51959053464418</v>
      </c>
    </row>
    <row r="28" spans="1:12">
      <c r="A28" s="29" t="s">
        <v>209</v>
      </c>
      <c r="B28" s="30">
        <f>+SUMIFS(Compras!E:E,Compras!$AD:$AD,$C$13,Compras!$B:$B,$A28,Compras!$A:$A,"Cáceres")</f>
        <v>190.812243061651</v>
      </c>
      <c r="C28" s="30">
        <f>+SUMIFS(Compras!F:F,Compras!$AD:$AD,$C$13,Compras!$B:$B,$A28,Compras!$A:$A,"Cáceres")</f>
        <v>77.653631439722304</v>
      </c>
      <c r="D28" s="30">
        <f>+SUMIFS(Compras!G:G,Compras!$AD:$AD,$C$13,Compras!$B:$B,$A28,Compras!$A:$A,"Cáceres")</f>
        <v>20.885903506819599</v>
      </c>
      <c r="E28" s="30">
        <f>+SUMIFS(Compras!H:H,Compras!$AD:$AD,$C$13,Compras!$B:$B,$A28,Compras!$A:$A,"Cáceres")</f>
        <v>76.651579711497902</v>
      </c>
      <c r="F28" s="30">
        <f>+SUMIFS(Compras!I:I,Compras!$AD:$AD,$C$13,Compras!$B:$B,$A28,Compras!$A:$A,"Cáceres")</f>
        <v>115.353298984921</v>
      </c>
      <c r="G28" s="30">
        <f>+SUMIFS(Compras!J:J,Compras!$AD:$AD,$C$13,Compras!$B:$B,$A28,Compras!$A:$A,"Cáceres")</f>
        <v>17.3096677164129</v>
      </c>
      <c r="H28" s="30">
        <f>+SUMIFS(Compras!K:K,Compras!$AD:$AD,$C$13,Compras!$B:$B,$A28,Compras!$A:$A,"Cáceres")</f>
        <v>98.580675100456006</v>
      </c>
      <c r="I28" s="30">
        <f>+SUMIFS(Compras!L:L,Compras!$AD:$AD,$C$13,Compras!$B:$B,$A28,Compras!$A:$A,"Cáceres")</f>
        <v>55.628728756848602</v>
      </c>
      <c r="J28" s="30">
        <f>+SUMIFS(Compras!M:M,Compras!$AD:$AD,$C$13,Compras!$B:$B,$A28,Compras!$A:$A,"Cáceres")</f>
        <v>103.515813522941</v>
      </c>
      <c r="K28" s="30">
        <f>+SUMIFS(Compras!N:N,Compras!$AD:$AD,$C$13,Compras!$B:$B,$A28,Compras!$A:$A,"Cáceres")</f>
        <v>80.868034786635604</v>
      </c>
      <c r="L28" s="30">
        <f>+SUMIFS(Compras!O:O,Compras!$AD:$AD,$C$13,Compras!$B:$B,$A28,Compras!$A:$A,"Cáceres")</f>
        <v>22.327552937221899</v>
      </c>
    </row>
    <row r="29" spans="1:12">
      <c r="A29" s="29" t="s">
        <v>210</v>
      </c>
      <c r="B29" s="30">
        <f>+SUMIFS(Compras!E:E,Compras!$AD:$AD,$C$13,Compras!$B:$B,$A29,Compras!$A:$A,"Cáceres")</f>
        <v>0</v>
      </c>
      <c r="C29" s="30">
        <f>+SUMIFS(Compras!F:F,Compras!$AD:$AD,$C$13,Compras!$B:$B,$A29,Compras!$A:$A,"Cáceres")</f>
        <v>45.192679869715398</v>
      </c>
      <c r="D29" s="30">
        <f>+SUMIFS(Compras!G:G,Compras!$AD:$AD,$C$13,Compras!$B:$B,$A29,Compras!$A:$A,"Cáceres")</f>
        <v>11.599086185282999</v>
      </c>
      <c r="E29" s="30">
        <f>+SUMIFS(Compras!H:H,Compras!$AD:$AD,$C$13,Compras!$B:$B,$A29,Compras!$A:$A,"Cáceres")</f>
        <v>99.360627868226501</v>
      </c>
      <c r="F29" s="30">
        <f>+SUMIFS(Compras!I:I,Compras!$AD:$AD,$C$13,Compras!$B:$B,$A29,Compras!$A:$A,"Cáceres")</f>
        <v>8.1551872215508698</v>
      </c>
      <c r="G29" s="30">
        <f>+SUMIFS(Compras!J:J,Compras!$AD:$AD,$C$13,Compras!$B:$B,$A29,Compras!$A:$A,"Cáceres")</f>
        <v>91.866974183740496</v>
      </c>
      <c r="H29" s="30">
        <f>+SUMIFS(Compras!K:K,Compras!$AD:$AD,$C$13,Compras!$B:$B,$A29,Compras!$A:$A,"Cáceres")</f>
        <v>0</v>
      </c>
      <c r="I29" s="30">
        <f>+SUMIFS(Compras!L:L,Compras!$AD:$AD,$C$13,Compras!$B:$B,$A29,Compras!$A:$A,"Cáceres")</f>
        <v>0</v>
      </c>
      <c r="J29" s="30">
        <f>+SUMIFS(Compras!M:M,Compras!$AD:$AD,$C$13,Compras!$B:$B,$A29,Compras!$A:$A,"Cáceres")</f>
        <v>0</v>
      </c>
      <c r="K29" s="30">
        <f>+SUMIFS(Compras!N:N,Compras!$AD:$AD,$C$13,Compras!$B:$B,$A29,Compras!$A:$A,"Cáceres")</f>
        <v>6.9913998265261403</v>
      </c>
      <c r="L29" s="30">
        <f>+SUMIFS(Compras!O:O,Compras!$AD:$AD,$C$13,Compras!$B:$B,$A29,Compras!$A:$A,"Cáceres")</f>
        <v>7.48109205721161</v>
      </c>
    </row>
    <row r="30" spans="1:12">
      <c r="A30" s="29" t="s">
        <v>211</v>
      </c>
      <c r="B30" s="30">
        <f>+SUMIFS(Compras!E:E,Compras!$AD:$AD,$C$13,Compras!$B:$B,$A30,Compras!$A:$A,"Cáceres")</f>
        <v>0</v>
      </c>
      <c r="C30" s="30">
        <f>+SUMIFS(Compras!F:F,Compras!$AD:$AD,$C$13,Compras!$B:$B,$A30,Compras!$A:$A,"Cáceres")</f>
        <v>50.045792740174399</v>
      </c>
      <c r="D30" s="30">
        <f>+SUMIFS(Compras!G:G,Compras!$AD:$AD,$C$13,Compras!$B:$B,$A30,Compras!$A:$A,"Cáceres")</f>
        <v>0</v>
      </c>
      <c r="E30" s="30">
        <f>+SUMIFS(Compras!H:H,Compras!$AD:$AD,$C$13,Compras!$B:$B,$A30,Compras!$A:$A,"Cáceres")</f>
        <v>112.024039016982</v>
      </c>
      <c r="F30" s="30">
        <f>+SUMIFS(Compras!I:I,Compras!$AD:$AD,$C$13,Compras!$B:$B,$A30,Compras!$A:$A,"Cáceres")</f>
        <v>0</v>
      </c>
      <c r="G30" s="30">
        <f>+SUMIFS(Compras!J:J,Compras!$AD:$AD,$C$13,Compras!$B:$B,$A30,Compras!$A:$A,"Cáceres")</f>
        <v>0</v>
      </c>
      <c r="H30" s="30">
        <f>+SUMIFS(Compras!K:K,Compras!$AD:$AD,$C$13,Compras!$B:$B,$A30,Compras!$A:$A,"Cáceres")</f>
        <v>28.554036535001998</v>
      </c>
      <c r="I30" s="30">
        <f>+SUMIFS(Compras!L:L,Compras!$AD:$AD,$C$13,Compras!$B:$B,$A30,Compras!$A:$A,"Cáceres")</f>
        <v>0</v>
      </c>
      <c r="J30" s="30">
        <f>+SUMIFS(Compras!M:M,Compras!$AD:$AD,$C$13,Compras!$B:$B,$A30,Compras!$A:$A,"Cáceres")</f>
        <v>0</v>
      </c>
      <c r="K30" s="30">
        <f>+SUMIFS(Compras!N:N,Compras!$AD:$AD,$C$13,Compras!$B:$B,$A30,Compras!$A:$A,"Cáceres")</f>
        <v>0</v>
      </c>
      <c r="L30" s="30">
        <f>+SUMIFS(Compras!O:O,Compras!$AD:$AD,$C$13,Compras!$B:$B,$A30,Compras!$A:$A,"Cáceres")</f>
        <v>0</v>
      </c>
    </row>
    <row r="31" spans="1:12">
      <c r="A31" s="29" t="s">
        <v>212</v>
      </c>
      <c r="B31" s="30">
        <f>+SUMIFS(Compras!E:E,Compras!$AD:$AD,$C$13,Compras!$B:$B,$A31,Compras!$A:$A,"Cáceres")</f>
        <v>0</v>
      </c>
      <c r="C31" s="30">
        <f>+SUMIFS(Compras!F:F,Compras!$AD:$AD,$C$13,Compras!$B:$B,$A31,Compras!$A:$A,"Cáceres")</f>
        <v>0</v>
      </c>
      <c r="D31" s="30">
        <f>+SUMIFS(Compras!G:G,Compras!$AD:$AD,$C$13,Compras!$B:$B,$A31,Compras!$A:$A,"Cáceres")</f>
        <v>9.6456003388525193</v>
      </c>
      <c r="E31" s="30">
        <f>+SUMIFS(Compras!H:H,Compras!$AD:$AD,$C$13,Compras!$B:$B,$A31,Compras!$A:$A,"Cáceres")</f>
        <v>2.3609872237310801</v>
      </c>
      <c r="F31" s="30">
        <f>+SUMIFS(Compras!I:I,Compras!$AD:$AD,$C$13,Compras!$B:$B,$A31,Compras!$A:$A,"Cáceres")</f>
        <v>0</v>
      </c>
      <c r="G31" s="30">
        <f>+SUMIFS(Compras!J:J,Compras!$AD:$AD,$C$13,Compras!$B:$B,$A31,Compras!$A:$A,"Cáceres")</f>
        <v>10.5926191087355</v>
      </c>
      <c r="H31" s="30">
        <f>+SUMIFS(Compras!K:K,Compras!$AD:$AD,$C$13,Compras!$B:$B,$A31,Compras!$A:$A,"Cáceres")</f>
        <v>0</v>
      </c>
      <c r="I31" s="30">
        <f>+SUMIFS(Compras!L:L,Compras!$AD:$AD,$C$13,Compras!$B:$B,$A31,Compras!$A:$A,"Cáceres")</f>
        <v>0</v>
      </c>
      <c r="J31" s="30">
        <f>+SUMIFS(Compras!M:M,Compras!$AD:$AD,$C$13,Compras!$B:$B,$A31,Compras!$A:$A,"Cáceres")</f>
        <v>0</v>
      </c>
      <c r="K31" s="30">
        <f>+SUMIFS(Compras!N:N,Compras!$AD:$AD,$C$13,Compras!$B:$B,$A31,Compras!$A:$A,"Cáceres")</f>
        <v>0</v>
      </c>
      <c r="L31" s="30">
        <f>+SUMIFS(Compras!O:O,Compras!$AD:$AD,$C$13,Compras!$B:$B,$A31,Compras!$A:$A,"Cáceres")</f>
        <v>1.27543399639622</v>
      </c>
    </row>
    <row r="32" spans="1:12">
      <c r="A32" s="29" t="s">
        <v>213</v>
      </c>
      <c r="B32" s="30">
        <f>+SUMIFS(Compras!E:E,Compras!$AD:$AD,$C$13,Compras!$B:$B,$A32,Compras!$A:$A,"Cáceres")</f>
        <v>10.6446649494182</v>
      </c>
      <c r="C32" s="30">
        <f>+SUMIFS(Compras!F:F,Compras!$AD:$AD,$C$13,Compras!$B:$B,$A32,Compras!$A:$A,"Cáceres")</f>
        <v>0</v>
      </c>
      <c r="D32" s="30">
        <f>+SUMIFS(Compras!G:G,Compras!$AD:$AD,$C$13,Compras!$B:$B,$A32,Compras!$A:$A,"Cáceres")</f>
        <v>0</v>
      </c>
      <c r="E32" s="30">
        <f>+SUMIFS(Compras!H:H,Compras!$AD:$AD,$C$13,Compras!$B:$B,$A32,Compras!$A:$A,"Cáceres")</f>
        <v>10.0211444855784</v>
      </c>
      <c r="F32" s="30">
        <f>+SUMIFS(Compras!I:I,Compras!$AD:$AD,$C$13,Compras!$B:$B,$A32,Compras!$A:$A,"Cáceres")</f>
        <v>0</v>
      </c>
      <c r="G32" s="30">
        <f>+SUMIFS(Compras!J:J,Compras!$AD:$AD,$C$13,Compras!$B:$B,$A32,Compras!$A:$A,"Cáceres")</f>
        <v>0</v>
      </c>
      <c r="H32" s="30">
        <f>+SUMIFS(Compras!K:K,Compras!$AD:$AD,$C$13,Compras!$B:$B,$A32,Compras!$A:$A,"Cáceres")</f>
        <v>0</v>
      </c>
      <c r="I32" s="30">
        <f>+SUMIFS(Compras!L:L,Compras!$AD:$AD,$C$13,Compras!$B:$B,$A32,Compras!$A:$A,"Cáceres")</f>
        <v>8.3676623994760604</v>
      </c>
      <c r="J32" s="30">
        <f>+SUMIFS(Compras!M:M,Compras!$AD:$AD,$C$13,Compras!$B:$B,$A32,Compras!$A:$A,"Cáceres")</f>
        <v>0</v>
      </c>
      <c r="K32" s="30">
        <f>+SUMIFS(Compras!N:N,Compras!$AD:$AD,$C$13,Compras!$B:$B,$A32,Compras!$A:$A,"Cáceres")</f>
        <v>44.549614990452604</v>
      </c>
      <c r="L32" s="30">
        <f>+SUMIFS(Compras!O:O,Compras!$AD:$AD,$C$13,Compras!$B:$B,$A32,Compras!$A:$A,"Cáceres")</f>
        <v>1.65183368796659</v>
      </c>
    </row>
    <row r="33" spans="1:12">
      <c r="A33" s="29" t="s">
        <v>214</v>
      </c>
      <c r="B33" s="30">
        <f>+SUMIFS(Compras!E:E,Compras!$AD:$AD,$C$13,Compras!$B:$B,$A33,Compras!$A:$A,"Cáceres")</f>
        <v>2.4592356594606429E-3</v>
      </c>
      <c r="C33" s="30">
        <f>+SUMIFS(Compras!F:F,Compras!$AD:$AD,$C$13,Compras!$B:$B,$A33,Compras!$A:$A,"Cáceres")</f>
        <v>2.191384774345711E-3</v>
      </c>
      <c r="D33" s="30">
        <f>+SUMIFS(Compras!G:G,Compras!$AD:$AD,$C$13,Compras!$B:$B,$A33,Compras!$A:$A,"Cáceres")</f>
        <v>2.0709450649550988E-3</v>
      </c>
      <c r="E33" s="30">
        <f>+SUMIFS(Compras!H:H,Compras!$AD:$AD,$C$13,Compras!$B:$B,$A33,Compras!$A:$A,"Cáceres")</f>
        <v>1.690233917667668E-3</v>
      </c>
      <c r="F33" s="30">
        <f>+SUMIFS(Compras!I:I,Compras!$AD:$AD,$C$13,Compras!$B:$B,$A33,Compras!$A:$A,"Cáceres")</f>
        <v>2.1481894333834741E-3</v>
      </c>
      <c r="G33" s="30">
        <f>+SUMIFS(Compras!J:J,Compras!$AD:$AD,$C$13,Compras!$B:$B,$A33,Compras!$A:$A,"Cáceres")</f>
        <v>1.7612240840708222E-3</v>
      </c>
      <c r="H33" s="30">
        <f>+SUMIFS(Compras!K:K,Compras!$AD:$AD,$C$13,Compras!$B:$B,$A33,Compras!$A:$A,"Cáceres")</f>
        <v>1.5088780439349461E-3</v>
      </c>
      <c r="I33" s="30">
        <f>+SUMIFS(Compras!L:L,Compras!$AD:$AD,$C$13,Compras!$B:$B,$A33,Compras!$A:$A,"Cáceres")</f>
        <v>1.5073822496557072E-3</v>
      </c>
      <c r="J33" s="30">
        <f>+SUMIFS(Compras!M:M,Compras!$AD:$AD,$C$13,Compras!$B:$B,$A33,Compras!$A:$A,"Cáceres")</f>
        <v>2.7726414589236401E-3</v>
      </c>
      <c r="K33" s="30">
        <f>+SUMIFS(Compras!N:N,Compras!$AD:$AD,$C$13,Compras!$B:$B,$A33,Compras!$A:$A,"Cáceres")</f>
        <v>1.3774133877267E-3</v>
      </c>
      <c r="L33" s="30">
        <f>+SUMIFS(Compras!O:O,Compras!$AD:$AD,$C$13,Compras!$B:$B,$A33,Compras!$A:$A,"Cáceres")</f>
        <v>1.8382860975245498E-3</v>
      </c>
    </row>
    <row r="34" spans="1:12">
      <c r="A34" s="34" t="s">
        <v>215</v>
      </c>
      <c r="B34" s="76">
        <f t="shared" ref="B34:L34" si="0">SUM(B16:B33)</f>
        <v>1242.2969937636399</v>
      </c>
      <c r="C34" s="76">
        <f t="shared" si="0"/>
        <v>1237.558956149406</v>
      </c>
      <c r="D34" s="76">
        <f t="shared" si="0"/>
        <v>1086.3795807367492</v>
      </c>
      <c r="E34" s="76">
        <f t="shared" si="0"/>
        <v>1030.2766717728973</v>
      </c>
      <c r="F34" s="76">
        <f t="shared" si="0"/>
        <v>1229.2866411570869</v>
      </c>
      <c r="G34" s="76">
        <f t="shared" si="0"/>
        <v>889.08517541258107</v>
      </c>
      <c r="H34" s="76">
        <f t="shared" si="0"/>
        <v>1128.1268294299987</v>
      </c>
      <c r="I34" s="76">
        <f t="shared" si="0"/>
        <v>1172.1038535595135</v>
      </c>
      <c r="J34" s="76">
        <f t="shared" si="0"/>
        <v>715.06323303845841</v>
      </c>
      <c r="K34" s="76">
        <f t="shared" si="0"/>
        <v>741.44402383480849</v>
      </c>
      <c r="L34" s="76">
        <f t="shared" si="0"/>
        <v>528.49133804515463</v>
      </c>
    </row>
    <row r="35" spans="1:12" ht="13.8" thickBot="1">
      <c r="A35" s="37"/>
      <c r="B35" s="88" t="s">
        <v>216</v>
      </c>
      <c r="C35" s="88"/>
      <c r="D35" s="88"/>
      <c r="E35" s="88"/>
      <c r="F35" s="88"/>
      <c r="G35" s="88"/>
      <c r="H35" s="88"/>
      <c r="I35" s="88"/>
      <c r="J35" s="88"/>
      <c r="K35" s="88"/>
      <c r="L35" s="88"/>
    </row>
    <row r="36" spans="1:12" ht="13.8" thickTop="1">
      <c r="A36" s="29" t="s">
        <v>198</v>
      </c>
      <c r="B36" s="38">
        <f t="shared" ref="B36:L51" si="1">+B16/B$34</f>
        <v>0.26015021157050511</v>
      </c>
      <c r="C36" s="38">
        <f t="shared" si="1"/>
        <v>0.34631671382289775</v>
      </c>
      <c r="D36" s="38">
        <f t="shared" si="1"/>
        <v>0.29302241309132432</v>
      </c>
      <c r="E36" s="38">
        <f t="shared" si="1"/>
        <v>0.26438514085855314</v>
      </c>
      <c r="F36" s="38">
        <f t="shared" si="1"/>
        <v>0.34479491830945574</v>
      </c>
      <c r="G36" s="38">
        <f t="shared" si="1"/>
        <v>7.6042709417590823E-2</v>
      </c>
      <c r="H36" s="38">
        <f t="shared" si="1"/>
        <v>0.23836570486765873</v>
      </c>
      <c r="I36" s="38">
        <f t="shared" si="1"/>
        <v>0.28334695164369322</v>
      </c>
      <c r="J36" s="38">
        <f t="shared" si="1"/>
        <v>7.1852713925924863E-2</v>
      </c>
      <c r="K36" s="38">
        <f t="shared" si="1"/>
        <v>8.006616230885763E-2</v>
      </c>
      <c r="L36" s="38">
        <f t="shared" si="1"/>
        <v>0.25653103878617867</v>
      </c>
    </row>
    <row r="37" spans="1:12">
      <c r="A37" s="29" t="s">
        <v>199</v>
      </c>
      <c r="B37" s="38">
        <f t="shared" si="1"/>
        <v>0</v>
      </c>
      <c r="C37" s="38">
        <f t="shared" si="1"/>
        <v>5.6540647279493316E-4</v>
      </c>
      <c r="D37" s="38">
        <f t="shared" si="1"/>
        <v>6.9678003463301546E-4</v>
      </c>
      <c r="E37" s="38">
        <f t="shared" si="1"/>
        <v>0</v>
      </c>
      <c r="F37" s="38">
        <f t="shared" si="1"/>
        <v>0</v>
      </c>
      <c r="G37" s="38">
        <f t="shared" si="1"/>
        <v>1.7834919344998805E-2</v>
      </c>
      <c r="H37" s="38">
        <f t="shared" si="1"/>
        <v>5.9171140232707018E-4</v>
      </c>
      <c r="I37" s="38">
        <f t="shared" si="1"/>
        <v>0</v>
      </c>
      <c r="J37" s="38">
        <f t="shared" si="1"/>
        <v>2.3928412268225587E-3</v>
      </c>
      <c r="K37" s="38">
        <f t="shared" si="1"/>
        <v>1.48763268478527E-2</v>
      </c>
      <c r="L37" s="38">
        <f t="shared" si="1"/>
        <v>1.6466683871480071E-2</v>
      </c>
    </row>
    <row r="38" spans="1:12">
      <c r="A38" s="29" t="s">
        <v>200</v>
      </c>
      <c r="B38" s="38">
        <f t="shared" si="1"/>
        <v>0</v>
      </c>
      <c r="C38" s="38">
        <f t="shared" si="1"/>
        <v>0</v>
      </c>
      <c r="D38" s="38">
        <f t="shared" si="1"/>
        <v>3.2415635229194576E-3</v>
      </c>
      <c r="E38" s="38">
        <f t="shared" si="1"/>
        <v>0</v>
      </c>
      <c r="F38" s="38">
        <f t="shared" si="1"/>
        <v>0</v>
      </c>
      <c r="G38" s="38">
        <f t="shared" si="1"/>
        <v>0</v>
      </c>
      <c r="H38" s="38">
        <f t="shared" si="1"/>
        <v>0</v>
      </c>
      <c r="I38" s="38">
        <f t="shared" si="1"/>
        <v>0</v>
      </c>
      <c r="J38" s="38">
        <f t="shared" si="1"/>
        <v>0</v>
      </c>
      <c r="K38" s="38">
        <f t="shared" si="1"/>
        <v>2.5670700422847268E-3</v>
      </c>
      <c r="L38" s="38">
        <f t="shared" si="1"/>
        <v>0</v>
      </c>
    </row>
    <row r="39" spans="1:12">
      <c r="A39" s="29" t="s">
        <v>201</v>
      </c>
      <c r="B39" s="38">
        <f t="shared" si="1"/>
        <v>0</v>
      </c>
      <c r="C39" s="38">
        <f t="shared" si="1"/>
        <v>0</v>
      </c>
      <c r="D39" s="38">
        <f t="shared" si="1"/>
        <v>0</v>
      </c>
      <c r="E39" s="38">
        <f t="shared" si="1"/>
        <v>0</v>
      </c>
      <c r="F39" s="38">
        <f t="shared" si="1"/>
        <v>0</v>
      </c>
      <c r="G39" s="38">
        <f t="shared" si="1"/>
        <v>0</v>
      </c>
      <c r="H39" s="38">
        <f t="shared" si="1"/>
        <v>0</v>
      </c>
      <c r="I39" s="38">
        <f t="shared" si="1"/>
        <v>0</v>
      </c>
      <c r="J39" s="38">
        <f t="shared" si="1"/>
        <v>0</v>
      </c>
      <c r="K39" s="38">
        <f t="shared" si="1"/>
        <v>0</v>
      </c>
      <c r="L39" s="38">
        <f t="shared" si="1"/>
        <v>0</v>
      </c>
    </row>
    <row r="40" spans="1:12">
      <c r="A40" s="29" t="s">
        <v>202</v>
      </c>
      <c r="B40" s="38">
        <f t="shared" si="1"/>
        <v>1.849699162901818E-4</v>
      </c>
      <c r="C40" s="38">
        <f t="shared" si="1"/>
        <v>1.6672308237829448E-4</v>
      </c>
      <c r="D40" s="38">
        <f t="shared" si="1"/>
        <v>1.5382304692459738E-4</v>
      </c>
      <c r="E40" s="38">
        <f t="shared" si="1"/>
        <v>1.5199104261118948E-4</v>
      </c>
      <c r="F40" s="38">
        <f t="shared" si="1"/>
        <v>1.5018920596410421E-4</v>
      </c>
      <c r="G40" s="38">
        <f t="shared" si="1"/>
        <v>1.9817982457132901E-4</v>
      </c>
      <c r="H40" s="38">
        <f t="shared" si="1"/>
        <v>1.621173483430472E-4</v>
      </c>
      <c r="I40" s="38">
        <f t="shared" si="1"/>
        <v>1.4778487568982402E-4</v>
      </c>
      <c r="J40" s="38">
        <f t="shared" si="1"/>
        <v>2.3422644987876884E-4</v>
      </c>
      <c r="K40" s="38">
        <f t="shared" si="1"/>
        <v>2.2354424350524228E-4</v>
      </c>
      <c r="L40" s="38">
        <f t="shared" si="1"/>
        <v>3.1608552242734256E-4</v>
      </c>
    </row>
    <row r="41" spans="1:12">
      <c r="A41" s="29" t="s">
        <v>203</v>
      </c>
      <c r="B41" s="38">
        <f t="shared" si="1"/>
        <v>1.0893128249591822E-3</v>
      </c>
      <c r="C41" s="38">
        <f t="shared" si="1"/>
        <v>0</v>
      </c>
      <c r="D41" s="38">
        <f t="shared" si="1"/>
        <v>0</v>
      </c>
      <c r="E41" s="38">
        <f t="shared" si="1"/>
        <v>0</v>
      </c>
      <c r="F41" s="38">
        <f t="shared" si="1"/>
        <v>0</v>
      </c>
      <c r="G41" s="38">
        <f t="shared" si="1"/>
        <v>0</v>
      </c>
      <c r="H41" s="38">
        <f t="shared" si="1"/>
        <v>0</v>
      </c>
      <c r="I41" s="38">
        <f t="shared" si="1"/>
        <v>0</v>
      </c>
      <c r="J41" s="38">
        <f t="shared" si="1"/>
        <v>0</v>
      </c>
      <c r="K41" s="38">
        <f t="shared" si="1"/>
        <v>0</v>
      </c>
      <c r="L41" s="38">
        <f t="shared" si="1"/>
        <v>0</v>
      </c>
    </row>
    <row r="42" spans="1:12">
      <c r="A42" s="29" t="s">
        <v>204</v>
      </c>
      <c r="B42" s="38">
        <f t="shared" si="1"/>
        <v>3.7471099505765416E-2</v>
      </c>
      <c r="C42" s="38">
        <f t="shared" si="1"/>
        <v>5.6270970084762242E-2</v>
      </c>
      <c r="D42" s="38">
        <f t="shared" si="1"/>
        <v>8.4236999962996731E-2</v>
      </c>
      <c r="E42" s="38">
        <f t="shared" si="1"/>
        <v>6.3094308426045173E-2</v>
      </c>
      <c r="F42" s="38">
        <f t="shared" si="1"/>
        <v>0.11237159104124875</v>
      </c>
      <c r="G42" s="38">
        <f t="shared" si="1"/>
        <v>3.6450494407087003E-2</v>
      </c>
      <c r="H42" s="38">
        <f t="shared" si="1"/>
        <v>0.17561879812902337</v>
      </c>
      <c r="I42" s="38">
        <f t="shared" si="1"/>
        <v>9.3296003394573487E-2</v>
      </c>
      <c r="J42" s="38">
        <f t="shared" si="1"/>
        <v>6.3242672583459184E-2</v>
      </c>
      <c r="K42" s="38">
        <f t="shared" si="1"/>
        <v>0.11426491634042957</v>
      </c>
      <c r="L42" s="38">
        <f t="shared" si="1"/>
        <v>0.14703281219825556</v>
      </c>
    </row>
    <row r="43" spans="1:12">
      <c r="A43" s="29" t="s">
        <v>205</v>
      </c>
      <c r="B43" s="38">
        <f t="shared" si="1"/>
        <v>5.3005317702932174E-2</v>
      </c>
      <c r="C43" s="38">
        <f t="shared" si="1"/>
        <v>6.9899211724710544E-2</v>
      </c>
      <c r="D43" s="38">
        <f t="shared" si="1"/>
        <v>5.0168901665364141E-2</v>
      </c>
      <c r="E43" s="38">
        <f t="shared" si="1"/>
        <v>2.2863927029272278E-2</v>
      </c>
      <c r="F43" s="38">
        <f t="shared" si="1"/>
        <v>6.5791887205494171E-2</v>
      </c>
      <c r="G43" s="38">
        <f t="shared" si="1"/>
        <v>0.10155817031261857</v>
      </c>
      <c r="H43" s="38">
        <f t="shared" si="1"/>
        <v>5.6360473113666876E-2</v>
      </c>
      <c r="I43" s="38">
        <f t="shared" si="1"/>
        <v>0.15330576648519992</v>
      </c>
      <c r="J43" s="38">
        <f t="shared" si="1"/>
        <v>9.4463167718707441E-2</v>
      </c>
      <c r="K43" s="38">
        <f t="shared" si="1"/>
        <v>6.6748261101923403E-2</v>
      </c>
      <c r="L43" s="38">
        <f t="shared" si="1"/>
        <v>0.1488542528095852</v>
      </c>
    </row>
    <row r="44" spans="1:12">
      <c r="A44" s="29" t="s">
        <v>206</v>
      </c>
      <c r="B44" s="38">
        <f t="shared" si="1"/>
        <v>0</v>
      </c>
      <c r="C44" s="38">
        <f t="shared" si="1"/>
        <v>1.3843814200431306E-2</v>
      </c>
      <c r="D44" s="38">
        <f t="shared" si="1"/>
        <v>0</v>
      </c>
      <c r="E44" s="38">
        <f t="shared" si="1"/>
        <v>0</v>
      </c>
      <c r="F44" s="38">
        <f t="shared" si="1"/>
        <v>4.6785681896777731E-2</v>
      </c>
      <c r="G44" s="38">
        <f t="shared" si="1"/>
        <v>2.6436445523677101E-2</v>
      </c>
      <c r="H44" s="38">
        <f t="shared" si="1"/>
        <v>0</v>
      </c>
      <c r="I44" s="38">
        <f t="shared" si="1"/>
        <v>1.201425495807988E-2</v>
      </c>
      <c r="J44" s="38">
        <f t="shared" si="1"/>
        <v>1.0301612988911369E-2</v>
      </c>
      <c r="K44" s="38">
        <f t="shared" si="1"/>
        <v>3.6305322510391203E-2</v>
      </c>
      <c r="L44" s="38">
        <f t="shared" si="1"/>
        <v>0</v>
      </c>
    </row>
    <row r="45" spans="1:12">
      <c r="A45" s="29" t="s">
        <v>207</v>
      </c>
      <c r="B45" s="38">
        <f t="shared" si="1"/>
        <v>0</v>
      </c>
      <c r="C45" s="38">
        <f t="shared" si="1"/>
        <v>1.2634503194665361E-3</v>
      </c>
      <c r="D45" s="38">
        <f t="shared" si="1"/>
        <v>5.5799765191068646E-3</v>
      </c>
      <c r="E45" s="38">
        <f t="shared" si="1"/>
        <v>0</v>
      </c>
      <c r="F45" s="38">
        <f t="shared" si="1"/>
        <v>0</v>
      </c>
      <c r="G45" s="38">
        <f t="shared" si="1"/>
        <v>2.5671928981904741E-3</v>
      </c>
      <c r="H45" s="38">
        <f t="shared" si="1"/>
        <v>2.2167832218735807E-3</v>
      </c>
      <c r="I45" s="38">
        <f t="shared" si="1"/>
        <v>4.8582749976902179E-3</v>
      </c>
      <c r="J45" s="38">
        <f t="shared" si="1"/>
        <v>0</v>
      </c>
      <c r="K45" s="38">
        <f t="shared" si="1"/>
        <v>5.0238076991462953E-2</v>
      </c>
      <c r="L45" s="38">
        <f t="shared" si="1"/>
        <v>0</v>
      </c>
    </row>
    <row r="46" spans="1:12">
      <c r="A46" s="31" t="s">
        <v>130</v>
      </c>
      <c r="B46" s="40">
        <f t="shared" si="1"/>
        <v>0.48593225699073367</v>
      </c>
      <c r="C46" s="40">
        <f t="shared" si="1"/>
        <v>0.36590211361968189</v>
      </c>
      <c r="D46" s="40">
        <f t="shared" si="1"/>
        <v>0.52411690879073258</v>
      </c>
      <c r="E46" s="40">
        <f t="shared" si="1"/>
        <v>0.33713103840067199</v>
      </c>
      <c r="F46" s="40">
        <f t="shared" si="1"/>
        <v>0.32589444763012299</v>
      </c>
      <c r="G46" s="40">
        <f t="shared" si="1"/>
        <v>0.60419923582219881</v>
      </c>
      <c r="H46" s="40">
        <f t="shared" si="1"/>
        <v>0.39839225166202824</v>
      </c>
      <c r="I46" s="40">
        <f t="shared" si="1"/>
        <v>0.39843008647516909</v>
      </c>
      <c r="J46" s="40">
        <f t="shared" si="1"/>
        <v>0.60325777920624502</v>
      </c>
      <c r="K46" s="40">
        <f t="shared" si="1"/>
        <v>0.45254423078496814</v>
      </c>
      <c r="L46" s="40">
        <f t="shared" si="1"/>
        <v>0.36597811834246774</v>
      </c>
    </row>
    <row r="47" spans="1:12">
      <c r="A47" s="29" t="s">
        <v>208</v>
      </c>
      <c r="B47" s="38">
        <f t="shared" si="1"/>
        <v>0</v>
      </c>
      <c r="C47" s="38">
        <f t="shared" si="1"/>
        <v>6.0656904812736931E-3</v>
      </c>
      <c r="D47" s="38">
        <f t="shared" si="1"/>
        <v>0</v>
      </c>
      <c r="E47" s="38">
        <f t="shared" si="1"/>
        <v>2.0781950201278609E-2</v>
      </c>
      <c r="F47" s="38">
        <f t="shared" si="1"/>
        <v>3.7378635732524005E-3</v>
      </c>
      <c r="G47" s="38">
        <f t="shared" si="1"/>
        <v>0</v>
      </c>
      <c r="H47" s="38">
        <f t="shared" si="1"/>
        <v>1.5595416239391336E-2</v>
      </c>
      <c r="I47" s="38">
        <f t="shared" si="1"/>
        <v>0</v>
      </c>
      <c r="J47" s="38">
        <f t="shared" si="1"/>
        <v>9.4865495136250873E-3</v>
      </c>
      <c r="K47" s="38">
        <f t="shared" si="1"/>
        <v>3.5815662474226566E-3</v>
      </c>
      <c r="L47" s="38">
        <f t="shared" si="1"/>
        <v>2.8753366900298094E-3</v>
      </c>
    </row>
    <row r="48" spans="1:12">
      <c r="A48" s="29" t="s">
        <v>209</v>
      </c>
      <c r="B48" s="38">
        <f t="shared" si="1"/>
        <v>0.15359631716049621</v>
      </c>
      <c r="C48" s="38">
        <f t="shared" si="1"/>
        <v>6.274741987350417E-2</v>
      </c>
      <c r="D48" s="38">
        <f t="shared" si="1"/>
        <v>1.9225235706893003E-2</v>
      </c>
      <c r="E48" s="38">
        <f t="shared" si="1"/>
        <v>7.4399024855717713E-2</v>
      </c>
      <c r="F48" s="38">
        <f t="shared" si="1"/>
        <v>9.3837592570226544E-2</v>
      </c>
      <c r="G48" s="38">
        <f t="shared" si="1"/>
        <v>1.9469076973845985E-2</v>
      </c>
      <c r="H48" s="38">
        <f t="shared" si="1"/>
        <v>8.738439023763421E-2</v>
      </c>
      <c r="I48" s="38">
        <f t="shared" si="1"/>
        <v>4.7460580039824993E-2</v>
      </c>
      <c r="J48" s="38">
        <f t="shared" si="1"/>
        <v>0.14476455890911899</v>
      </c>
      <c r="K48" s="38">
        <f t="shared" si="1"/>
        <v>0.10906829401413148</v>
      </c>
      <c r="L48" s="38">
        <f t="shared" si="1"/>
        <v>4.2247717852500012E-2</v>
      </c>
    </row>
    <row r="49" spans="1:12">
      <c r="A49" s="29" t="s">
        <v>210</v>
      </c>
      <c r="B49" s="38">
        <f t="shared" si="1"/>
        <v>0</v>
      </c>
      <c r="C49" s="38">
        <f t="shared" si="1"/>
        <v>3.6517597521438364E-2</v>
      </c>
      <c r="D49" s="38">
        <f t="shared" si="1"/>
        <v>1.0676826397470446E-2</v>
      </c>
      <c r="E49" s="38">
        <f t="shared" si="1"/>
        <v>9.6440723730303435E-2</v>
      </c>
      <c r="F49" s="38">
        <f t="shared" si="1"/>
        <v>6.6340810584866209E-3</v>
      </c>
      <c r="G49" s="38">
        <f t="shared" si="1"/>
        <v>0.10332752893007074</v>
      </c>
      <c r="H49" s="38">
        <f t="shared" si="1"/>
        <v>0</v>
      </c>
      <c r="I49" s="38">
        <f t="shared" si="1"/>
        <v>0</v>
      </c>
      <c r="J49" s="38">
        <f t="shared" si="1"/>
        <v>0</v>
      </c>
      <c r="K49" s="38">
        <f t="shared" si="1"/>
        <v>9.4294371547646375E-3</v>
      </c>
      <c r="L49" s="38">
        <f t="shared" si="1"/>
        <v>1.4155562293383172E-2</v>
      </c>
    </row>
    <row r="50" spans="1:12">
      <c r="A50" s="29" t="s">
        <v>211</v>
      </c>
      <c r="B50" s="38">
        <f t="shared" si="1"/>
        <v>0</v>
      </c>
      <c r="C50" s="38">
        <f t="shared" si="1"/>
        <v>4.0439118065040733E-2</v>
      </c>
      <c r="D50" s="38">
        <f t="shared" si="1"/>
        <v>0</v>
      </c>
      <c r="E50" s="38">
        <f t="shared" si="1"/>
        <v>0.10873199606103022</v>
      </c>
      <c r="F50" s="38">
        <f t="shared" si="1"/>
        <v>0</v>
      </c>
      <c r="G50" s="38">
        <f t="shared" si="1"/>
        <v>0</v>
      </c>
      <c r="H50" s="38">
        <f t="shared" si="1"/>
        <v>2.5311016270599035E-2</v>
      </c>
      <c r="I50" s="38">
        <f t="shared" si="1"/>
        <v>0</v>
      </c>
      <c r="J50" s="38">
        <f t="shared" si="1"/>
        <v>0</v>
      </c>
      <c r="K50" s="38">
        <f t="shared" si="1"/>
        <v>0</v>
      </c>
      <c r="L50" s="38">
        <f t="shared" si="1"/>
        <v>0</v>
      </c>
    </row>
    <row r="51" spans="1:12">
      <c r="A51" s="29" t="s">
        <v>212</v>
      </c>
      <c r="B51" s="38">
        <f t="shared" si="1"/>
        <v>0</v>
      </c>
      <c r="C51" s="38">
        <f t="shared" si="1"/>
        <v>0</v>
      </c>
      <c r="D51" s="38">
        <f t="shared" si="1"/>
        <v>8.8786649803480021E-3</v>
      </c>
      <c r="E51" s="38">
        <f t="shared" si="1"/>
        <v>2.2916050498050194E-3</v>
      </c>
      <c r="F51" s="38">
        <f t="shared" si="1"/>
        <v>0</v>
      </c>
      <c r="G51" s="38">
        <f t="shared" si="1"/>
        <v>1.1914065605491603E-2</v>
      </c>
      <c r="H51" s="38">
        <f t="shared" si="1"/>
        <v>0</v>
      </c>
      <c r="I51" s="38">
        <f t="shared" si="1"/>
        <v>0</v>
      </c>
      <c r="J51" s="38">
        <f t="shared" si="1"/>
        <v>0</v>
      </c>
      <c r="K51" s="38">
        <f t="shared" si="1"/>
        <v>0</v>
      </c>
      <c r="L51" s="38">
        <f t="shared" si="1"/>
        <v>2.4133489133690328E-3</v>
      </c>
    </row>
    <row r="52" spans="1:12">
      <c r="A52" s="29" t="s">
        <v>213</v>
      </c>
      <c r="B52" s="38">
        <f t="shared" ref="B52:L53" si="2">+B32/B$34</f>
        <v>8.5685347407702568E-3</v>
      </c>
      <c r="C52" s="38">
        <f t="shared" si="2"/>
        <v>0</v>
      </c>
      <c r="D52" s="38">
        <f t="shared" si="2"/>
        <v>0</v>
      </c>
      <c r="E52" s="38">
        <f t="shared" si="2"/>
        <v>9.7266537815847483E-3</v>
      </c>
      <c r="F52" s="38">
        <f t="shared" si="2"/>
        <v>0</v>
      </c>
      <c r="G52" s="38">
        <f t="shared" si="2"/>
        <v>0</v>
      </c>
      <c r="H52" s="38">
        <f t="shared" si="2"/>
        <v>0</v>
      </c>
      <c r="I52" s="38">
        <f t="shared" si="2"/>
        <v>7.1390110817097429E-3</v>
      </c>
      <c r="J52" s="38">
        <f t="shared" si="2"/>
        <v>0</v>
      </c>
      <c r="K52" s="38">
        <f t="shared" si="2"/>
        <v>6.0084933667734472E-2</v>
      </c>
      <c r="L52" s="38">
        <f t="shared" si="2"/>
        <v>3.1255643547093599E-3</v>
      </c>
    </row>
    <row r="53" spans="1:12">
      <c r="A53" s="29" t="s">
        <v>214</v>
      </c>
      <c r="B53" s="38">
        <f t="shared" si="2"/>
        <v>1.9795875477491002E-6</v>
      </c>
      <c r="C53" s="38">
        <f t="shared" si="2"/>
        <v>1.7707316192547946E-6</v>
      </c>
      <c r="D53" s="38">
        <f t="shared" si="2"/>
        <v>1.9062812866481231E-6</v>
      </c>
      <c r="E53" s="38">
        <f t="shared" si="2"/>
        <v>1.6405631263679084E-6</v>
      </c>
      <c r="F53" s="38">
        <f t="shared" si="2"/>
        <v>1.7475089710252234E-6</v>
      </c>
      <c r="G53" s="38">
        <f t="shared" si="2"/>
        <v>1.9809396588504851E-6</v>
      </c>
      <c r="H53" s="38">
        <f t="shared" si="2"/>
        <v>1.3375074544564525E-6</v>
      </c>
      <c r="I53" s="38">
        <f t="shared" si="2"/>
        <v>1.2860483694153899E-6</v>
      </c>
      <c r="J53" s="38">
        <f t="shared" si="2"/>
        <v>3.8774773066461364E-6</v>
      </c>
      <c r="K53" s="38">
        <f t="shared" si="2"/>
        <v>1.8577442712433051E-6</v>
      </c>
      <c r="L53" s="38">
        <f t="shared" si="2"/>
        <v>3.4783656139459479E-6</v>
      </c>
    </row>
    <row r="54" spans="1:12">
      <c r="A54" s="34" t="s">
        <v>215</v>
      </c>
      <c r="B54" s="77">
        <f t="shared" ref="B54:L54" si="3">SUM(B36:B53)</f>
        <v>0.99999999999999989</v>
      </c>
      <c r="C54" s="77">
        <f t="shared" si="3"/>
        <v>0.99999999999999967</v>
      </c>
      <c r="D54" s="77">
        <f t="shared" si="3"/>
        <v>0.99999999999999967</v>
      </c>
      <c r="E54" s="77">
        <f t="shared" si="3"/>
        <v>0.99999999999999978</v>
      </c>
      <c r="F54" s="77">
        <f t="shared" si="3"/>
        <v>1</v>
      </c>
      <c r="G54" s="77">
        <f t="shared" si="3"/>
        <v>1</v>
      </c>
      <c r="H54" s="77">
        <f t="shared" si="3"/>
        <v>1</v>
      </c>
      <c r="I54" s="77">
        <f t="shared" si="3"/>
        <v>0.99999999999999989</v>
      </c>
      <c r="J54" s="77">
        <f t="shared" si="3"/>
        <v>0.99999999999999989</v>
      </c>
      <c r="K54" s="77">
        <f t="shared" si="3"/>
        <v>1</v>
      </c>
      <c r="L54" s="77">
        <f t="shared" si="3"/>
        <v>1</v>
      </c>
    </row>
  </sheetData>
  <sheetProtection algorithmName="SHA-512" hashValue="uOfM2SqmCXcyTrNPFMAndRhTq6mwkd+K9GHGdVXra01IjE6RMlOnbc8XIYVe6CRLfTUxzLGNiE8BKuxBxP/0DQ==" saltValue="8n3Pf4YtqQqg+5QI/HaPAA==" spinCount="100000" sheet="1" objects="1" scenarios="1"/>
  <protectedRanges>
    <protectedRange sqref="C12:C13" name="Rango1"/>
  </protectedRanges>
  <mergeCells count="3">
    <mergeCell ref="A11:L11"/>
    <mergeCell ref="B15:L15"/>
    <mergeCell ref="B35:L35"/>
  </mergeCells>
  <dataValidations count="1">
    <dataValidation type="list" allowBlank="1" showInputMessage="1" showErrorMessage="1" sqref="C13" xr:uid="{0B946E2C-91EB-415B-A045-5EA630A9D8E7}">
      <formula1>$B$3:$B$6</formula1>
    </dataValidation>
  </dataValidations>
  <printOptions verticalCentered="1"/>
  <pageMargins left="0.59055118110236227" right="0" top="0" bottom="0" header="0" footer="0"/>
  <pageSetup paperSize="9" fitToHeight="0" orientation="landscape" horizontalDpi="1200" verticalDpi="1200" r:id="rId1"/>
  <rowBreaks count="2" manualBreakCount="2">
    <brk id="9" max="16383" man="1"/>
    <brk id="54" max="16383" man="1"/>
  </row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E35E6-3F5D-4754-A781-D9CAFA8D611D}">
  <sheetPr>
    <pageSetUpPr fitToPage="1"/>
  </sheetPr>
  <dimension ref="A1:N43"/>
  <sheetViews>
    <sheetView view="pageBreakPreview" zoomScaleNormal="100" zoomScaleSheetLayoutView="100" workbookViewId="0">
      <selection activeCell="C5" activeCellId="1" sqref="C16:C22 C5:C14"/>
    </sheetView>
  </sheetViews>
  <sheetFormatPr baseColWidth="10" defaultColWidth="11.44140625" defaultRowHeight="13.2"/>
  <cols>
    <col min="1" max="1" width="23.109375" customWidth="1"/>
    <col min="2" max="12" width="9.6640625" customWidth="1"/>
  </cols>
  <sheetData>
    <row r="1" spans="1:13" ht="15.6">
      <c r="A1" s="86" t="s">
        <v>346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</row>
    <row r="2" spans="1:13" ht="15.6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6"/>
    </row>
    <row r="3" spans="1:13" ht="13.8" thickBot="1">
      <c r="B3" s="27" t="s">
        <v>17</v>
      </c>
      <c r="C3" s="27" t="s">
        <v>18</v>
      </c>
      <c r="D3" s="27">
        <v>2021</v>
      </c>
      <c r="E3" s="27">
        <v>2020</v>
      </c>
      <c r="F3" s="27">
        <v>2019</v>
      </c>
      <c r="G3" s="27">
        <v>2018</v>
      </c>
      <c r="H3" s="27">
        <v>2017</v>
      </c>
      <c r="I3" s="27">
        <v>2016</v>
      </c>
      <c r="J3" s="27">
        <v>2015</v>
      </c>
      <c r="K3" s="27">
        <v>2014</v>
      </c>
      <c r="L3" s="27">
        <v>2013</v>
      </c>
      <c r="M3" s="17"/>
    </row>
    <row r="4" spans="1:13" ht="14.4" thickTop="1" thickBot="1">
      <c r="A4" s="28" t="s">
        <v>196</v>
      </c>
      <c r="B4" s="87" t="s">
        <v>316</v>
      </c>
      <c r="C4" s="87"/>
      <c r="D4" s="87"/>
      <c r="E4" s="87"/>
      <c r="F4" s="87"/>
      <c r="G4" s="87"/>
      <c r="H4" s="87"/>
      <c r="I4" s="87"/>
      <c r="J4" s="87"/>
      <c r="K4" s="87"/>
      <c r="L4" s="87"/>
      <c r="M4" s="17"/>
    </row>
    <row r="5" spans="1:13" ht="13.8" thickTop="1">
      <c r="A5" s="29" t="s">
        <v>198</v>
      </c>
      <c r="B5" s="30">
        <v>4000.8537732499999</v>
      </c>
      <c r="C5" s="30">
        <v>4172.6289782499989</v>
      </c>
      <c r="D5" s="30">
        <v>4808.6686535000008</v>
      </c>
      <c r="E5" s="30">
        <v>3485.2709793500007</v>
      </c>
      <c r="F5" s="30">
        <v>4109.6768646500004</v>
      </c>
      <c r="G5" s="30">
        <v>3771.5252365676715</v>
      </c>
      <c r="H5" s="30">
        <v>3545.8329386999999</v>
      </c>
      <c r="I5" s="30">
        <v>2835.0509090000005</v>
      </c>
      <c r="J5" s="30">
        <v>2859.4377426499991</v>
      </c>
      <c r="K5" s="30">
        <v>2586.8783933999994</v>
      </c>
      <c r="L5" s="30">
        <v>2705.9610750000002</v>
      </c>
    </row>
    <row r="6" spans="1:13">
      <c r="A6" s="29" t="s">
        <v>199</v>
      </c>
      <c r="B6" s="30">
        <v>98.331942999999995</v>
      </c>
      <c r="C6" s="30">
        <v>81.173432999999989</v>
      </c>
      <c r="D6" s="30">
        <v>122.278091</v>
      </c>
      <c r="E6" s="30">
        <v>0</v>
      </c>
      <c r="F6" s="30">
        <v>66.987235999999996</v>
      </c>
      <c r="G6" s="30">
        <v>76.230428000000003</v>
      </c>
      <c r="H6" s="30">
        <v>171.40914900000001</v>
      </c>
      <c r="I6" s="30">
        <v>147.59083999999999</v>
      </c>
      <c r="J6" s="30">
        <v>172.902097</v>
      </c>
      <c r="K6" s="30">
        <v>173.67697599999997</v>
      </c>
      <c r="L6" s="30">
        <v>116.36971</v>
      </c>
    </row>
    <row r="7" spans="1:13">
      <c r="A7" s="29" t="s">
        <v>200</v>
      </c>
      <c r="B7" s="30">
        <v>28.264842999999999</v>
      </c>
      <c r="C7" s="30">
        <v>147.01242099999999</v>
      </c>
      <c r="D7" s="30">
        <v>109.456715</v>
      </c>
      <c r="E7" s="30">
        <v>10.496505000000001</v>
      </c>
      <c r="F7" s="30">
        <v>120.565979</v>
      </c>
      <c r="G7" s="30">
        <v>83.322546476902502</v>
      </c>
      <c r="H7" s="30">
        <v>44.142094999999998</v>
      </c>
      <c r="I7" s="30">
        <v>51.929540000000003</v>
      </c>
      <c r="J7" s="30">
        <v>80.659435000000002</v>
      </c>
      <c r="K7" s="30">
        <v>52.072314999999996</v>
      </c>
      <c r="L7" s="30">
        <v>87.157572999999999</v>
      </c>
    </row>
    <row r="8" spans="1:13">
      <c r="A8" s="29" t="s">
        <v>201</v>
      </c>
      <c r="B8" s="30">
        <v>0</v>
      </c>
      <c r="C8" s="30">
        <v>0</v>
      </c>
      <c r="D8" s="30">
        <v>0</v>
      </c>
      <c r="E8" s="30">
        <v>0</v>
      </c>
      <c r="F8" s="30">
        <v>1.175187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</row>
    <row r="9" spans="1:13">
      <c r="A9" s="29" t="s">
        <v>202</v>
      </c>
      <c r="B9" s="30">
        <v>1.9199273706191338</v>
      </c>
      <c r="C9" s="30">
        <v>1.9920593312202852</v>
      </c>
      <c r="D9" s="30">
        <v>2.0574430072702823</v>
      </c>
      <c r="E9" s="30">
        <v>2.1397456220977111</v>
      </c>
      <c r="F9" s="30">
        <v>2.0217542422706023</v>
      </c>
      <c r="G9" s="30">
        <v>2.278627543288362</v>
      </c>
      <c r="H9" s="30">
        <v>2.4011864400637104</v>
      </c>
      <c r="I9" s="30">
        <v>2.6434935387471499</v>
      </c>
      <c r="J9" s="30">
        <v>2.6426356612162261</v>
      </c>
      <c r="K9" s="30">
        <v>2.1885338912704593</v>
      </c>
      <c r="L9" s="30">
        <v>3.3057014808870737</v>
      </c>
    </row>
    <row r="10" spans="1:13">
      <c r="A10" s="29" t="s">
        <v>203</v>
      </c>
      <c r="B10" s="30">
        <v>13.869780999999998</v>
      </c>
      <c r="C10" s="30">
        <v>19.865872</v>
      </c>
      <c r="D10" s="30">
        <v>17.936167999999999</v>
      </c>
      <c r="E10" s="30">
        <v>12.262788</v>
      </c>
      <c r="F10" s="30">
        <v>36.237298000000003</v>
      </c>
      <c r="G10" s="30">
        <v>38.978622000000001</v>
      </c>
      <c r="H10" s="30">
        <v>31.866386000000002</v>
      </c>
      <c r="I10" s="30">
        <v>4.6900120000000003</v>
      </c>
      <c r="J10" s="30">
        <v>19.285155</v>
      </c>
      <c r="K10" s="30">
        <v>47.493070000000003</v>
      </c>
      <c r="L10" s="30">
        <v>7.3211810000000002</v>
      </c>
    </row>
    <row r="11" spans="1:13">
      <c r="A11" s="29" t="s">
        <v>204</v>
      </c>
      <c r="B11" s="30">
        <v>1180.0799669999999</v>
      </c>
      <c r="C11" s="30">
        <v>1088.161683</v>
      </c>
      <c r="D11" s="30">
        <v>1661.7489609999998</v>
      </c>
      <c r="E11" s="30">
        <v>1296.5182369999998</v>
      </c>
      <c r="F11" s="30">
        <v>1147.9536170000001</v>
      </c>
      <c r="G11" s="30">
        <v>1039.6869298981469</v>
      </c>
      <c r="H11" s="30">
        <v>1059.7774970000003</v>
      </c>
      <c r="I11" s="30">
        <v>900.5576699999998</v>
      </c>
      <c r="J11" s="30">
        <v>1077.7851930000004</v>
      </c>
      <c r="K11" s="30">
        <v>671.89509800000008</v>
      </c>
      <c r="L11" s="30">
        <v>664.06437199999993</v>
      </c>
    </row>
    <row r="12" spans="1:13">
      <c r="A12" s="29" t="s">
        <v>205</v>
      </c>
      <c r="B12" s="30">
        <v>1417.7204629999999</v>
      </c>
      <c r="C12" s="30">
        <v>1522.6268289999996</v>
      </c>
      <c r="D12" s="30">
        <v>1263.9512989999998</v>
      </c>
      <c r="E12" s="30">
        <v>1593.0571540000001</v>
      </c>
      <c r="F12" s="30">
        <v>1415.7658249999999</v>
      </c>
      <c r="G12" s="30">
        <v>1251.4492904011333</v>
      </c>
      <c r="H12" s="30">
        <v>1447.766425</v>
      </c>
      <c r="I12" s="30">
        <v>1609.1892560000001</v>
      </c>
      <c r="J12" s="30">
        <v>1991.1422140000004</v>
      </c>
      <c r="K12" s="30">
        <v>1452.9289849999998</v>
      </c>
      <c r="L12" s="30">
        <v>1203.7173969999997</v>
      </c>
    </row>
    <row r="13" spans="1:13">
      <c r="A13" s="29" t="s">
        <v>206</v>
      </c>
      <c r="B13" s="30">
        <v>197.02498179999998</v>
      </c>
      <c r="C13" s="30">
        <v>151.498109</v>
      </c>
      <c r="D13" s="30">
        <v>214.75520099999989</v>
      </c>
      <c r="E13" s="30">
        <v>253.53645070920737</v>
      </c>
      <c r="F13" s="30">
        <v>329.83601080000005</v>
      </c>
      <c r="G13" s="30">
        <v>140.87866065</v>
      </c>
      <c r="H13" s="30">
        <v>124.48087599999999</v>
      </c>
      <c r="I13" s="30">
        <v>165.90713199999999</v>
      </c>
      <c r="J13" s="30">
        <v>167.43316899999996</v>
      </c>
      <c r="K13" s="30">
        <v>110.24838199999999</v>
      </c>
      <c r="L13" s="30">
        <v>143.44485839999999</v>
      </c>
    </row>
    <row r="14" spans="1:13">
      <c r="A14" s="29" t="s">
        <v>207</v>
      </c>
      <c r="B14" s="30">
        <v>365.36483100000004</v>
      </c>
      <c r="C14" s="30">
        <v>397.06236009999992</v>
      </c>
      <c r="D14" s="30">
        <v>297.58937700000001</v>
      </c>
      <c r="E14" s="30">
        <v>232.79948485000003</v>
      </c>
      <c r="F14" s="30">
        <v>320.87190099999998</v>
      </c>
      <c r="G14" s="30">
        <v>478.44596115000002</v>
      </c>
      <c r="H14" s="30">
        <v>269.26810399999999</v>
      </c>
      <c r="I14" s="30">
        <v>290.61770899999999</v>
      </c>
      <c r="J14" s="30">
        <v>257.32253409999998</v>
      </c>
      <c r="K14" s="30">
        <v>252.71571154999995</v>
      </c>
      <c r="L14" s="30">
        <v>231.35779350000001</v>
      </c>
    </row>
    <row r="15" spans="1:13">
      <c r="A15" s="31" t="s">
        <v>130</v>
      </c>
      <c r="B15" s="32">
        <v>20020.204805000012</v>
      </c>
      <c r="C15" s="32">
        <v>16105.083958999998</v>
      </c>
      <c r="D15" s="32">
        <v>13410.616329999999</v>
      </c>
      <c r="E15" s="32">
        <v>13173.545373999998</v>
      </c>
      <c r="F15" s="32">
        <v>12353.379131999998</v>
      </c>
      <c r="G15" s="32">
        <v>11429.583956999995</v>
      </c>
      <c r="H15" s="32">
        <v>10798.778678999997</v>
      </c>
      <c r="I15" s="32">
        <v>8814.977366000001</v>
      </c>
      <c r="J15" s="32">
        <v>11592.046723999998</v>
      </c>
      <c r="K15" s="32">
        <v>12142.755016999999</v>
      </c>
      <c r="L15" s="32">
        <v>12020.220579999996</v>
      </c>
      <c r="M15" s="41"/>
    </row>
    <row r="16" spans="1:13">
      <c r="A16" s="29" t="s">
        <v>208</v>
      </c>
      <c r="B16" s="30">
        <v>143.12529599999999</v>
      </c>
      <c r="C16" s="30">
        <v>105.05589999999999</v>
      </c>
      <c r="D16" s="30">
        <v>65.135860999999991</v>
      </c>
      <c r="E16" s="30">
        <v>140.57167999999999</v>
      </c>
      <c r="F16" s="30">
        <v>107.953327</v>
      </c>
      <c r="G16" s="30">
        <v>92.975188000000003</v>
      </c>
      <c r="H16" s="30">
        <v>92.145423000000008</v>
      </c>
      <c r="I16" s="30">
        <v>32.446202</v>
      </c>
      <c r="J16" s="30">
        <v>155.91569800000002</v>
      </c>
      <c r="K16" s="30">
        <v>56.790923000000006</v>
      </c>
      <c r="L16" s="30">
        <v>88.799159000000003</v>
      </c>
    </row>
    <row r="17" spans="1:14">
      <c r="A17" s="29" t="s">
        <v>209</v>
      </c>
      <c r="B17" s="30">
        <v>908.11657900000012</v>
      </c>
      <c r="C17" s="30">
        <v>698.88299400000005</v>
      </c>
      <c r="D17" s="30">
        <v>652.08230600000002</v>
      </c>
      <c r="E17" s="30">
        <v>705.13202500000023</v>
      </c>
      <c r="F17" s="30">
        <v>443.83386000000002</v>
      </c>
      <c r="G17" s="30">
        <v>653.83572800000002</v>
      </c>
      <c r="H17" s="30">
        <v>819.62361899999996</v>
      </c>
      <c r="I17" s="30">
        <v>654.62291999999991</v>
      </c>
      <c r="J17" s="30">
        <v>863.84677164190498</v>
      </c>
      <c r="K17" s="30">
        <v>732.4596949220462</v>
      </c>
      <c r="L17" s="30">
        <v>549.14576184389523</v>
      </c>
      <c r="N17" s="33"/>
    </row>
    <row r="18" spans="1:14">
      <c r="A18" s="29" t="s">
        <v>210</v>
      </c>
      <c r="B18" s="30">
        <v>51.071005</v>
      </c>
      <c r="C18" s="30">
        <v>177.80902800000001</v>
      </c>
      <c r="D18" s="30">
        <v>235.33715999999998</v>
      </c>
      <c r="E18" s="30">
        <v>82.548113000000001</v>
      </c>
      <c r="F18" s="30">
        <v>106.33044000000001</v>
      </c>
      <c r="G18" s="30">
        <v>181.11501799999999</v>
      </c>
      <c r="H18" s="30">
        <v>64.863549000000006</v>
      </c>
      <c r="I18" s="30">
        <v>84.746343999999993</v>
      </c>
      <c r="J18" s="30">
        <v>59.774046999999996</v>
      </c>
      <c r="K18" s="30">
        <v>123.98931999999999</v>
      </c>
      <c r="L18" s="30">
        <v>120.42751100000001</v>
      </c>
    </row>
    <row r="19" spans="1:14">
      <c r="A19" s="29" t="s">
        <v>211</v>
      </c>
      <c r="B19" s="30">
        <v>39.538851000000001</v>
      </c>
      <c r="C19" s="30">
        <v>136.201278</v>
      </c>
      <c r="D19" s="30">
        <v>105.733833</v>
      </c>
      <c r="E19" s="30">
        <v>105.867694</v>
      </c>
      <c r="F19" s="30">
        <v>63.044801</v>
      </c>
      <c r="G19" s="30">
        <v>10.544419999999999</v>
      </c>
      <c r="H19" s="30">
        <v>41.631078000000002</v>
      </c>
      <c r="I19" s="30">
        <v>1.866635</v>
      </c>
      <c r="J19" s="30">
        <v>27.149290000000001</v>
      </c>
      <c r="K19" s="30">
        <v>72.011887000000002</v>
      </c>
      <c r="L19" s="30">
        <v>48.030717000000003</v>
      </c>
    </row>
    <row r="20" spans="1:14">
      <c r="A20" s="29" t="s">
        <v>212</v>
      </c>
      <c r="B20" s="30">
        <v>143.97704039999999</v>
      </c>
      <c r="C20" s="30">
        <v>114.55005100000001</v>
      </c>
      <c r="D20" s="30">
        <v>133.47031700000002</v>
      </c>
      <c r="E20" s="30">
        <v>128.463909</v>
      </c>
      <c r="F20" s="30">
        <v>33.176345999999995</v>
      </c>
      <c r="G20" s="30">
        <v>63.636218</v>
      </c>
      <c r="H20" s="30">
        <v>47.971547000000001</v>
      </c>
      <c r="I20" s="30">
        <v>65.746463999999989</v>
      </c>
      <c r="J20" s="30">
        <v>81.90573400000001</v>
      </c>
      <c r="K20" s="30">
        <v>61.754519000000002</v>
      </c>
      <c r="L20" s="30">
        <v>80.479240000000004</v>
      </c>
    </row>
    <row r="21" spans="1:14">
      <c r="A21" s="29" t="s">
        <v>213</v>
      </c>
      <c r="B21" s="30">
        <v>72.245691999999991</v>
      </c>
      <c r="C21" s="30">
        <v>0</v>
      </c>
      <c r="D21" s="30">
        <v>1.971088</v>
      </c>
      <c r="E21" s="30">
        <v>36.690117999999998</v>
      </c>
      <c r="F21" s="30">
        <v>45.232841000000001</v>
      </c>
      <c r="G21" s="30">
        <v>0</v>
      </c>
      <c r="H21" s="30">
        <v>3.4911840000000001</v>
      </c>
      <c r="I21" s="30">
        <v>29.001463000000001</v>
      </c>
      <c r="J21" s="30">
        <v>12.274894</v>
      </c>
      <c r="K21" s="30">
        <v>4.9164209999999997</v>
      </c>
      <c r="L21" s="30">
        <v>14.511843999999998</v>
      </c>
    </row>
    <row r="22" spans="1:14">
      <c r="A22" s="29" t="s">
        <v>214</v>
      </c>
      <c r="B22" s="30">
        <v>2.2141976176741917E-2</v>
      </c>
      <c r="C22" s="30">
        <v>2.1255511221808316E-2</v>
      </c>
      <c r="D22" s="30">
        <v>2.2217298395980717E-2</v>
      </c>
      <c r="E22" s="30">
        <v>1.8557016187353632E-2</v>
      </c>
      <c r="F22" s="30">
        <v>2.37682320985859E-2</v>
      </c>
      <c r="G22" s="30">
        <v>1.9655309295678821E-2</v>
      </c>
      <c r="H22" s="30">
        <v>1.7049111971289627E-2</v>
      </c>
      <c r="I22" s="30">
        <v>1.708004646898343E-2</v>
      </c>
      <c r="J22" s="30">
        <v>3.1420223220830039E-2</v>
      </c>
      <c r="K22" s="30">
        <v>1.5668230738578145E-2</v>
      </c>
      <c r="L22" s="30">
        <v>2.0882159861634466E-2</v>
      </c>
    </row>
    <row r="23" spans="1:14">
      <c r="A23" s="34" t="s">
        <v>215</v>
      </c>
      <c r="B23" s="35">
        <v>28681.73192079681</v>
      </c>
      <c r="C23" s="35">
        <v>24919.626210192437</v>
      </c>
      <c r="D23" s="35">
        <v>23102.811020805661</v>
      </c>
      <c r="E23" s="35">
        <v>21258.918814547491</v>
      </c>
      <c r="F23" s="35">
        <v>20704.066187924367</v>
      </c>
      <c r="G23" s="35">
        <v>19314.50648699643</v>
      </c>
      <c r="H23" s="35">
        <v>18565.466785252036</v>
      </c>
      <c r="I23" s="35">
        <v>15691.601035585216</v>
      </c>
      <c r="J23" s="35">
        <v>19421.554754276338</v>
      </c>
      <c r="K23" s="35">
        <v>18544.790914994057</v>
      </c>
      <c r="L23" s="35">
        <v>18084.335356384639</v>
      </c>
      <c r="M23" s="80"/>
    </row>
    <row r="24" spans="1:14" ht="13.8" thickBot="1">
      <c r="A24" s="37"/>
      <c r="B24" s="88" t="s">
        <v>216</v>
      </c>
      <c r="C24" s="88"/>
      <c r="D24" s="88"/>
      <c r="E24" s="88"/>
      <c r="F24" s="88"/>
      <c r="G24" s="88"/>
      <c r="H24" s="88"/>
      <c r="I24" s="88"/>
      <c r="J24" s="88"/>
      <c r="K24" s="88"/>
      <c r="L24" s="88"/>
    </row>
    <row r="25" spans="1:14" ht="13.8" thickTop="1">
      <c r="A25" s="29" t="s">
        <v>198</v>
      </c>
      <c r="B25" s="38">
        <v>0.13949135931882217</v>
      </c>
      <c r="C25" s="38">
        <v>0.167443481818493</v>
      </c>
      <c r="D25" s="38">
        <v>0.20814214552374022</v>
      </c>
      <c r="E25" s="38">
        <v>0.16394394323407585</v>
      </c>
      <c r="F25" s="38">
        <v>0.19849612280736267</v>
      </c>
      <c r="G25" s="38">
        <v>0.19526904501064349</v>
      </c>
      <c r="H25" s="38">
        <v>0.19099077764727818</v>
      </c>
      <c r="I25" s="38">
        <v>0.1806731449882461</v>
      </c>
      <c r="J25" s="38">
        <v>0.1472301151389743</v>
      </c>
      <c r="K25" s="38">
        <v>0.13949353245651452</v>
      </c>
      <c r="L25" s="38">
        <v>0.14963010924505257</v>
      </c>
    </row>
    <row r="26" spans="1:14">
      <c r="A26" s="29" t="s">
        <v>199</v>
      </c>
      <c r="B26" s="38">
        <v>3.4283823331010418E-3</v>
      </c>
      <c r="C26" s="38">
        <v>3.2574097346130754E-3</v>
      </c>
      <c r="D26" s="38">
        <v>5.2927797786113655E-3</v>
      </c>
      <c r="E26" s="38">
        <v>0</v>
      </c>
      <c r="F26" s="38">
        <v>3.2354628019432364E-3</v>
      </c>
      <c r="G26" s="38">
        <v>3.9467965723754038E-3</v>
      </c>
      <c r="H26" s="38">
        <v>9.2326872780900595E-3</v>
      </c>
      <c r="I26" s="38">
        <v>9.4057221863655168E-3</v>
      </c>
      <c r="J26" s="38">
        <v>8.9025878302523391E-3</v>
      </c>
      <c r="K26" s="38">
        <v>9.365270107174764E-3</v>
      </c>
      <c r="L26" s="38">
        <v>6.434834773118488E-3</v>
      </c>
    </row>
    <row r="27" spans="1:14">
      <c r="A27" s="29" t="s">
        <v>200</v>
      </c>
      <c r="B27" s="38">
        <v>9.8546500183642927E-4</v>
      </c>
      <c r="C27" s="38">
        <v>5.8994633290233734E-3</v>
      </c>
      <c r="D27" s="38">
        <v>4.7378093904428664E-3</v>
      </c>
      <c r="E27" s="38">
        <v>4.9374594689252193E-4</v>
      </c>
      <c r="F27" s="38">
        <v>5.8232995347706155E-3</v>
      </c>
      <c r="G27" s="38">
        <v>4.3139878584523891E-3</v>
      </c>
      <c r="H27" s="38">
        <v>2.3776453083886599E-3</v>
      </c>
      <c r="I27" s="38">
        <v>3.3093844205084517E-3</v>
      </c>
      <c r="J27" s="38">
        <v>4.1530884638491666E-3</v>
      </c>
      <c r="K27" s="38">
        <v>2.8079213855087396E-3</v>
      </c>
      <c r="L27" s="38">
        <v>4.8195065664511242E-3</v>
      </c>
    </row>
    <row r="28" spans="1:14">
      <c r="A28" s="29" t="s">
        <v>201</v>
      </c>
      <c r="B28" s="38">
        <v>0</v>
      </c>
      <c r="C28" s="38">
        <v>0</v>
      </c>
      <c r="D28" s="38">
        <v>0</v>
      </c>
      <c r="E28" s="38">
        <v>0</v>
      </c>
      <c r="F28" s="38">
        <v>5.6761169005797856E-5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</row>
    <row r="29" spans="1:14">
      <c r="A29" s="29" t="s">
        <v>202</v>
      </c>
      <c r="B29" s="38">
        <v>6.6939031991544956E-5</v>
      </c>
      <c r="C29" s="38">
        <v>7.9939374468045122E-5</v>
      </c>
      <c r="D29" s="38">
        <v>8.9055959701934723E-5</v>
      </c>
      <c r="E29" s="38">
        <v>1.0065166722559202E-4</v>
      </c>
      <c r="F29" s="38">
        <v>9.7650105245982504E-5</v>
      </c>
      <c r="G29" s="38">
        <v>1.1797492961171217E-4</v>
      </c>
      <c r="H29" s="38">
        <v>1.2933617386723373E-4</v>
      </c>
      <c r="I29" s="38">
        <v>1.6846550793333761E-4</v>
      </c>
      <c r="J29" s="38">
        <v>1.3606715294687502E-4</v>
      </c>
      <c r="K29" s="38">
        <v>1.1801340340272909E-4</v>
      </c>
      <c r="L29" s="38">
        <v>1.8279363967446015E-4</v>
      </c>
    </row>
    <row r="30" spans="1:14">
      <c r="A30" s="29" t="s">
        <v>203</v>
      </c>
      <c r="B30" s="38">
        <v>4.8357543534332983E-4</v>
      </c>
      <c r="C30" s="38">
        <v>7.9719783244078561E-4</v>
      </c>
      <c r="D30" s="38">
        <v>7.7636301417378397E-4</v>
      </c>
      <c r="E30" s="38">
        <v>5.768302756586364E-4</v>
      </c>
      <c r="F30" s="38">
        <v>1.7502502972645722E-3</v>
      </c>
      <c r="G30" s="38">
        <v>2.0181008521363212E-3</v>
      </c>
      <c r="H30" s="38">
        <v>1.716433331227303E-3</v>
      </c>
      <c r="I30" s="38">
        <v>2.9888677320842215E-4</v>
      </c>
      <c r="J30" s="38">
        <v>9.9297688799881967E-4</v>
      </c>
      <c r="K30" s="38">
        <v>2.5609924758763572E-3</v>
      </c>
      <c r="L30" s="38">
        <v>4.0483550297662843E-4</v>
      </c>
    </row>
    <row r="31" spans="1:14">
      <c r="A31" s="29" t="s">
        <v>204</v>
      </c>
      <c r="B31" s="38">
        <v>4.114395777279882E-2</v>
      </c>
      <c r="C31" s="38">
        <v>4.366685414225549E-2</v>
      </c>
      <c r="D31" s="38">
        <v>7.1928431544693042E-2</v>
      </c>
      <c r="E31" s="38">
        <v>6.0987026118787924E-2</v>
      </c>
      <c r="F31" s="38">
        <v>5.5445805021119149E-2</v>
      </c>
      <c r="G31" s="38">
        <v>5.3829329297029688E-2</v>
      </c>
      <c r="H31" s="38">
        <v>5.7083266974028483E-2</v>
      </c>
      <c r="I31" s="38">
        <v>5.7391063407597885E-2</v>
      </c>
      <c r="J31" s="38">
        <v>5.5494279764738613E-2</v>
      </c>
      <c r="K31" s="38">
        <v>3.6230934124835634E-2</v>
      </c>
      <c r="L31" s="38">
        <v>3.6720419020849077E-2</v>
      </c>
    </row>
    <row r="32" spans="1:14">
      <c r="A32" s="29" t="s">
        <v>205</v>
      </c>
      <c r="B32" s="38">
        <v>4.9429388257130537E-2</v>
      </c>
      <c r="C32" s="38">
        <v>6.1101511561887964E-2</v>
      </c>
      <c r="D32" s="38">
        <v>5.4709848851800989E-2</v>
      </c>
      <c r="E32" s="38">
        <v>7.4935944198153207E-2</v>
      </c>
      <c r="F32" s="38">
        <v>6.8381051922339023E-2</v>
      </c>
      <c r="G32" s="38">
        <v>6.4793231514544608E-2</v>
      </c>
      <c r="H32" s="38">
        <v>7.7981687277050918E-2</v>
      </c>
      <c r="I32" s="38">
        <v>0.10255099223786668</v>
      </c>
      <c r="J32" s="38">
        <v>0.10252228717999935</v>
      </c>
      <c r="K32" s="38">
        <v>7.8347013544663918E-2</v>
      </c>
      <c r="L32" s="38">
        <v>6.6561329088327792E-2</v>
      </c>
    </row>
    <row r="33" spans="1:13">
      <c r="A33" s="29" t="s">
        <v>206</v>
      </c>
      <c r="B33" s="38">
        <v>6.8693544150009757E-3</v>
      </c>
      <c r="C33" s="38">
        <v>6.0794695603433807E-3</v>
      </c>
      <c r="D33" s="38">
        <v>9.2956307700650855E-3</v>
      </c>
      <c r="E33" s="38">
        <v>1.1926121592585989E-2</v>
      </c>
      <c r="F33" s="38">
        <v>1.5930977413141034E-2</v>
      </c>
      <c r="G33" s="38">
        <v>7.2939301216340749E-3</v>
      </c>
      <c r="H33" s="38">
        <v>6.7049688241011332E-3</v>
      </c>
      <c r="I33" s="38">
        <v>1.0572989437072602E-2</v>
      </c>
      <c r="J33" s="38">
        <v>8.6209971919541436E-3</v>
      </c>
      <c r="K33" s="38">
        <v>5.9449784311593748E-3</v>
      </c>
      <c r="L33" s="38">
        <v>7.9319950428455785E-3</v>
      </c>
    </row>
    <row r="34" spans="1:13">
      <c r="A34" s="29" t="s">
        <v>207</v>
      </c>
      <c r="B34" s="38">
        <v>1.2738590263967916E-2</v>
      </c>
      <c r="C34" s="38">
        <v>1.5933720544234989E-2</v>
      </c>
      <c r="D34" s="38">
        <v>1.2881089523348498E-2</v>
      </c>
      <c r="E34" s="38">
        <v>1.0950673779830007E-2</v>
      </c>
      <c r="F34" s="38">
        <v>1.549801367941667E-2</v>
      </c>
      <c r="G34" s="38">
        <v>2.4771327264929897E-2</v>
      </c>
      <c r="H34" s="38">
        <v>1.4503707723303793E-2</v>
      </c>
      <c r="I34" s="38">
        <v>1.8520589985747203E-2</v>
      </c>
      <c r="J34" s="38">
        <v>1.3249327222031046E-2</v>
      </c>
      <c r="K34" s="38">
        <v>1.3627315223363948E-2</v>
      </c>
      <c r="L34" s="38">
        <v>1.2793270470861933E-2</v>
      </c>
    </row>
    <row r="35" spans="1:13">
      <c r="A35" s="31" t="s">
        <v>130</v>
      </c>
      <c r="B35" s="40">
        <v>0.69801240944182941</v>
      </c>
      <c r="C35" s="40">
        <v>0.64628112087864376</v>
      </c>
      <c r="D35" s="40">
        <v>0.58047552386256474</v>
      </c>
      <c r="E35" s="40">
        <v>0.61967146537035234</v>
      </c>
      <c r="F35" s="40">
        <v>0.59666439528700399</v>
      </c>
      <c r="G35" s="40">
        <v>0.59176163598562614</v>
      </c>
      <c r="H35" s="40">
        <v>0.58165942197468956</v>
      </c>
      <c r="I35" s="40">
        <v>0.56176405110029914</v>
      </c>
      <c r="J35" s="40">
        <v>0.59686502294300625</v>
      </c>
      <c r="K35" s="40">
        <v>0.6547798286138774</v>
      </c>
      <c r="L35" s="40">
        <v>0.66467582817503323</v>
      </c>
      <c r="M35" s="41"/>
    </row>
    <row r="36" spans="1:13">
      <c r="A36" s="29" t="s">
        <v>208</v>
      </c>
      <c r="B36" s="38">
        <v>4.9901204151560109E-3</v>
      </c>
      <c r="C36" s="38">
        <v>4.2157895593566662E-3</v>
      </c>
      <c r="D36" s="38">
        <v>2.819391152935489E-3</v>
      </c>
      <c r="E36" s="38">
        <v>6.6123626147820231E-3</v>
      </c>
      <c r="F36" s="38">
        <v>5.2141123400660161E-3</v>
      </c>
      <c r="G36" s="38">
        <v>4.8137490886757022E-3</v>
      </c>
      <c r="H36" s="38">
        <v>4.9632699282949428E-3</v>
      </c>
      <c r="I36" s="38">
        <v>2.0677432421598607E-3</v>
      </c>
      <c r="J36" s="38">
        <v>8.0279720121618839E-3</v>
      </c>
      <c r="K36" s="38">
        <v>3.062365235624346E-3</v>
      </c>
      <c r="L36" s="38">
        <v>4.9102804858487453E-3</v>
      </c>
    </row>
    <row r="37" spans="1:13">
      <c r="A37" s="29" t="s">
        <v>209</v>
      </c>
      <c r="B37" s="38">
        <v>3.1661845996877713E-2</v>
      </c>
      <c r="C37" s="38">
        <v>2.8045484635485753E-2</v>
      </c>
      <c r="D37" s="38">
        <v>2.8225236548606807E-2</v>
      </c>
      <c r="E37" s="38">
        <v>3.3168762304011341E-2</v>
      </c>
      <c r="F37" s="38">
        <v>2.1437038307908125E-2</v>
      </c>
      <c r="G37" s="38">
        <v>3.3852054591205716E-2</v>
      </c>
      <c r="H37" s="38">
        <v>4.4147751763025392E-2</v>
      </c>
      <c r="I37" s="38">
        <v>4.171804511951676E-2</v>
      </c>
      <c r="J37" s="38">
        <v>4.4478765092259093E-2</v>
      </c>
      <c r="K37" s="38">
        <v>3.9496789059499673E-2</v>
      </c>
      <c r="L37" s="38">
        <v>3.036582495413747E-2</v>
      </c>
    </row>
    <row r="38" spans="1:13">
      <c r="A38" s="29" t="s">
        <v>210</v>
      </c>
      <c r="B38" s="38">
        <v>1.7806109178145192E-3</v>
      </c>
      <c r="C38" s="38">
        <v>7.1353007665610133E-3</v>
      </c>
      <c r="D38" s="38">
        <v>1.0186516255016015E-2</v>
      </c>
      <c r="E38" s="38">
        <v>3.882987357923032E-3</v>
      </c>
      <c r="F38" s="38">
        <v>5.1357273993848209E-3</v>
      </c>
      <c r="G38" s="38">
        <v>9.3771496632304024E-3</v>
      </c>
      <c r="H38" s="38">
        <v>3.4937742072569953E-3</v>
      </c>
      <c r="I38" s="38">
        <v>5.4007455203464129E-3</v>
      </c>
      <c r="J38" s="38">
        <v>3.077716884990304E-3</v>
      </c>
      <c r="K38" s="38">
        <v>6.6859378770213395E-3</v>
      </c>
      <c r="L38" s="38">
        <v>6.6592168651353452E-3</v>
      </c>
    </row>
    <row r="39" spans="1:13">
      <c r="A39" s="29" t="s">
        <v>211</v>
      </c>
      <c r="B39" s="38">
        <v>1.3785377783037856E-3</v>
      </c>
      <c r="C39" s="38">
        <v>5.4656228328293296E-3</v>
      </c>
      <c r="D39" s="38">
        <v>4.5766652769993858E-3</v>
      </c>
      <c r="E39" s="38">
        <v>4.979919012981727E-3</v>
      </c>
      <c r="F39" s="38">
        <v>3.0450444095262235E-3</v>
      </c>
      <c r="G39" s="38">
        <v>5.4593266502041217E-4</v>
      </c>
      <c r="H39" s="38">
        <v>2.2423932821915762E-3</v>
      </c>
      <c r="I39" s="38">
        <v>1.1895758729570479E-4</v>
      </c>
      <c r="J39" s="38">
        <v>1.3978947794600291E-3</v>
      </c>
      <c r="K39" s="38">
        <v>3.8831328608712481E-3</v>
      </c>
      <c r="L39" s="38">
        <v>2.6559293473311339E-3</v>
      </c>
    </row>
    <row r="40" spans="1:13">
      <c r="A40" s="29" t="s">
        <v>212</v>
      </c>
      <c r="B40" s="38">
        <v>5.0198168226934653E-3</v>
      </c>
      <c r="C40" s="38">
        <v>4.5967804666808207E-3</v>
      </c>
      <c r="D40" s="38">
        <v>5.7772327739598825E-3</v>
      </c>
      <c r="E40" s="38">
        <v>6.0428241963129412E-3</v>
      </c>
      <c r="F40" s="38">
        <v>1.6024072613982502E-3</v>
      </c>
      <c r="G40" s="38">
        <v>3.2947369399701381E-3</v>
      </c>
      <c r="H40" s="38">
        <v>2.5839127857591737E-3</v>
      </c>
      <c r="I40" s="38">
        <v>4.1899143274737221E-3</v>
      </c>
      <c r="J40" s="38">
        <v>4.2172593819743281E-3</v>
      </c>
      <c r="K40" s="38">
        <v>3.3300196957232607E-3</v>
      </c>
      <c r="L40" s="38">
        <v>4.4502182919090227E-3</v>
      </c>
    </row>
    <row r="41" spans="1:13">
      <c r="A41" s="29" t="s">
        <v>213</v>
      </c>
      <c r="B41" s="38">
        <v>2.5188748085193361E-3</v>
      </c>
      <c r="C41" s="38">
        <v>0</v>
      </c>
      <c r="D41" s="38">
        <v>8.5318102555784244E-5</v>
      </c>
      <c r="E41" s="38">
        <v>1.7258694254428841E-3</v>
      </c>
      <c r="F41" s="38">
        <v>2.1847322448371046E-3</v>
      </c>
      <c r="G41" s="38">
        <v>0</v>
      </c>
      <c r="H41" s="38">
        <v>1.8804719754061413E-4</v>
      </c>
      <c r="I41" s="38">
        <v>1.8482156750118006E-3</v>
      </c>
      <c r="J41" s="38">
        <v>6.3202427175904909E-4</v>
      </c>
      <c r="K41" s="38">
        <v>2.6511061907011937E-4</v>
      </c>
      <c r="L41" s="38">
        <v>8.0245382061423787E-4</v>
      </c>
    </row>
    <row r="42" spans="1:13">
      <c r="A42" s="29" t="s">
        <v>214</v>
      </c>
      <c r="B42" s="38">
        <v>7.7198881287524385E-7</v>
      </c>
      <c r="C42" s="38">
        <v>8.5296268260695456E-7</v>
      </c>
      <c r="D42" s="38">
        <v>9.6167078438950656E-7</v>
      </c>
      <c r="E42" s="38">
        <v>8.729049839851241E-7</v>
      </c>
      <c r="F42" s="38">
        <v>1.1479982667582807E-6</v>
      </c>
      <c r="G42" s="38">
        <v>1.017644914143255E-6</v>
      </c>
      <c r="H42" s="38">
        <v>9.1832390580305983E-7</v>
      </c>
      <c r="I42" s="38">
        <v>1.0884833504401185E-6</v>
      </c>
      <c r="J42" s="38">
        <v>1.617801644531665E-6</v>
      </c>
      <c r="K42" s="38">
        <v>8.4488581243101954E-7</v>
      </c>
      <c r="L42" s="38">
        <v>1.154709833129812E-6</v>
      </c>
    </row>
    <row r="43" spans="1:13">
      <c r="A43" s="34" t="s">
        <v>215</v>
      </c>
      <c r="B43" s="42">
        <v>0.99999999999999989</v>
      </c>
      <c r="C43" s="42">
        <v>1</v>
      </c>
      <c r="D43" s="42">
        <v>1.0000000000000002</v>
      </c>
      <c r="E43" s="42">
        <v>1</v>
      </c>
      <c r="F43" s="42">
        <v>1</v>
      </c>
      <c r="G43" s="42">
        <v>1.0000000000000004</v>
      </c>
      <c r="H43" s="42">
        <v>1</v>
      </c>
      <c r="I43" s="42">
        <v>1</v>
      </c>
      <c r="J43" s="42">
        <v>1</v>
      </c>
      <c r="K43" s="42">
        <v>0.99999999999999978</v>
      </c>
      <c r="L43" s="42">
        <v>1.0000000000000002</v>
      </c>
      <c r="M43" s="36"/>
    </row>
  </sheetData>
  <mergeCells count="3">
    <mergeCell ref="A1:L1"/>
    <mergeCell ref="B4:L4"/>
    <mergeCell ref="B24:L24"/>
  </mergeCells>
  <printOptions horizontalCentered="1"/>
  <pageMargins left="0.39370078740157483" right="0" top="0.39370078740157483" bottom="0.39370078740157483" header="0" footer="0"/>
  <pageSetup paperSize="9" scale="99" orientation="landscape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4AE7A-6E6A-4262-8C32-95C24881F557}">
  <dimension ref="A1:M76"/>
  <sheetViews>
    <sheetView view="pageBreakPreview" zoomScaleNormal="100" zoomScaleSheetLayoutView="100" workbookViewId="0">
      <selection sqref="A1:L1"/>
    </sheetView>
  </sheetViews>
  <sheetFormatPr baseColWidth="10" defaultColWidth="11.44140625" defaultRowHeight="13.2"/>
  <cols>
    <col min="1" max="1" width="23.109375" customWidth="1"/>
    <col min="2" max="12" width="9.6640625" customWidth="1"/>
  </cols>
  <sheetData>
    <row r="1" spans="1:13" ht="15.6">
      <c r="A1" s="86" t="s">
        <v>217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</row>
    <row r="2" spans="1:13" ht="15.6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6"/>
    </row>
    <row r="3" spans="1:13" ht="13.8" thickBot="1">
      <c r="B3" s="27" t="s">
        <v>17</v>
      </c>
      <c r="C3" s="27" t="s">
        <v>18</v>
      </c>
      <c r="D3" s="27">
        <v>2021</v>
      </c>
      <c r="E3" s="27">
        <v>2020</v>
      </c>
      <c r="F3" s="27">
        <v>2019</v>
      </c>
      <c r="G3" s="27">
        <v>2018</v>
      </c>
      <c r="H3" s="27">
        <v>2017</v>
      </c>
      <c r="I3" s="27">
        <v>2016</v>
      </c>
      <c r="J3" s="27">
        <v>2015</v>
      </c>
      <c r="K3" s="27">
        <v>2014</v>
      </c>
      <c r="L3" s="27">
        <v>2013</v>
      </c>
      <c r="M3" s="17"/>
    </row>
    <row r="4" spans="1:13" ht="14.4" thickTop="1" thickBot="1">
      <c r="A4" s="28" t="s">
        <v>196</v>
      </c>
      <c r="B4" s="87" t="s">
        <v>197</v>
      </c>
      <c r="C4" s="87"/>
      <c r="D4" s="87"/>
      <c r="E4" s="87"/>
      <c r="F4" s="87"/>
      <c r="G4" s="87"/>
      <c r="H4" s="87"/>
      <c r="I4" s="87"/>
      <c r="J4" s="87"/>
      <c r="K4" s="87"/>
      <c r="L4" s="87"/>
      <c r="M4" s="17"/>
    </row>
    <row r="5" spans="1:13" ht="13.8" thickTop="1">
      <c r="A5" s="29" t="s">
        <v>218</v>
      </c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</row>
    <row r="6" spans="1:13">
      <c r="A6" s="29" t="s">
        <v>219</v>
      </c>
      <c r="B6" s="30">
        <v>235.11584732803115</v>
      </c>
      <c r="C6" s="30">
        <v>252.97759872587613</v>
      </c>
      <c r="D6" s="30">
        <v>150.79889180039652</v>
      </c>
      <c r="E6" s="30">
        <v>105.49942630670712</v>
      </c>
      <c r="F6" s="30">
        <v>35.376415252973679</v>
      </c>
      <c r="G6" s="30">
        <v>34.33097019320148</v>
      </c>
      <c r="H6" s="30">
        <v>18.593267558084218</v>
      </c>
      <c r="I6" s="30">
        <v>26.708275124031069</v>
      </c>
      <c r="J6" s="30">
        <v>22.766918347045618</v>
      </c>
      <c r="K6" s="30">
        <v>8.8022523226233798</v>
      </c>
      <c r="L6" s="30">
        <v>18.69226740860994</v>
      </c>
    </row>
    <row r="7" spans="1:13">
      <c r="A7" s="29" t="s">
        <v>220</v>
      </c>
      <c r="B7" s="30">
        <v>70.743927365344433</v>
      </c>
      <c r="C7" s="30">
        <v>154.05812378139342</v>
      </c>
      <c r="D7" s="30">
        <v>44.855483699266358</v>
      </c>
      <c r="E7" s="30">
        <v>53.58728495128932</v>
      </c>
      <c r="F7" s="30">
        <v>155.88567762986247</v>
      </c>
      <c r="G7" s="30">
        <v>73.987869436558427</v>
      </c>
      <c r="H7" s="30">
        <v>60.571755613242118</v>
      </c>
      <c r="I7" s="30">
        <v>78.728370056733894</v>
      </c>
      <c r="J7" s="30">
        <v>118.19459359512101</v>
      </c>
      <c r="K7" s="30">
        <v>56.795428567322702</v>
      </c>
      <c r="L7" s="30">
        <v>47.679493400920421</v>
      </c>
    </row>
    <row r="8" spans="1:13">
      <c r="A8" s="29" t="s">
        <v>221</v>
      </c>
      <c r="B8" s="30">
        <v>558.65627668614366</v>
      </c>
      <c r="C8" s="30">
        <v>507.28108032095292</v>
      </c>
      <c r="D8" s="30">
        <v>350.98097344965106</v>
      </c>
      <c r="E8" s="30">
        <v>205.01370534856306</v>
      </c>
      <c r="F8" s="30">
        <v>181.00053479397394</v>
      </c>
      <c r="G8" s="30">
        <v>136.24219951442097</v>
      </c>
      <c r="H8" s="30">
        <v>211.27393755495132</v>
      </c>
      <c r="I8" s="30">
        <v>43.189763644637566</v>
      </c>
      <c r="J8" s="30">
        <v>162.41711432451379</v>
      </c>
      <c r="K8" s="30">
        <v>110.43139816776061</v>
      </c>
      <c r="L8" s="30">
        <v>195.2647933461609</v>
      </c>
    </row>
    <row r="9" spans="1:13">
      <c r="A9" s="29" t="s">
        <v>222</v>
      </c>
      <c r="B9" s="30">
        <v>210.4737029890394</v>
      </c>
      <c r="C9" s="30">
        <v>200.77322876390369</v>
      </c>
      <c r="D9" s="30">
        <v>137.75967630128798</v>
      </c>
      <c r="E9" s="30">
        <v>122.10673262264989</v>
      </c>
      <c r="F9" s="30">
        <v>89.745956165750727</v>
      </c>
      <c r="G9" s="30">
        <v>90.57732339993143</v>
      </c>
      <c r="H9" s="30">
        <v>91.715228735813866</v>
      </c>
      <c r="I9" s="30">
        <v>67.989082231468245</v>
      </c>
      <c r="J9" s="30">
        <v>83.574743474749567</v>
      </c>
      <c r="K9" s="30">
        <v>61.704362382774534</v>
      </c>
      <c r="L9" s="30">
        <v>46.809877277910033</v>
      </c>
    </row>
    <row r="10" spans="1:13">
      <c r="A10" s="29" t="s">
        <v>223</v>
      </c>
      <c r="B10" s="30">
        <v>258.81274935368248</v>
      </c>
      <c r="C10" s="30">
        <v>231.37423437924804</v>
      </c>
      <c r="D10" s="30">
        <v>157.65883651710286</v>
      </c>
      <c r="E10" s="30">
        <v>201.35574672275899</v>
      </c>
      <c r="F10" s="30">
        <v>201.04066268259572</v>
      </c>
      <c r="G10" s="30">
        <v>398.13402434974375</v>
      </c>
      <c r="H10" s="30">
        <v>330.94685522698285</v>
      </c>
      <c r="I10" s="30">
        <v>236.10841142074449</v>
      </c>
      <c r="J10" s="30">
        <v>131.62454591878958</v>
      </c>
      <c r="K10" s="30">
        <v>242.82528979175106</v>
      </c>
      <c r="L10" s="30">
        <v>289.64316732629806</v>
      </c>
    </row>
    <row r="11" spans="1:13">
      <c r="A11" s="29" t="s">
        <v>224</v>
      </c>
      <c r="B11" s="30">
        <v>371.94497868703911</v>
      </c>
      <c r="C11" s="30">
        <v>348.23414985364832</v>
      </c>
      <c r="D11" s="30">
        <v>149.48478150974327</v>
      </c>
      <c r="E11" s="30">
        <v>133.66187857216892</v>
      </c>
      <c r="F11" s="30">
        <v>134.54328419076768</v>
      </c>
      <c r="G11" s="30">
        <v>110.1086873269729</v>
      </c>
      <c r="H11" s="30">
        <v>124.65687460243154</v>
      </c>
      <c r="I11" s="30">
        <v>113.50219469916567</v>
      </c>
      <c r="J11" s="30">
        <v>69.79334654949983</v>
      </c>
      <c r="K11" s="30">
        <v>62.990398111024234</v>
      </c>
      <c r="L11" s="30">
        <v>68.512416109418567</v>
      </c>
    </row>
    <row r="12" spans="1:13">
      <c r="A12" s="29" t="s">
        <v>225</v>
      </c>
      <c r="B12" s="30">
        <v>446.1887882937196</v>
      </c>
      <c r="C12" s="30">
        <v>717.73671112870443</v>
      </c>
      <c r="D12" s="30">
        <v>469.47745621867978</v>
      </c>
      <c r="E12" s="30">
        <v>231.99822009257241</v>
      </c>
      <c r="F12" s="30">
        <v>235.98463381168619</v>
      </c>
      <c r="G12" s="30">
        <v>201.69052605028753</v>
      </c>
      <c r="H12" s="30">
        <v>298.9413309739179</v>
      </c>
      <c r="I12" s="30">
        <v>208.24590879997953</v>
      </c>
      <c r="J12" s="30">
        <v>149.70597065746469</v>
      </c>
      <c r="K12" s="30">
        <v>191.18890088304789</v>
      </c>
      <c r="L12" s="30">
        <v>155.43095490178919</v>
      </c>
    </row>
    <row r="13" spans="1:13">
      <c r="A13" s="29" t="s">
        <v>226</v>
      </c>
      <c r="B13" s="30">
        <v>1049.8837442499719</v>
      </c>
      <c r="C13" s="30">
        <v>1137.9039155002165</v>
      </c>
      <c r="D13" s="30">
        <v>1040.0148779963445</v>
      </c>
      <c r="E13" s="30">
        <v>834.08933397368469</v>
      </c>
      <c r="F13" s="30">
        <v>911.75978572525332</v>
      </c>
      <c r="G13" s="30">
        <v>1070.7072902579962</v>
      </c>
      <c r="H13" s="30">
        <v>868.92777592557763</v>
      </c>
      <c r="I13" s="30">
        <v>659.15146278061184</v>
      </c>
      <c r="J13" s="30">
        <v>687.49476306873339</v>
      </c>
      <c r="K13" s="30">
        <v>659.89793170237203</v>
      </c>
      <c r="L13" s="30">
        <v>606.73015683143649</v>
      </c>
    </row>
    <row r="14" spans="1:13">
      <c r="A14" s="29" t="s">
        <v>227</v>
      </c>
    </row>
    <row r="15" spans="1:13">
      <c r="A15" s="29" t="s">
        <v>228</v>
      </c>
      <c r="B15" s="30">
        <v>44.271840544548361</v>
      </c>
      <c r="C15" s="30">
        <v>13.412438831740381</v>
      </c>
      <c r="D15" s="30">
        <v>0</v>
      </c>
      <c r="E15" s="30">
        <v>18.763178658047934</v>
      </c>
      <c r="F15" s="30">
        <v>0</v>
      </c>
      <c r="G15" s="30">
        <v>0</v>
      </c>
      <c r="H15" s="30">
        <v>0</v>
      </c>
      <c r="I15" s="30">
        <v>4.52555605258555</v>
      </c>
      <c r="J15" s="30">
        <v>0</v>
      </c>
      <c r="K15" s="30">
        <v>11.6792528821583</v>
      </c>
      <c r="L15" s="30">
        <v>0</v>
      </c>
    </row>
    <row r="16" spans="1:13">
      <c r="A16" s="29" t="s">
        <v>229</v>
      </c>
      <c r="B16" s="30">
        <v>1.6771939683388699</v>
      </c>
      <c r="C16" s="30">
        <v>0</v>
      </c>
      <c r="D16" s="30">
        <v>2.2958568374382042</v>
      </c>
      <c r="E16" s="30">
        <v>3.3814859252420431</v>
      </c>
      <c r="F16" s="30">
        <v>0</v>
      </c>
      <c r="G16" s="30">
        <v>7.1133643509511</v>
      </c>
      <c r="H16" s="30">
        <v>0</v>
      </c>
      <c r="I16" s="30">
        <v>0.74867474887386398</v>
      </c>
      <c r="J16" s="30">
        <v>66.850508782707635</v>
      </c>
      <c r="K16" s="30">
        <v>0</v>
      </c>
      <c r="L16" s="30">
        <v>0</v>
      </c>
    </row>
    <row r="17" spans="1:12">
      <c r="A17" s="29" t="s">
        <v>230</v>
      </c>
      <c r="B17" s="30">
        <v>44.420541795792943</v>
      </c>
      <c r="C17" s="30">
        <v>67.709264538165399</v>
      </c>
      <c r="D17" s="30">
        <v>44.246075393820782</v>
      </c>
      <c r="E17" s="30">
        <v>6.7644692266884432</v>
      </c>
      <c r="F17" s="30">
        <v>10.552377926187347</v>
      </c>
      <c r="G17" s="30">
        <v>49.070248535855491</v>
      </c>
      <c r="H17" s="30">
        <v>57.223449883195904</v>
      </c>
      <c r="I17" s="30">
        <v>38.85873864587402</v>
      </c>
      <c r="J17" s="30">
        <v>42.987119683390887</v>
      </c>
      <c r="K17" s="30">
        <v>21.086009235777009</v>
      </c>
      <c r="L17" s="30">
        <v>12.36249089672498</v>
      </c>
    </row>
    <row r="18" spans="1:12">
      <c r="A18" s="29" t="s">
        <v>231</v>
      </c>
    </row>
    <row r="19" spans="1:12">
      <c r="A19" s="29" t="s">
        <v>232</v>
      </c>
      <c r="B19" s="30">
        <v>4.8563485070755199</v>
      </c>
      <c r="C19" s="30">
        <v>39.724246712383668</v>
      </c>
      <c r="D19" s="30">
        <v>20.017151125742544</v>
      </c>
      <c r="E19" s="30">
        <v>25.347769259741028</v>
      </c>
      <c r="F19" s="30">
        <v>3.5070470612009776</v>
      </c>
      <c r="G19" s="30">
        <v>17.75350864621274</v>
      </c>
      <c r="H19" s="30">
        <v>0.165705349725808</v>
      </c>
      <c r="I19" s="30">
        <v>0</v>
      </c>
      <c r="J19" s="30">
        <v>3.4685045614373</v>
      </c>
      <c r="K19" s="30">
        <v>12.343432540844042</v>
      </c>
      <c r="L19" s="30">
        <v>38.176226329299887</v>
      </c>
    </row>
    <row r="20" spans="1:12">
      <c r="A20" s="29" t="s">
        <v>201</v>
      </c>
    </row>
    <row r="21" spans="1:12">
      <c r="A21" s="29" t="s">
        <v>233</v>
      </c>
      <c r="B21" s="30">
        <v>0</v>
      </c>
      <c r="C21" s="30">
        <v>0</v>
      </c>
      <c r="D21" s="30">
        <v>0</v>
      </c>
      <c r="E21" s="30">
        <v>0</v>
      </c>
      <c r="F21" s="30">
        <v>0</v>
      </c>
      <c r="G21" s="30">
        <v>0</v>
      </c>
      <c r="H21" s="30">
        <v>10.019490027595801</v>
      </c>
      <c r="I21" s="30">
        <v>0</v>
      </c>
      <c r="J21" s="30">
        <v>0</v>
      </c>
      <c r="K21" s="30">
        <v>0</v>
      </c>
      <c r="L21" s="30">
        <v>0</v>
      </c>
    </row>
    <row r="22" spans="1:12">
      <c r="A22" s="29" t="s">
        <v>234</v>
      </c>
    </row>
    <row r="23" spans="1:12">
      <c r="A23" s="29" t="s">
        <v>235</v>
      </c>
      <c r="B23" s="30">
        <v>11.78619065267384</v>
      </c>
      <c r="C23" s="30">
        <v>33.599601925459424</v>
      </c>
      <c r="D23" s="30">
        <v>14.054514984131883</v>
      </c>
      <c r="E23" s="30">
        <v>6.2366199774977247</v>
      </c>
      <c r="F23" s="30">
        <v>7.6791358515181676</v>
      </c>
      <c r="G23" s="30">
        <v>20.506349629508303</v>
      </c>
      <c r="H23" s="30">
        <v>17.589096615721378</v>
      </c>
      <c r="I23" s="30">
        <v>13.369824567099588</v>
      </c>
      <c r="J23" s="30">
        <v>20.043298694351027</v>
      </c>
      <c r="K23" s="30">
        <v>23.169990378215857</v>
      </c>
      <c r="L23" s="30">
        <v>9.8142916580054909</v>
      </c>
    </row>
    <row r="24" spans="1:12">
      <c r="A24" s="29" t="s">
        <v>236</v>
      </c>
      <c r="B24" s="30">
        <v>41.390218873972799</v>
      </c>
      <c r="C24" s="30">
        <v>42.016899576095547</v>
      </c>
      <c r="D24" s="30">
        <v>10.921160327444019</v>
      </c>
      <c r="E24" s="30">
        <v>12.912597924782965</v>
      </c>
      <c r="F24" s="30">
        <v>6.4329443181008674</v>
      </c>
      <c r="G24" s="30">
        <v>55.875607267637562</v>
      </c>
      <c r="H24" s="30">
        <v>15.231734949230578</v>
      </c>
      <c r="I24" s="30">
        <v>63.746424345891562</v>
      </c>
      <c r="J24" s="30">
        <v>26.808586046193572</v>
      </c>
      <c r="K24" s="30">
        <v>31.28986147080564</v>
      </c>
      <c r="L24" s="30">
        <v>23.980879763816205</v>
      </c>
    </row>
    <row r="25" spans="1:12">
      <c r="A25" s="29" t="s">
        <v>237</v>
      </c>
    </row>
    <row r="26" spans="1:12">
      <c r="A26" s="29" t="s">
        <v>238</v>
      </c>
      <c r="B26" s="30">
        <v>27.917493106316201</v>
      </c>
      <c r="C26" s="30">
        <v>0.1070037186672</v>
      </c>
      <c r="D26" s="30">
        <v>25.883376091274354</v>
      </c>
      <c r="E26" s="30">
        <v>0</v>
      </c>
      <c r="F26" s="30">
        <v>4.4411817941323353</v>
      </c>
      <c r="G26" s="30">
        <v>42.314625461239601</v>
      </c>
      <c r="H26" s="30">
        <v>9.9802935196072511</v>
      </c>
      <c r="I26" s="30">
        <v>5.0132464876594298</v>
      </c>
      <c r="J26" s="30">
        <v>15.281603769728989</v>
      </c>
      <c r="K26" s="30">
        <v>9.5895667997369358</v>
      </c>
      <c r="L26" s="30">
        <v>15.744535793551231</v>
      </c>
    </row>
    <row r="27" spans="1:12">
      <c r="A27" s="29" t="s">
        <v>239</v>
      </c>
    </row>
    <row r="28" spans="1:12">
      <c r="A28" s="29" t="s">
        <v>240</v>
      </c>
      <c r="B28" s="30">
        <v>48.168668536833771</v>
      </c>
      <c r="C28" s="30">
        <v>7.9991592754050886</v>
      </c>
      <c r="D28" s="30">
        <v>47.816932569874481</v>
      </c>
      <c r="E28" s="30">
        <v>27.59238644251386</v>
      </c>
      <c r="F28" s="30">
        <v>24.038024233650304</v>
      </c>
      <c r="G28" s="30">
        <v>58.948649827289721</v>
      </c>
      <c r="H28" s="30">
        <v>23.344060572236376</v>
      </c>
      <c r="I28" s="30">
        <v>15.483985779876079</v>
      </c>
      <c r="J28" s="30">
        <v>28.449829824153433</v>
      </c>
      <c r="K28" s="30">
        <v>114.64036574251202</v>
      </c>
      <c r="L28" s="30">
        <v>50.672149991975466</v>
      </c>
    </row>
    <row r="29" spans="1:12">
      <c r="A29" s="29" t="s">
        <v>241</v>
      </c>
      <c r="B29" s="30">
        <v>33.939793980993251</v>
      </c>
      <c r="C29" s="30">
        <v>17.717981905464399</v>
      </c>
      <c r="D29" s="30">
        <v>16.301388266336701</v>
      </c>
      <c r="E29" s="30">
        <v>12.532408348301558</v>
      </c>
      <c r="F29" s="30">
        <v>134.42017542238031</v>
      </c>
      <c r="G29" s="30">
        <v>11.761516407417236</v>
      </c>
      <c r="H29" s="30">
        <v>26.836036853994607</v>
      </c>
      <c r="I29" s="30">
        <v>36.439974038765804</v>
      </c>
      <c r="J29" s="30">
        <v>165.11683397009293</v>
      </c>
      <c r="K29" s="30">
        <v>104.18970578278778</v>
      </c>
      <c r="L29" s="30">
        <v>55.920575503619105</v>
      </c>
    </row>
    <row r="30" spans="1:12">
      <c r="A30" s="29" t="s">
        <v>242</v>
      </c>
      <c r="B30" s="30">
        <v>12.799459846712379</v>
      </c>
      <c r="C30" s="30">
        <v>75.822168494302261</v>
      </c>
      <c r="D30" s="30">
        <v>23.885257536321816</v>
      </c>
      <c r="E30" s="30">
        <v>17.966348218404388</v>
      </c>
      <c r="F30" s="30">
        <v>63.656738291252175</v>
      </c>
      <c r="G30" s="30">
        <v>21.700551282952663</v>
      </c>
      <c r="H30" s="30">
        <v>3.9608647150098002</v>
      </c>
      <c r="I30" s="30">
        <v>11.149914669631251</v>
      </c>
      <c r="J30" s="30">
        <v>35.083308118673507</v>
      </c>
      <c r="K30" s="30">
        <v>13.704230080046479</v>
      </c>
      <c r="L30" s="30">
        <v>64.488045355388408</v>
      </c>
    </row>
    <row r="31" spans="1:12">
      <c r="A31" s="29" t="s">
        <v>243</v>
      </c>
      <c r="B31" s="30">
        <v>0.35972787589705002</v>
      </c>
      <c r="C31" s="30">
        <v>28.0571823629836</v>
      </c>
      <c r="D31" s="30">
        <v>24.072659225335077</v>
      </c>
      <c r="E31" s="30">
        <v>10.504359139657375</v>
      </c>
      <c r="F31" s="30">
        <v>11.918010267729375</v>
      </c>
      <c r="G31" s="30">
        <v>11.517386641837801</v>
      </c>
      <c r="H31" s="30">
        <v>29.903602983402067</v>
      </c>
      <c r="I31" s="30">
        <v>30.555501111740497</v>
      </c>
      <c r="J31" s="30">
        <v>9.1143077434662754</v>
      </c>
      <c r="K31" s="30">
        <v>13.773322482966513</v>
      </c>
      <c r="L31" s="30">
        <v>6.7148671868637377</v>
      </c>
    </row>
    <row r="32" spans="1:12">
      <c r="A32" s="29" t="s">
        <v>244</v>
      </c>
      <c r="B32" s="30">
        <v>218.03096736136777</v>
      </c>
      <c r="C32" s="30">
        <v>303.74273187255955</v>
      </c>
      <c r="D32" s="30">
        <v>262.09819365267663</v>
      </c>
      <c r="E32" s="30">
        <v>407.78363933451192</v>
      </c>
      <c r="F32" s="30">
        <v>216.91508379208864</v>
      </c>
      <c r="G32" s="30">
        <v>281.7534783648868</v>
      </c>
      <c r="H32" s="30">
        <v>265.964934069984</v>
      </c>
      <c r="I32" s="30">
        <v>94.282820469609149</v>
      </c>
      <c r="J32" s="30">
        <v>210.63751846152732</v>
      </c>
      <c r="K32" s="30">
        <v>163.98914966457764</v>
      </c>
      <c r="L32" s="30">
        <v>170.64640165823661</v>
      </c>
    </row>
    <row r="33" spans="1:12">
      <c r="A33" s="29" t="s">
        <v>245</v>
      </c>
      <c r="B33" s="30">
        <v>21.408616936414202</v>
      </c>
      <c r="C33" s="30">
        <v>16.756181733505265</v>
      </c>
      <c r="D33" s="30">
        <v>7.7258127682652509</v>
      </c>
      <c r="E33" s="30">
        <v>27.773134491791726</v>
      </c>
      <c r="F33" s="30">
        <v>2.6609253052210082</v>
      </c>
      <c r="G33" s="30">
        <v>50.6849696577952</v>
      </c>
      <c r="H33" s="30">
        <v>0</v>
      </c>
      <c r="I33" s="30">
        <v>98.557876633533326</v>
      </c>
      <c r="J33" s="30">
        <v>23.25158838764122</v>
      </c>
      <c r="K33" s="30">
        <v>52.392567584925999</v>
      </c>
      <c r="L33" s="30">
        <v>42.651634107954834</v>
      </c>
    </row>
    <row r="34" spans="1:12">
      <c r="A34" s="29" t="s">
        <v>246</v>
      </c>
      <c r="B34" s="30">
        <v>0</v>
      </c>
      <c r="C34" s="30">
        <v>0</v>
      </c>
      <c r="D34" s="30">
        <v>0</v>
      </c>
      <c r="E34" s="30">
        <v>8.4037962417527012</v>
      </c>
      <c r="F34" s="30">
        <v>6.0461942927762813</v>
      </c>
      <c r="G34" s="30">
        <v>0.104382583209206</v>
      </c>
      <c r="H34" s="30">
        <v>29.50363177946312</v>
      </c>
      <c r="I34" s="30">
        <v>0</v>
      </c>
      <c r="J34" s="30">
        <v>0.141674011763123</v>
      </c>
      <c r="K34" s="30">
        <v>0.33633164323720599</v>
      </c>
      <c r="L34" s="30">
        <v>0</v>
      </c>
    </row>
    <row r="35" spans="1:12">
      <c r="A35" s="29" t="s">
        <v>247</v>
      </c>
      <c r="B35" s="30">
        <v>59.748855753080477</v>
      </c>
      <c r="C35" s="30">
        <v>44.248084706559055</v>
      </c>
      <c r="D35" s="30">
        <v>32.478936355020473</v>
      </c>
      <c r="E35" s="30">
        <v>62.783486908158011</v>
      </c>
      <c r="F35" s="30">
        <v>32.262933004184603</v>
      </c>
      <c r="G35" s="30">
        <v>49.7643299152518</v>
      </c>
      <c r="H35" s="30">
        <v>53.418767115504927</v>
      </c>
      <c r="I35" s="30">
        <v>31.729790224048521</v>
      </c>
      <c r="J35" s="30">
        <v>43.361238569423215</v>
      </c>
      <c r="K35" s="30">
        <v>26.242036376791305</v>
      </c>
      <c r="L35" s="30">
        <v>46.6112980533441</v>
      </c>
    </row>
    <row r="36" spans="1:12">
      <c r="A36" s="29" t="s">
        <v>248</v>
      </c>
      <c r="B36" s="30">
        <v>33.760931845864</v>
      </c>
      <c r="C36" s="30">
        <v>51.581959452897209</v>
      </c>
      <c r="D36" s="30">
        <v>23.619488728651636</v>
      </c>
      <c r="E36" s="30">
        <v>53.661562247326273</v>
      </c>
      <c r="F36" s="30">
        <v>42.923613806273124</v>
      </c>
      <c r="G36" s="30">
        <v>52.086666825357675</v>
      </c>
      <c r="H36" s="30">
        <v>61.761284320961906</v>
      </c>
      <c r="I36" s="30">
        <v>26.157878065560872</v>
      </c>
      <c r="J36" s="30">
        <v>6.6455183298824698</v>
      </c>
      <c r="K36" s="30">
        <v>3.1734597751849938</v>
      </c>
      <c r="L36" s="30">
        <v>35.093065381761605</v>
      </c>
    </row>
    <row r="37" spans="1:12">
      <c r="A37" s="29" t="s">
        <v>249</v>
      </c>
    </row>
    <row r="38" spans="1:12">
      <c r="A38" s="29" t="s">
        <v>250</v>
      </c>
      <c r="B38" s="30">
        <v>17.92115592104469</v>
      </c>
      <c r="C38" s="30">
        <v>64.724429353164098</v>
      </c>
      <c r="D38" s="30">
        <v>41.715193577911307</v>
      </c>
      <c r="E38" s="30">
        <v>0</v>
      </c>
      <c r="F38" s="30">
        <v>11.978158203428563</v>
      </c>
      <c r="G38" s="30">
        <v>15.126729185721011</v>
      </c>
      <c r="H38" s="30">
        <v>19.321879398120331</v>
      </c>
      <c r="I38" s="30">
        <v>13.68927595437933</v>
      </c>
      <c r="J38" s="30">
        <v>13.55235318770022</v>
      </c>
      <c r="K38" s="30">
        <v>9.4417748089155094</v>
      </c>
      <c r="L38" s="30">
        <v>74.53641086322952</v>
      </c>
    </row>
    <row r="39" spans="1:12">
      <c r="A39" s="29" t="s">
        <v>251</v>
      </c>
      <c r="B39" s="30">
        <v>171.43549171590672</v>
      </c>
      <c r="C39" s="30">
        <v>37.076557116027907</v>
      </c>
      <c r="D39" s="30">
        <v>74.912483586487099</v>
      </c>
      <c r="E39" s="30">
        <v>61.365119401195329</v>
      </c>
      <c r="F39" s="30">
        <v>93.556446163366331</v>
      </c>
      <c r="G39" s="30">
        <v>143.56833972664441</v>
      </c>
      <c r="H39" s="30">
        <v>89.768840754716109</v>
      </c>
      <c r="I39" s="30">
        <v>109.59855372014327</v>
      </c>
      <c r="J39" s="30">
        <v>56.951966781997051</v>
      </c>
      <c r="K39" s="30">
        <v>61.357075088391269</v>
      </c>
      <c r="L39" s="30">
        <v>75.80232543293323</v>
      </c>
    </row>
    <row r="40" spans="1:12">
      <c r="A40" s="29" t="s">
        <v>252</v>
      </c>
      <c r="B40" s="30">
        <v>6.6329350321804927</v>
      </c>
      <c r="C40" s="30">
        <v>16.98386216951198</v>
      </c>
      <c r="D40" s="30">
        <v>17.856270221602024</v>
      </c>
      <c r="E40" s="30">
        <v>0</v>
      </c>
      <c r="F40" s="30">
        <v>1.5316031563292174</v>
      </c>
      <c r="G40" s="30">
        <v>7.2796609518748996</v>
      </c>
      <c r="H40" s="30">
        <v>5.5256086067593904</v>
      </c>
      <c r="I40" s="30">
        <v>0</v>
      </c>
      <c r="J40" s="30">
        <v>1.04497572356296</v>
      </c>
      <c r="K40" s="30">
        <v>2.5429219697426699</v>
      </c>
      <c r="L40" s="30">
        <v>6.65115557542119</v>
      </c>
    </row>
    <row r="41" spans="1:12">
      <c r="A41" s="29" t="s">
        <v>253</v>
      </c>
      <c r="B41" s="30">
        <v>68.643788914778597</v>
      </c>
      <c r="C41" s="30">
        <v>67.139212639161101</v>
      </c>
      <c r="D41" s="30">
        <v>63.261250968258565</v>
      </c>
      <c r="E41" s="30">
        <v>29.205138293760665</v>
      </c>
      <c r="F41" s="30">
        <v>19.979236376095045</v>
      </c>
      <c r="G41" s="30">
        <v>46.348224899758357</v>
      </c>
      <c r="H41" s="30">
        <v>50.630584747685731</v>
      </c>
      <c r="I41" s="30">
        <v>31.740055237848296</v>
      </c>
      <c r="J41" s="30">
        <v>48.112309312552938</v>
      </c>
      <c r="K41" s="30">
        <v>21.850932750533499</v>
      </c>
      <c r="L41" s="30">
        <v>37.813557920336052</v>
      </c>
    </row>
    <row r="42" spans="1:12">
      <c r="A42" s="29" t="s">
        <v>254</v>
      </c>
      <c r="B42" s="30">
        <v>451.41000844286225</v>
      </c>
      <c r="C42" s="30">
        <v>785.30828582170625</v>
      </c>
      <c r="D42" s="30">
        <v>520.83630143502751</v>
      </c>
      <c r="E42" s="30">
        <v>327.77709775766164</v>
      </c>
      <c r="F42" s="30">
        <v>283.40280997461497</v>
      </c>
      <c r="G42" s="30">
        <v>560.45774024585364</v>
      </c>
      <c r="H42" s="30">
        <v>371.28060060989185</v>
      </c>
      <c r="I42" s="30">
        <v>345.3340749990993</v>
      </c>
      <c r="J42" s="30">
        <v>157.656944139817</v>
      </c>
      <c r="K42" s="30">
        <v>346.05256770222059</v>
      </c>
      <c r="L42" s="30">
        <v>161.25824237362889</v>
      </c>
    </row>
    <row r="43" spans="1:12">
      <c r="A43" s="29" t="s">
        <v>255</v>
      </c>
    </row>
    <row r="44" spans="1:12">
      <c r="A44" s="29" t="s">
        <v>256</v>
      </c>
      <c r="B44" s="30">
        <v>63.539049259433092</v>
      </c>
      <c r="C44" s="30">
        <v>62.090186942225607</v>
      </c>
      <c r="D44" s="30">
        <v>115.51278529704167</v>
      </c>
      <c r="E44" s="30">
        <v>82.733110491977996</v>
      </c>
      <c r="F44" s="30">
        <v>28.026461188582314</v>
      </c>
      <c r="G44" s="30">
        <v>50.753261895129718</v>
      </c>
      <c r="H44" s="30">
        <v>51.058957988236195</v>
      </c>
      <c r="I44" s="30">
        <v>51.801687416391992</v>
      </c>
      <c r="J44" s="30">
        <v>47.275529401211266</v>
      </c>
      <c r="K44" s="30">
        <v>69.64576297246964</v>
      </c>
      <c r="L44" s="30">
        <v>103.48157001522299</v>
      </c>
    </row>
    <row r="45" spans="1:12">
      <c r="A45" s="29" t="s">
        <v>257</v>
      </c>
      <c r="B45" s="30">
        <v>24.939828126769761</v>
      </c>
      <c r="C45" s="30">
        <v>0</v>
      </c>
      <c r="D45" s="30">
        <v>5.0957926020645301</v>
      </c>
      <c r="E45" s="30">
        <v>16.57930581555517</v>
      </c>
      <c r="F45" s="30">
        <v>10.060930640660937</v>
      </c>
      <c r="G45" s="30">
        <v>22.028387568329123</v>
      </c>
      <c r="H45" s="30">
        <v>31.98873140120849</v>
      </c>
      <c r="I45" s="30">
        <v>24.97780660468397</v>
      </c>
      <c r="J45" s="30">
        <v>9.273779486599711</v>
      </c>
      <c r="K45" s="30">
        <v>18.13385851777165</v>
      </c>
      <c r="L45" s="30">
        <v>13.02258945852784</v>
      </c>
    </row>
    <row r="46" spans="1:12">
      <c r="A46" s="29" t="s">
        <v>258</v>
      </c>
      <c r="B46" s="30">
        <v>0</v>
      </c>
      <c r="C46" s="30">
        <v>45.767037760006396</v>
      </c>
      <c r="D46" s="30">
        <v>20.419238865218304</v>
      </c>
      <c r="E46" s="30">
        <v>0</v>
      </c>
      <c r="F46" s="30">
        <v>15.826570795785205</v>
      </c>
      <c r="G46" s="30">
        <v>31.167232459834203</v>
      </c>
      <c r="H46" s="30">
        <v>57.369854034534995</v>
      </c>
      <c r="I46" s="30">
        <v>17.1216826038813</v>
      </c>
      <c r="J46" s="30">
        <v>27.327591979606304</v>
      </c>
      <c r="K46" s="30">
        <v>26.570835193138553</v>
      </c>
      <c r="L46" s="30">
        <v>36.401477578489192</v>
      </c>
    </row>
    <row r="47" spans="1:12">
      <c r="A47" s="29" t="s">
        <v>259</v>
      </c>
      <c r="B47" s="30">
        <v>29.47944710161747</v>
      </c>
      <c r="C47" s="30">
        <v>57.665388481677496</v>
      </c>
      <c r="D47" s="30">
        <v>52.827163622152668</v>
      </c>
      <c r="E47" s="30">
        <v>23.278275587557186</v>
      </c>
      <c r="F47" s="30">
        <v>51.129262899995872</v>
      </c>
      <c r="G47" s="30">
        <v>5.8030199497905599</v>
      </c>
      <c r="H47" s="30">
        <v>10.724326574400109</v>
      </c>
      <c r="I47" s="30">
        <v>8.9960745356115197</v>
      </c>
      <c r="J47" s="30">
        <v>8.5953508276747677</v>
      </c>
      <c r="K47" s="30">
        <v>2.1974560084485502</v>
      </c>
      <c r="L47" s="30">
        <v>18.521460462411749</v>
      </c>
    </row>
    <row r="48" spans="1:12">
      <c r="A48" s="29" t="s">
        <v>260</v>
      </c>
    </row>
    <row r="49" spans="1:13">
      <c r="A49" s="29" t="s">
        <v>261</v>
      </c>
      <c r="B49" s="30">
        <v>131.89659814768595</v>
      </c>
      <c r="C49" s="30">
        <v>103.29289498682739</v>
      </c>
      <c r="D49" s="30">
        <v>75.002241879390795</v>
      </c>
      <c r="E49" s="30">
        <v>35.522972819167407</v>
      </c>
      <c r="F49" s="30">
        <v>55.831136281331148</v>
      </c>
      <c r="G49" s="30">
        <v>81.853809352014451</v>
      </c>
      <c r="H49" s="30">
        <v>71.696772425623692</v>
      </c>
      <c r="I49" s="30">
        <v>40.845254990103456</v>
      </c>
      <c r="J49" s="30">
        <v>14.08053204355352</v>
      </c>
      <c r="K49" s="30">
        <v>28.92962416105091</v>
      </c>
      <c r="L49" s="30">
        <v>4.2203925656904389</v>
      </c>
    </row>
    <row r="50" spans="1:13">
      <c r="A50" s="29" t="s">
        <v>262</v>
      </c>
      <c r="B50" s="30">
        <v>12.2359388946937</v>
      </c>
      <c r="C50" s="30">
        <v>60.803170838068411</v>
      </c>
      <c r="D50" s="30">
        <v>24.144791282772001</v>
      </c>
      <c r="E50" s="30">
        <v>0</v>
      </c>
      <c r="F50" s="30">
        <v>16.162122936512933</v>
      </c>
      <c r="G50" s="30">
        <v>86.762517593361054</v>
      </c>
      <c r="H50" s="30">
        <v>5.4663488753746199</v>
      </c>
      <c r="I50" s="30">
        <v>34.21318256113468</v>
      </c>
      <c r="J50" s="30">
        <v>4.8405687013886203</v>
      </c>
      <c r="K50" s="30">
        <v>17.815186810835129</v>
      </c>
      <c r="L50" s="30">
        <v>5.5119101886090496</v>
      </c>
    </row>
    <row r="51" spans="1:13">
      <c r="A51" s="29" t="s">
        <v>263</v>
      </c>
      <c r="B51" s="30">
        <v>141.80871300756829</v>
      </c>
      <c r="C51" s="30">
        <v>201.28142234254975</v>
      </c>
      <c r="D51" s="30">
        <v>128.01536042325364</v>
      </c>
      <c r="E51" s="30">
        <v>75.763531794023066</v>
      </c>
      <c r="F51" s="30">
        <v>374.03015773934516</v>
      </c>
      <c r="G51" s="30">
        <v>173.51420741901282</v>
      </c>
      <c r="H51" s="30">
        <v>107.05343741647255</v>
      </c>
      <c r="I51" s="30">
        <v>420.81910362972053</v>
      </c>
      <c r="J51" s="30">
        <v>85.27948669349432</v>
      </c>
      <c r="K51" s="30">
        <v>136.69536999336319</v>
      </c>
      <c r="L51" s="30">
        <v>139.31519257678076</v>
      </c>
    </row>
    <row r="52" spans="1:13">
      <c r="A52" s="31" t="s">
        <v>264</v>
      </c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41"/>
    </row>
    <row r="53" spans="1:13">
      <c r="A53" s="31" t="s">
        <v>265</v>
      </c>
      <c r="B53" s="32">
        <v>4599.6965061957189</v>
      </c>
      <c r="C53" s="32">
        <v>4330.3885557200319</v>
      </c>
      <c r="D53" s="32">
        <v>2987.242468985974</v>
      </c>
      <c r="E53" s="32">
        <v>2985.969561697952</v>
      </c>
      <c r="F53" s="32">
        <v>2865.4752300474493</v>
      </c>
      <c r="G53" s="32">
        <v>3302.7658593955421</v>
      </c>
      <c r="H53" s="32">
        <v>2972.9059839286442</v>
      </c>
      <c r="I53" s="32">
        <v>2537.9218443898071</v>
      </c>
      <c r="J53" s="32">
        <v>3249.2656662377899</v>
      </c>
      <c r="K53" s="32">
        <v>3107.896104462779</v>
      </c>
      <c r="L53" s="32">
        <v>2920.853473882325</v>
      </c>
      <c r="M53" s="41"/>
    </row>
    <row r="54" spans="1:13">
      <c r="A54" s="31" t="s">
        <v>266</v>
      </c>
      <c r="B54" s="32">
        <v>2023.5151715007898</v>
      </c>
      <c r="C54" s="32">
        <v>1899.9211667541711</v>
      </c>
      <c r="D54" s="32">
        <v>1946.668285020698</v>
      </c>
      <c r="E54" s="32">
        <v>1489.1566957784794</v>
      </c>
      <c r="F54" s="32">
        <v>1344.8595849511378</v>
      </c>
      <c r="G54" s="32">
        <v>1553.313795575734</v>
      </c>
      <c r="H54" s="32">
        <v>1400.8106069716036</v>
      </c>
      <c r="I54" s="32">
        <v>1409.3567636005148</v>
      </c>
      <c r="J54" s="32">
        <v>1252.1448996001709</v>
      </c>
      <c r="K54" s="32">
        <v>1104.7626109729929</v>
      </c>
      <c r="L54" s="32">
        <v>1025.3420086016085</v>
      </c>
      <c r="M54" s="41"/>
    </row>
    <row r="55" spans="1:13">
      <c r="A55" s="29" t="s">
        <v>267</v>
      </c>
    </row>
    <row r="56" spans="1:13">
      <c r="A56" s="29" t="s">
        <v>268</v>
      </c>
      <c r="B56" s="30">
        <v>28.054348863265268</v>
      </c>
      <c r="C56" s="30">
        <v>28.285442871671201</v>
      </c>
      <c r="D56" s="30">
        <v>17.576351840615121</v>
      </c>
      <c r="E56" s="30">
        <v>25.04992356884236</v>
      </c>
      <c r="F56" s="30">
        <v>21.440592747067221</v>
      </c>
      <c r="G56" s="30">
        <v>61.87460740876439</v>
      </c>
      <c r="H56" s="30">
        <v>8.8124358837400347</v>
      </c>
      <c r="I56" s="30">
        <v>17.815025519607961</v>
      </c>
      <c r="J56" s="30">
        <v>5.2526776641007498</v>
      </c>
      <c r="K56" s="30">
        <v>15.20179323183598</v>
      </c>
      <c r="L56" s="30">
        <v>25.402034456563129</v>
      </c>
    </row>
    <row r="57" spans="1:13">
      <c r="A57" s="29" t="s">
        <v>269</v>
      </c>
      <c r="B57" s="30">
        <v>0</v>
      </c>
      <c r="C57" s="30">
        <v>0</v>
      </c>
      <c r="D57" s="30">
        <v>0</v>
      </c>
      <c r="E57" s="30">
        <v>15.9426889143654</v>
      </c>
      <c r="F57" s="30">
        <v>0</v>
      </c>
      <c r="G57" s="30">
        <v>16.681201885553861</v>
      </c>
      <c r="H57" s="30">
        <v>0</v>
      </c>
      <c r="I57" s="30">
        <v>0</v>
      </c>
      <c r="J57" s="30">
        <v>4.319073688547002</v>
      </c>
      <c r="K57" s="30">
        <v>0</v>
      </c>
      <c r="L57" s="30">
        <v>6.2967571850082802</v>
      </c>
    </row>
    <row r="58" spans="1:13">
      <c r="A58" s="29" t="s">
        <v>270</v>
      </c>
      <c r="B58" s="30">
        <v>27.300204849523404</v>
      </c>
      <c r="C58" s="30">
        <v>33.577000682098102</v>
      </c>
      <c r="D58" s="30">
        <v>12.962046163487337</v>
      </c>
      <c r="E58" s="30">
        <v>4.361131386384085</v>
      </c>
      <c r="F58" s="30">
        <v>1.77493535856178</v>
      </c>
      <c r="G58" s="30">
        <v>0</v>
      </c>
      <c r="H58" s="30">
        <v>0</v>
      </c>
      <c r="I58" s="30">
        <v>5.8340479141234702</v>
      </c>
      <c r="J58" s="30">
        <v>4.0538771203344997</v>
      </c>
      <c r="K58" s="30">
        <v>18.004400036539529</v>
      </c>
      <c r="L58" s="30">
        <v>5.8986211424204997</v>
      </c>
    </row>
    <row r="59" spans="1:13">
      <c r="A59" s="29" t="s">
        <v>271</v>
      </c>
      <c r="B59" s="30">
        <v>30.164611216127302</v>
      </c>
      <c r="C59" s="30">
        <v>0</v>
      </c>
      <c r="D59" s="30">
        <v>16.325019999147369</v>
      </c>
      <c r="E59" s="30">
        <v>7.373429332183087</v>
      </c>
      <c r="F59" s="30">
        <v>30.080441991965518</v>
      </c>
      <c r="G59" s="30">
        <v>10.6799449026866</v>
      </c>
      <c r="H59" s="30">
        <v>21.287249676438989</v>
      </c>
      <c r="I59" s="30">
        <v>25.985483346419599</v>
      </c>
      <c r="J59" s="30">
        <v>34.581208825268597</v>
      </c>
      <c r="K59" s="30">
        <v>19.654641199604772</v>
      </c>
      <c r="L59" s="30">
        <v>45.027159683073968</v>
      </c>
    </row>
    <row r="60" spans="1:13">
      <c r="A60" s="29" t="s">
        <v>272</v>
      </c>
    </row>
    <row r="61" spans="1:13">
      <c r="A61" s="29" t="s">
        <v>273</v>
      </c>
      <c r="B61" s="30">
        <v>3661.9465111685727</v>
      </c>
      <c r="C61" s="30">
        <v>3272.4523923051202</v>
      </c>
      <c r="D61" s="30">
        <v>2159.8686105150364</v>
      </c>
      <c r="E61" s="30">
        <v>1888.0555158491127</v>
      </c>
      <c r="F61" s="30">
        <v>1543.5664623442167</v>
      </c>
      <c r="G61" s="30">
        <v>1702.4294304894781</v>
      </c>
      <c r="H61" s="30">
        <v>1759.2718374897379</v>
      </c>
      <c r="I61" s="30">
        <v>1415.2435145262202</v>
      </c>
      <c r="J61" s="30">
        <v>1056.7181261570549</v>
      </c>
      <c r="K61" s="30">
        <v>1077.9769500967664</v>
      </c>
      <c r="L61" s="30">
        <v>1118.2310603603851</v>
      </c>
    </row>
    <row r="62" spans="1:13">
      <c r="A62" s="29" t="s">
        <v>274</v>
      </c>
    </row>
    <row r="63" spans="1:13">
      <c r="A63" s="29" t="s">
        <v>275</v>
      </c>
      <c r="B63" s="30">
        <v>149.97134709543843</v>
      </c>
      <c r="C63" s="30">
        <v>76.138132839737494</v>
      </c>
      <c r="D63" s="30">
        <v>141.75249415056157</v>
      </c>
      <c r="E63" s="30">
        <v>160.94084720803974</v>
      </c>
      <c r="F63" s="30">
        <v>151.67472404045293</v>
      </c>
      <c r="G63" s="30">
        <v>85.779916422548695</v>
      </c>
      <c r="H63" s="30">
        <v>76.490029283730735</v>
      </c>
      <c r="I63" s="30">
        <v>63.574757216539297</v>
      </c>
      <c r="J63" s="30">
        <v>39.340265291667471</v>
      </c>
      <c r="K63" s="30">
        <v>22.21761512697676</v>
      </c>
      <c r="L63" s="30">
        <v>66.358676833490534</v>
      </c>
    </row>
    <row r="64" spans="1:13">
      <c r="A64" s="29" t="s">
        <v>276</v>
      </c>
    </row>
    <row r="65" spans="1:13">
      <c r="A65" s="29" t="s">
        <v>277</v>
      </c>
      <c r="B65" s="30">
        <v>49.629824426709988</v>
      </c>
      <c r="C65" s="30">
        <v>27.741784402749047</v>
      </c>
      <c r="D65" s="30">
        <v>37.463012056508283</v>
      </c>
      <c r="E65" s="30">
        <v>59.422365656621487</v>
      </c>
      <c r="F65" s="30">
        <v>26.322416018460405</v>
      </c>
      <c r="G65" s="30">
        <v>26.919889727600495</v>
      </c>
      <c r="H65" s="30">
        <v>33.010742489984395</v>
      </c>
      <c r="I65" s="30">
        <v>29.273825337399707</v>
      </c>
      <c r="J65" s="30">
        <v>20.795369916143564</v>
      </c>
      <c r="K65" s="30">
        <v>47.192287133189964</v>
      </c>
      <c r="L65" s="30">
        <v>15.728036346564853</v>
      </c>
    </row>
    <row r="66" spans="1:13">
      <c r="A66" s="29" t="s">
        <v>278</v>
      </c>
    </row>
    <row r="67" spans="1:13">
      <c r="A67" s="29" t="s">
        <v>279</v>
      </c>
      <c r="B67" s="30">
        <v>28.503134731662939</v>
      </c>
      <c r="C67" s="30">
        <v>49.105705717592755</v>
      </c>
      <c r="D67" s="30">
        <v>39.27604172039247</v>
      </c>
      <c r="E67" s="30">
        <v>22.674437814341807</v>
      </c>
      <c r="F67" s="30">
        <v>27.437575509937751</v>
      </c>
      <c r="G67" s="30">
        <v>73.697187872071822</v>
      </c>
      <c r="H67" s="30">
        <v>11.2124223809617</v>
      </c>
      <c r="I67" s="30">
        <v>0</v>
      </c>
      <c r="J67" s="30">
        <v>0</v>
      </c>
      <c r="K67" s="30">
        <v>20.894277978999462</v>
      </c>
      <c r="L67" s="30">
        <v>11.066419920224201</v>
      </c>
    </row>
    <row r="68" spans="1:13">
      <c r="A68" s="29" t="s">
        <v>280</v>
      </c>
      <c r="B68" s="30">
        <v>66.301778661698805</v>
      </c>
      <c r="C68" s="30">
        <v>0.37373453334874901</v>
      </c>
      <c r="D68" s="30">
        <v>37.490415825055734</v>
      </c>
      <c r="E68" s="30">
        <v>28.936687696527152</v>
      </c>
      <c r="F68" s="30">
        <v>21.338263718280977</v>
      </c>
      <c r="G68" s="30">
        <v>14.164460920116811</v>
      </c>
      <c r="H68" s="30">
        <v>24.749592336789743</v>
      </c>
      <c r="I68" s="30">
        <v>38.415093044128589</v>
      </c>
      <c r="J68" s="30">
        <v>15.9937097094656</v>
      </c>
      <c r="K68" s="30">
        <v>6.5349917002178604</v>
      </c>
      <c r="L68" s="30">
        <v>0.70553261821141</v>
      </c>
      <c r="M68" s="36"/>
    </row>
    <row r="69" spans="1:13">
      <c r="A69" s="29" t="s">
        <v>281</v>
      </c>
      <c r="B69" s="30">
        <v>15.097818630593238</v>
      </c>
      <c r="C69" s="30">
        <v>94.487254062629418</v>
      </c>
      <c r="D69" s="30">
        <v>35.150892233177537</v>
      </c>
      <c r="E69" s="30">
        <v>39.876202744958007</v>
      </c>
      <c r="F69" s="30">
        <v>33.296840288614256</v>
      </c>
      <c r="G69" s="30">
        <v>10.067136983809011</v>
      </c>
      <c r="H69" s="30">
        <v>13.11511530017866</v>
      </c>
      <c r="I69" s="30">
        <v>2.12823504825593</v>
      </c>
      <c r="J69" s="30">
        <v>3.2227547308568609</v>
      </c>
      <c r="K69" s="30">
        <v>11.789685606326985</v>
      </c>
      <c r="L69" s="30">
        <v>29.689699373587178</v>
      </c>
    </row>
    <row r="70" spans="1:13">
      <c r="A70" s="29" t="s">
        <v>282</v>
      </c>
    </row>
    <row r="71" spans="1:13">
      <c r="A71" s="29" t="s">
        <v>283</v>
      </c>
      <c r="B71" s="30">
        <v>21.600463533345209</v>
      </c>
      <c r="C71" s="30">
        <v>0</v>
      </c>
      <c r="D71" s="30">
        <v>23.690728328077547</v>
      </c>
      <c r="E71" s="30">
        <v>15.885777318173572</v>
      </c>
      <c r="F71" s="30">
        <v>23.460663153272748</v>
      </c>
      <c r="G71" s="30">
        <v>0</v>
      </c>
      <c r="H71" s="30">
        <v>13.40564428388058</v>
      </c>
      <c r="I71" s="30">
        <v>7.7041228909886597</v>
      </c>
      <c r="J71" s="30">
        <v>26.709380429826901</v>
      </c>
      <c r="K71" s="30">
        <v>31.365425857982178</v>
      </c>
      <c r="L71" s="30">
        <v>14.91489623666863</v>
      </c>
    </row>
    <row r="72" spans="1:13">
      <c r="A72" s="29" t="s">
        <v>284</v>
      </c>
    </row>
    <row r="73" spans="1:13">
      <c r="A73" s="29" t="s">
        <v>285</v>
      </c>
      <c r="B73" s="30">
        <v>0.4866067216224379</v>
      </c>
      <c r="C73" s="30">
        <v>0.61080246212022937</v>
      </c>
      <c r="D73" s="30">
        <v>0.23844406936015844</v>
      </c>
      <c r="E73" s="30">
        <v>0.20984886287217114</v>
      </c>
      <c r="F73" s="30">
        <v>0.57928109839550501</v>
      </c>
      <c r="G73" s="30">
        <v>0.69227022783504588</v>
      </c>
      <c r="H73" s="30">
        <v>1.6163005254880813</v>
      </c>
      <c r="I73" s="30">
        <v>0.63162567873412034</v>
      </c>
      <c r="J73" s="30">
        <v>1.0776070340110502</v>
      </c>
      <c r="K73" s="30">
        <v>1.0823117124103501</v>
      </c>
      <c r="L73" s="30">
        <v>0.87191895033680589</v>
      </c>
    </row>
    <row r="74" spans="1:13">
      <c r="A74" s="29" t="s">
        <v>286</v>
      </c>
      <c r="B74" s="30">
        <v>1.4378409142738586</v>
      </c>
      <c r="C74" s="30">
        <v>2.9367986573696636</v>
      </c>
      <c r="D74" s="30">
        <v>0.8123159116380686</v>
      </c>
      <c r="E74" s="30">
        <v>0.64616785244709329</v>
      </c>
      <c r="F74" s="30">
        <v>1.123038050143033</v>
      </c>
      <c r="G74" s="30">
        <v>5.8451966671951485</v>
      </c>
      <c r="H74" s="30">
        <v>14.651944679601705</v>
      </c>
      <c r="I74" s="30">
        <v>2.4396499090207473</v>
      </c>
      <c r="J74" s="30">
        <v>1.5471976173027662</v>
      </c>
      <c r="K74" s="30">
        <v>1.5869618384193145</v>
      </c>
      <c r="L74" s="30">
        <v>1.6456770505379814</v>
      </c>
    </row>
    <row r="75" spans="1:13">
      <c r="A75" s="29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</row>
    <row r="76" spans="1:13">
      <c r="A76" s="34" t="s">
        <v>215</v>
      </c>
      <c r="B76" s="35">
        <v>15630.005987612732</v>
      </c>
      <c r="C76" s="35">
        <v>15610.9851670197</v>
      </c>
      <c r="D76" s="35">
        <v>11652.563781935716</v>
      </c>
      <c r="E76" s="35">
        <v>9986.445404577009</v>
      </c>
      <c r="F76" s="35">
        <v>9566.7362812935626</v>
      </c>
      <c r="G76" s="35">
        <v>10936.308555652777</v>
      </c>
      <c r="H76" s="35">
        <v>9833.75582701044</v>
      </c>
      <c r="I76" s="35">
        <v>8559.7044152728777</v>
      </c>
      <c r="J76" s="35">
        <v>8311.8266371920527</v>
      </c>
      <c r="K76" s="35">
        <v>8223.6286673011673</v>
      </c>
      <c r="L76" s="35">
        <v>7966.2078459353743</v>
      </c>
    </row>
  </sheetData>
  <mergeCells count="2">
    <mergeCell ref="A1:L1"/>
    <mergeCell ref="B4:L4"/>
  </mergeCells>
  <printOptions horizontalCentered="1"/>
  <pageMargins left="0.39370078740157483" right="0" top="0.39370078740157483" bottom="0.39370078740157483" header="0" footer="0"/>
  <pageSetup paperSize="9" orientation="landscape" horizontalDpi="1200" verticalDpi="120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89A93-C633-428F-A08F-FA8990BFDD0B}">
  <dimension ref="A1:M76"/>
  <sheetViews>
    <sheetView view="pageBreakPreview" zoomScaleNormal="100" zoomScaleSheetLayoutView="100" workbookViewId="0">
      <selection sqref="A1:L1"/>
    </sheetView>
  </sheetViews>
  <sheetFormatPr baseColWidth="10" defaultColWidth="11.44140625" defaultRowHeight="13.2"/>
  <cols>
    <col min="1" max="1" width="23.109375" customWidth="1"/>
    <col min="2" max="12" width="9.6640625" customWidth="1"/>
  </cols>
  <sheetData>
    <row r="1" spans="1:13" ht="15.6">
      <c r="A1" s="86" t="s">
        <v>347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</row>
    <row r="2" spans="1:13" ht="15.6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6"/>
    </row>
    <row r="3" spans="1:13" ht="13.8" thickBot="1">
      <c r="B3" s="27" t="s">
        <v>17</v>
      </c>
      <c r="C3" s="27" t="s">
        <v>18</v>
      </c>
      <c r="D3" s="27">
        <v>2021</v>
      </c>
      <c r="E3" s="27">
        <v>2020</v>
      </c>
      <c r="F3" s="27">
        <v>2019</v>
      </c>
      <c r="G3" s="27">
        <v>2018</v>
      </c>
      <c r="H3" s="27">
        <v>2017</v>
      </c>
      <c r="I3" s="27">
        <v>2016</v>
      </c>
      <c r="J3" s="27">
        <v>2015</v>
      </c>
      <c r="K3" s="27">
        <v>2014</v>
      </c>
      <c r="L3" s="27">
        <v>2013</v>
      </c>
      <c r="M3" s="17"/>
    </row>
    <row r="4" spans="1:13" ht="14.4" thickTop="1" thickBot="1">
      <c r="A4" s="28" t="s">
        <v>196</v>
      </c>
      <c r="B4" s="87" t="s">
        <v>316</v>
      </c>
      <c r="C4" s="87"/>
      <c r="D4" s="87"/>
      <c r="E4" s="87"/>
      <c r="F4" s="87"/>
      <c r="G4" s="87"/>
      <c r="H4" s="87"/>
      <c r="I4" s="87"/>
      <c r="J4" s="87"/>
      <c r="K4" s="87"/>
      <c r="L4" s="87"/>
      <c r="M4" s="17"/>
    </row>
    <row r="5" spans="1:13" ht="13.8" thickTop="1">
      <c r="A5" s="29" t="s">
        <v>218</v>
      </c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</row>
    <row r="6" spans="1:13">
      <c r="A6" s="29" t="s">
        <v>219</v>
      </c>
      <c r="B6" s="30">
        <v>0</v>
      </c>
      <c r="C6" s="30">
        <v>0</v>
      </c>
      <c r="D6" s="30">
        <v>19.366019999999999</v>
      </c>
      <c r="E6" s="30">
        <v>34.230227999999997</v>
      </c>
      <c r="F6" s="30">
        <v>60.977534000000006</v>
      </c>
      <c r="G6" s="30">
        <v>7.32768</v>
      </c>
      <c r="H6" s="30">
        <v>16.727857</v>
      </c>
      <c r="I6" s="30">
        <v>34.502237999999998</v>
      </c>
      <c r="J6" s="30">
        <v>11.818704</v>
      </c>
      <c r="K6" s="30">
        <v>17.732469999999999</v>
      </c>
      <c r="L6" s="30">
        <v>37.578384999999997</v>
      </c>
    </row>
    <row r="7" spans="1:13">
      <c r="A7" s="29" t="s">
        <v>220</v>
      </c>
      <c r="B7" s="30">
        <v>606.19434939999985</v>
      </c>
      <c r="C7" s="30">
        <v>388.72151530000002</v>
      </c>
      <c r="D7" s="30">
        <v>642.74579104999987</v>
      </c>
      <c r="E7" s="30">
        <v>519.37012859999993</v>
      </c>
      <c r="F7" s="30">
        <v>373.29169675000003</v>
      </c>
      <c r="G7" s="30">
        <v>349.27775555000011</v>
      </c>
      <c r="H7" s="30">
        <v>257.32302999999996</v>
      </c>
      <c r="I7" s="30">
        <v>334.59586299999989</v>
      </c>
      <c r="J7" s="30">
        <v>222.97196300000002</v>
      </c>
      <c r="K7" s="30">
        <v>197.16586265000001</v>
      </c>
      <c r="L7" s="30">
        <v>277.62301724999998</v>
      </c>
    </row>
    <row r="8" spans="1:13">
      <c r="A8" s="29" t="s">
        <v>221</v>
      </c>
      <c r="B8" s="30">
        <v>254.095776</v>
      </c>
      <c r="C8" s="30">
        <v>359.24355299999996</v>
      </c>
      <c r="D8" s="30">
        <v>325.40515000000005</v>
      </c>
      <c r="E8" s="30">
        <v>264.962603</v>
      </c>
      <c r="F8" s="30">
        <v>694.25506599999994</v>
      </c>
      <c r="G8" s="30">
        <v>509.96666370338056</v>
      </c>
      <c r="H8" s="30">
        <v>322.16352500000005</v>
      </c>
      <c r="I8" s="30">
        <v>299.37784700000003</v>
      </c>
      <c r="J8" s="30">
        <v>284.86693800000006</v>
      </c>
      <c r="K8" s="30">
        <v>323.86542900000001</v>
      </c>
      <c r="L8" s="30">
        <v>303.47190499999999</v>
      </c>
    </row>
    <row r="9" spans="1:13">
      <c r="A9" s="29" t="s">
        <v>222</v>
      </c>
      <c r="B9" s="30">
        <v>208.67271200000002</v>
      </c>
      <c r="C9" s="30">
        <v>132.298329</v>
      </c>
      <c r="D9" s="30">
        <v>106.977887</v>
      </c>
      <c r="E9" s="30">
        <v>104.79507900000002</v>
      </c>
      <c r="F9" s="30">
        <v>73.47733199999999</v>
      </c>
      <c r="G9" s="30">
        <v>76.884405000000001</v>
      </c>
      <c r="H9" s="30">
        <v>158.411249</v>
      </c>
      <c r="I9" s="30">
        <v>59.824269999999999</v>
      </c>
      <c r="J9" s="30">
        <v>77.754971999999995</v>
      </c>
      <c r="K9" s="30">
        <v>22.325868</v>
      </c>
      <c r="L9" s="30">
        <v>42.756779999999999</v>
      </c>
    </row>
    <row r="10" spans="1:13">
      <c r="A10" s="29" t="s">
        <v>223</v>
      </c>
      <c r="B10" s="30">
        <v>956.16563600000006</v>
      </c>
      <c r="C10" s="30">
        <v>922.38715500000001</v>
      </c>
      <c r="D10" s="30">
        <v>891.03663299999994</v>
      </c>
      <c r="E10" s="30">
        <v>570.76744400000041</v>
      </c>
      <c r="F10" s="30">
        <v>757.91137100000003</v>
      </c>
      <c r="G10" s="30">
        <v>796.94024102927983</v>
      </c>
      <c r="H10" s="30">
        <v>564.19176000000004</v>
      </c>
      <c r="I10" s="30">
        <v>738.20119299999999</v>
      </c>
      <c r="J10" s="30">
        <v>772.26583100000016</v>
      </c>
      <c r="K10" s="30">
        <v>674.10781599999996</v>
      </c>
      <c r="L10" s="30">
        <v>527.10298299999999</v>
      </c>
    </row>
    <row r="11" spans="1:13">
      <c r="A11" s="29" t="s">
        <v>224</v>
      </c>
      <c r="B11" s="30">
        <v>45.506264999999999</v>
      </c>
      <c r="C11" s="30">
        <v>104.216481</v>
      </c>
      <c r="D11" s="30">
        <v>19.632256999999999</v>
      </c>
      <c r="E11" s="30">
        <v>190.50543299999998</v>
      </c>
      <c r="F11" s="30">
        <v>67.502093000000002</v>
      </c>
      <c r="G11" s="30">
        <v>119.53023407956441</v>
      </c>
      <c r="H11" s="30">
        <v>89.102720000000005</v>
      </c>
      <c r="I11" s="30">
        <v>98.500973000000002</v>
      </c>
      <c r="J11" s="30">
        <v>86.499957000000009</v>
      </c>
      <c r="K11" s="30">
        <v>57.085835999999993</v>
      </c>
      <c r="L11" s="30">
        <v>81.138451000000003</v>
      </c>
    </row>
    <row r="12" spans="1:13">
      <c r="A12" s="29" t="s">
        <v>225</v>
      </c>
      <c r="B12" s="30">
        <v>37.270857999999997</v>
      </c>
      <c r="C12" s="30">
        <v>138.77255600000001</v>
      </c>
      <c r="D12" s="30">
        <v>177.99522100000002</v>
      </c>
      <c r="E12" s="30">
        <v>173.44322499999998</v>
      </c>
      <c r="F12" s="30">
        <v>164.77414899999999</v>
      </c>
      <c r="G12" s="30">
        <v>77.826311000000004</v>
      </c>
      <c r="H12" s="30">
        <v>196.958832</v>
      </c>
      <c r="I12" s="30">
        <v>105.782101</v>
      </c>
      <c r="J12" s="30">
        <v>46.158939000000004</v>
      </c>
      <c r="K12" s="30">
        <v>99.138807999999997</v>
      </c>
      <c r="L12" s="30">
        <v>41.002640999999997</v>
      </c>
    </row>
    <row r="13" spans="1:13">
      <c r="A13" s="29" t="s">
        <v>226</v>
      </c>
      <c r="B13" s="30">
        <v>1892.94817685</v>
      </c>
      <c r="C13" s="30">
        <v>2126.9893889500004</v>
      </c>
      <c r="D13" s="30">
        <v>2625.5096944500001</v>
      </c>
      <c r="E13" s="30">
        <v>1627.1968387499996</v>
      </c>
      <c r="F13" s="30">
        <v>1917.4876229000001</v>
      </c>
      <c r="G13" s="30">
        <v>1833.771946205447</v>
      </c>
      <c r="H13" s="30">
        <v>1940.9539656999996</v>
      </c>
      <c r="I13" s="30">
        <v>1164.2664239999999</v>
      </c>
      <c r="J13" s="30">
        <v>1357.1004386499999</v>
      </c>
      <c r="K13" s="30">
        <v>1195.4563037499997</v>
      </c>
      <c r="L13" s="30">
        <v>1395.2869127499996</v>
      </c>
    </row>
    <row r="14" spans="1:13">
      <c r="A14" s="29" t="s">
        <v>227</v>
      </c>
    </row>
    <row r="15" spans="1:13">
      <c r="A15" s="29" t="s">
        <v>228</v>
      </c>
      <c r="B15" s="30">
        <v>13.484448</v>
      </c>
      <c r="C15" s="30">
        <v>73.929581999999996</v>
      </c>
      <c r="D15" s="30">
        <v>30.096187</v>
      </c>
      <c r="E15" s="30">
        <v>0</v>
      </c>
      <c r="F15" s="30">
        <v>15.172319999999999</v>
      </c>
      <c r="G15" s="30">
        <v>0</v>
      </c>
      <c r="H15" s="30">
        <v>13.657752</v>
      </c>
      <c r="I15" s="30">
        <v>36.508899999999997</v>
      </c>
      <c r="J15" s="30">
        <v>1.55006</v>
      </c>
      <c r="K15" s="30">
        <v>24.691488</v>
      </c>
      <c r="L15" s="30">
        <v>16.928125000000001</v>
      </c>
    </row>
    <row r="16" spans="1:13">
      <c r="A16" s="29" t="s">
        <v>229</v>
      </c>
      <c r="B16" s="30">
        <v>38.629449999999999</v>
      </c>
      <c r="C16" s="30">
        <v>0</v>
      </c>
      <c r="D16" s="30">
        <v>0</v>
      </c>
      <c r="E16" s="30">
        <v>0</v>
      </c>
      <c r="F16" s="30">
        <v>0</v>
      </c>
      <c r="G16" s="30">
        <v>15.033431999999999</v>
      </c>
      <c r="H16" s="30">
        <v>45.23292</v>
      </c>
      <c r="I16" s="30">
        <v>14.28275</v>
      </c>
      <c r="J16" s="30">
        <v>25.283978000000001</v>
      </c>
      <c r="K16" s="30">
        <v>18.256686999999999</v>
      </c>
      <c r="L16" s="30">
        <v>78.745116999999993</v>
      </c>
    </row>
    <row r="17" spans="1:12">
      <c r="A17" s="29" t="s">
        <v>230</v>
      </c>
      <c r="B17" s="30">
        <v>46.218045000000004</v>
      </c>
      <c r="C17" s="30">
        <v>7.2438510000000003</v>
      </c>
      <c r="D17" s="30">
        <v>92.181904000000003</v>
      </c>
      <c r="E17" s="30">
        <v>0</v>
      </c>
      <c r="F17" s="30">
        <v>51.814915999999997</v>
      </c>
      <c r="G17" s="30">
        <v>61.196995999999999</v>
      </c>
      <c r="H17" s="30">
        <v>112.518477</v>
      </c>
      <c r="I17" s="30">
        <v>96.799189999999996</v>
      </c>
      <c r="J17" s="30">
        <v>146.06805900000001</v>
      </c>
      <c r="K17" s="30">
        <v>130.728801</v>
      </c>
      <c r="L17" s="30">
        <v>20.696468000000003</v>
      </c>
    </row>
    <row r="18" spans="1:12">
      <c r="A18" s="29" t="s">
        <v>231</v>
      </c>
    </row>
    <row r="19" spans="1:12">
      <c r="A19" s="29" t="s">
        <v>232</v>
      </c>
      <c r="B19" s="30">
        <v>28.264842999999999</v>
      </c>
      <c r="C19" s="30">
        <v>147.01242099999999</v>
      </c>
      <c r="D19" s="30">
        <v>109.456715</v>
      </c>
      <c r="E19" s="30">
        <v>10.496505000000001</v>
      </c>
      <c r="F19" s="30">
        <v>120.565979</v>
      </c>
      <c r="G19" s="30">
        <v>83.322546476902502</v>
      </c>
      <c r="H19" s="30">
        <v>44.142094999999998</v>
      </c>
      <c r="I19" s="30">
        <v>51.929540000000003</v>
      </c>
      <c r="J19" s="30">
        <v>80.659435000000002</v>
      </c>
      <c r="K19" s="30">
        <v>52.072314999999996</v>
      </c>
      <c r="L19" s="30">
        <v>87.157572999999999</v>
      </c>
    </row>
    <row r="20" spans="1:12">
      <c r="A20" s="29" t="s">
        <v>201</v>
      </c>
    </row>
    <row r="21" spans="1:12">
      <c r="A21" s="29" t="s">
        <v>233</v>
      </c>
      <c r="B21" s="30">
        <v>0</v>
      </c>
      <c r="C21" s="30">
        <v>0</v>
      </c>
      <c r="D21" s="30">
        <v>0</v>
      </c>
      <c r="E21" s="30">
        <v>0</v>
      </c>
      <c r="F21" s="30">
        <v>1.175187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</row>
    <row r="22" spans="1:12">
      <c r="A22" s="29" t="s">
        <v>234</v>
      </c>
    </row>
    <row r="23" spans="1:12">
      <c r="A23" s="29" t="s">
        <v>235</v>
      </c>
      <c r="B23" s="30">
        <v>1.0277226795034764</v>
      </c>
      <c r="C23" s="30">
        <v>1.0720972775654909</v>
      </c>
      <c r="D23" s="30">
        <v>1.1191340882815295</v>
      </c>
      <c r="E23" s="30">
        <v>1.1464584654274199</v>
      </c>
      <c r="F23" s="30">
        <v>1.1991717189958397</v>
      </c>
      <c r="G23" s="30">
        <v>1.3112321849085777</v>
      </c>
      <c r="H23" s="30">
        <v>1.5997082797949875</v>
      </c>
      <c r="I23" s="30">
        <v>1.7600515045956866</v>
      </c>
      <c r="J23" s="30">
        <v>1.7716831106278494</v>
      </c>
      <c r="K23" s="30">
        <v>1.4244286438865492</v>
      </c>
      <c r="L23" s="30">
        <v>2.2078220802562383</v>
      </c>
    </row>
    <row r="24" spans="1:12">
      <c r="A24" s="29" t="s">
        <v>236</v>
      </c>
      <c r="B24" s="30">
        <v>0.89220469111565692</v>
      </c>
      <c r="C24" s="30">
        <v>0.91996205365479378</v>
      </c>
      <c r="D24" s="30">
        <v>0.93830891898875246</v>
      </c>
      <c r="E24" s="30">
        <v>0.99328715667029199</v>
      </c>
      <c r="F24" s="30">
        <v>0.82258252327476278</v>
      </c>
      <c r="G24" s="30">
        <v>0.9673953583797853</v>
      </c>
      <c r="H24" s="30">
        <v>0.80147816026872465</v>
      </c>
      <c r="I24" s="30">
        <v>0.88344203415146372</v>
      </c>
      <c r="J24" s="30">
        <v>0.87095255058837584</v>
      </c>
      <c r="K24" s="30">
        <v>0.76410524738390939</v>
      </c>
      <c r="L24" s="30">
        <v>1.0978794006308359</v>
      </c>
    </row>
    <row r="25" spans="1:12">
      <c r="A25" s="29" t="s">
        <v>237</v>
      </c>
    </row>
    <row r="26" spans="1:12">
      <c r="A26" s="29" t="s">
        <v>238</v>
      </c>
      <c r="B26" s="30">
        <v>13.869780999999998</v>
      </c>
      <c r="C26" s="30">
        <v>19.865872</v>
      </c>
      <c r="D26" s="30">
        <v>17.936167999999999</v>
      </c>
      <c r="E26" s="30">
        <v>12.262788</v>
      </c>
      <c r="F26" s="30">
        <v>36.237298000000003</v>
      </c>
      <c r="G26" s="30">
        <v>38.978622000000001</v>
      </c>
      <c r="H26" s="30">
        <v>31.866386000000002</v>
      </c>
      <c r="I26" s="30">
        <v>4.6900120000000003</v>
      </c>
      <c r="J26" s="30">
        <v>19.285155</v>
      </c>
      <c r="K26" s="30">
        <v>47.493070000000003</v>
      </c>
      <c r="L26" s="30">
        <v>7.3211810000000002</v>
      </c>
    </row>
    <row r="27" spans="1:12">
      <c r="A27" s="29" t="s">
        <v>239</v>
      </c>
    </row>
    <row r="28" spans="1:12">
      <c r="A28" s="29" t="s">
        <v>240</v>
      </c>
      <c r="B28" s="30">
        <v>68.334353000000007</v>
      </c>
      <c r="C28" s="30">
        <v>130.53502799999998</v>
      </c>
      <c r="D28" s="30">
        <v>343.20118000000002</v>
      </c>
      <c r="E28" s="30">
        <v>113.42893799999999</v>
      </c>
      <c r="F28" s="30">
        <v>322.31206900000006</v>
      </c>
      <c r="G28" s="30">
        <v>171.28044399999999</v>
      </c>
      <c r="H28" s="30">
        <v>183.87746500000003</v>
      </c>
      <c r="I28" s="30">
        <v>51.553790000000006</v>
      </c>
      <c r="J28" s="30">
        <v>87.716914000000003</v>
      </c>
      <c r="K28" s="30">
        <v>116.011838</v>
      </c>
      <c r="L28" s="30">
        <v>89.591504</v>
      </c>
    </row>
    <row r="29" spans="1:12">
      <c r="A29" s="29" t="s">
        <v>241</v>
      </c>
      <c r="B29" s="30">
        <v>76.223150000000004</v>
      </c>
      <c r="C29" s="30">
        <v>27.329546000000001</v>
      </c>
      <c r="D29" s="30">
        <v>81.07705399999999</v>
      </c>
      <c r="E29" s="30">
        <v>116.53824900000001</v>
      </c>
      <c r="F29" s="30">
        <v>103.17687100000001</v>
      </c>
      <c r="G29" s="30">
        <v>148.96383400000002</v>
      </c>
      <c r="H29" s="30">
        <v>42.152959000000003</v>
      </c>
      <c r="I29" s="30">
        <v>114.37402700000001</v>
      </c>
      <c r="J29" s="30">
        <v>148.88233</v>
      </c>
      <c r="K29" s="30">
        <v>37.368156999999997</v>
      </c>
      <c r="L29" s="30">
        <v>74.246506999999994</v>
      </c>
    </row>
    <row r="30" spans="1:12">
      <c r="A30" s="29" t="s">
        <v>242</v>
      </c>
      <c r="B30" s="30">
        <v>37.660063999999998</v>
      </c>
      <c r="C30" s="30">
        <v>28.924602</v>
      </c>
      <c r="D30" s="30">
        <v>35.814250000000001</v>
      </c>
      <c r="E30" s="30">
        <v>68.104750999999993</v>
      </c>
      <c r="F30" s="30">
        <v>22.744323999999999</v>
      </c>
      <c r="G30" s="30">
        <v>30.988011</v>
      </c>
      <c r="H30" s="30">
        <v>24.841529000000001</v>
      </c>
      <c r="I30" s="30">
        <v>0</v>
      </c>
      <c r="J30" s="30">
        <v>100.611203</v>
      </c>
      <c r="K30" s="30">
        <v>61.673337999999994</v>
      </c>
      <c r="L30" s="30">
        <v>60.529462000000002</v>
      </c>
    </row>
    <row r="31" spans="1:12">
      <c r="A31" s="29" t="s">
        <v>243</v>
      </c>
      <c r="B31" s="30">
        <v>58.333190999999999</v>
      </c>
      <c r="C31" s="30">
        <v>25.680748000000001</v>
      </c>
      <c r="D31" s="30">
        <v>57.304905999999995</v>
      </c>
      <c r="E31" s="30">
        <v>74.858665000000002</v>
      </c>
      <c r="F31" s="30">
        <v>125.73782100000001</v>
      </c>
      <c r="G31" s="30">
        <v>17.936170000000001</v>
      </c>
      <c r="H31" s="30">
        <v>25.765059000000001</v>
      </c>
      <c r="I31" s="30">
        <v>44.506838000000002</v>
      </c>
      <c r="J31" s="30">
        <v>15.978846999999998</v>
      </c>
      <c r="K31" s="30">
        <v>23.156112</v>
      </c>
      <c r="L31" s="30">
        <v>52.416291000000001</v>
      </c>
    </row>
    <row r="32" spans="1:12">
      <c r="A32" s="29" t="s">
        <v>244</v>
      </c>
      <c r="B32" s="30">
        <v>519.88249099999996</v>
      </c>
      <c r="C32" s="30">
        <v>501.64367900000002</v>
      </c>
      <c r="D32" s="30">
        <v>592.51022300000022</v>
      </c>
      <c r="E32" s="30">
        <v>473.92439899999999</v>
      </c>
      <c r="F32" s="30">
        <v>282.75427200000001</v>
      </c>
      <c r="G32" s="30">
        <v>350.23105099999998</v>
      </c>
      <c r="H32" s="30">
        <v>354.71511400000003</v>
      </c>
      <c r="I32" s="30">
        <v>276.208842</v>
      </c>
      <c r="J32" s="30">
        <v>315.36127700000003</v>
      </c>
      <c r="K32" s="30">
        <v>171.24937500000001</v>
      </c>
      <c r="L32" s="30">
        <v>94.242074000000002</v>
      </c>
    </row>
    <row r="33" spans="1:12">
      <c r="A33" s="29" t="s">
        <v>245</v>
      </c>
      <c r="B33" s="30">
        <v>44.081842999999999</v>
      </c>
      <c r="C33" s="30">
        <v>107.883914</v>
      </c>
      <c r="D33" s="30">
        <v>109.90579399999999</v>
      </c>
      <c r="E33" s="30">
        <v>101.02660899999999</v>
      </c>
      <c r="F33" s="30">
        <v>27.286406999999997</v>
      </c>
      <c r="G33" s="30">
        <v>36.608712000000004</v>
      </c>
      <c r="H33" s="30">
        <v>65.406397999999996</v>
      </c>
      <c r="I33" s="30">
        <v>52.012080999999995</v>
      </c>
      <c r="J33" s="30">
        <v>63.776792</v>
      </c>
      <c r="K33" s="30">
        <v>16.641079000000001</v>
      </c>
      <c r="L33" s="30">
        <v>70.919397000000004</v>
      </c>
    </row>
    <row r="34" spans="1:12">
      <c r="A34" s="29" t="s">
        <v>246</v>
      </c>
      <c r="B34" s="30">
        <v>44.994958999999994</v>
      </c>
      <c r="C34" s="30">
        <v>14.430253</v>
      </c>
      <c r="D34" s="30">
        <v>0</v>
      </c>
      <c r="E34" s="30">
        <v>36.065854999999999</v>
      </c>
      <c r="F34" s="30">
        <v>0</v>
      </c>
      <c r="G34" s="30">
        <v>0</v>
      </c>
      <c r="H34" s="30">
        <v>34.22775</v>
      </c>
      <c r="I34" s="30">
        <v>18.8565</v>
      </c>
      <c r="J34" s="30">
        <v>13.062348</v>
      </c>
      <c r="K34" s="30">
        <v>12.802185000000001</v>
      </c>
      <c r="L34" s="30">
        <v>0</v>
      </c>
    </row>
    <row r="35" spans="1:12">
      <c r="A35" s="29" t="s">
        <v>247</v>
      </c>
      <c r="B35" s="30">
        <v>184.94303399999998</v>
      </c>
      <c r="C35" s="30">
        <v>163.59311299999996</v>
      </c>
      <c r="D35" s="30">
        <v>280.66841299999999</v>
      </c>
      <c r="E35" s="30">
        <v>208.83806899999999</v>
      </c>
      <c r="F35" s="30">
        <v>133.47381899999999</v>
      </c>
      <c r="G35" s="30">
        <v>147.52858089814703</v>
      </c>
      <c r="H35" s="30">
        <v>293.35435500000006</v>
      </c>
      <c r="I35" s="30">
        <v>240.84398900000002</v>
      </c>
      <c r="J35" s="30">
        <v>309.549485</v>
      </c>
      <c r="K35" s="30">
        <v>168.84335000000002</v>
      </c>
      <c r="L35" s="30">
        <v>171.37095299999999</v>
      </c>
    </row>
    <row r="36" spans="1:12">
      <c r="A36" s="29" t="s">
        <v>248</v>
      </c>
      <c r="B36" s="30">
        <v>145.62688199999999</v>
      </c>
      <c r="C36" s="30">
        <v>88.140799999999999</v>
      </c>
      <c r="D36" s="30">
        <v>161.26714099999998</v>
      </c>
      <c r="E36" s="30">
        <v>103.73270199999999</v>
      </c>
      <c r="F36" s="30">
        <v>130.46803400000002</v>
      </c>
      <c r="G36" s="30">
        <v>136.150127</v>
      </c>
      <c r="H36" s="30">
        <v>35.436867999999997</v>
      </c>
      <c r="I36" s="30">
        <v>102.20160300000001</v>
      </c>
      <c r="J36" s="30">
        <v>22.845997000000001</v>
      </c>
      <c r="K36" s="30">
        <v>64.149664000000001</v>
      </c>
      <c r="L36" s="30">
        <v>50.748183999999995</v>
      </c>
    </row>
    <row r="37" spans="1:12">
      <c r="A37" s="29" t="s">
        <v>249</v>
      </c>
    </row>
    <row r="38" spans="1:12">
      <c r="A38" s="29" t="s">
        <v>250</v>
      </c>
      <c r="B38" s="30">
        <v>58.717730000000003</v>
      </c>
      <c r="C38" s="30">
        <v>51.099304000000004</v>
      </c>
      <c r="D38" s="30">
        <v>59.720487999999996</v>
      </c>
      <c r="E38" s="30">
        <v>42.521132000000001</v>
      </c>
      <c r="F38" s="30">
        <v>94.979599000000007</v>
      </c>
      <c r="G38" s="30">
        <v>37.415866999999999</v>
      </c>
      <c r="H38" s="30">
        <v>92.033486999999994</v>
      </c>
      <c r="I38" s="30">
        <v>85.992305000000002</v>
      </c>
      <c r="J38" s="30">
        <v>47.903943000000005</v>
      </c>
      <c r="K38" s="30">
        <v>16.768230000000003</v>
      </c>
      <c r="L38" s="30">
        <v>9.6967809999999997</v>
      </c>
    </row>
    <row r="39" spans="1:12">
      <c r="A39" s="29" t="s">
        <v>251</v>
      </c>
      <c r="B39" s="30">
        <v>361.69977200000005</v>
      </c>
      <c r="C39" s="30">
        <v>612.96789300000012</v>
      </c>
      <c r="D39" s="30">
        <v>330.1986960000001</v>
      </c>
      <c r="E39" s="30">
        <v>493.52152799999999</v>
      </c>
      <c r="F39" s="30">
        <v>399.72255500000006</v>
      </c>
      <c r="G39" s="30">
        <v>379.95680340113302</v>
      </c>
      <c r="H39" s="30">
        <v>405.26709800000003</v>
      </c>
      <c r="I39" s="30">
        <v>520.52996899999994</v>
      </c>
      <c r="J39" s="30">
        <v>421.66975000000002</v>
      </c>
      <c r="K39" s="30">
        <v>349.880764</v>
      </c>
      <c r="L39" s="30">
        <v>476.62435800000003</v>
      </c>
    </row>
    <row r="40" spans="1:12">
      <c r="A40" s="29" t="s">
        <v>252</v>
      </c>
      <c r="B40" s="30">
        <v>166.914107</v>
      </c>
      <c r="C40" s="30">
        <v>31.516233</v>
      </c>
      <c r="D40" s="30">
        <v>65.584976999999995</v>
      </c>
      <c r="E40" s="30">
        <v>75.050571000000005</v>
      </c>
      <c r="F40" s="30">
        <v>67.582127</v>
      </c>
      <c r="G40" s="30">
        <v>105.96971400000001</v>
      </c>
      <c r="H40" s="30">
        <v>94.159154000000001</v>
      </c>
      <c r="I40" s="30">
        <v>45.651011000000004</v>
      </c>
      <c r="J40" s="30">
        <v>109.599942</v>
      </c>
      <c r="K40" s="30">
        <v>39.882463000000001</v>
      </c>
      <c r="L40" s="30">
        <v>52.753214999999997</v>
      </c>
    </row>
    <row r="41" spans="1:12">
      <c r="A41" s="29" t="s">
        <v>253</v>
      </c>
      <c r="B41" s="30">
        <v>263.39810399999999</v>
      </c>
      <c r="C41" s="30">
        <v>96.436577999999997</v>
      </c>
      <c r="D41" s="30">
        <v>203.59829200000001</v>
      </c>
      <c r="E41" s="30">
        <v>190.004424</v>
      </c>
      <c r="F41" s="30">
        <v>152.346068</v>
      </c>
      <c r="G41" s="30">
        <v>76.939380999999997</v>
      </c>
      <c r="H41" s="30">
        <v>133.722182</v>
      </c>
      <c r="I41" s="30">
        <v>133.03073499999999</v>
      </c>
      <c r="J41" s="30">
        <v>77.922722999999991</v>
      </c>
      <c r="K41" s="30">
        <v>102.253884</v>
      </c>
      <c r="L41" s="30">
        <v>41.689287</v>
      </c>
    </row>
    <row r="42" spans="1:12">
      <c r="A42" s="29" t="s">
        <v>254</v>
      </c>
      <c r="B42" s="30">
        <v>566.99074999999993</v>
      </c>
      <c r="C42" s="30">
        <v>730.60682099999997</v>
      </c>
      <c r="D42" s="30">
        <v>604.84884599999998</v>
      </c>
      <c r="E42" s="30">
        <v>791.95949900000005</v>
      </c>
      <c r="F42" s="30">
        <v>701.13547600000004</v>
      </c>
      <c r="G42" s="30">
        <v>651.16752499999984</v>
      </c>
      <c r="H42" s="30">
        <v>722.58450400000004</v>
      </c>
      <c r="I42" s="30">
        <v>823.9852360000001</v>
      </c>
      <c r="J42" s="30">
        <v>1334.045856</v>
      </c>
      <c r="K42" s="30">
        <v>944.14364400000011</v>
      </c>
      <c r="L42" s="30">
        <v>622.95375599999988</v>
      </c>
    </row>
    <row r="43" spans="1:12">
      <c r="A43" s="29" t="s">
        <v>255</v>
      </c>
    </row>
    <row r="44" spans="1:12">
      <c r="A44" s="29" t="s">
        <v>256</v>
      </c>
      <c r="B44" s="30">
        <v>71.915321800000001</v>
      </c>
      <c r="C44" s="30">
        <v>68.253291000000004</v>
      </c>
      <c r="D44" s="30">
        <v>128.7134189999999</v>
      </c>
      <c r="E44" s="30">
        <v>128.26621720920735</v>
      </c>
      <c r="F44" s="30">
        <v>169.88272180000001</v>
      </c>
      <c r="G44" s="30">
        <v>40.039162650000002</v>
      </c>
      <c r="H44" s="30">
        <v>80.392982000000003</v>
      </c>
      <c r="I44" s="30">
        <v>80.430520999999999</v>
      </c>
      <c r="J44" s="30">
        <v>69.207982999999999</v>
      </c>
      <c r="K44" s="30">
        <v>45.903784000000002</v>
      </c>
      <c r="L44" s="30">
        <v>71.542544399999997</v>
      </c>
    </row>
    <row r="45" spans="1:12">
      <c r="A45" s="29" t="s">
        <v>257</v>
      </c>
      <c r="B45" s="30">
        <v>41.288454000000002</v>
      </c>
      <c r="C45" s="30">
        <v>0.77161000000000002</v>
      </c>
      <c r="D45" s="30">
        <v>3.2710279999999998</v>
      </c>
      <c r="E45" s="30">
        <v>23.029987999999999</v>
      </c>
      <c r="F45" s="30">
        <v>18.801304999999999</v>
      </c>
      <c r="G45" s="30">
        <v>27.406807999999998</v>
      </c>
      <c r="H45" s="30">
        <v>14.19312</v>
      </c>
      <c r="I45" s="30">
        <v>41.691406000000001</v>
      </c>
      <c r="J45" s="30">
        <v>3.2526000000000002</v>
      </c>
      <c r="K45" s="30">
        <v>0</v>
      </c>
      <c r="L45" s="30">
        <v>0</v>
      </c>
    </row>
    <row r="46" spans="1:12">
      <c r="A46" s="29" t="s">
        <v>258</v>
      </c>
      <c r="B46" s="30">
        <v>50.147126</v>
      </c>
      <c r="C46" s="30">
        <v>33.855651999999999</v>
      </c>
      <c r="D46" s="30">
        <v>20.349797000000002</v>
      </c>
      <c r="E46" s="30">
        <v>28.013618999999998</v>
      </c>
      <c r="F46" s="30">
        <v>93.144176000000002</v>
      </c>
      <c r="G46" s="30">
        <v>3.3261599999999998</v>
      </c>
      <c r="H46" s="30">
        <v>15.030203</v>
      </c>
      <c r="I46" s="30">
        <v>27.895678999999998</v>
      </c>
      <c r="J46" s="30">
        <v>26.195264999999999</v>
      </c>
      <c r="K46" s="30">
        <v>45.717219999999998</v>
      </c>
      <c r="L46" s="30">
        <v>57.839206000000004</v>
      </c>
    </row>
    <row r="47" spans="1:12">
      <c r="A47" s="29" t="s">
        <v>259</v>
      </c>
      <c r="B47" s="30">
        <v>33.674080000000004</v>
      </c>
      <c r="C47" s="30">
        <v>48.617556</v>
      </c>
      <c r="D47" s="30">
        <v>62.420956999999987</v>
      </c>
      <c r="E47" s="30">
        <v>74.226626500000009</v>
      </c>
      <c r="F47" s="30">
        <v>48.007807999999997</v>
      </c>
      <c r="G47" s="30">
        <v>70.106530000000006</v>
      </c>
      <c r="H47" s="30">
        <v>14.864571</v>
      </c>
      <c r="I47" s="30">
        <v>15.889526</v>
      </c>
      <c r="J47" s="30">
        <v>68.777321000000001</v>
      </c>
      <c r="K47" s="30">
        <v>18.627378</v>
      </c>
      <c r="L47" s="30">
        <v>14.063108</v>
      </c>
    </row>
    <row r="48" spans="1:12">
      <c r="A48" s="29" t="s">
        <v>260</v>
      </c>
    </row>
    <row r="49" spans="1:13">
      <c r="A49" s="29" t="s">
        <v>261</v>
      </c>
      <c r="B49" s="30">
        <v>38.517085999999999</v>
      </c>
      <c r="C49" s="30">
        <v>31.229137999999999</v>
      </c>
      <c r="D49" s="30">
        <v>47.422665000000002</v>
      </c>
      <c r="E49" s="30">
        <v>19.849861999999998</v>
      </c>
      <c r="F49" s="30">
        <v>42.572101000000004</v>
      </c>
      <c r="G49" s="30">
        <v>86.406291999999993</v>
      </c>
      <c r="H49" s="30">
        <v>19.243293000000001</v>
      </c>
      <c r="I49" s="30">
        <v>21.106572</v>
      </c>
      <c r="J49" s="30">
        <v>42.571278999999997</v>
      </c>
      <c r="K49" s="30">
        <v>16.868055000000002</v>
      </c>
      <c r="L49" s="30">
        <v>14.386794999999999</v>
      </c>
    </row>
    <row r="50" spans="1:13">
      <c r="A50" s="29" t="s">
        <v>262</v>
      </c>
      <c r="B50" s="30">
        <v>37.135128000000002</v>
      </c>
      <c r="C50" s="30">
        <v>91.044505999999998</v>
      </c>
      <c r="D50" s="30">
        <v>39.430123000000002</v>
      </c>
      <c r="E50" s="30">
        <v>76.036179000000004</v>
      </c>
      <c r="F50" s="30">
        <v>111.28880900000001</v>
      </c>
      <c r="G50" s="30">
        <v>188.239397</v>
      </c>
      <c r="H50" s="30">
        <v>76.653149999999997</v>
      </c>
      <c r="I50" s="30">
        <v>94.669838999999996</v>
      </c>
      <c r="J50" s="30">
        <v>64.847240999999997</v>
      </c>
      <c r="K50" s="30">
        <v>26.647289000000001</v>
      </c>
      <c r="L50" s="30">
        <v>52.849237999999993</v>
      </c>
    </row>
    <row r="51" spans="1:13">
      <c r="A51" s="29" t="s">
        <v>263</v>
      </c>
      <c r="B51" s="30">
        <v>289.71261700000008</v>
      </c>
      <c r="C51" s="30">
        <v>274.78871609999999</v>
      </c>
      <c r="D51" s="30">
        <v>210.73658900000004</v>
      </c>
      <c r="E51" s="30">
        <v>136.91344384999999</v>
      </c>
      <c r="F51" s="30">
        <v>167.01099099999999</v>
      </c>
      <c r="G51" s="30">
        <v>203.80027214999998</v>
      </c>
      <c r="H51" s="30">
        <v>173.37166100000002</v>
      </c>
      <c r="I51" s="30">
        <v>174.84129799999999</v>
      </c>
      <c r="J51" s="30">
        <v>149.90401409999998</v>
      </c>
      <c r="K51" s="30">
        <v>209.20036755000001</v>
      </c>
      <c r="L51" s="30">
        <v>164.12176050000002</v>
      </c>
    </row>
    <row r="52" spans="1:13">
      <c r="A52" s="31" t="s">
        <v>264</v>
      </c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41"/>
    </row>
    <row r="53" spans="1:13">
      <c r="A53" s="31" t="s">
        <v>265</v>
      </c>
      <c r="B53" s="32">
        <v>11713.333212000009</v>
      </c>
      <c r="C53" s="32">
        <v>11906.859701999998</v>
      </c>
      <c r="D53" s="32">
        <v>9195.9535470000028</v>
      </c>
      <c r="E53" s="32">
        <v>7936.815353</v>
      </c>
      <c r="F53" s="32">
        <v>8285.776147999999</v>
      </c>
      <c r="G53" s="32">
        <v>8234.4924530000008</v>
      </c>
      <c r="H53" s="32">
        <v>7087.5859399999999</v>
      </c>
      <c r="I53" s="32">
        <v>5364.9494729999997</v>
      </c>
      <c r="J53" s="32">
        <v>7030.6282969999993</v>
      </c>
      <c r="K53" s="32">
        <v>7022.1191129999997</v>
      </c>
      <c r="L53" s="32">
        <v>7715.0532790000007</v>
      </c>
      <c r="M53" s="41"/>
    </row>
    <row r="54" spans="1:13">
      <c r="A54" s="31" t="s">
        <v>266</v>
      </c>
      <c r="B54" s="32">
        <v>8306.8715929999998</v>
      </c>
      <c r="C54" s="32">
        <v>4198.2242569999999</v>
      </c>
      <c r="D54" s="32">
        <v>4214.6627830000007</v>
      </c>
      <c r="E54" s="32">
        <v>5236.7300210000012</v>
      </c>
      <c r="F54" s="32">
        <v>4067.6029840000001</v>
      </c>
      <c r="G54" s="32">
        <v>3195.0915039999995</v>
      </c>
      <c r="H54" s="32">
        <v>3711.1927390000005</v>
      </c>
      <c r="I54" s="32">
        <v>3450.0278929999999</v>
      </c>
      <c r="J54" s="32">
        <v>4561.4184269999996</v>
      </c>
      <c r="K54" s="32">
        <v>5120.6359039999998</v>
      </c>
      <c r="L54" s="32">
        <v>4305.1673010000004</v>
      </c>
      <c r="M54" s="41"/>
    </row>
    <row r="55" spans="1:13">
      <c r="A55" s="29" t="s">
        <v>267</v>
      </c>
    </row>
    <row r="56" spans="1:13">
      <c r="A56" s="29" t="s">
        <v>268</v>
      </c>
      <c r="B56" s="30">
        <v>38.684550000000002</v>
      </c>
      <c r="C56" s="30">
        <v>34.081914999999995</v>
      </c>
      <c r="D56" s="30">
        <v>39.598957999999996</v>
      </c>
      <c r="E56" s="30">
        <v>68.188183999999993</v>
      </c>
      <c r="F56" s="30">
        <v>0</v>
      </c>
      <c r="G56" s="30">
        <v>28.842404999999999</v>
      </c>
      <c r="H56" s="30">
        <v>49.786097999999996</v>
      </c>
      <c r="I56" s="30">
        <v>14.120200000000001</v>
      </c>
      <c r="J56" s="30">
        <v>26.403047999999998</v>
      </c>
      <c r="K56" s="30">
        <v>0</v>
      </c>
      <c r="L56" s="30">
        <v>43.675288999999999</v>
      </c>
    </row>
    <row r="57" spans="1:13">
      <c r="A57" s="29" t="s">
        <v>269</v>
      </c>
      <c r="B57" s="30">
        <v>70.755246999999997</v>
      </c>
      <c r="C57" s="30">
        <v>49.675529999999995</v>
      </c>
      <c r="D57" s="30">
        <v>21.885607999999998</v>
      </c>
      <c r="E57" s="30">
        <v>50.127485999999998</v>
      </c>
      <c r="F57" s="30">
        <v>47.227150999999999</v>
      </c>
      <c r="G57" s="30">
        <v>56.808861999999998</v>
      </c>
      <c r="H57" s="30">
        <v>18.702496</v>
      </c>
      <c r="I57" s="30">
        <v>13.184212</v>
      </c>
      <c r="J57" s="30">
        <v>87.427849000000009</v>
      </c>
      <c r="K57" s="30">
        <v>15.749628</v>
      </c>
      <c r="L57" s="30">
        <v>23.125993000000001</v>
      </c>
    </row>
    <row r="58" spans="1:13">
      <c r="A58" s="29" t="s">
        <v>270</v>
      </c>
      <c r="B58" s="30">
        <v>26.696999999999999</v>
      </c>
      <c r="C58" s="30">
        <v>0</v>
      </c>
      <c r="D58" s="30">
        <v>2.2739310000000001</v>
      </c>
      <c r="E58" s="30">
        <v>5.9801219999999997</v>
      </c>
      <c r="F58" s="30">
        <v>30.286159999999999</v>
      </c>
      <c r="G58" s="30">
        <v>4.7061149999999996</v>
      </c>
      <c r="H58" s="30">
        <v>1.2333449999999999</v>
      </c>
      <c r="I58" s="30">
        <v>0</v>
      </c>
      <c r="J58" s="30">
        <v>0</v>
      </c>
      <c r="K58" s="30">
        <v>26.081119999999999</v>
      </c>
      <c r="L58" s="30">
        <v>12.3978</v>
      </c>
    </row>
    <row r="59" spans="1:13">
      <c r="A59" s="29" t="s">
        <v>271</v>
      </c>
      <c r="B59" s="30">
        <v>6.988499</v>
      </c>
      <c r="C59" s="30">
        <v>21.298455000000001</v>
      </c>
      <c r="D59" s="30">
        <v>1.377364</v>
      </c>
      <c r="E59" s="30">
        <v>16.275887999999998</v>
      </c>
      <c r="F59" s="30">
        <v>30.440016</v>
      </c>
      <c r="G59" s="30">
        <v>2.6178059999999999</v>
      </c>
      <c r="H59" s="30">
        <v>22.423483999999998</v>
      </c>
      <c r="I59" s="30">
        <v>5.1417900000000003</v>
      </c>
      <c r="J59" s="30">
        <v>42.084800999999999</v>
      </c>
      <c r="K59" s="30">
        <v>14.960175</v>
      </c>
      <c r="L59" s="30">
        <v>9.6000769999999989</v>
      </c>
    </row>
    <row r="60" spans="1:13">
      <c r="A60" s="29" t="s">
        <v>272</v>
      </c>
    </row>
    <row r="61" spans="1:13">
      <c r="A61" s="29" t="s">
        <v>273</v>
      </c>
      <c r="B61" s="30">
        <v>908.11657900000012</v>
      </c>
      <c r="C61" s="30">
        <v>698.88299400000005</v>
      </c>
      <c r="D61" s="30">
        <v>652.08230600000002</v>
      </c>
      <c r="E61" s="30">
        <v>705.13202500000023</v>
      </c>
      <c r="F61" s="30">
        <v>443.83386000000002</v>
      </c>
      <c r="G61" s="30">
        <v>653.83572800000002</v>
      </c>
      <c r="H61" s="30">
        <v>819.62361899999996</v>
      </c>
      <c r="I61" s="30">
        <v>654.62291999999991</v>
      </c>
      <c r="J61" s="30">
        <v>863.84677164190498</v>
      </c>
      <c r="K61" s="30">
        <v>732.4596949220462</v>
      </c>
      <c r="L61" s="30">
        <v>549.14576184389523</v>
      </c>
    </row>
    <row r="62" spans="1:13">
      <c r="A62" s="29" t="s">
        <v>274</v>
      </c>
    </row>
    <row r="63" spans="1:13">
      <c r="A63" s="29" t="s">
        <v>275</v>
      </c>
      <c r="B63" s="30">
        <v>51.071005</v>
      </c>
      <c r="C63" s="30">
        <v>177.80902800000001</v>
      </c>
      <c r="D63" s="30">
        <v>235.33715999999998</v>
      </c>
      <c r="E63" s="30">
        <v>82.548113000000001</v>
      </c>
      <c r="F63" s="30">
        <v>106.33044000000001</v>
      </c>
      <c r="G63" s="30">
        <v>181.11501799999999</v>
      </c>
      <c r="H63" s="30">
        <v>64.863549000000006</v>
      </c>
      <c r="I63" s="30">
        <v>84.746343999999993</v>
      </c>
      <c r="J63" s="30">
        <v>59.774046999999996</v>
      </c>
      <c r="K63" s="30">
        <v>123.98931999999999</v>
      </c>
      <c r="L63" s="30">
        <v>120.42751100000001</v>
      </c>
    </row>
    <row r="64" spans="1:13">
      <c r="A64" s="29" t="s">
        <v>276</v>
      </c>
    </row>
    <row r="65" spans="1:13">
      <c r="A65" s="29" t="s">
        <v>277</v>
      </c>
      <c r="B65" s="30">
        <v>39.538851000000001</v>
      </c>
      <c r="C65" s="30">
        <v>136.201278</v>
      </c>
      <c r="D65" s="30">
        <v>105.733833</v>
      </c>
      <c r="E65" s="30">
        <v>105.867694</v>
      </c>
      <c r="F65" s="30">
        <v>63.044801</v>
      </c>
      <c r="G65" s="30">
        <v>10.544419999999999</v>
      </c>
      <c r="H65" s="30">
        <v>41.631078000000002</v>
      </c>
      <c r="I65" s="30">
        <v>1.866635</v>
      </c>
      <c r="J65" s="30">
        <v>27.149290000000001</v>
      </c>
      <c r="K65" s="30">
        <v>72.011887000000002</v>
      </c>
      <c r="L65" s="30">
        <v>48.030717000000003</v>
      </c>
    </row>
    <row r="66" spans="1:13">
      <c r="A66" s="29" t="s">
        <v>278</v>
      </c>
    </row>
    <row r="67" spans="1:13">
      <c r="A67" s="29" t="s">
        <v>279</v>
      </c>
      <c r="B67" s="30">
        <v>0</v>
      </c>
      <c r="C67" s="30">
        <v>83.476099000000005</v>
      </c>
      <c r="D67" s="30">
        <v>33.456679000000001</v>
      </c>
      <c r="E67" s="30">
        <v>37.877767000000006</v>
      </c>
      <c r="F67" s="30">
        <v>16.571270999999999</v>
      </c>
      <c r="G67" s="30">
        <v>5.0111439999999998</v>
      </c>
      <c r="H67" s="30">
        <v>14.426743999999999</v>
      </c>
      <c r="I67" s="30">
        <v>13.715688</v>
      </c>
      <c r="J67" s="30">
        <v>37.262546</v>
      </c>
      <c r="K67" s="30">
        <v>12.456799999999999</v>
      </c>
      <c r="L67" s="30">
        <v>11.542488000000001</v>
      </c>
    </row>
    <row r="68" spans="1:13">
      <c r="A68" s="29" t="s">
        <v>280</v>
      </c>
      <c r="B68" s="30">
        <v>53.737689000000003</v>
      </c>
      <c r="C68" s="30">
        <v>10.917242</v>
      </c>
      <c r="D68" s="30">
        <v>34.023423999999999</v>
      </c>
      <c r="E68" s="30">
        <v>31.177101999999998</v>
      </c>
      <c r="F68" s="30">
        <v>16.605074999999999</v>
      </c>
      <c r="G68" s="30">
        <v>13.643674000000001</v>
      </c>
      <c r="H68" s="30">
        <v>33.544803000000002</v>
      </c>
      <c r="I68" s="30">
        <v>52.030775999999996</v>
      </c>
      <c r="J68" s="30">
        <v>14.491858000000001</v>
      </c>
      <c r="K68" s="30">
        <v>23.585804</v>
      </c>
      <c r="L68" s="30">
        <v>42.488419999999998</v>
      </c>
      <c r="M68" s="36"/>
    </row>
    <row r="69" spans="1:13">
      <c r="A69" s="29" t="s">
        <v>281</v>
      </c>
      <c r="B69" s="30">
        <v>90.239351400000004</v>
      </c>
      <c r="C69" s="30">
        <v>20.15671</v>
      </c>
      <c r="D69" s="30">
        <v>65.990213999999995</v>
      </c>
      <c r="E69" s="30">
        <v>59.409040000000005</v>
      </c>
      <c r="F69" s="30">
        <v>0</v>
      </c>
      <c r="G69" s="30">
        <v>44.981400000000001</v>
      </c>
      <c r="H69" s="30">
        <v>0</v>
      </c>
      <c r="I69" s="30">
        <v>0</v>
      </c>
      <c r="J69" s="30">
        <v>30.151329999999998</v>
      </c>
      <c r="K69" s="30">
        <v>25.711914999999998</v>
      </c>
      <c r="L69" s="30">
        <v>26.448332000000001</v>
      </c>
    </row>
    <row r="70" spans="1:13">
      <c r="A70" s="29" t="s">
        <v>282</v>
      </c>
    </row>
    <row r="71" spans="1:13">
      <c r="A71" s="29" t="s">
        <v>283</v>
      </c>
      <c r="B71" s="30">
        <v>72.245691999999991</v>
      </c>
      <c r="C71" s="30">
        <v>0</v>
      </c>
      <c r="D71" s="30">
        <v>1.971088</v>
      </c>
      <c r="E71" s="30">
        <v>36.690117999999998</v>
      </c>
      <c r="F71" s="30">
        <v>45.232841000000001</v>
      </c>
      <c r="G71" s="30">
        <v>0</v>
      </c>
      <c r="H71" s="30">
        <v>3.4911840000000001</v>
      </c>
      <c r="I71" s="30">
        <v>29.001463000000001</v>
      </c>
      <c r="J71" s="30">
        <v>12.274894</v>
      </c>
      <c r="K71" s="30">
        <v>4.9164209999999997</v>
      </c>
      <c r="L71" s="30">
        <v>14.511843999999998</v>
      </c>
    </row>
    <row r="72" spans="1:13">
      <c r="A72" s="29" t="s">
        <v>284</v>
      </c>
    </row>
    <row r="73" spans="1:13">
      <c r="A73" s="29" t="s">
        <v>285</v>
      </c>
      <c r="B73" s="30">
        <v>9.2739030059897677E-3</v>
      </c>
      <c r="C73" s="30">
        <v>8.7443497480581243E-3</v>
      </c>
      <c r="D73" s="30">
        <v>8.8798008054558532E-3</v>
      </c>
      <c r="E73" s="30">
        <v>7.4186904348253948E-3</v>
      </c>
      <c r="F73" s="30">
        <v>1.3684224483390611E-2</v>
      </c>
      <c r="G73" s="30">
        <v>1.0012169973972054E-2</v>
      </c>
      <c r="H73" s="30">
        <v>1.0486279838839006E-2</v>
      </c>
      <c r="I73" s="30">
        <v>1.0484166740146199E-2</v>
      </c>
      <c r="J73" s="30">
        <v>2.0189378188054895E-2</v>
      </c>
      <c r="K73" s="30">
        <v>1.0072572046870613E-2</v>
      </c>
      <c r="L73" s="30">
        <v>1.4687991445145857E-2</v>
      </c>
    </row>
    <row r="74" spans="1:13">
      <c r="A74" s="29" t="s">
        <v>286</v>
      </c>
      <c r="B74" s="30">
        <v>1.2868073170752151E-2</v>
      </c>
      <c r="C74" s="30">
        <v>1.251116147375019E-2</v>
      </c>
      <c r="D74" s="30">
        <v>1.3337497590524862E-2</v>
      </c>
      <c r="E74" s="30">
        <v>1.1138325752528237E-2</v>
      </c>
      <c r="F74" s="30">
        <v>1.008400761519529E-2</v>
      </c>
      <c r="G74" s="30">
        <v>9.6431393217067656E-3</v>
      </c>
      <c r="H74" s="30">
        <v>6.5628321324506227E-3</v>
      </c>
      <c r="I74" s="30">
        <v>6.5958797288372282E-3</v>
      </c>
      <c r="J74" s="30">
        <v>1.1230845032775143E-2</v>
      </c>
      <c r="K74" s="30">
        <v>5.5956586917075288E-3</v>
      </c>
      <c r="L74" s="30">
        <v>6.1941684164886161E-3</v>
      </c>
    </row>
    <row r="75" spans="1:13">
      <c r="A75" s="29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</row>
    <row r="76" spans="1:13">
      <c r="A76" s="34" t="s">
        <v>215</v>
      </c>
      <c r="B76" s="35">
        <v>28681.73192079681</v>
      </c>
      <c r="C76" s="35">
        <v>24919.626210192437</v>
      </c>
      <c r="D76" s="35">
        <v>23102.811020805668</v>
      </c>
      <c r="E76" s="35">
        <v>21258.918814547495</v>
      </c>
      <c r="F76" s="35">
        <v>20704.066187924371</v>
      </c>
      <c r="G76" s="35">
        <v>19314.506486996434</v>
      </c>
      <c r="H76" s="35">
        <v>18565.466785252043</v>
      </c>
      <c r="I76" s="35">
        <v>15691.601035585214</v>
      </c>
      <c r="J76" s="35">
        <v>19421.554754276342</v>
      </c>
      <c r="K76" s="35">
        <v>18544.790914994057</v>
      </c>
      <c r="L76" s="35">
        <v>18084.33535638465</v>
      </c>
    </row>
  </sheetData>
  <mergeCells count="2">
    <mergeCell ref="A1:L1"/>
    <mergeCell ref="B4:L4"/>
  </mergeCells>
  <printOptions horizontalCentered="1"/>
  <pageMargins left="0.39370078740157483" right="0" top="0.39370078740157483" bottom="0.39370078740157483" header="0" footer="0"/>
  <pageSetup paperSize="9" orientation="landscape" horizontalDpi="1200" verticalDpi="120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D1261-08A4-42BA-B675-4CB8279DA262}">
  <sheetPr>
    <pageSetUpPr fitToPage="1"/>
  </sheetPr>
  <dimension ref="A1:K46"/>
  <sheetViews>
    <sheetView view="pageBreakPreview" zoomScaleNormal="100" zoomScaleSheetLayoutView="100" workbookViewId="0">
      <selection sqref="A1:K1"/>
    </sheetView>
  </sheetViews>
  <sheetFormatPr baseColWidth="10" defaultColWidth="11.44140625" defaultRowHeight="13.2"/>
  <cols>
    <col min="1" max="1" width="49.44140625" customWidth="1"/>
    <col min="2" max="2" width="14.5546875" customWidth="1"/>
    <col min="3" max="3" width="8" customWidth="1"/>
    <col min="4" max="4" width="8.88671875" customWidth="1"/>
    <col min="5" max="5" width="9.33203125" customWidth="1"/>
    <col min="6" max="6" width="9.109375" customWidth="1"/>
    <col min="7" max="7" width="10.6640625" customWidth="1"/>
    <col min="8" max="8" width="8.6640625" customWidth="1"/>
    <col min="9" max="9" width="14.88671875" customWidth="1"/>
    <col min="11" max="11" width="10.109375" customWidth="1"/>
  </cols>
  <sheetData>
    <row r="1" spans="1:11" ht="15.6">
      <c r="A1" s="86" t="s">
        <v>348</v>
      </c>
      <c r="B1" s="86"/>
      <c r="C1" s="86"/>
      <c r="D1" s="86"/>
      <c r="E1" s="86"/>
      <c r="F1" s="86"/>
      <c r="G1" s="86"/>
      <c r="H1" s="86"/>
      <c r="I1" s="86"/>
      <c r="J1" s="86"/>
      <c r="K1" s="86"/>
    </row>
    <row r="2" spans="1:11" ht="13.8">
      <c r="A2" s="43"/>
      <c r="D2" s="45"/>
      <c r="I2" s="43"/>
    </row>
    <row r="3" spans="1:11" ht="16.2" thickBot="1">
      <c r="A3" s="46" t="s">
        <v>163</v>
      </c>
      <c r="B3" s="89" t="s">
        <v>332</v>
      </c>
      <c r="C3" s="89"/>
      <c r="D3" s="89"/>
      <c r="E3" s="89"/>
      <c r="F3" s="89"/>
      <c r="G3" s="89"/>
      <c r="H3" s="89"/>
      <c r="I3" s="89"/>
      <c r="J3" s="89"/>
      <c r="K3" s="89"/>
    </row>
    <row r="4" spans="1:11" ht="21.75" customHeight="1" thickTop="1" thickBot="1">
      <c r="A4" s="47" t="s">
        <v>290</v>
      </c>
      <c r="B4" s="48" t="s">
        <v>198</v>
      </c>
      <c r="C4" s="48" t="s">
        <v>199</v>
      </c>
      <c r="D4" s="48" t="s">
        <v>200</v>
      </c>
      <c r="E4" s="48" t="s">
        <v>201</v>
      </c>
      <c r="F4" s="48" t="s">
        <v>202</v>
      </c>
      <c r="G4" s="48" t="s">
        <v>203</v>
      </c>
      <c r="H4" s="48" t="s">
        <v>204</v>
      </c>
      <c r="I4" s="48" t="s">
        <v>205</v>
      </c>
      <c r="J4" s="48" t="s">
        <v>206</v>
      </c>
      <c r="K4" s="48" t="s">
        <v>207</v>
      </c>
    </row>
    <row r="5" spans="1:11" ht="13.8" thickTop="1">
      <c r="A5" s="29" t="s">
        <v>0</v>
      </c>
      <c r="B5" s="30">
        <v>1303.7061514499999</v>
      </c>
      <c r="C5" s="30">
        <v>0</v>
      </c>
      <c r="D5" s="30">
        <v>5.600752</v>
      </c>
      <c r="E5" s="30">
        <v>0</v>
      </c>
      <c r="F5" s="30">
        <v>0.39125273400749677</v>
      </c>
      <c r="G5" s="30">
        <v>0</v>
      </c>
      <c r="H5" s="30">
        <v>576.04371500000002</v>
      </c>
      <c r="I5" s="30">
        <v>424.53499000000005</v>
      </c>
      <c r="J5" s="30">
        <v>14.014396000000001</v>
      </c>
      <c r="K5" s="30">
        <v>0</v>
      </c>
    </row>
    <row r="6" spans="1:11">
      <c r="A6" s="50" t="s">
        <v>1</v>
      </c>
      <c r="B6" s="30">
        <v>217.30627999999999</v>
      </c>
      <c r="C6" s="30">
        <v>0</v>
      </c>
      <c r="D6" s="30">
        <v>0</v>
      </c>
      <c r="E6" s="30">
        <v>0</v>
      </c>
      <c r="F6" s="30">
        <v>2.8053177259614701E-3</v>
      </c>
      <c r="G6" s="30">
        <v>0</v>
      </c>
      <c r="H6" s="30">
        <v>9.1934989999999992</v>
      </c>
      <c r="I6" s="30">
        <v>107.166551</v>
      </c>
      <c r="J6" s="30">
        <v>0</v>
      </c>
      <c r="K6" s="30">
        <v>0</v>
      </c>
    </row>
    <row r="7" spans="1:11">
      <c r="A7" s="29" t="s">
        <v>2</v>
      </c>
      <c r="B7" s="30">
        <v>1200.1325969999998</v>
      </c>
      <c r="C7" s="30">
        <v>13.484448</v>
      </c>
      <c r="D7" s="30">
        <v>0</v>
      </c>
      <c r="E7" s="30">
        <v>0</v>
      </c>
      <c r="F7" s="30">
        <v>0.13088793171510529</v>
      </c>
      <c r="G7" s="30">
        <v>9.5445239999999991</v>
      </c>
      <c r="H7" s="30">
        <v>400.14538500000003</v>
      </c>
      <c r="I7" s="30">
        <v>378.36161099999998</v>
      </c>
      <c r="J7" s="30">
        <v>0</v>
      </c>
      <c r="K7" s="30">
        <v>97.304573000000005</v>
      </c>
    </row>
    <row r="8" spans="1:11">
      <c r="A8" s="29" t="s">
        <v>3</v>
      </c>
      <c r="B8" s="30">
        <v>0.83001999999999998</v>
      </c>
      <c r="C8" s="30">
        <v>0</v>
      </c>
      <c r="D8" s="30">
        <v>0</v>
      </c>
      <c r="E8" s="30">
        <v>0</v>
      </c>
      <c r="F8" s="30">
        <v>1.5637910497772612E-5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</row>
    <row r="9" spans="1:11">
      <c r="A9" s="29" t="s">
        <v>5</v>
      </c>
      <c r="B9" s="30">
        <v>0</v>
      </c>
      <c r="C9" s="30">
        <v>0</v>
      </c>
      <c r="D9" s="30">
        <v>0</v>
      </c>
      <c r="E9" s="30">
        <v>0</v>
      </c>
      <c r="F9" s="30">
        <v>2.6435927503671111E-4</v>
      </c>
      <c r="G9" s="30">
        <v>0</v>
      </c>
      <c r="H9" s="30">
        <v>0</v>
      </c>
      <c r="I9" s="30">
        <v>0</v>
      </c>
      <c r="J9" s="30">
        <v>0</v>
      </c>
      <c r="K9" s="30">
        <v>18.562439000000001</v>
      </c>
    </row>
    <row r="10" spans="1:11">
      <c r="A10" s="29" t="s">
        <v>6</v>
      </c>
      <c r="B10" s="30">
        <v>9.8610299999999995</v>
      </c>
      <c r="C10" s="30">
        <v>0</v>
      </c>
      <c r="D10" s="30">
        <v>0</v>
      </c>
      <c r="E10" s="30">
        <v>0</v>
      </c>
      <c r="F10" s="30">
        <v>8.6467418111109331E-4</v>
      </c>
      <c r="G10" s="30">
        <v>0</v>
      </c>
      <c r="H10" s="30">
        <v>3.079215</v>
      </c>
      <c r="I10" s="30">
        <v>7.0291680000000003</v>
      </c>
      <c r="J10" s="30">
        <v>4.5529019999999996</v>
      </c>
      <c r="K10" s="30">
        <v>0</v>
      </c>
    </row>
    <row r="11" spans="1:11">
      <c r="A11" s="29" t="s">
        <v>7</v>
      </c>
      <c r="B11" s="30">
        <v>15.935157</v>
      </c>
      <c r="C11" s="30">
        <v>5.5957800000000004</v>
      </c>
      <c r="D11" s="30">
        <v>0</v>
      </c>
      <c r="E11" s="30">
        <v>0</v>
      </c>
      <c r="F11" s="30">
        <v>3.9304457575244913E-3</v>
      </c>
      <c r="G11" s="30">
        <v>0</v>
      </c>
      <c r="H11" s="30">
        <v>0</v>
      </c>
      <c r="I11" s="30">
        <v>19.293420999999999</v>
      </c>
      <c r="J11" s="30">
        <v>18.69136</v>
      </c>
      <c r="K11" s="30">
        <v>18.970424999999999</v>
      </c>
    </row>
    <row r="12" spans="1:11">
      <c r="A12" s="29" t="s">
        <v>9</v>
      </c>
      <c r="B12" s="30">
        <v>144.74564599999999</v>
      </c>
      <c r="C12" s="30">
        <v>57.171585999999991</v>
      </c>
      <c r="D12" s="30">
        <v>0</v>
      </c>
      <c r="E12" s="30">
        <v>0</v>
      </c>
      <c r="F12" s="30">
        <v>5.1191933364937429E-2</v>
      </c>
      <c r="G12" s="30">
        <v>0</v>
      </c>
      <c r="H12" s="30">
        <v>76.968879999999999</v>
      </c>
      <c r="I12" s="30">
        <v>37.564127999999997</v>
      </c>
      <c r="J12" s="30">
        <v>74.538257999999985</v>
      </c>
      <c r="K12" s="30">
        <v>19.228632000000001</v>
      </c>
    </row>
    <row r="13" spans="1:11">
      <c r="A13" s="29" t="s">
        <v>11</v>
      </c>
      <c r="B13" s="30">
        <v>47.262956850000002</v>
      </c>
      <c r="C13" s="30">
        <v>0.77470499999999998</v>
      </c>
      <c r="D13" s="30">
        <v>20.510541</v>
      </c>
      <c r="E13" s="30">
        <v>0</v>
      </c>
      <c r="F13" s="30">
        <v>4.7219866487262889E-2</v>
      </c>
      <c r="G13" s="30">
        <v>4.3252569999999997</v>
      </c>
      <c r="H13" s="30">
        <v>0</v>
      </c>
      <c r="I13" s="30">
        <v>49.834804000000005</v>
      </c>
      <c r="J13" s="30">
        <v>41.149792999999995</v>
      </c>
      <c r="K13" s="30">
        <v>33.621102</v>
      </c>
    </row>
    <row r="14" spans="1:11">
      <c r="A14" s="29" t="s">
        <v>13</v>
      </c>
      <c r="B14" s="30">
        <v>434.57889699999998</v>
      </c>
      <c r="C14" s="30">
        <v>0</v>
      </c>
      <c r="D14" s="30">
        <v>0</v>
      </c>
      <c r="E14" s="30">
        <v>0</v>
      </c>
      <c r="F14" s="30">
        <v>0.1386277106372239</v>
      </c>
      <c r="G14" s="30">
        <v>0</v>
      </c>
      <c r="H14" s="30">
        <v>35.375599999999999</v>
      </c>
      <c r="I14" s="30">
        <v>304.38705299999998</v>
      </c>
      <c r="J14" s="30">
        <v>19.089047999999998</v>
      </c>
      <c r="K14" s="30">
        <v>17.906496000000001</v>
      </c>
    </row>
    <row r="15" spans="1:11">
      <c r="A15" s="29" t="s">
        <v>16</v>
      </c>
      <c r="B15" s="30">
        <v>505.52695089999997</v>
      </c>
      <c r="C15" s="30">
        <v>21.305423999999999</v>
      </c>
      <c r="D15" s="30">
        <v>2.1535500000000001</v>
      </c>
      <c r="E15" s="30">
        <v>0</v>
      </c>
      <c r="F15" s="30">
        <v>1.0980183889888355</v>
      </c>
      <c r="G15" s="30">
        <v>0</v>
      </c>
      <c r="H15" s="30">
        <v>57.885595000000002</v>
      </c>
      <c r="I15" s="30">
        <v>42.597781999999995</v>
      </c>
      <c r="J15" s="30">
        <v>4.8473018000000003</v>
      </c>
      <c r="K15" s="30">
        <v>126.98800799999999</v>
      </c>
    </row>
    <row r="16" spans="1:11">
      <c r="A16" s="29" t="s">
        <v>19</v>
      </c>
      <c r="B16" s="30">
        <v>75.59656935000001</v>
      </c>
      <c r="C16" s="30">
        <v>0</v>
      </c>
      <c r="D16" s="30">
        <v>0</v>
      </c>
      <c r="E16" s="30">
        <v>0</v>
      </c>
      <c r="F16" s="30">
        <v>4.237356842001069E-3</v>
      </c>
      <c r="G16" s="30">
        <v>0</v>
      </c>
      <c r="H16" s="30">
        <v>14.421474</v>
      </c>
      <c r="I16" s="30">
        <v>3.6350039999999999</v>
      </c>
      <c r="J16" s="30">
        <v>0</v>
      </c>
      <c r="K16" s="30">
        <v>0</v>
      </c>
    </row>
    <row r="17" spans="1:11">
      <c r="A17" s="29" t="s">
        <v>25</v>
      </c>
      <c r="B17" s="30">
        <v>24.129770000000001</v>
      </c>
      <c r="C17" s="30">
        <v>0</v>
      </c>
      <c r="D17" s="30">
        <v>0</v>
      </c>
      <c r="E17" s="30">
        <v>0</v>
      </c>
      <c r="F17" s="30">
        <v>3.7148435680966916E-4</v>
      </c>
      <c r="G17" s="30">
        <v>0</v>
      </c>
      <c r="H17" s="30">
        <v>0</v>
      </c>
      <c r="I17" s="30">
        <v>35.350710000000007</v>
      </c>
      <c r="J17" s="30">
        <v>20.141923000000002</v>
      </c>
      <c r="K17" s="30">
        <v>21.458131999999999</v>
      </c>
    </row>
    <row r="18" spans="1:11">
      <c r="A18" s="29" t="s">
        <v>28</v>
      </c>
      <c r="B18" s="30">
        <v>17.917363999999999</v>
      </c>
      <c r="C18" s="30">
        <v>0</v>
      </c>
      <c r="D18" s="30">
        <v>0</v>
      </c>
      <c r="E18" s="30">
        <v>0</v>
      </c>
      <c r="F18" s="30">
        <v>5.0101982143411612E-2</v>
      </c>
      <c r="G18" s="30">
        <v>0</v>
      </c>
      <c r="H18" s="30">
        <v>0</v>
      </c>
      <c r="I18" s="30">
        <v>3.486173</v>
      </c>
      <c r="J18" s="30">
        <v>0</v>
      </c>
      <c r="K18" s="30">
        <v>10.064425</v>
      </c>
    </row>
    <row r="19" spans="1:11">
      <c r="A19" s="29" t="s">
        <v>31</v>
      </c>
      <c r="B19" s="30">
        <v>3.3243837000000003</v>
      </c>
      <c r="C19" s="30">
        <v>0</v>
      </c>
      <c r="D19" s="30">
        <v>0</v>
      </c>
      <c r="E19" s="30">
        <v>0</v>
      </c>
      <c r="F19" s="30">
        <v>1.3754722591815833E-4</v>
      </c>
      <c r="G19" s="30">
        <v>0</v>
      </c>
      <c r="H19" s="30">
        <v>6.9666040000000002</v>
      </c>
      <c r="I19" s="30">
        <v>4.4790679999999998</v>
      </c>
      <c r="J19" s="30">
        <v>0</v>
      </c>
      <c r="K19" s="30">
        <v>1.260599</v>
      </c>
    </row>
    <row r="20" spans="1:11">
      <c r="A20" s="29" t="s">
        <v>34</v>
      </c>
      <c r="B20" s="30">
        <v>0</v>
      </c>
      <c r="C20" s="30">
        <v>0</v>
      </c>
      <c r="D20" s="30">
        <v>0</v>
      </c>
      <c r="E20" s="30"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</row>
    <row r="21" spans="1:11" ht="6.75" customHeight="1">
      <c r="A21" s="29"/>
      <c r="B21" s="30"/>
      <c r="C21" s="30"/>
      <c r="D21" s="30"/>
      <c r="E21" s="30"/>
      <c r="F21" s="30"/>
      <c r="G21" s="30"/>
      <c r="H21" s="30"/>
      <c r="I21" s="30"/>
      <c r="J21" s="30"/>
      <c r="K21" s="30"/>
    </row>
    <row r="22" spans="1:11">
      <c r="A22" s="51" t="s">
        <v>291</v>
      </c>
      <c r="B22" s="52">
        <v>4000.8537732499994</v>
      </c>
      <c r="C22" s="52">
        <v>98.331942999999995</v>
      </c>
      <c r="D22" s="52">
        <v>28.264842999999999</v>
      </c>
      <c r="E22" s="53">
        <v>0</v>
      </c>
      <c r="F22" s="52">
        <v>1.919927370619134</v>
      </c>
      <c r="G22" s="52">
        <v>13.869781</v>
      </c>
      <c r="H22" s="52">
        <v>1180.0799669999999</v>
      </c>
      <c r="I22" s="52">
        <v>1417.7204629999999</v>
      </c>
      <c r="J22" s="52">
        <v>197.02498179999995</v>
      </c>
      <c r="K22" s="52">
        <v>365.36483100000004</v>
      </c>
    </row>
    <row r="23" spans="1:11">
      <c r="A23" s="51" t="s">
        <v>292</v>
      </c>
      <c r="B23" s="54">
        <v>0.1394913593188222</v>
      </c>
      <c r="C23" s="54">
        <v>3.4283823331010426E-3</v>
      </c>
      <c r="D23" s="54">
        <v>9.8546500183642948E-4</v>
      </c>
      <c r="E23" s="53">
        <v>0</v>
      </c>
      <c r="F23" s="54">
        <v>6.6939031991544983E-5</v>
      </c>
      <c r="G23" s="54">
        <v>4.8357543534333005E-4</v>
      </c>
      <c r="H23" s="54">
        <v>4.1143957772798827E-2</v>
      </c>
      <c r="I23" s="54">
        <v>4.9429388257130551E-2</v>
      </c>
      <c r="J23" s="54">
        <v>6.8693544150009766E-3</v>
      </c>
      <c r="K23" s="54">
        <v>1.273859026396792E-2</v>
      </c>
    </row>
    <row r="25" spans="1:11" ht="21.75" customHeight="1" thickBot="1">
      <c r="A25" s="47" t="s">
        <v>307</v>
      </c>
      <c r="B25" s="55" t="s">
        <v>130</v>
      </c>
      <c r="C25" s="48" t="s">
        <v>208</v>
      </c>
      <c r="D25" s="48" t="s">
        <v>209</v>
      </c>
      <c r="E25" s="48" t="s">
        <v>210</v>
      </c>
      <c r="F25" s="48" t="s">
        <v>211</v>
      </c>
      <c r="G25" s="48" t="s">
        <v>212</v>
      </c>
      <c r="H25" s="48" t="s">
        <v>213</v>
      </c>
      <c r="I25" s="48" t="s">
        <v>214</v>
      </c>
      <c r="J25" s="56" t="s">
        <v>293</v>
      </c>
      <c r="K25" s="56" t="s">
        <v>294</v>
      </c>
    </row>
    <row r="26" spans="1:11" ht="13.8" thickTop="1">
      <c r="A26" s="29" t="s">
        <v>0</v>
      </c>
      <c r="B26" s="32">
        <v>3389.6147849999998</v>
      </c>
      <c r="C26" s="30">
        <v>30.217212</v>
      </c>
      <c r="D26" s="30">
        <v>173.88284000000002</v>
      </c>
      <c r="E26" s="30">
        <v>0</v>
      </c>
      <c r="F26" s="30">
        <v>0.87301499999999999</v>
      </c>
      <c r="G26" s="30">
        <v>0</v>
      </c>
      <c r="H26" s="30">
        <v>0</v>
      </c>
      <c r="I26" s="30">
        <v>0</v>
      </c>
      <c r="J26" s="52">
        <v>5918.8791091840076</v>
      </c>
      <c r="K26" s="57">
        <v>0.20636407611397742</v>
      </c>
    </row>
    <row r="27" spans="1:11">
      <c r="A27" s="50" t="s">
        <v>1</v>
      </c>
      <c r="B27" s="32">
        <v>10591.749377</v>
      </c>
      <c r="C27" s="30">
        <v>0</v>
      </c>
      <c r="D27" s="30">
        <v>4.1904719999999998</v>
      </c>
      <c r="E27" s="30">
        <v>0</v>
      </c>
      <c r="F27" s="30">
        <v>0</v>
      </c>
      <c r="G27" s="30">
        <v>0</v>
      </c>
      <c r="H27" s="30">
        <v>0</v>
      </c>
      <c r="I27" s="30">
        <v>0</v>
      </c>
      <c r="J27" s="52">
        <v>10929.608984317727</v>
      </c>
      <c r="K27" s="57">
        <v>0.38106516769975074</v>
      </c>
    </row>
    <row r="28" spans="1:11">
      <c r="A28" s="29" t="s">
        <v>2</v>
      </c>
      <c r="B28" s="32">
        <v>2993.250106</v>
      </c>
      <c r="C28" s="30">
        <v>42.855801999999997</v>
      </c>
      <c r="D28" s="30">
        <v>458.508644</v>
      </c>
      <c r="E28" s="30">
        <v>17.504747999999999</v>
      </c>
      <c r="F28" s="30">
        <v>0</v>
      </c>
      <c r="G28" s="30">
        <v>17.769546999999999</v>
      </c>
      <c r="H28" s="30">
        <v>38.718077999999998</v>
      </c>
      <c r="I28" s="30">
        <v>8.6076491195110857E-4</v>
      </c>
      <c r="J28" s="52">
        <v>5667.7118116966267</v>
      </c>
      <c r="K28" s="57">
        <v>0.19760702831153065</v>
      </c>
    </row>
    <row r="29" spans="1:11">
      <c r="A29" s="29" t="s">
        <v>3</v>
      </c>
      <c r="B29" s="32">
        <v>3.6509620000000003</v>
      </c>
      <c r="C29" s="30">
        <v>0</v>
      </c>
      <c r="D29" s="30">
        <v>0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52">
        <v>4.4809976379104981</v>
      </c>
      <c r="K29" s="57">
        <v>1.5623176627842955E-4</v>
      </c>
    </row>
    <row r="30" spans="1:11">
      <c r="A30" s="29" t="s">
        <v>5</v>
      </c>
      <c r="B30" s="32">
        <v>0</v>
      </c>
      <c r="C30" s="30">
        <v>0</v>
      </c>
      <c r="D30" s="30">
        <v>0</v>
      </c>
      <c r="E30" s="30">
        <v>0</v>
      </c>
      <c r="F30" s="30">
        <v>0</v>
      </c>
      <c r="G30" s="30">
        <v>0</v>
      </c>
      <c r="H30" s="30">
        <v>0</v>
      </c>
      <c r="I30" s="30">
        <v>0</v>
      </c>
      <c r="J30" s="52">
        <v>18.562703359275037</v>
      </c>
      <c r="K30" s="57">
        <v>6.4719604138742501E-4</v>
      </c>
    </row>
    <row r="31" spans="1:11">
      <c r="A31" s="29" t="s">
        <v>6</v>
      </c>
      <c r="B31" s="32">
        <v>68.441354000000004</v>
      </c>
      <c r="C31" s="30">
        <v>17.452791000000001</v>
      </c>
      <c r="D31" s="30">
        <v>0</v>
      </c>
      <c r="E31" s="30">
        <v>18.913992</v>
      </c>
      <c r="F31" s="30">
        <v>0.874915</v>
      </c>
      <c r="G31" s="30">
        <v>0</v>
      </c>
      <c r="H31" s="30">
        <v>0</v>
      </c>
      <c r="I31" s="30">
        <v>0</v>
      </c>
      <c r="J31" s="52">
        <v>130.20623167418114</v>
      </c>
      <c r="K31" s="57">
        <v>4.5396920950847479E-3</v>
      </c>
    </row>
    <row r="32" spans="1:11">
      <c r="A32" s="29" t="s">
        <v>7</v>
      </c>
      <c r="B32" s="32">
        <v>6.1099389999999998</v>
      </c>
      <c r="C32" s="30">
        <v>7.61076</v>
      </c>
      <c r="D32" s="30">
        <v>5.6083509999999999</v>
      </c>
      <c r="E32" s="30">
        <v>0</v>
      </c>
      <c r="F32" s="30">
        <v>0</v>
      </c>
      <c r="G32" s="30">
        <v>0</v>
      </c>
      <c r="H32" s="30">
        <v>0</v>
      </c>
      <c r="I32" s="30">
        <v>3.8841710072241704E-5</v>
      </c>
      <c r="J32" s="52">
        <v>97.819162287467606</v>
      </c>
      <c r="K32" s="57">
        <v>3.4105040294494919E-3</v>
      </c>
    </row>
    <row r="33" spans="1:11">
      <c r="A33" s="29" t="s">
        <v>9</v>
      </c>
      <c r="B33" s="32">
        <v>213.86211500000002</v>
      </c>
      <c r="C33" s="30">
        <v>0</v>
      </c>
      <c r="D33" s="30">
        <v>18.261792</v>
      </c>
      <c r="E33" s="30">
        <v>0</v>
      </c>
      <c r="F33" s="30">
        <v>17.906496000000001</v>
      </c>
      <c r="G33" s="30">
        <v>0</v>
      </c>
      <c r="H33" s="30">
        <v>0</v>
      </c>
      <c r="I33" s="30">
        <v>6.7267702780839296E-4</v>
      </c>
      <c r="J33" s="52">
        <v>660.29939761039282</v>
      </c>
      <c r="K33" s="57">
        <v>2.3021601325672287E-2</v>
      </c>
    </row>
    <row r="34" spans="1:11">
      <c r="A34" s="29" t="s">
        <v>11</v>
      </c>
      <c r="B34" s="32">
        <v>48.594343999999992</v>
      </c>
      <c r="C34" s="30">
        <v>5.5676389999999998</v>
      </c>
      <c r="D34" s="30">
        <v>20.232248999999999</v>
      </c>
      <c r="E34" s="30">
        <v>0</v>
      </c>
      <c r="F34" s="30">
        <v>0</v>
      </c>
      <c r="G34" s="30">
        <v>0</v>
      </c>
      <c r="H34" s="30">
        <v>0</v>
      </c>
      <c r="I34" s="30">
        <v>1.0197124437566595E-3</v>
      </c>
      <c r="J34" s="52">
        <v>271.921630428931</v>
      </c>
      <c r="K34" s="57">
        <v>9.480655881584461E-3</v>
      </c>
    </row>
    <row r="35" spans="1:11">
      <c r="A35" s="29" t="s">
        <v>13</v>
      </c>
      <c r="B35" s="32">
        <v>2177.77061</v>
      </c>
      <c r="C35" s="30">
        <v>19.08624</v>
      </c>
      <c r="D35" s="30">
        <v>167.76627400000001</v>
      </c>
      <c r="E35" s="30">
        <v>2.5218660000000002</v>
      </c>
      <c r="F35" s="30">
        <v>0</v>
      </c>
      <c r="G35" s="30">
        <v>0</v>
      </c>
      <c r="H35" s="30">
        <v>33.527614</v>
      </c>
      <c r="I35" s="30">
        <v>9.2446854891517702E-3</v>
      </c>
      <c r="J35" s="52">
        <v>3212.1575703961266</v>
      </c>
      <c r="K35" s="57">
        <v>0.11199315227080228</v>
      </c>
    </row>
    <row r="36" spans="1:11">
      <c r="A36" s="29" t="s">
        <v>16</v>
      </c>
      <c r="B36" s="32">
        <v>249.86805699999999</v>
      </c>
      <c r="C36" s="30">
        <v>18.913992</v>
      </c>
      <c r="D36" s="30">
        <v>55.629758000000002</v>
      </c>
      <c r="E36" s="30">
        <v>0</v>
      </c>
      <c r="F36" s="30">
        <v>0</v>
      </c>
      <c r="G36" s="30">
        <v>117.150689</v>
      </c>
      <c r="H36" s="30">
        <v>0</v>
      </c>
      <c r="I36" s="30">
        <v>2.0085380868133248E-4</v>
      </c>
      <c r="J36" s="52">
        <v>1203.9653269427974</v>
      </c>
      <c r="K36" s="57">
        <v>4.1976730354620448E-2</v>
      </c>
    </row>
    <row r="37" spans="1:11">
      <c r="A37" s="29" t="s">
        <v>19</v>
      </c>
      <c r="B37" s="32">
        <v>147.39437799999999</v>
      </c>
      <c r="C37" s="30">
        <v>0</v>
      </c>
      <c r="D37" s="30">
        <v>0</v>
      </c>
      <c r="E37" s="30">
        <v>7.4610399999999997</v>
      </c>
      <c r="F37" s="30">
        <v>0</v>
      </c>
      <c r="G37" s="30">
        <v>9.0568044000000008</v>
      </c>
      <c r="H37" s="30">
        <v>0</v>
      </c>
      <c r="I37" s="30">
        <v>0</v>
      </c>
      <c r="J37" s="52">
        <v>257.56950710684202</v>
      </c>
      <c r="K37" s="57">
        <v>8.9802633891881978E-3</v>
      </c>
    </row>
    <row r="38" spans="1:11">
      <c r="A38" s="29" t="s">
        <v>25</v>
      </c>
      <c r="B38" s="32">
        <v>60.887330000000006</v>
      </c>
      <c r="C38" s="30">
        <v>0</v>
      </c>
      <c r="D38" s="30">
        <v>0</v>
      </c>
      <c r="E38" s="30">
        <v>0</v>
      </c>
      <c r="F38" s="30">
        <v>19.884425</v>
      </c>
      <c r="G38" s="30">
        <v>0</v>
      </c>
      <c r="H38" s="30">
        <v>0</v>
      </c>
      <c r="I38" s="30">
        <v>1.5835378569507277E-3</v>
      </c>
      <c r="J38" s="52">
        <v>181.85424502221377</v>
      </c>
      <c r="K38" s="57">
        <v>6.3404206386279381E-3</v>
      </c>
    </row>
    <row r="39" spans="1:11">
      <c r="A39" s="29" t="s">
        <v>28</v>
      </c>
      <c r="B39" s="32">
        <v>44.882641</v>
      </c>
      <c r="C39" s="30">
        <v>1.42086</v>
      </c>
      <c r="D39" s="30">
        <v>4.0361989999999999</v>
      </c>
      <c r="E39" s="30">
        <v>0</v>
      </c>
      <c r="F39" s="30">
        <v>0</v>
      </c>
      <c r="G39" s="30">
        <v>0</v>
      </c>
      <c r="H39" s="30">
        <v>0</v>
      </c>
      <c r="I39" s="30">
        <v>7.8497726370244953E-3</v>
      </c>
      <c r="J39" s="52">
        <v>81.865613754780426</v>
      </c>
      <c r="K39" s="57">
        <v>2.8542772096485773E-3</v>
      </c>
    </row>
    <row r="40" spans="1:11">
      <c r="A40" s="29" t="s">
        <v>31</v>
      </c>
      <c r="B40" s="32">
        <v>24.128806999999998</v>
      </c>
      <c r="C40" s="30">
        <v>0</v>
      </c>
      <c r="D40" s="30">
        <v>0</v>
      </c>
      <c r="E40" s="30">
        <v>4.669359</v>
      </c>
      <c r="F40" s="30">
        <v>0</v>
      </c>
      <c r="G40" s="30">
        <v>0</v>
      </c>
      <c r="H40" s="30">
        <v>0</v>
      </c>
      <c r="I40" s="30">
        <v>6.7113029134518477E-4</v>
      </c>
      <c r="J40" s="52">
        <v>44.829629377517264</v>
      </c>
      <c r="K40" s="57">
        <v>1.5630028723966911E-3</v>
      </c>
    </row>
    <row r="41" spans="1:11">
      <c r="A41" s="29" t="s">
        <v>34</v>
      </c>
      <c r="B41" s="32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52">
        <v>0</v>
      </c>
      <c r="K41" s="57">
        <v>0</v>
      </c>
    </row>
    <row r="42" spans="1:11" ht="6.75" customHeight="1">
      <c r="A42" s="29"/>
      <c r="B42" s="32"/>
      <c r="C42" s="30"/>
      <c r="D42" s="30"/>
      <c r="E42" s="30"/>
      <c r="F42" s="30"/>
      <c r="G42" s="30"/>
      <c r="H42" s="30"/>
      <c r="I42" s="30"/>
      <c r="J42" s="52"/>
      <c r="K42" s="57"/>
    </row>
    <row r="43" spans="1:11">
      <c r="A43" s="51" t="s">
        <v>295</v>
      </c>
      <c r="B43" s="32">
        <v>20020.204805000005</v>
      </c>
      <c r="C43" s="53">
        <v>143.12529600000002</v>
      </c>
      <c r="D43" s="53">
        <v>908.11657900000012</v>
      </c>
      <c r="E43" s="53">
        <v>51.071005</v>
      </c>
      <c r="F43" s="53">
        <v>39.538851000000001</v>
      </c>
      <c r="G43" s="53">
        <v>143.97704039999999</v>
      </c>
      <c r="H43" s="53">
        <v>72.245691999999991</v>
      </c>
      <c r="I43" s="53">
        <v>2.2141976176741913E-2</v>
      </c>
      <c r="J43" s="53">
        <v>28681.731920796803</v>
      </c>
      <c r="K43" s="57">
        <v>1</v>
      </c>
    </row>
    <row r="44" spans="1:11">
      <c r="A44" s="51" t="s">
        <v>292</v>
      </c>
      <c r="B44" s="40">
        <v>0.69801240944182941</v>
      </c>
      <c r="C44" s="54">
        <v>4.9901204151560135E-3</v>
      </c>
      <c r="D44" s="54">
        <v>3.166184599687772E-2</v>
      </c>
      <c r="E44" s="54">
        <v>1.7806109178145197E-3</v>
      </c>
      <c r="F44" s="54">
        <v>1.3785377783037858E-3</v>
      </c>
      <c r="G44" s="54">
        <v>5.019816822693467E-3</v>
      </c>
      <c r="H44" s="54">
        <v>2.5188748085193365E-3</v>
      </c>
      <c r="I44" s="54">
        <v>7.7198881287524396E-7</v>
      </c>
      <c r="J44" s="54">
        <v>1</v>
      </c>
      <c r="K44" s="52"/>
    </row>
    <row r="45" spans="1:11" ht="6.75" customHeight="1">
      <c r="A45" s="58"/>
      <c r="B45" s="41"/>
    </row>
    <row r="46" spans="1:11">
      <c r="A46" s="59" t="s">
        <v>296</v>
      </c>
      <c r="B46" s="30"/>
    </row>
  </sheetData>
  <mergeCells count="2">
    <mergeCell ref="A1:K1"/>
    <mergeCell ref="B3:K3"/>
  </mergeCells>
  <printOptions horizontalCentered="1"/>
  <pageMargins left="0.39370078740157483" right="0.19685039370078741" top="0.39370078740157483" bottom="0.39370078740157483" header="0" footer="0"/>
  <pageSetup paperSize="9" scale="92" orientation="landscape" horizontalDpi="1200" verticalDpi="120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66905D-7951-4B0F-A3F2-36C4CBBA793D}">
  <sheetPr>
    <pageSetUpPr fitToPage="1"/>
  </sheetPr>
  <dimension ref="A1:M41"/>
  <sheetViews>
    <sheetView view="pageBreakPreview" zoomScaleNormal="100" zoomScaleSheetLayoutView="100" workbookViewId="0">
      <selection sqref="A1:L1"/>
    </sheetView>
  </sheetViews>
  <sheetFormatPr baseColWidth="10" defaultColWidth="11.44140625" defaultRowHeight="13.2"/>
  <cols>
    <col min="1" max="1" width="48.6640625" customWidth="1"/>
    <col min="2" max="12" width="9.88671875" style="61" customWidth="1"/>
    <col min="13" max="13" width="0" hidden="1" customWidth="1"/>
  </cols>
  <sheetData>
    <row r="1" spans="1:13" ht="15.6">
      <c r="A1" s="86" t="s">
        <v>349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</row>
    <row r="2" spans="1:13" ht="15.6">
      <c r="A2" s="81" t="s">
        <v>298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</row>
    <row r="3" spans="1:13" ht="15.6">
      <c r="A3" s="60" t="s">
        <v>198</v>
      </c>
    </row>
    <row r="4" spans="1:13" ht="13.8" thickBot="1">
      <c r="B4" s="27" t="str">
        <f>+'C1'!B3</f>
        <v>2023A</v>
      </c>
      <c r="C4" s="27" t="str">
        <f>+'C1'!C3</f>
        <v>2022P</v>
      </c>
      <c r="D4" s="27">
        <f>+'C1'!D3</f>
        <v>2021</v>
      </c>
      <c r="E4" s="27">
        <f>+'C1'!E3</f>
        <v>2020</v>
      </c>
      <c r="F4" s="27">
        <f>+'C1'!F3</f>
        <v>2019</v>
      </c>
      <c r="G4" s="27">
        <f>+'C1'!G3</f>
        <v>2018</v>
      </c>
      <c r="H4" s="27">
        <f>+'C1'!H3</f>
        <v>2017</v>
      </c>
      <c r="I4" s="27">
        <f>+'C1'!I3</f>
        <v>2016</v>
      </c>
      <c r="J4" s="27">
        <f>+'C1'!J3</f>
        <v>2015</v>
      </c>
      <c r="K4" s="27">
        <f>+'C1'!K3</f>
        <v>2014</v>
      </c>
      <c r="L4" s="27">
        <f>+'C1'!L3</f>
        <v>2013</v>
      </c>
    </row>
    <row r="5" spans="1:13" ht="14.4" thickTop="1" thickBot="1">
      <c r="A5" s="62" t="s">
        <v>290</v>
      </c>
      <c r="B5" s="87" t="s">
        <v>316</v>
      </c>
      <c r="C5" s="87"/>
      <c r="D5" s="87"/>
      <c r="E5" s="87"/>
      <c r="F5" s="87"/>
      <c r="G5" s="87"/>
      <c r="H5" s="87"/>
      <c r="I5" s="87"/>
      <c r="J5" s="87"/>
      <c r="K5" s="87"/>
      <c r="L5" s="87"/>
    </row>
    <row r="6" spans="1:13" ht="14.4" thickTop="1" thickBot="1">
      <c r="A6" s="29" t="s">
        <v>0</v>
      </c>
      <c r="B6" s="30">
        <f>+SUMIFS(Compras!P:P,Compras!$D:$D,$M6,Compras!$B:$B,$A$3)</f>
        <v>1303.7061514499999</v>
      </c>
      <c r="C6" s="30">
        <f>+SUMIFS(Compras!Q:Q,Compras!$D:$D,$M6,Compras!$B:$B,$A$3)</f>
        <v>821.55709185000001</v>
      </c>
      <c r="D6" s="30">
        <f>+SUMIFS(Compras!R:R,Compras!$D:$D,$M6,Compras!$B:$B,$A$3)</f>
        <v>754.12288179999996</v>
      </c>
      <c r="E6" s="30">
        <f>+SUMIFS(Compras!S:S,Compras!$D:$D,$M6,Compras!$B:$B,$A$3)</f>
        <v>448.89193745</v>
      </c>
      <c r="F6" s="30">
        <f>+SUMIFS(Compras!T:T,Compras!$D:$D,$M6,Compras!$B:$B,$A$3)</f>
        <v>1045.08108915</v>
      </c>
      <c r="G6" s="30">
        <f>+SUMIFS(Compras!U:U,Compras!$D:$D,$M6,Compras!$B:$B,$A$3)</f>
        <v>832.68419659999995</v>
      </c>
      <c r="H6" s="30">
        <f>+SUMIFS(Compras!V:V,Compras!$D:$D,$M6,Compras!$B:$B,$A$3)</f>
        <v>550.91440599999999</v>
      </c>
      <c r="I6" s="30">
        <f>+SUMIFS(Compras!W:W,Compras!$D:$D,$M6,Compras!$B:$B,$A$3)</f>
        <v>729.13541699999996</v>
      </c>
      <c r="J6" s="30">
        <f>+SUMIFS(Compras!X:X,Compras!$D:$D,$M6,Compras!$B:$B,$A$3)</f>
        <v>589.89325600000006</v>
      </c>
      <c r="K6" s="30">
        <f>+SUMIFS(Compras!Y:Y,Compras!$D:$D,$M6,Compras!$B:$B,$A$3)</f>
        <v>432.16862800000001</v>
      </c>
      <c r="L6" s="30">
        <f>+SUMIFS(Compras!Z:Z,Compras!$D:$D,$M6,Compras!$B:$B,$A$3)</f>
        <v>410.60329000000002</v>
      </c>
      <c r="M6" s="49" t="s">
        <v>23</v>
      </c>
    </row>
    <row r="7" spans="1:13" ht="13.8" thickBot="1">
      <c r="A7" s="50" t="s">
        <v>299</v>
      </c>
      <c r="B7" s="30">
        <f>+SUMIFS(Compras!P:P,Compras!$D:$D,$M7,Compras!$B:$B,$A$3)</f>
        <v>217.30627999999999</v>
      </c>
      <c r="C7" s="30">
        <f>+SUMIFS(Compras!Q:Q,Compras!$D:$D,$M7,Compras!$B:$B,$A$3)</f>
        <v>412.12316099999998</v>
      </c>
      <c r="D7" s="30">
        <f>+SUMIFS(Compras!R:R,Compras!$D:$D,$M7,Compras!$B:$B,$A$3)</f>
        <v>500.90067899999997</v>
      </c>
      <c r="E7" s="30">
        <f>+SUMIFS(Compras!S:S,Compras!$D:$D,$M7,Compras!$B:$B,$A$3)</f>
        <v>337.05462</v>
      </c>
      <c r="F7" s="30">
        <f>+SUMIFS(Compras!T:T,Compras!$D:$D,$M7,Compras!$B:$B,$A$3)</f>
        <v>245.36443899999998</v>
      </c>
      <c r="G7" s="30">
        <f>+SUMIFS(Compras!U:U,Compras!$D:$D,$M7,Compras!$B:$B,$A$3)</f>
        <v>437.84764202928005</v>
      </c>
      <c r="H7" s="30">
        <f>+SUMIFS(Compras!V:V,Compras!$D:$D,$M7,Compras!$B:$B,$A$3)</f>
        <v>250.52336100000002</v>
      </c>
      <c r="I7" s="30">
        <f>+SUMIFS(Compras!W:W,Compras!$D:$D,$M7,Compras!$B:$B,$A$3)</f>
        <v>354.02579099999997</v>
      </c>
      <c r="J7" s="30">
        <f>+SUMIFS(Compras!X:X,Compras!$D:$D,$M7,Compras!$B:$B,$A$3)</f>
        <v>321.99124499999999</v>
      </c>
      <c r="K7" s="30">
        <f>+SUMIFS(Compras!Y:Y,Compras!$D:$D,$M7,Compras!$B:$B,$A$3)</f>
        <v>190.63692800000001</v>
      </c>
      <c r="L7" s="30">
        <f>+SUMIFS(Compras!Z:Z,Compras!$D:$D,$M7,Compras!$B:$B,$A$3)</f>
        <v>503.24596799999995</v>
      </c>
      <c r="M7" s="49" t="s">
        <v>26</v>
      </c>
    </row>
    <row r="8" spans="1:13" ht="13.8" thickBot="1">
      <c r="A8" s="29" t="s">
        <v>2</v>
      </c>
      <c r="B8" s="30">
        <f>+SUMIFS(Compras!P:P,Compras!$D:$D,$M8,Compras!$B:$B,$A$3)</f>
        <v>1200.1325969999998</v>
      </c>
      <c r="C8" s="30">
        <f>+SUMIFS(Compras!Q:Q,Compras!$D:$D,$M8,Compras!$B:$B,$A$3)</f>
        <v>1558.26235</v>
      </c>
      <c r="D8" s="30">
        <f>+SUMIFS(Compras!R:R,Compras!$D:$D,$M8,Compras!$B:$B,$A$3)</f>
        <v>1475.45746315</v>
      </c>
      <c r="E8" s="30">
        <f>+SUMIFS(Compras!S:S,Compras!$D:$D,$M8,Compras!$B:$B,$A$3)</f>
        <v>1133.75417535</v>
      </c>
      <c r="F8" s="30">
        <f>+SUMIFS(Compras!T:T,Compras!$D:$D,$M8,Compras!$B:$B,$A$3)</f>
        <v>1364.564576</v>
      </c>
      <c r="G8" s="30">
        <f>+SUMIFS(Compras!U:U,Compras!$D:$D,$M8,Compras!$B:$B,$A$3)</f>
        <v>1313.7597961000004</v>
      </c>
      <c r="H8" s="30">
        <f>+SUMIFS(Compras!V:V,Compras!$D:$D,$M8,Compras!$B:$B,$A$3)</f>
        <v>1188.365041</v>
      </c>
      <c r="I8" s="30">
        <f>+SUMIFS(Compras!W:W,Compras!$D:$D,$M8,Compras!$B:$B,$A$3)</f>
        <v>725.11091399999998</v>
      </c>
      <c r="J8" s="30">
        <f>+SUMIFS(Compras!X:X,Compras!$D:$D,$M8,Compras!$B:$B,$A$3)</f>
        <v>1012.8757869999998</v>
      </c>
      <c r="K8" s="30">
        <f>+SUMIFS(Compras!Y:Y,Compras!$D:$D,$M8,Compras!$B:$B,$A$3)</f>
        <v>950.08219900000006</v>
      </c>
      <c r="L8" s="30">
        <f>+SUMIFS(Compras!Z:Z,Compras!$D:$D,$M8,Compras!$B:$B,$A$3)</f>
        <v>964.67231399999991</v>
      </c>
      <c r="M8" s="49" t="s">
        <v>29</v>
      </c>
    </row>
    <row r="9" spans="1:13" ht="13.8" thickBot="1">
      <c r="A9" s="29" t="s">
        <v>3</v>
      </c>
      <c r="B9" s="30">
        <f>+SUMIFS(Compras!P:P,Compras!$D:$D,$M9,Compras!$B:$B,$A$3)</f>
        <v>0.83001999999999998</v>
      </c>
      <c r="C9" s="30">
        <f>+SUMIFS(Compras!Q:Q,Compras!$D:$D,$M9,Compras!$B:$B,$A$3)</f>
        <v>0</v>
      </c>
      <c r="D9" s="30">
        <f>+SUMIFS(Compras!R:R,Compras!$D:$D,$M9,Compras!$B:$B,$A$3)</f>
        <v>17.908429000000002</v>
      </c>
      <c r="E9" s="30">
        <f>+SUMIFS(Compras!S:S,Compras!$D:$D,$M9,Compras!$B:$B,$A$3)</f>
        <v>0</v>
      </c>
      <c r="F9" s="30">
        <f>+SUMIFS(Compras!T:T,Compras!$D:$D,$M9,Compras!$B:$B,$A$3)</f>
        <v>35.7967935</v>
      </c>
      <c r="G9" s="30">
        <f>+SUMIFS(Compras!U:U,Compras!$D:$D,$M9,Compras!$B:$B,$A$3)</f>
        <v>0</v>
      </c>
      <c r="H9" s="30">
        <f>+SUMIFS(Compras!V:V,Compras!$D:$D,$M9,Compras!$B:$B,$A$3)</f>
        <v>2.1886570000000001</v>
      </c>
      <c r="I9" s="30">
        <f>+SUMIFS(Compras!W:W,Compras!$D:$D,$M9,Compras!$B:$B,$A$3)</f>
        <v>2.9781270000000002</v>
      </c>
      <c r="J9" s="30">
        <f>+SUMIFS(Compras!X:X,Compras!$D:$D,$M9,Compras!$B:$B,$A$3)</f>
        <v>0</v>
      </c>
      <c r="K9" s="30">
        <f>+SUMIFS(Compras!Y:Y,Compras!$D:$D,$M9,Compras!$B:$B,$A$3)</f>
        <v>0</v>
      </c>
      <c r="L9" s="30">
        <f>+SUMIFS(Compras!Z:Z,Compras!$D:$D,$M9,Compras!$B:$B,$A$3)</f>
        <v>0</v>
      </c>
      <c r="M9" s="49" t="s">
        <v>32</v>
      </c>
    </row>
    <row r="10" spans="1:13" ht="13.8" thickBot="1">
      <c r="A10" s="29" t="s">
        <v>5</v>
      </c>
      <c r="B10" s="30">
        <f>+SUMIFS(Compras!P:P,Compras!$D:$D,$M10,Compras!$B:$B,$A$3)</f>
        <v>0</v>
      </c>
      <c r="C10" s="30">
        <f>+SUMIFS(Compras!Q:Q,Compras!$D:$D,$M10,Compras!$B:$B,$A$3)</f>
        <v>0</v>
      </c>
      <c r="D10" s="30">
        <f>+SUMIFS(Compras!R:R,Compras!$D:$D,$M10,Compras!$B:$B,$A$3)</f>
        <v>3.13748855</v>
      </c>
      <c r="E10" s="30">
        <f>+SUMIFS(Compras!S:S,Compras!$D:$D,$M10,Compras!$B:$B,$A$3)</f>
        <v>0</v>
      </c>
      <c r="F10" s="30">
        <f>+SUMIFS(Compras!T:T,Compras!$D:$D,$M10,Compras!$B:$B,$A$3)</f>
        <v>0</v>
      </c>
      <c r="G10" s="30">
        <f>+SUMIFS(Compras!U:U,Compras!$D:$D,$M10,Compras!$B:$B,$A$3)</f>
        <v>5.1904399999999997</v>
      </c>
      <c r="H10" s="30">
        <f>+SUMIFS(Compras!V:V,Compras!$D:$D,$M10,Compras!$B:$B,$A$3)</f>
        <v>7.2732999999999999</v>
      </c>
      <c r="I10" s="30">
        <f>+SUMIFS(Compras!W:W,Compras!$D:$D,$M10,Compras!$B:$B,$A$3)</f>
        <v>13.555391999999999</v>
      </c>
      <c r="J10" s="30">
        <f>+SUMIFS(Compras!X:X,Compras!$D:$D,$M10,Compras!$B:$B,$A$3)</f>
        <v>0</v>
      </c>
      <c r="K10" s="30">
        <f>+SUMIFS(Compras!Y:Y,Compras!$D:$D,$M10,Compras!$B:$B,$A$3)</f>
        <v>0</v>
      </c>
      <c r="L10" s="30">
        <f>+SUMIFS(Compras!Z:Z,Compras!$D:$D,$M10,Compras!$B:$B,$A$3)</f>
        <v>16.726592400000001</v>
      </c>
      <c r="M10" s="49" t="s">
        <v>35</v>
      </c>
    </row>
    <row r="11" spans="1:13" ht="13.8" thickBot="1">
      <c r="A11" s="29" t="s">
        <v>6</v>
      </c>
      <c r="B11" s="30">
        <f>+SUMIFS(Compras!P:P,Compras!$D:$D,$M11,Compras!$B:$B,$A$3)</f>
        <v>9.8610299999999995</v>
      </c>
      <c r="C11" s="30">
        <f>+SUMIFS(Compras!Q:Q,Compras!$D:$D,$M11,Compras!$B:$B,$A$3)</f>
        <v>37.905954000000001</v>
      </c>
      <c r="D11" s="30">
        <f>+SUMIFS(Compras!R:R,Compras!$D:$D,$M11,Compras!$B:$B,$A$3)</f>
        <v>84.517881000000003</v>
      </c>
      <c r="E11" s="30">
        <f>+SUMIFS(Compras!S:S,Compras!$D:$D,$M11,Compras!$B:$B,$A$3)</f>
        <v>54.116544999999995</v>
      </c>
      <c r="F11" s="30">
        <f>+SUMIFS(Compras!T:T,Compras!$D:$D,$M11,Compras!$B:$B,$A$3)</f>
        <v>13.260822000000001</v>
      </c>
      <c r="G11" s="30">
        <f>+SUMIFS(Compras!U:U,Compras!$D:$D,$M11,Compras!$B:$B,$A$3)</f>
        <v>65.482206000000005</v>
      </c>
      <c r="H11" s="30">
        <f>+SUMIFS(Compras!V:V,Compras!$D:$D,$M11,Compras!$B:$B,$A$3)</f>
        <v>17.846592000000001</v>
      </c>
      <c r="I11" s="30">
        <f>+SUMIFS(Compras!W:W,Compras!$D:$D,$M11,Compras!$B:$B,$A$3)</f>
        <v>5.254696</v>
      </c>
      <c r="J11" s="30">
        <f>+SUMIFS(Compras!X:X,Compras!$D:$D,$M11,Compras!$B:$B,$A$3)</f>
        <v>1.356303</v>
      </c>
      <c r="K11" s="30">
        <f>+SUMIFS(Compras!Y:Y,Compras!$D:$D,$M11,Compras!$B:$B,$A$3)</f>
        <v>55.503372999999996</v>
      </c>
      <c r="L11" s="30">
        <f>+SUMIFS(Compras!Z:Z,Compras!$D:$D,$M11,Compras!$B:$B,$A$3)</f>
        <v>32.538656000000003</v>
      </c>
      <c r="M11" s="49" t="s">
        <v>37</v>
      </c>
    </row>
    <row r="12" spans="1:13" ht="13.8" thickBot="1">
      <c r="A12" s="29" t="s">
        <v>7</v>
      </c>
      <c r="B12" s="30">
        <f>+SUMIFS(Compras!P:P,Compras!$D:$D,$M12,Compras!$B:$B,$A$3)</f>
        <v>15.935157</v>
      </c>
      <c r="C12" s="30">
        <f>+SUMIFS(Compras!Q:Q,Compras!$D:$D,$M12,Compras!$B:$B,$A$3)</f>
        <v>18.117989000000001</v>
      </c>
      <c r="D12" s="30">
        <f>+SUMIFS(Compras!R:R,Compras!$D:$D,$M12,Compras!$B:$B,$A$3)</f>
        <v>16.999943999999999</v>
      </c>
      <c r="E12" s="30">
        <f>+SUMIFS(Compras!S:S,Compras!$D:$D,$M12,Compras!$B:$B,$A$3)</f>
        <v>7.973759203610725</v>
      </c>
      <c r="F12" s="30">
        <f>+SUMIFS(Compras!T:T,Compras!$D:$D,$M12,Compras!$B:$B,$A$3)</f>
        <v>42.201133200000001</v>
      </c>
      <c r="G12" s="30">
        <f>+SUMIFS(Compras!U:U,Compras!$D:$D,$M12,Compras!$B:$B,$A$3)</f>
        <v>12.2566668</v>
      </c>
      <c r="H12" s="30">
        <f>+SUMIFS(Compras!V:V,Compras!$D:$D,$M12,Compras!$B:$B,$A$3)</f>
        <v>5.2041440000000003</v>
      </c>
      <c r="I12" s="30">
        <f>+SUMIFS(Compras!W:W,Compras!$D:$D,$M12,Compras!$B:$B,$A$3)</f>
        <v>10.185228</v>
      </c>
      <c r="J12" s="30">
        <f>+SUMIFS(Compras!X:X,Compras!$D:$D,$M12,Compras!$B:$B,$A$3)</f>
        <v>8.0135319999999997</v>
      </c>
      <c r="K12" s="30">
        <f>+SUMIFS(Compras!Y:Y,Compras!$D:$D,$M12,Compras!$B:$B,$A$3)</f>
        <v>14.462733000000002</v>
      </c>
      <c r="L12" s="30">
        <f>+SUMIFS(Compras!Z:Z,Compras!$D:$D,$M12,Compras!$B:$B,$A$3)</f>
        <v>0</v>
      </c>
      <c r="M12" s="49" t="s">
        <v>39</v>
      </c>
    </row>
    <row r="13" spans="1:13" ht="13.8" thickBot="1">
      <c r="A13" s="29" t="s">
        <v>9</v>
      </c>
      <c r="B13" s="30">
        <f>+SUMIFS(Compras!P:P,Compras!$D:$D,$M13,Compras!$B:$B,$A$3)</f>
        <v>144.74564599999999</v>
      </c>
      <c r="C13" s="30">
        <f>+SUMIFS(Compras!Q:Q,Compras!$D:$D,$M13,Compras!$B:$B,$A$3)</f>
        <v>421.22116299999993</v>
      </c>
      <c r="D13" s="30">
        <f>+SUMIFS(Compras!R:R,Compras!$D:$D,$M13,Compras!$B:$B,$A$3)</f>
        <v>605.08468999999991</v>
      </c>
      <c r="E13" s="30">
        <f>+SUMIFS(Compras!S:S,Compras!$D:$D,$M13,Compras!$B:$B,$A$3)</f>
        <v>337.84968085335998</v>
      </c>
      <c r="F13" s="30">
        <f>+SUMIFS(Compras!T:T,Compras!$D:$D,$M13,Compras!$B:$B,$A$3)</f>
        <v>189.15112600000003</v>
      </c>
      <c r="G13" s="30">
        <f>+SUMIFS(Compras!U:U,Compras!$D:$D,$M13,Compras!$B:$B,$A$3)</f>
        <v>183.12153099999998</v>
      </c>
      <c r="H13" s="30">
        <f>+SUMIFS(Compras!V:V,Compras!$D:$D,$M13,Compras!$B:$B,$A$3)</f>
        <v>334.447834</v>
      </c>
      <c r="I13" s="30">
        <f>+SUMIFS(Compras!W:W,Compras!$D:$D,$M13,Compras!$B:$B,$A$3)</f>
        <v>290.22544699999997</v>
      </c>
      <c r="J13" s="30">
        <f>+SUMIFS(Compras!X:X,Compras!$D:$D,$M13,Compras!$B:$B,$A$3)</f>
        <v>221.43904999999998</v>
      </c>
      <c r="K13" s="30">
        <f>+SUMIFS(Compras!Y:Y,Compras!$D:$D,$M13,Compras!$B:$B,$A$3)</f>
        <v>261.28318300000001</v>
      </c>
      <c r="L13" s="30">
        <f>+SUMIFS(Compras!Z:Z,Compras!$D:$D,$M13,Compras!$B:$B,$A$3)</f>
        <v>172.7741359</v>
      </c>
      <c r="M13" s="49" t="s">
        <v>41</v>
      </c>
    </row>
    <row r="14" spans="1:13" ht="13.8" thickBot="1">
      <c r="A14" s="29" t="s">
        <v>11</v>
      </c>
      <c r="B14" s="30">
        <f>+SUMIFS(Compras!P:P,Compras!$D:$D,$M14,Compras!$B:$B,$A$3)</f>
        <v>47.262956850000002</v>
      </c>
      <c r="C14" s="30">
        <f>+SUMIFS(Compras!Q:Q,Compras!$D:$D,$M14,Compras!$B:$B,$A$3)</f>
        <v>55.014077499999999</v>
      </c>
      <c r="D14" s="30">
        <f>+SUMIFS(Compras!R:R,Compras!$D:$D,$M14,Compras!$B:$B,$A$3)</f>
        <v>49.231220999999998</v>
      </c>
      <c r="E14" s="30">
        <f>+SUMIFS(Compras!S:S,Compras!$D:$D,$M14,Compras!$B:$B,$A$3)</f>
        <v>156.02729799999997</v>
      </c>
      <c r="F14" s="30">
        <f>+SUMIFS(Compras!T:T,Compras!$D:$D,$M14,Compras!$B:$B,$A$3)</f>
        <v>72.102448850000002</v>
      </c>
      <c r="G14" s="30">
        <f>+SUMIFS(Compras!U:U,Compras!$D:$D,$M14,Compras!$B:$B,$A$3)</f>
        <v>45.001550999999999</v>
      </c>
      <c r="H14" s="30">
        <f>+SUMIFS(Compras!V:V,Compras!$D:$D,$M14,Compras!$B:$B,$A$3)</f>
        <v>105.911796</v>
      </c>
      <c r="I14" s="30">
        <f>+SUMIFS(Compras!W:W,Compras!$D:$D,$M14,Compras!$B:$B,$A$3)</f>
        <v>36.081713999999998</v>
      </c>
      <c r="J14" s="30">
        <f>+SUMIFS(Compras!X:X,Compras!$D:$D,$M14,Compras!$B:$B,$A$3)</f>
        <v>22.726257899999997</v>
      </c>
      <c r="K14" s="30">
        <f>+SUMIFS(Compras!Y:Y,Compras!$D:$D,$M14,Compras!$B:$B,$A$3)</f>
        <v>55.684028350000006</v>
      </c>
      <c r="L14" s="30">
        <f>+SUMIFS(Compras!Z:Z,Compras!$D:$D,$M14,Compras!$B:$B,$A$3)</f>
        <v>36.011530999999998</v>
      </c>
      <c r="M14" s="49" t="s">
        <v>43</v>
      </c>
    </row>
    <row r="15" spans="1:13" ht="13.8" thickBot="1">
      <c r="A15" s="29" t="s">
        <v>13</v>
      </c>
      <c r="B15" s="30">
        <f>+SUMIFS(Compras!P:P,Compras!$D:$D,$M15,Compras!$B:$B,$A$3)</f>
        <v>434.57889699999998</v>
      </c>
      <c r="C15" s="30">
        <f>+SUMIFS(Compras!Q:Q,Compras!$D:$D,$M15,Compras!$B:$B,$A$3)</f>
        <v>236.89278599999997</v>
      </c>
      <c r="D15" s="30">
        <f>+SUMIFS(Compras!R:R,Compras!$D:$D,$M15,Compras!$B:$B,$A$3)</f>
        <v>742.63053959999991</v>
      </c>
      <c r="E15" s="30">
        <f>+SUMIFS(Compras!S:S,Compras!$D:$D,$M15,Compras!$B:$B,$A$3)</f>
        <v>277.81593909179105</v>
      </c>
      <c r="F15" s="30">
        <f>+SUMIFS(Compras!T:T,Compras!$D:$D,$M15,Compras!$B:$B,$A$3)</f>
        <v>395.63894799999997</v>
      </c>
      <c r="G15" s="30">
        <f>+SUMIFS(Compras!U:U,Compras!$D:$D,$M15,Compras!$B:$B,$A$3)</f>
        <v>489.64650478294504</v>
      </c>
      <c r="H15" s="30">
        <f>+SUMIFS(Compras!V:V,Compras!$D:$D,$M15,Compras!$B:$B,$A$3)</f>
        <v>420.91650499999997</v>
      </c>
      <c r="I15" s="30">
        <f>+SUMIFS(Compras!W:W,Compras!$D:$D,$M15,Compras!$B:$B,$A$3)</f>
        <v>188.37825000000001</v>
      </c>
      <c r="J15" s="30">
        <f>+SUMIFS(Compras!X:X,Compras!$D:$D,$M15,Compras!$B:$B,$A$3)</f>
        <v>324.66769900000003</v>
      </c>
      <c r="K15" s="30">
        <f>+SUMIFS(Compras!Y:Y,Compras!$D:$D,$M15,Compras!$B:$B,$A$3)</f>
        <v>304.58317</v>
      </c>
      <c r="L15" s="30">
        <f>+SUMIFS(Compras!Z:Z,Compras!$D:$D,$M15,Compras!$B:$B,$A$3)</f>
        <v>192.42906225000002</v>
      </c>
      <c r="M15" s="49" t="s">
        <v>45</v>
      </c>
    </row>
    <row r="16" spans="1:13" ht="13.8" thickBot="1">
      <c r="A16" s="29" t="s">
        <v>16</v>
      </c>
      <c r="B16" s="30">
        <f>+SUMIFS(Compras!P:P,Compras!$D:$D,$M16,Compras!$B:$B,$A$3)</f>
        <v>505.52695089999997</v>
      </c>
      <c r="C16" s="30">
        <f>+SUMIFS(Compras!Q:Q,Compras!$D:$D,$M16,Compras!$B:$B,$A$3)</f>
        <v>510.29795695000001</v>
      </c>
      <c r="D16" s="30">
        <f>+SUMIFS(Compras!R:R,Compras!$D:$D,$M16,Compras!$B:$B,$A$3)</f>
        <v>433.77160090000001</v>
      </c>
      <c r="E16" s="30">
        <f>+SUMIFS(Compras!S:S,Compras!$D:$D,$M16,Compras!$B:$B,$A$3)</f>
        <v>649.6253365</v>
      </c>
      <c r="F16" s="30">
        <f>+SUMIFS(Compras!T:T,Compras!$D:$D,$M16,Compras!$B:$B,$A$3)</f>
        <v>602.57056194999996</v>
      </c>
      <c r="G16" s="30">
        <f>+SUMIFS(Compras!U:U,Compras!$D:$D,$M16,Compras!$B:$B,$A$3)</f>
        <v>348.85160345544699</v>
      </c>
      <c r="H16" s="30">
        <f>+SUMIFS(Compras!V:V,Compras!$D:$D,$M16,Compras!$B:$B,$A$3)</f>
        <v>641.31953990000011</v>
      </c>
      <c r="I16" s="30">
        <f>+SUMIFS(Compras!W:W,Compras!$D:$D,$M16,Compras!$B:$B,$A$3)</f>
        <v>396.89819800000004</v>
      </c>
      <c r="J16" s="30">
        <f>+SUMIFS(Compras!X:X,Compras!$D:$D,$M16,Compras!$B:$B,$A$3)</f>
        <v>324.09154774999996</v>
      </c>
      <c r="K16" s="30">
        <f>+SUMIFS(Compras!Y:Y,Compras!$D:$D,$M16,Compras!$B:$B,$A$3)</f>
        <v>243.49557439999998</v>
      </c>
      <c r="L16" s="30">
        <f>+SUMIFS(Compras!Z:Z,Compras!$D:$D,$M16,Compras!$B:$B,$A$3)</f>
        <v>330.18112070000001</v>
      </c>
      <c r="M16" s="49" t="s">
        <v>47</v>
      </c>
    </row>
    <row r="17" spans="1:13" ht="13.8" thickBot="1">
      <c r="A17" s="29" t="s">
        <v>19</v>
      </c>
      <c r="B17" s="30">
        <f>+SUMIFS(Compras!P:P,Compras!$D:$D,$M17,Compras!$B:$B,$A$3)</f>
        <v>75.59656935000001</v>
      </c>
      <c r="C17" s="30">
        <f>+SUMIFS(Compras!Q:Q,Compras!$D:$D,$M17,Compras!$B:$B,$A$3)</f>
        <v>78.190771349999991</v>
      </c>
      <c r="D17" s="30">
        <f>+SUMIFS(Compras!R:R,Compras!$D:$D,$M17,Compras!$B:$B,$A$3)</f>
        <v>13.385555999999999</v>
      </c>
      <c r="E17" s="30">
        <f>+SUMIFS(Compras!S:S,Compras!$D:$D,$M17,Compras!$B:$B,$A$3)</f>
        <v>17.426847200000001</v>
      </c>
      <c r="F17" s="30">
        <f>+SUMIFS(Compras!T:T,Compras!$D:$D,$M17,Compras!$B:$B,$A$3)</f>
        <v>18.906189000000005</v>
      </c>
      <c r="G17" s="30">
        <f>+SUMIFS(Compras!U:U,Compras!$D:$D,$M17,Compras!$B:$B,$A$3)</f>
        <v>5.8997279999999996</v>
      </c>
      <c r="H17" s="30">
        <f>+SUMIFS(Compras!V:V,Compras!$D:$D,$M17,Compras!$B:$B,$A$3)</f>
        <v>1.0063869999999999</v>
      </c>
      <c r="I17" s="30">
        <f>+SUMIFS(Compras!W:W,Compras!$D:$D,$M17,Compras!$B:$B,$A$3)</f>
        <v>17.664186999999998</v>
      </c>
      <c r="J17" s="30">
        <f>+SUMIFS(Compras!X:X,Compras!$D:$D,$M17,Compras!$B:$B,$A$3)</f>
        <v>20.641033999999998</v>
      </c>
      <c r="K17" s="30">
        <f>+SUMIFS(Compras!Y:Y,Compras!$D:$D,$M17,Compras!$B:$B,$A$3)</f>
        <v>37.990022999999994</v>
      </c>
      <c r="L17" s="30">
        <f>+SUMIFS(Compras!Z:Z,Compras!$D:$D,$M17,Compras!$B:$B,$A$3)</f>
        <v>14.27739</v>
      </c>
      <c r="M17" s="49" t="s">
        <v>49</v>
      </c>
    </row>
    <row r="18" spans="1:13" ht="13.8" thickBot="1">
      <c r="A18" s="29" t="s">
        <v>25</v>
      </c>
      <c r="B18" s="30">
        <f>+SUMIFS(Compras!P:P,Compras!$D:$D,$M18,Compras!$B:$B,$A$3)</f>
        <v>24.129770000000001</v>
      </c>
      <c r="C18" s="30">
        <f>+SUMIFS(Compras!Q:Q,Compras!$D:$D,$M18,Compras!$B:$B,$A$3)</f>
        <v>3.162525</v>
      </c>
      <c r="D18" s="30">
        <f>+SUMIFS(Compras!R:R,Compras!$D:$D,$M18,Compras!$B:$B,$A$3)</f>
        <v>0</v>
      </c>
      <c r="E18" s="30">
        <f>+SUMIFS(Compras!S:S,Compras!$D:$D,$M18,Compras!$B:$B,$A$3)</f>
        <v>30.316385201238635</v>
      </c>
      <c r="F18" s="30">
        <f>+SUMIFS(Compras!T:T,Compras!$D:$D,$M18,Compras!$B:$B,$A$3)</f>
        <v>14.18483</v>
      </c>
      <c r="G18" s="30">
        <f>+SUMIFS(Compras!U:U,Compras!$D:$D,$M18,Compras!$B:$B,$A$3)</f>
        <v>0</v>
      </c>
      <c r="H18" s="30">
        <f>+SUMIFS(Compras!V:V,Compras!$D:$D,$M18,Compras!$B:$B,$A$3)</f>
        <v>0.95402980000000004</v>
      </c>
      <c r="I18" s="30">
        <f>+SUMIFS(Compras!W:W,Compras!$D:$D,$M18,Compras!$B:$B,$A$3)</f>
        <v>17.33738</v>
      </c>
      <c r="J18" s="30">
        <f>+SUMIFS(Compras!X:X,Compras!$D:$D,$M18,Compras!$B:$B,$A$3)</f>
        <v>0</v>
      </c>
      <c r="K18" s="30">
        <f>+SUMIFS(Compras!Y:Y,Compras!$D:$D,$M18,Compras!$B:$B,$A$3)</f>
        <v>3.59959965</v>
      </c>
      <c r="L18" s="30">
        <f>+SUMIFS(Compras!Z:Z,Compras!$D:$D,$M18,Compras!$B:$B,$A$3)</f>
        <v>0</v>
      </c>
      <c r="M18" s="49" t="s">
        <v>51</v>
      </c>
    </row>
    <row r="19" spans="1:13" ht="13.8" thickBot="1">
      <c r="A19" s="29" t="s">
        <v>28</v>
      </c>
      <c r="B19" s="30">
        <f>+SUMIFS(Compras!P:P,Compras!$D:$D,$M19,Compras!$B:$B,$A$3)</f>
        <v>17.917363999999999</v>
      </c>
      <c r="C19" s="30">
        <f>+SUMIFS(Compras!Q:Q,Compras!$D:$D,$M19,Compras!$B:$B,$A$3)</f>
        <v>15.9831846</v>
      </c>
      <c r="D19" s="30">
        <f>+SUMIFS(Compras!R:R,Compras!$D:$D,$M19,Compras!$B:$B,$A$3)</f>
        <v>85.284819499999998</v>
      </c>
      <c r="E19" s="30">
        <f>+SUMIFS(Compras!S:S,Compras!$D:$D,$M19,Compras!$B:$B,$A$3)</f>
        <v>30.032883500000001</v>
      </c>
      <c r="F19" s="30">
        <f>+SUMIFS(Compras!T:T,Compras!$D:$D,$M19,Compras!$B:$B,$A$3)</f>
        <v>29.576759000000003</v>
      </c>
      <c r="G19" s="30">
        <f>+SUMIFS(Compras!U:U,Compras!$D:$D,$M19,Compras!$B:$B,$A$3)</f>
        <v>27.398619799999999</v>
      </c>
      <c r="H19" s="30">
        <f>+SUMIFS(Compras!V:V,Compras!$D:$D,$M19,Compras!$B:$B,$A$3)</f>
        <v>5.3216780000000004</v>
      </c>
      <c r="I19" s="30">
        <f>+SUMIFS(Compras!W:W,Compras!$D:$D,$M19,Compras!$B:$B,$A$3)</f>
        <v>25.029743</v>
      </c>
      <c r="J19" s="30">
        <f>+SUMIFS(Compras!X:X,Compras!$D:$D,$M19,Compras!$B:$B,$A$3)</f>
        <v>5.1225869999999993</v>
      </c>
      <c r="K19" s="30">
        <f>+SUMIFS(Compras!Y:Y,Compras!$D:$D,$M19,Compras!$B:$B,$A$3)</f>
        <v>24.883454</v>
      </c>
      <c r="L19" s="30">
        <f>+SUMIFS(Compras!Z:Z,Compras!$D:$D,$M19,Compras!$B:$B,$A$3)</f>
        <v>21.2866137</v>
      </c>
      <c r="M19" s="49" t="s">
        <v>53</v>
      </c>
    </row>
    <row r="20" spans="1:13" ht="13.8" thickBot="1">
      <c r="A20" s="29" t="s">
        <v>31</v>
      </c>
      <c r="B20" s="30">
        <f>+SUMIFS(Compras!P:P,Compras!$D:$D,$M20,Compras!$B:$B,$A$3)</f>
        <v>3.3243837000000003</v>
      </c>
      <c r="C20" s="30">
        <f>+SUMIFS(Compras!Q:Q,Compras!$D:$D,$M20,Compras!$B:$B,$A$3)</f>
        <v>3.8999679999999999</v>
      </c>
      <c r="D20" s="30">
        <f>+SUMIFS(Compras!R:R,Compras!$D:$D,$M20,Compras!$B:$B,$A$3)</f>
        <v>26.235460000000003</v>
      </c>
      <c r="E20" s="30">
        <f>+SUMIFS(Compras!S:S,Compras!$D:$D,$M20,Compras!$B:$B,$A$3)</f>
        <v>4.3855719999999998</v>
      </c>
      <c r="F20" s="30">
        <f>+SUMIFS(Compras!T:T,Compras!$D:$D,$M20,Compras!$B:$B,$A$3)</f>
        <v>41.277149000000001</v>
      </c>
      <c r="G20" s="30">
        <f>+SUMIFS(Compras!U:U,Compras!$D:$D,$M20,Compras!$B:$B,$A$3)</f>
        <v>4.3847509999999996</v>
      </c>
      <c r="H20" s="30">
        <f>+SUMIFS(Compras!V:V,Compras!$D:$D,$M20,Compras!$B:$B,$A$3)</f>
        <v>13.639668</v>
      </c>
      <c r="I20" s="30">
        <f>+SUMIFS(Compras!W:W,Compras!$D:$D,$M20,Compras!$B:$B,$A$3)</f>
        <v>23.190425000000001</v>
      </c>
      <c r="J20" s="30">
        <f>+SUMIFS(Compras!X:X,Compras!$D:$D,$M20,Compras!$B:$B,$A$3)</f>
        <v>6.6194439999999997</v>
      </c>
      <c r="K20" s="30">
        <f>+SUMIFS(Compras!Y:Y,Compras!$D:$D,$M20,Compras!$B:$B,$A$3)</f>
        <v>12.5055</v>
      </c>
      <c r="L20" s="30">
        <f>+SUMIFS(Compras!Z:Z,Compras!$D:$D,$M20,Compras!$B:$B,$A$3)</f>
        <v>11.214401049999999</v>
      </c>
      <c r="M20" s="49" t="s">
        <v>55</v>
      </c>
    </row>
    <row r="21" spans="1:13" ht="13.8" thickBot="1">
      <c r="A21" s="29" t="s">
        <v>34</v>
      </c>
      <c r="B21" s="30">
        <f>+SUMIFS(Compras!P:P,Compras!$D:$D,$M21,Compras!$B:$B,$A$3)</f>
        <v>0</v>
      </c>
      <c r="C21" s="30">
        <f>+SUMIFS(Compras!Q:Q,Compras!$D:$D,$M21,Compras!$B:$B,$A$3)</f>
        <v>0</v>
      </c>
      <c r="D21" s="30">
        <f>+SUMIFS(Compras!R:R,Compras!$D:$D,$M21,Compras!$B:$B,$A$3)</f>
        <v>0</v>
      </c>
      <c r="E21" s="30">
        <f>+SUMIFS(Compras!S:S,Compras!$D:$D,$M21,Compras!$B:$B,$A$3)</f>
        <v>0</v>
      </c>
      <c r="F21" s="30">
        <f>+SUMIFS(Compras!T:T,Compras!$D:$D,$M21,Compras!$B:$B,$A$3)</f>
        <v>0</v>
      </c>
      <c r="G21" s="30">
        <f>+SUMIFS(Compras!U:U,Compras!$D:$D,$M21,Compras!$B:$B,$A$3)</f>
        <v>0</v>
      </c>
      <c r="H21" s="30">
        <f>+SUMIFS(Compras!V:V,Compras!$D:$D,$M21,Compras!$B:$B,$A$3)</f>
        <v>0</v>
      </c>
      <c r="I21" s="30">
        <f>+SUMIFS(Compras!W:W,Compras!$D:$D,$M21,Compras!$B:$B,$A$3)</f>
        <v>0</v>
      </c>
      <c r="J21" s="30">
        <f>+SUMIFS(Compras!X:X,Compras!$D:$D,$M21,Compras!$B:$B,$A$3)</f>
        <v>0</v>
      </c>
      <c r="K21" s="30">
        <f>+SUMIFS(Compras!Y:Y,Compras!$D:$D,$M21,Compras!$B:$B,$A$3)</f>
        <v>0</v>
      </c>
      <c r="L21" s="30">
        <f>+SUMIFS(Compras!Z:Z,Compras!$D:$D,$M21,Compras!$B:$B,$A$3)</f>
        <v>0</v>
      </c>
      <c r="M21" s="49" t="s">
        <v>57</v>
      </c>
    </row>
    <row r="22" spans="1:13">
      <c r="A22" s="34" t="s">
        <v>293</v>
      </c>
      <c r="B22" s="35">
        <f t="shared" ref="B22:L22" si="0">SUM(B6:B21)</f>
        <v>4000.8537732499994</v>
      </c>
      <c r="C22" s="35">
        <f t="shared" si="0"/>
        <v>4172.6289782499989</v>
      </c>
      <c r="D22" s="35">
        <f t="shared" si="0"/>
        <v>4808.668653499999</v>
      </c>
      <c r="E22" s="35">
        <f t="shared" si="0"/>
        <v>3485.2709793500003</v>
      </c>
      <c r="F22" s="35">
        <f t="shared" si="0"/>
        <v>4109.6768646500004</v>
      </c>
      <c r="G22" s="35">
        <f t="shared" si="0"/>
        <v>3771.5252365676715</v>
      </c>
      <c r="H22" s="35">
        <f t="shared" si="0"/>
        <v>3545.8329386999999</v>
      </c>
      <c r="I22" s="35">
        <f t="shared" si="0"/>
        <v>2835.0509089999996</v>
      </c>
      <c r="J22" s="35">
        <f t="shared" si="0"/>
        <v>2859.4377426499996</v>
      </c>
      <c r="K22" s="35">
        <f t="shared" si="0"/>
        <v>2586.8783934000003</v>
      </c>
      <c r="L22" s="35">
        <f t="shared" si="0"/>
        <v>2705.9610750000006</v>
      </c>
    </row>
    <row r="23" spans="1:13" ht="13.8" thickBot="1">
      <c r="A23" s="37"/>
      <c r="B23" s="88" t="s">
        <v>216</v>
      </c>
      <c r="C23" s="88"/>
      <c r="D23" s="88"/>
      <c r="E23" s="88"/>
      <c r="F23" s="88"/>
      <c r="G23" s="88"/>
      <c r="H23" s="88"/>
      <c r="I23" s="88"/>
      <c r="J23" s="88"/>
      <c r="K23" s="88"/>
      <c r="L23" s="88"/>
    </row>
    <row r="24" spans="1:13" ht="13.8" thickTop="1">
      <c r="A24" s="29" t="s">
        <v>0</v>
      </c>
      <c r="B24" s="38">
        <f t="shared" ref="B24:L39" si="1">+IF(B$22=0,"-",B6/B$22)</f>
        <v>0.32585698586803508</v>
      </c>
      <c r="C24" s="38">
        <f t="shared" si="1"/>
        <v>0.19689195855476255</v>
      </c>
      <c r="D24" s="38">
        <f t="shared" si="1"/>
        <v>0.15682571126024875</v>
      </c>
      <c r="E24" s="38">
        <f t="shared" si="1"/>
        <v>0.12879685399202961</v>
      </c>
      <c r="F24" s="38">
        <f t="shared" si="1"/>
        <v>0.25429763058488153</v>
      </c>
      <c r="G24" s="38">
        <f t="shared" si="1"/>
        <v>0.22078181753273793</v>
      </c>
      <c r="H24" s="38">
        <f t="shared" si="1"/>
        <v>0.15536953249748434</v>
      </c>
      <c r="I24" s="38">
        <f t="shared" si="1"/>
        <v>0.25718600490923321</v>
      </c>
      <c r="J24" s="38">
        <f t="shared" si="1"/>
        <v>0.20629693984989975</v>
      </c>
      <c r="K24" s="38">
        <f t="shared" si="1"/>
        <v>0.16706182598401534</v>
      </c>
      <c r="L24" s="38">
        <f t="shared" si="1"/>
        <v>0.15174027956037761</v>
      </c>
    </row>
    <row r="25" spans="1:13">
      <c r="A25" s="50" t="s">
        <v>299</v>
      </c>
      <c r="B25" s="38">
        <f t="shared" si="1"/>
        <v>5.4314976831426741E-2</v>
      </c>
      <c r="C25" s="38">
        <f t="shared" si="1"/>
        <v>9.8768225775214852E-2</v>
      </c>
      <c r="D25" s="38">
        <f t="shared" si="1"/>
        <v>0.10416618717020945</v>
      </c>
      <c r="E25" s="38">
        <f t="shared" si="1"/>
        <v>9.6708296714093769E-2</v>
      </c>
      <c r="F25" s="38">
        <f t="shared" si="1"/>
        <v>5.9704070923565514E-2</v>
      </c>
      <c r="G25" s="38">
        <f t="shared" si="1"/>
        <v>0.11609299012082161</v>
      </c>
      <c r="H25" s="38">
        <f t="shared" si="1"/>
        <v>7.0652894631817814E-2</v>
      </c>
      <c r="I25" s="38">
        <f t="shared" si="1"/>
        <v>0.12487457980952962</v>
      </c>
      <c r="J25" s="38">
        <f t="shared" si="1"/>
        <v>0.11260648910005393</v>
      </c>
      <c r="K25" s="38">
        <f t="shared" si="1"/>
        <v>7.3693811230701511E-2</v>
      </c>
      <c r="L25" s="38">
        <f t="shared" si="1"/>
        <v>0.18597679495445063</v>
      </c>
    </row>
    <row r="26" spans="1:13">
      <c r="A26" s="29" t="s">
        <v>2</v>
      </c>
      <c r="B26" s="38">
        <f t="shared" si="1"/>
        <v>0.29996912284677185</v>
      </c>
      <c r="C26" s="38">
        <f t="shared" si="1"/>
        <v>0.37344857597512432</v>
      </c>
      <c r="D26" s="38">
        <f t="shared" si="1"/>
        <v>0.30683284074399375</v>
      </c>
      <c r="E26" s="38">
        <f t="shared" si="1"/>
        <v>0.32529871624542778</v>
      </c>
      <c r="F26" s="38">
        <f t="shared" si="1"/>
        <v>0.33203695106481634</v>
      </c>
      <c r="G26" s="38">
        <f t="shared" si="1"/>
        <v>0.3483364723009531</v>
      </c>
      <c r="H26" s="38">
        <f t="shared" si="1"/>
        <v>0.3351441146676491</v>
      </c>
      <c r="I26" s="38">
        <f t="shared" si="1"/>
        <v>0.255766452622809</v>
      </c>
      <c r="J26" s="38">
        <f t="shared" si="1"/>
        <v>0.35422201081437488</v>
      </c>
      <c r="K26" s="38">
        <f t="shared" si="1"/>
        <v>0.36726975702606679</v>
      </c>
      <c r="L26" s="38">
        <f t="shared" si="1"/>
        <v>0.35649896183373581</v>
      </c>
    </row>
    <row r="27" spans="1:13">
      <c r="A27" s="29" t="s">
        <v>3</v>
      </c>
      <c r="B27" s="38">
        <f t="shared" si="1"/>
        <v>2.0746071889694503E-4</v>
      </c>
      <c r="C27" s="38">
        <f t="shared" si="1"/>
        <v>0</v>
      </c>
      <c r="D27" s="38">
        <f t="shared" si="1"/>
        <v>3.7241969223571511E-3</v>
      </c>
      <c r="E27" s="38">
        <f t="shared" si="1"/>
        <v>0</v>
      </c>
      <c r="F27" s="38">
        <f t="shared" si="1"/>
        <v>8.7103669409902915E-3</v>
      </c>
      <c r="G27" s="38">
        <f t="shared" si="1"/>
        <v>0</v>
      </c>
      <c r="H27" s="38">
        <f t="shared" si="1"/>
        <v>6.1724763626411065E-4</v>
      </c>
      <c r="I27" s="38">
        <f t="shared" si="1"/>
        <v>1.050466850717142E-3</v>
      </c>
      <c r="J27" s="38">
        <f t="shared" si="1"/>
        <v>0</v>
      </c>
      <c r="K27" s="38">
        <f t="shared" si="1"/>
        <v>0</v>
      </c>
      <c r="L27" s="38">
        <f t="shared" si="1"/>
        <v>0</v>
      </c>
    </row>
    <row r="28" spans="1:13">
      <c r="A28" s="29" t="s">
        <v>5</v>
      </c>
      <c r="B28" s="38">
        <f t="shared" si="1"/>
        <v>0</v>
      </c>
      <c r="C28" s="38">
        <f t="shared" si="1"/>
        <v>0</v>
      </c>
      <c r="D28" s="38">
        <f t="shared" si="1"/>
        <v>6.524651158312546E-4</v>
      </c>
      <c r="E28" s="38">
        <f t="shared" si="1"/>
        <v>0</v>
      </c>
      <c r="F28" s="38">
        <f t="shared" si="1"/>
        <v>0</v>
      </c>
      <c r="G28" s="38">
        <f t="shared" si="1"/>
        <v>1.3762177565921927E-3</v>
      </c>
      <c r="H28" s="38">
        <f t="shared" si="1"/>
        <v>2.0512246701240786E-3</v>
      </c>
      <c r="I28" s="38">
        <f t="shared" si="1"/>
        <v>4.7813575258799706E-3</v>
      </c>
      <c r="J28" s="38">
        <f t="shared" si="1"/>
        <v>0</v>
      </c>
      <c r="K28" s="38">
        <f t="shared" si="1"/>
        <v>0</v>
      </c>
      <c r="L28" s="38">
        <f t="shared" si="1"/>
        <v>6.1813869218351547E-3</v>
      </c>
    </row>
    <row r="29" spans="1:13">
      <c r="A29" s="29" t="s">
        <v>6</v>
      </c>
      <c r="B29" s="38">
        <f t="shared" si="1"/>
        <v>2.464731419561386E-3</v>
      </c>
      <c r="C29" s="38">
        <f t="shared" si="1"/>
        <v>9.0844295521088393E-3</v>
      </c>
      <c r="D29" s="38">
        <f t="shared" si="1"/>
        <v>1.7576149884746893E-2</v>
      </c>
      <c r="E29" s="38">
        <f t="shared" si="1"/>
        <v>1.5527213040431273E-2</v>
      </c>
      <c r="F29" s="38">
        <f t="shared" si="1"/>
        <v>3.2267310634723967E-3</v>
      </c>
      <c r="G29" s="38">
        <f t="shared" si="1"/>
        <v>1.7362261125844405E-2</v>
      </c>
      <c r="H29" s="38">
        <f t="shared" si="1"/>
        <v>5.0331169878925696E-3</v>
      </c>
      <c r="I29" s="38">
        <f t="shared" si="1"/>
        <v>1.85347500579927E-3</v>
      </c>
      <c r="J29" s="38">
        <f t="shared" si="1"/>
        <v>4.7432506739700469E-4</v>
      </c>
      <c r="K29" s="38">
        <f t="shared" si="1"/>
        <v>2.1455733343170608E-2</v>
      </c>
      <c r="L29" s="38">
        <f t="shared" si="1"/>
        <v>1.2024805641374569E-2</v>
      </c>
    </row>
    <row r="30" spans="1:13">
      <c r="A30" s="29" t="s">
        <v>7</v>
      </c>
      <c r="B30" s="38">
        <f t="shared" si="1"/>
        <v>3.9829391182811084E-3</v>
      </c>
      <c r="C30" s="38">
        <f t="shared" si="1"/>
        <v>4.3421040055180481E-3</v>
      </c>
      <c r="D30" s="38">
        <f t="shared" si="1"/>
        <v>3.5352704095397707E-3</v>
      </c>
      <c r="E30" s="38">
        <f t="shared" si="1"/>
        <v>2.2878448335451446E-3</v>
      </c>
      <c r="F30" s="38">
        <f t="shared" si="1"/>
        <v>1.0268722965301567E-2</v>
      </c>
      <c r="G30" s="38">
        <f t="shared" si="1"/>
        <v>3.2497904776462132E-3</v>
      </c>
      <c r="H30" s="38">
        <f t="shared" si="1"/>
        <v>1.4676788472465325E-3</v>
      </c>
      <c r="I30" s="38">
        <f t="shared" si="1"/>
        <v>3.5926085022552948E-3</v>
      </c>
      <c r="J30" s="38">
        <f t="shared" si="1"/>
        <v>2.8024852160527945E-3</v>
      </c>
      <c r="K30" s="38">
        <f t="shared" si="1"/>
        <v>5.5908051328965886E-3</v>
      </c>
      <c r="L30" s="38">
        <f t="shared" si="1"/>
        <v>0</v>
      </c>
    </row>
    <row r="31" spans="1:13">
      <c r="A31" s="29" t="s">
        <v>9</v>
      </c>
      <c r="B31" s="38">
        <f t="shared" si="1"/>
        <v>3.617868940069241E-2</v>
      </c>
      <c r="C31" s="38">
        <f t="shared" si="1"/>
        <v>0.10094862620080354</v>
      </c>
      <c r="D31" s="38">
        <f t="shared" si="1"/>
        <v>0.12583206155399954</v>
      </c>
      <c r="E31" s="38">
        <f t="shared" si="1"/>
        <v>9.6936416954405261E-2</v>
      </c>
      <c r="F31" s="38">
        <f t="shared" si="1"/>
        <v>4.6025790403866472E-2</v>
      </c>
      <c r="G31" s="38">
        <f t="shared" si="1"/>
        <v>4.855370692591527E-2</v>
      </c>
      <c r="H31" s="38">
        <f t="shared" si="1"/>
        <v>9.4321373787739082E-2</v>
      </c>
      <c r="I31" s="38">
        <f t="shared" si="1"/>
        <v>0.10237045341184736</v>
      </c>
      <c r="J31" s="38">
        <f t="shared" si="1"/>
        <v>7.7441465745912735E-2</v>
      </c>
      <c r="K31" s="38">
        <f t="shared" si="1"/>
        <v>0.10100327238675834</v>
      </c>
      <c r="L31" s="38">
        <f t="shared" si="1"/>
        <v>6.3849453525490929E-2</v>
      </c>
    </row>
    <row r="32" spans="1:13">
      <c r="A32" s="29" t="s">
        <v>11</v>
      </c>
      <c r="B32" s="38">
        <f t="shared" si="1"/>
        <v>1.1813217760169987E-2</v>
      </c>
      <c r="C32" s="38">
        <f t="shared" si="1"/>
        <v>1.318451215930368E-2</v>
      </c>
      <c r="D32" s="38">
        <f t="shared" si="1"/>
        <v>1.0238014832684918E-2</v>
      </c>
      <c r="E32" s="38">
        <f t="shared" si="1"/>
        <v>4.4767623213360273E-2</v>
      </c>
      <c r="F32" s="38">
        <f t="shared" si="1"/>
        <v>1.7544554286055915E-2</v>
      </c>
      <c r="G32" s="38">
        <f t="shared" si="1"/>
        <v>1.1931923605780848E-2</v>
      </c>
      <c r="H32" s="38">
        <f t="shared" si="1"/>
        <v>2.9869369998810541E-2</v>
      </c>
      <c r="I32" s="38">
        <f t="shared" si="1"/>
        <v>1.2727007435900687E-2</v>
      </c>
      <c r="J32" s="38">
        <f t="shared" si="1"/>
        <v>7.9478065079109962E-3</v>
      </c>
      <c r="K32" s="38">
        <f t="shared" si="1"/>
        <v>2.152556861276075E-2</v>
      </c>
      <c r="L32" s="38">
        <f t="shared" si="1"/>
        <v>1.330822210737085E-2</v>
      </c>
    </row>
    <row r="33" spans="1:12">
      <c r="A33" s="29" t="s">
        <v>13</v>
      </c>
      <c r="B33" s="38">
        <f t="shared" si="1"/>
        <v>0.10862153970875572</v>
      </c>
      <c r="C33" s="38">
        <f t="shared" si="1"/>
        <v>5.6773029002773409E-2</v>
      </c>
      <c r="D33" s="38">
        <f t="shared" si="1"/>
        <v>0.15443578942780239</v>
      </c>
      <c r="E33" s="38">
        <f t="shared" si="1"/>
        <v>7.9711431546594824E-2</v>
      </c>
      <c r="F33" s="38">
        <f t="shared" si="1"/>
        <v>9.6270086683249351E-2</v>
      </c>
      <c r="G33" s="38">
        <f t="shared" si="1"/>
        <v>0.12982718504319346</v>
      </c>
      <c r="H33" s="38">
        <f t="shared" si="1"/>
        <v>0.11870737067334017</v>
      </c>
      <c r="I33" s="38">
        <f t="shared" si="1"/>
        <v>6.6446161302424797E-2</v>
      </c>
      <c r="J33" s="38">
        <f t="shared" si="1"/>
        <v>0.1135424961898672</v>
      </c>
      <c r="K33" s="38">
        <f t="shared" si="1"/>
        <v>0.11774158799930234</v>
      </c>
      <c r="L33" s="38">
        <f t="shared" si="1"/>
        <v>7.111301933639233E-2</v>
      </c>
    </row>
    <row r="34" spans="1:12">
      <c r="A34" s="29" t="s">
        <v>16</v>
      </c>
      <c r="B34" s="38">
        <f t="shared" si="1"/>
        <v>0.12635476814473703</v>
      </c>
      <c r="C34" s="38">
        <f t="shared" si="1"/>
        <v>0.12229650889402083</v>
      </c>
      <c r="D34" s="38">
        <f t="shared" si="1"/>
        <v>9.0206173923894406E-2</v>
      </c>
      <c r="E34" s="38">
        <f t="shared" si="1"/>
        <v>0.18639162933068537</v>
      </c>
      <c r="F34" s="38">
        <f t="shared" si="1"/>
        <v>0.14662237002940565</v>
      </c>
      <c r="G34" s="38">
        <f t="shared" si="1"/>
        <v>9.2496160458659479E-2</v>
      </c>
      <c r="H34" s="38">
        <f t="shared" si="1"/>
        <v>0.18086569530687635</v>
      </c>
      <c r="I34" s="38">
        <f t="shared" si="1"/>
        <v>0.13999685040576465</v>
      </c>
      <c r="J34" s="38">
        <f t="shared" si="1"/>
        <v>0.11334100509201726</v>
      </c>
      <c r="K34" s="38">
        <f t="shared" si="1"/>
        <v>9.4127182406888305E-2</v>
      </c>
      <c r="L34" s="38">
        <f t="shared" si="1"/>
        <v>0.12201990773278212</v>
      </c>
    </row>
    <row r="35" spans="1:12">
      <c r="A35" s="29" t="s">
        <v>19</v>
      </c>
      <c r="B35" s="38">
        <f t="shared" si="1"/>
        <v>1.889510930278037E-2</v>
      </c>
      <c r="C35" s="38">
        <f t="shared" si="1"/>
        <v>1.8738970504584188E-2</v>
      </c>
      <c r="D35" s="38">
        <f t="shared" si="1"/>
        <v>2.7836303485492386E-3</v>
      </c>
      <c r="E35" s="38">
        <f t="shared" si="1"/>
        <v>5.0001412525031525E-3</v>
      </c>
      <c r="F35" s="38">
        <f t="shared" si="1"/>
        <v>4.6004076774562048E-3</v>
      </c>
      <c r="G35" s="38">
        <f t="shared" si="1"/>
        <v>1.5642817242207104E-3</v>
      </c>
      <c r="H35" s="38">
        <f t="shared" si="1"/>
        <v>2.8382245226955593E-4</v>
      </c>
      <c r="I35" s="38">
        <f t="shared" si="1"/>
        <v>6.2306419062614447E-3</v>
      </c>
      <c r="J35" s="38">
        <f t="shared" si="1"/>
        <v>7.2185638778310334E-3</v>
      </c>
      <c r="K35" s="38">
        <f t="shared" si="1"/>
        <v>1.4685662494582414E-2</v>
      </c>
      <c r="L35" s="38">
        <f t="shared" si="1"/>
        <v>5.2762732368572584E-3</v>
      </c>
    </row>
    <row r="36" spans="1:12">
      <c r="A36" s="29" t="s">
        <v>25</v>
      </c>
      <c r="B36" s="38">
        <f t="shared" si="1"/>
        <v>6.0311551902579906E-3</v>
      </c>
      <c r="C36" s="38">
        <f t="shared" si="1"/>
        <v>7.579214486801468E-4</v>
      </c>
      <c r="D36" s="38">
        <f t="shared" si="1"/>
        <v>0</v>
      </c>
      <c r="E36" s="38">
        <f t="shared" si="1"/>
        <v>8.6984298727017812E-3</v>
      </c>
      <c r="F36" s="38">
        <f t="shared" si="1"/>
        <v>3.45156820527982E-3</v>
      </c>
      <c r="G36" s="38">
        <f t="shared" si="1"/>
        <v>0</v>
      </c>
      <c r="H36" s="38">
        <f t="shared" si="1"/>
        <v>2.6905661278835477E-4</v>
      </c>
      <c r="I36" s="38">
        <f t="shared" si="1"/>
        <v>6.1153681385267859E-3</v>
      </c>
      <c r="J36" s="38">
        <f t="shared" si="1"/>
        <v>0</v>
      </c>
      <c r="K36" s="38">
        <f t="shared" si="1"/>
        <v>1.3914839055379617E-3</v>
      </c>
      <c r="L36" s="38">
        <f t="shared" si="1"/>
        <v>0</v>
      </c>
    </row>
    <row r="37" spans="1:12">
      <c r="A37" s="29" t="s">
        <v>28</v>
      </c>
      <c r="B37" s="38">
        <f t="shared" si="1"/>
        <v>4.478385118645626E-3</v>
      </c>
      <c r="C37" s="38">
        <f t="shared" si="1"/>
        <v>3.830483055961364E-3</v>
      </c>
      <c r="D37" s="38">
        <f t="shared" si="1"/>
        <v>1.7735640703362931E-2</v>
      </c>
      <c r="E37" s="38">
        <f t="shared" si="1"/>
        <v>8.617087072409246E-3</v>
      </c>
      <c r="F37" s="38">
        <f t="shared" si="1"/>
        <v>7.1968575569551253E-3</v>
      </c>
      <c r="G37" s="38">
        <f t="shared" si="1"/>
        <v>7.2645993547518963E-3</v>
      </c>
      <c r="H37" s="38">
        <f t="shared" si="1"/>
        <v>1.5008259249661871E-3</v>
      </c>
      <c r="I37" s="38">
        <f t="shared" si="1"/>
        <v>8.8286749703654094E-3</v>
      </c>
      <c r="J37" s="38">
        <f t="shared" si="1"/>
        <v>1.791466526301291E-3</v>
      </c>
      <c r="K37" s="38">
        <f t="shared" si="1"/>
        <v>9.6191046565954116E-3</v>
      </c>
      <c r="L37" s="38">
        <f t="shared" si="1"/>
        <v>7.8665631581562919E-3</v>
      </c>
    </row>
    <row r="38" spans="1:12">
      <c r="A38" s="29" t="s">
        <v>31</v>
      </c>
      <c r="B38" s="38">
        <f t="shared" si="1"/>
        <v>8.3091857098779073E-4</v>
      </c>
      <c r="C38" s="38">
        <f t="shared" si="1"/>
        <v>9.3465487114448569E-4</v>
      </c>
      <c r="D38" s="38">
        <f t="shared" si="1"/>
        <v>5.4558677027797438E-3</v>
      </c>
      <c r="E38" s="38">
        <f t="shared" si="1"/>
        <v>1.2583159318125402E-3</v>
      </c>
      <c r="F38" s="38">
        <f t="shared" si="1"/>
        <v>1.0043891614703718E-2</v>
      </c>
      <c r="G38" s="38">
        <f t="shared" si="1"/>
        <v>1.1625935728831031E-3</v>
      </c>
      <c r="H38" s="38">
        <f t="shared" si="1"/>
        <v>3.846675304731271E-3</v>
      </c>
      <c r="I38" s="38">
        <f t="shared" si="1"/>
        <v>8.1798972026854728E-3</v>
      </c>
      <c r="J38" s="38">
        <f t="shared" si="1"/>
        <v>2.3149460123812293E-3</v>
      </c>
      <c r="K38" s="38">
        <f t="shared" si="1"/>
        <v>4.8342048207235984E-3</v>
      </c>
      <c r="L38" s="38">
        <f t="shared" si="1"/>
        <v>4.1443319911761839E-3</v>
      </c>
    </row>
    <row r="39" spans="1:12">
      <c r="A39" s="29" t="s">
        <v>34</v>
      </c>
      <c r="B39" s="38">
        <f t="shared" si="1"/>
        <v>0</v>
      </c>
      <c r="C39" s="38">
        <f t="shared" si="1"/>
        <v>0</v>
      </c>
      <c r="D39" s="38">
        <f t="shared" si="1"/>
        <v>0</v>
      </c>
      <c r="E39" s="38">
        <f t="shared" si="1"/>
        <v>0</v>
      </c>
      <c r="F39" s="38">
        <f t="shared" si="1"/>
        <v>0</v>
      </c>
      <c r="G39" s="38">
        <f t="shared" si="1"/>
        <v>0</v>
      </c>
      <c r="H39" s="38">
        <f t="shared" si="1"/>
        <v>0</v>
      </c>
      <c r="I39" s="38">
        <f t="shared" si="1"/>
        <v>0</v>
      </c>
      <c r="J39" s="38">
        <f t="shared" si="1"/>
        <v>0</v>
      </c>
      <c r="K39" s="38">
        <f t="shared" si="1"/>
        <v>0</v>
      </c>
      <c r="L39" s="38">
        <f t="shared" si="1"/>
        <v>0</v>
      </c>
    </row>
    <row r="40" spans="1:12">
      <c r="A40" s="34" t="s">
        <v>293</v>
      </c>
      <c r="B40" s="42">
        <f t="shared" ref="B40:L40" si="2">+IF(B22=0,"-",SUM(B24:B39))</f>
        <v>1</v>
      </c>
      <c r="C40" s="42">
        <f t="shared" si="2"/>
        <v>1.0000000000000004</v>
      </c>
      <c r="D40" s="42">
        <f t="shared" si="2"/>
        <v>1.0000000000000004</v>
      </c>
      <c r="E40" s="42">
        <f t="shared" si="2"/>
        <v>1</v>
      </c>
      <c r="F40" s="42">
        <f t="shared" si="2"/>
        <v>0.99999999999999978</v>
      </c>
      <c r="G40" s="42">
        <f t="shared" si="2"/>
        <v>1.0000000000000004</v>
      </c>
      <c r="H40" s="42">
        <f t="shared" si="2"/>
        <v>0.99999999999999989</v>
      </c>
      <c r="I40" s="42">
        <f t="shared" si="2"/>
        <v>1</v>
      </c>
      <c r="J40" s="42">
        <f t="shared" si="2"/>
        <v>1</v>
      </c>
      <c r="K40" s="42">
        <f t="shared" si="2"/>
        <v>1</v>
      </c>
      <c r="L40" s="42">
        <f t="shared" si="2"/>
        <v>0.99999999999999967</v>
      </c>
    </row>
    <row r="41" spans="1:12">
      <c r="A41" s="15"/>
      <c r="B41" s="64"/>
      <c r="C41" s="64"/>
      <c r="D41" s="65"/>
      <c r="E41" s="65"/>
      <c r="F41" s="65"/>
      <c r="G41" s="65"/>
      <c r="H41" s="65"/>
      <c r="I41" s="65"/>
      <c r="J41" s="65"/>
      <c r="K41" s="65"/>
      <c r="L41" s="65"/>
    </row>
  </sheetData>
  <sheetProtection algorithmName="SHA-512" hashValue="Myu2Nx073Uyrbt+/Gev569KzZX634IdCXKXTQVYZ726KToUwufbwCYRnn1kjv2p30hMo4mrCPQtTiaYSUE55bA==" saltValue="T7gWKGCA+e5NY+Eh6aaD5w==" spinCount="100000" sheet="1" objects="1" scenarios="1"/>
  <protectedRanges>
    <protectedRange sqref="A2:A3" name="Rango1"/>
  </protectedRanges>
  <mergeCells count="3">
    <mergeCell ref="A1:L1"/>
    <mergeCell ref="B5:L5"/>
    <mergeCell ref="B23:L23"/>
  </mergeCells>
  <printOptions horizontalCentered="1"/>
  <pageMargins left="0.39370078740157483" right="0.19685039370078741" top="0.39370078740157483" bottom="0.39370078740157483" header="0" footer="0"/>
  <pageSetup paperSize="9" scale="90" fitToHeight="0" orientation="landscape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621D38C-0447-4888-B7C6-AC32AD274DE2}">
          <x14:formula1>
            <xm:f>'C4'!$R$5:$R$22</xm:f>
          </x14:formula1>
          <xm:sqref>A3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69B03-A561-4E9A-8A2F-AA438037AF60}">
  <sheetPr>
    <pageSetUpPr fitToPage="1"/>
  </sheetPr>
  <dimension ref="A1:L54"/>
  <sheetViews>
    <sheetView view="pageBreakPreview" zoomScaleNormal="100" zoomScaleSheetLayoutView="100" workbookViewId="0">
      <selection activeCell="A2" sqref="A2"/>
    </sheetView>
  </sheetViews>
  <sheetFormatPr baseColWidth="10" defaultColWidth="11.44140625" defaultRowHeight="13.2"/>
  <cols>
    <col min="1" max="1" width="23.109375" customWidth="1"/>
    <col min="2" max="12" width="9.6640625" customWidth="1"/>
  </cols>
  <sheetData>
    <row r="1" spans="1:12" ht="17.399999999999999">
      <c r="A1" s="66" t="str">
        <f>"En "&amp;LEFT('C1'!B3,4)&amp;", las principales compras de Extremadura (el "&amp;ROUND(SUM(A3:A6)*100,2)&amp;"% del total) se concentraron en "</f>
        <v xml:space="preserve">En 2023, las principales compras de Extremadura (el 89,7% del total) se concentraron en </v>
      </c>
      <c r="B1" s="17"/>
      <c r="C1" s="17"/>
    </row>
    <row r="2" spans="1:12" ht="17.399999999999999">
      <c r="A2" s="66" t="s">
        <v>300</v>
      </c>
      <c r="B2" s="17"/>
      <c r="C2" s="17"/>
    </row>
    <row r="3" spans="1:12" ht="17.399999999999999">
      <c r="A3" s="67">
        <f>+LARGE('CTM3'!$K$26:$K$41,1)</f>
        <v>0.38106516769975074</v>
      </c>
      <c r="B3" s="68" t="str">
        <f>+_xlfn.XLOOKUP(A3,'CTM3'!$K$26:$K$41,'CTM3'!$A$26:$A$41)</f>
        <v xml:space="preserve">CA,CB, DF - I. extractivas, coquerías, refino y combustibles nucleares </v>
      </c>
      <c r="C3" s="17"/>
    </row>
    <row r="4" spans="1:12" ht="17.399999999999999">
      <c r="A4" s="67">
        <f>+LARGE('CTM3'!$K$26:$K$41,2)</f>
        <v>0.20636407611397742</v>
      </c>
      <c r="B4" s="68" t="str">
        <f>+_xlfn.XLOOKUP(A4,'CTM3'!$K$26:$K$41,'CTM3'!$A$26:$A$41)</f>
        <v xml:space="preserve">AA,BB - Agricultura, silvicultura y pesca </v>
      </c>
      <c r="C4" s="17"/>
    </row>
    <row r="5" spans="1:12" ht="17.399999999999999">
      <c r="A5" s="67">
        <f>+LARGE('CTM3'!$K$26:$K$41,3)</f>
        <v>0.19760702831153065</v>
      </c>
      <c r="B5" s="68" t="str">
        <f>+_xlfn.XLOOKUP(A5,'CTM3'!$K$26:$K$41,'CTM3'!$A$26:$A$41)</f>
        <v xml:space="preserve">DA - Industria Agroalimentaria </v>
      </c>
      <c r="C5" s="17"/>
    </row>
    <row r="6" spans="1:12" ht="17.399999999999999">
      <c r="A6" s="67">
        <f>+LARGE('CTM3'!$K$26:$K$41,4)</f>
        <v>0.11199315227080228</v>
      </c>
      <c r="B6" s="68" t="str">
        <f>+_xlfn.XLOOKUP(A6,'CTM3'!$K$26:$K$41,'CTM3'!$A$26:$A$41)</f>
        <v xml:space="preserve">DI - Industria de productos minerales no metálicos </v>
      </c>
      <c r="C6" s="17"/>
    </row>
    <row r="7" spans="1:12">
      <c r="A7" s="17"/>
      <c r="B7" s="17"/>
      <c r="C7" s="17"/>
    </row>
    <row r="8" spans="1:12" ht="15">
      <c r="A8" s="69"/>
      <c r="B8" s="17"/>
      <c r="C8" s="17"/>
    </row>
    <row r="9" spans="1:12" ht="17.399999999999999">
      <c r="A9" s="66" t="s">
        <v>334</v>
      </c>
      <c r="B9" s="17"/>
      <c r="C9" s="17"/>
    </row>
    <row r="11" spans="1:12" ht="15.6">
      <c r="A11" s="90" t="s">
        <v>335</v>
      </c>
      <c r="B11" s="90"/>
      <c r="C11" s="90"/>
      <c r="D11" s="90"/>
      <c r="E11" s="90"/>
      <c r="F11" s="90"/>
      <c r="G11" s="90"/>
      <c r="H11" s="90"/>
      <c r="I11" s="90"/>
      <c r="J11" s="90"/>
      <c r="K11" s="90"/>
      <c r="L11" s="90"/>
    </row>
    <row r="12" spans="1:12" ht="15.6">
      <c r="A12" s="70"/>
      <c r="B12" s="70"/>
      <c r="C12" s="41" t="s">
        <v>303</v>
      </c>
      <c r="D12" s="70"/>
      <c r="E12" s="70"/>
      <c r="F12" s="70"/>
      <c r="G12" s="70"/>
      <c r="H12" s="70"/>
      <c r="I12" s="70"/>
      <c r="J12" s="70"/>
      <c r="K12" s="70"/>
      <c r="L12" s="70"/>
    </row>
    <row r="13" spans="1:12">
      <c r="B13" s="71"/>
      <c r="C13" s="72" t="s">
        <v>1</v>
      </c>
      <c r="D13" s="26"/>
      <c r="E13" s="26"/>
      <c r="F13" s="45"/>
      <c r="G13" s="26"/>
      <c r="H13" s="26"/>
      <c r="J13" s="26"/>
      <c r="K13" s="73"/>
      <c r="L13" s="26"/>
    </row>
    <row r="14" spans="1:12" ht="13.8" thickBot="1">
      <c r="A14" s="17"/>
      <c r="B14" s="27" t="str">
        <f>+'C1'!B3</f>
        <v>2023A</v>
      </c>
      <c r="C14" s="27" t="str">
        <f>+'C1'!C3</f>
        <v>2022P</v>
      </c>
      <c r="D14" s="27">
        <f>+'C1'!D3</f>
        <v>2021</v>
      </c>
      <c r="E14" s="27">
        <f>+'C1'!E3</f>
        <v>2020</v>
      </c>
      <c r="F14" s="27">
        <f>+'C1'!F3</f>
        <v>2019</v>
      </c>
      <c r="G14" s="27">
        <f>+'C1'!G3</f>
        <v>2018</v>
      </c>
      <c r="H14" s="27">
        <f>+'C1'!H3</f>
        <v>2017</v>
      </c>
      <c r="I14" s="27">
        <f>+'C1'!I3</f>
        <v>2016</v>
      </c>
      <c r="J14" s="27">
        <f>+'C1'!J3</f>
        <v>2015</v>
      </c>
      <c r="K14" s="27">
        <f>+'C1'!K3</f>
        <v>2014</v>
      </c>
      <c r="L14" s="27">
        <f>+'C1'!L3</f>
        <v>2013</v>
      </c>
    </row>
    <row r="15" spans="1:12" ht="14.4" thickTop="1" thickBot="1">
      <c r="A15" s="28" t="s">
        <v>196</v>
      </c>
      <c r="B15" s="87" t="s">
        <v>316</v>
      </c>
      <c r="C15" s="87"/>
      <c r="D15" s="87"/>
      <c r="E15" s="87"/>
      <c r="F15" s="87"/>
      <c r="G15" s="87"/>
      <c r="H15" s="87"/>
      <c r="I15" s="87"/>
      <c r="J15" s="87"/>
      <c r="K15" s="87"/>
      <c r="L15" s="87"/>
    </row>
    <row r="16" spans="1:12" ht="13.8" thickTop="1">
      <c r="A16" s="29" t="s">
        <v>198</v>
      </c>
      <c r="B16" s="30">
        <f>+SUMIFS(Compras!P:P,Compras!$AD:$AD,$C$13,Compras!$B:$B,$A16)</f>
        <v>217.30627999999999</v>
      </c>
      <c r="C16" s="30">
        <f>+SUMIFS(Compras!Q:Q,Compras!$AD:$AD,$C$13,Compras!$B:$B,$A16)</f>
        <v>412.12316099999998</v>
      </c>
      <c r="D16" s="30">
        <f>+SUMIFS(Compras!R:R,Compras!$AD:$AD,$C$13,Compras!$B:$B,$A16)</f>
        <v>500.90067899999997</v>
      </c>
      <c r="E16" s="30">
        <f>+SUMIFS(Compras!S:S,Compras!$AD:$AD,$C$13,Compras!$B:$B,$A16)</f>
        <v>337.05462</v>
      </c>
      <c r="F16" s="30">
        <f>+SUMIFS(Compras!T:T,Compras!$AD:$AD,$C$13,Compras!$B:$B,$A16)</f>
        <v>245.36443899999998</v>
      </c>
      <c r="G16" s="30">
        <f>+SUMIFS(Compras!U:U,Compras!$AD:$AD,$C$13,Compras!$B:$B,$A16)</f>
        <v>437.84764202928005</v>
      </c>
      <c r="H16" s="30">
        <f>+SUMIFS(Compras!V:V,Compras!$AD:$AD,$C$13,Compras!$B:$B,$A16)</f>
        <v>250.52336100000002</v>
      </c>
      <c r="I16" s="30">
        <f>+SUMIFS(Compras!W:W,Compras!$AD:$AD,$C$13,Compras!$B:$B,$A16)</f>
        <v>354.02579099999997</v>
      </c>
      <c r="J16" s="30">
        <f>+SUMIFS(Compras!X:X,Compras!$AD:$AD,$C$13,Compras!$B:$B,$A16)</f>
        <v>321.99124499999999</v>
      </c>
      <c r="K16" s="30">
        <f>+SUMIFS(Compras!Y:Y,Compras!$AD:$AD,$C$13,Compras!$B:$B,$A16)</f>
        <v>190.63692800000001</v>
      </c>
      <c r="L16" s="30">
        <f>+SUMIFS(Compras!Z:Z,Compras!$AD:$AD,$C$13,Compras!$B:$B,$A16)</f>
        <v>503.24596799999995</v>
      </c>
    </row>
    <row r="17" spans="1:12">
      <c r="A17" s="29" t="s">
        <v>199</v>
      </c>
      <c r="B17" s="30">
        <f>+SUMIFS(Compras!P:P,Compras!$AD:$AD,$C$13,Compras!$B:$B,$A17)</f>
        <v>0</v>
      </c>
      <c r="C17" s="30">
        <f>+SUMIFS(Compras!Q:Q,Compras!$AD:$AD,$C$13,Compras!$B:$B,$A17)</f>
        <v>0</v>
      </c>
      <c r="D17" s="30">
        <f>+SUMIFS(Compras!R:R,Compras!$AD:$AD,$C$13,Compras!$B:$B,$A17)</f>
        <v>0</v>
      </c>
      <c r="E17" s="30">
        <f>+SUMIFS(Compras!S:S,Compras!$AD:$AD,$C$13,Compras!$B:$B,$A17)</f>
        <v>0</v>
      </c>
      <c r="F17" s="30">
        <f>+SUMIFS(Compras!T:T,Compras!$AD:$AD,$C$13,Compras!$B:$B,$A17)</f>
        <v>0</v>
      </c>
      <c r="G17" s="30">
        <f>+SUMIFS(Compras!U:U,Compras!$AD:$AD,$C$13,Compras!$B:$B,$A17)</f>
        <v>0</v>
      </c>
      <c r="H17" s="30">
        <f>+SUMIFS(Compras!V:V,Compras!$AD:$AD,$C$13,Compras!$B:$B,$A17)</f>
        <v>14.902775999999999</v>
      </c>
      <c r="I17" s="30">
        <f>+SUMIFS(Compras!W:W,Compras!$AD:$AD,$C$13,Compras!$B:$B,$A17)</f>
        <v>0</v>
      </c>
      <c r="J17" s="30">
        <f>+SUMIFS(Compras!X:X,Compras!$AD:$AD,$C$13,Compras!$B:$B,$A17)</f>
        <v>0</v>
      </c>
      <c r="K17" s="30">
        <f>+SUMIFS(Compras!Y:Y,Compras!$AD:$AD,$C$13,Compras!$B:$B,$A17)</f>
        <v>65.415298000000007</v>
      </c>
      <c r="L17" s="30">
        <f>+SUMIFS(Compras!Z:Z,Compras!$AD:$AD,$C$13,Compras!$B:$B,$A17)</f>
        <v>0</v>
      </c>
    </row>
    <row r="18" spans="1:12">
      <c r="A18" s="29" t="s">
        <v>200</v>
      </c>
      <c r="B18" s="30">
        <f>+SUMIFS(Compras!P:P,Compras!$AD:$AD,$C$13,Compras!$B:$B,$A18)</f>
        <v>0</v>
      </c>
      <c r="C18" s="30">
        <f>+SUMIFS(Compras!Q:Q,Compras!$AD:$AD,$C$13,Compras!$B:$B,$A18)</f>
        <v>0</v>
      </c>
      <c r="D18" s="30">
        <f>+SUMIFS(Compras!R:R,Compras!$AD:$AD,$C$13,Compras!$B:$B,$A18)</f>
        <v>0</v>
      </c>
      <c r="E18" s="30">
        <f>+SUMIFS(Compras!S:S,Compras!$AD:$AD,$C$13,Compras!$B:$B,$A18)</f>
        <v>0</v>
      </c>
      <c r="F18" s="30">
        <f>+SUMIFS(Compras!T:T,Compras!$AD:$AD,$C$13,Compras!$B:$B,$A18)</f>
        <v>0</v>
      </c>
      <c r="G18" s="30">
        <f>+SUMIFS(Compras!U:U,Compras!$AD:$AD,$C$13,Compras!$B:$B,$A18)</f>
        <v>0</v>
      </c>
      <c r="H18" s="30">
        <f>+SUMIFS(Compras!V:V,Compras!$AD:$AD,$C$13,Compras!$B:$B,$A18)</f>
        <v>0</v>
      </c>
      <c r="I18" s="30">
        <f>+SUMIFS(Compras!W:W,Compras!$AD:$AD,$C$13,Compras!$B:$B,$A18)</f>
        <v>0</v>
      </c>
      <c r="J18" s="30">
        <f>+SUMIFS(Compras!X:X,Compras!$AD:$AD,$C$13,Compras!$B:$B,$A18)</f>
        <v>0</v>
      </c>
      <c r="K18" s="30">
        <f>+SUMIFS(Compras!Y:Y,Compras!$AD:$AD,$C$13,Compras!$B:$B,$A18)</f>
        <v>9.5696279999999998</v>
      </c>
      <c r="L18" s="30">
        <f>+SUMIFS(Compras!Z:Z,Compras!$AD:$AD,$C$13,Compras!$B:$B,$A18)</f>
        <v>4.2167880000000002</v>
      </c>
    </row>
    <row r="19" spans="1:12">
      <c r="A19" s="29" t="s">
        <v>201</v>
      </c>
      <c r="B19" s="30">
        <f>+SUMIFS(Compras!P:P,Compras!$AD:$AD,$C$13,Compras!$B:$B,$A19)</f>
        <v>0</v>
      </c>
      <c r="C19" s="30">
        <f>+SUMIFS(Compras!Q:Q,Compras!$AD:$AD,$C$13,Compras!$B:$B,$A19)</f>
        <v>0</v>
      </c>
      <c r="D19" s="30">
        <f>+SUMIFS(Compras!R:R,Compras!$AD:$AD,$C$13,Compras!$B:$B,$A19)</f>
        <v>0</v>
      </c>
      <c r="E19" s="30">
        <f>+SUMIFS(Compras!S:S,Compras!$AD:$AD,$C$13,Compras!$B:$B,$A19)</f>
        <v>0</v>
      </c>
      <c r="F19" s="30">
        <f>+SUMIFS(Compras!T:T,Compras!$AD:$AD,$C$13,Compras!$B:$B,$A19)</f>
        <v>0</v>
      </c>
      <c r="G19" s="30">
        <f>+SUMIFS(Compras!U:U,Compras!$AD:$AD,$C$13,Compras!$B:$B,$A19)</f>
        <v>0</v>
      </c>
      <c r="H19" s="30">
        <f>+SUMIFS(Compras!V:V,Compras!$AD:$AD,$C$13,Compras!$B:$B,$A19)</f>
        <v>0</v>
      </c>
      <c r="I19" s="30">
        <f>+SUMIFS(Compras!W:W,Compras!$AD:$AD,$C$13,Compras!$B:$B,$A19)</f>
        <v>0</v>
      </c>
      <c r="J19" s="30">
        <f>+SUMIFS(Compras!X:X,Compras!$AD:$AD,$C$13,Compras!$B:$B,$A19)</f>
        <v>0</v>
      </c>
      <c r="K19" s="30">
        <f>+SUMIFS(Compras!Y:Y,Compras!$AD:$AD,$C$13,Compras!$B:$B,$A19)</f>
        <v>0</v>
      </c>
      <c r="L19" s="30">
        <f>+SUMIFS(Compras!Z:Z,Compras!$AD:$AD,$C$13,Compras!$B:$B,$A19)</f>
        <v>0</v>
      </c>
    </row>
    <row r="20" spans="1:12">
      <c r="A20" s="29" t="s">
        <v>202</v>
      </c>
      <c r="B20" s="30">
        <f>+SUMIFS(Compras!P:P,Compras!$AD:$AD,$C$13,Compras!$B:$B,$A20)</f>
        <v>2.8053177259614701E-3</v>
      </c>
      <c r="C20" s="30">
        <f>+SUMIFS(Compras!Q:Q,Compras!$AD:$AD,$C$13,Compras!$B:$B,$A20)</f>
        <v>2.5736065821947312E-3</v>
      </c>
      <c r="D20" s="30">
        <f>+SUMIFS(Compras!R:R,Compras!$AD:$AD,$C$13,Compras!$B:$B,$A20)</f>
        <v>2.664468363337729E-3</v>
      </c>
      <c r="E20" s="30">
        <f>+SUMIFS(Compras!S:S,Compras!$AD:$AD,$C$13,Compras!$B:$B,$A20)</f>
        <v>3.2950316121382601E-3</v>
      </c>
      <c r="F20" s="30">
        <f>+SUMIFS(Compras!T:T,Compras!$AD:$AD,$C$13,Compras!$B:$B,$A20)</f>
        <v>3.0590397719132004E-3</v>
      </c>
      <c r="G20" s="30">
        <f>+SUMIFS(Compras!U:U,Compras!$AD:$AD,$C$13,Compras!$B:$B,$A20)</f>
        <v>3.37657606472727E-3</v>
      </c>
      <c r="H20" s="30">
        <f>+SUMIFS(Compras!V:V,Compras!$AD:$AD,$C$13,Compras!$B:$B,$A20)</f>
        <v>3.4344756672639101E-3</v>
      </c>
      <c r="I20" s="30">
        <f>+SUMIFS(Compras!W:W,Compras!$AD:$AD,$C$13,Compras!$B:$B,$A20)</f>
        <v>4.2961131837850799E-3</v>
      </c>
      <c r="J20" s="30">
        <f>+SUMIFS(Compras!X:X,Compras!$AD:$AD,$C$13,Compras!$B:$B,$A20)</f>
        <v>3.8938762393516701E-3</v>
      </c>
      <c r="K20" s="30">
        <f>+SUMIFS(Compras!Y:Y,Compras!$AD:$AD,$C$13,Compras!$B:$B,$A20)</f>
        <v>1.49430842916787E-3</v>
      </c>
      <c r="L20" s="30">
        <f>+SUMIFS(Compras!Z:Z,Compras!$AD:$AD,$C$13,Compras!$B:$B,$A20)</f>
        <v>4.6596422893897598E-3</v>
      </c>
    </row>
    <row r="21" spans="1:12">
      <c r="A21" s="29" t="s">
        <v>203</v>
      </c>
      <c r="B21" s="30">
        <f>+SUMIFS(Compras!P:P,Compras!$AD:$AD,$C$13,Compras!$B:$B,$A21)</f>
        <v>0</v>
      </c>
      <c r="C21" s="30">
        <f>+SUMIFS(Compras!Q:Q,Compras!$AD:$AD,$C$13,Compras!$B:$B,$A21)</f>
        <v>0</v>
      </c>
      <c r="D21" s="74">
        <f>+SUMIFS(Compras!R:R,Compras!$AD:$AD,$C$13,Compras!$B:$B,$A21)</f>
        <v>0</v>
      </c>
      <c r="E21" s="75">
        <f>+SUMIFS(Compras!S:S,Compras!$AD:$AD,$C$13,Compras!$B:$B,$A21)</f>
        <v>0</v>
      </c>
      <c r="F21" s="75">
        <f>+SUMIFS(Compras!T:T,Compras!$AD:$AD,$C$13,Compras!$B:$B,$A21)</f>
        <v>0</v>
      </c>
      <c r="G21" s="30">
        <f>+SUMIFS(Compras!U:U,Compras!$AD:$AD,$C$13,Compras!$B:$B,$A21)</f>
        <v>0</v>
      </c>
      <c r="H21" s="30">
        <f>+SUMIFS(Compras!V:V,Compras!$AD:$AD,$C$13,Compras!$B:$B,$A21)</f>
        <v>0</v>
      </c>
      <c r="I21" s="74">
        <f>+SUMIFS(Compras!W:W,Compras!$AD:$AD,$C$13,Compras!$B:$B,$A21)</f>
        <v>0</v>
      </c>
      <c r="J21" s="74">
        <f>+SUMIFS(Compras!X:X,Compras!$AD:$AD,$C$13,Compras!$B:$B,$A21)</f>
        <v>0</v>
      </c>
      <c r="K21" s="30">
        <f>+SUMIFS(Compras!Y:Y,Compras!$AD:$AD,$C$13,Compras!$B:$B,$A21)</f>
        <v>0</v>
      </c>
      <c r="L21" s="30">
        <f>+SUMIFS(Compras!Z:Z,Compras!$AD:$AD,$C$13,Compras!$B:$B,$A21)</f>
        <v>0</v>
      </c>
    </row>
    <row r="22" spans="1:12">
      <c r="A22" s="29" t="s">
        <v>204</v>
      </c>
      <c r="B22" s="30">
        <f>+SUMIFS(Compras!P:P,Compras!$AD:$AD,$C$13,Compras!$B:$B,$A22)</f>
        <v>9.1934989999999992</v>
      </c>
      <c r="C22" s="30">
        <f>+SUMIFS(Compras!Q:Q,Compras!$AD:$AD,$C$13,Compras!$B:$B,$A22)</f>
        <v>58.759244000000002</v>
      </c>
      <c r="D22" s="74">
        <f>+SUMIFS(Compras!R:R,Compras!$AD:$AD,$C$13,Compras!$B:$B,$A22)</f>
        <v>86.359515000000002</v>
      </c>
      <c r="E22" s="75">
        <f>+SUMIFS(Compras!S:S,Compras!$AD:$AD,$C$13,Compras!$B:$B,$A22)</f>
        <v>54.959223999999999</v>
      </c>
      <c r="F22" s="75">
        <f>+SUMIFS(Compras!T:T,Compras!$AD:$AD,$C$13,Compras!$B:$B,$A22)</f>
        <v>263.13194700000003</v>
      </c>
      <c r="G22" s="30">
        <f>+SUMIFS(Compras!U:U,Compras!$AD:$AD,$C$13,Compras!$B:$B,$A22)</f>
        <v>55.795121000000002</v>
      </c>
      <c r="H22" s="30">
        <f>+SUMIFS(Compras!V:V,Compras!$AD:$AD,$C$13,Compras!$B:$B,$A22)</f>
        <v>36.895095999999995</v>
      </c>
      <c r="I22" s="74">
        <f>+SUMIFS(Compras!W:W,Compras!$AD:$AD,$C$13,Compras!$B:$B,$A22)</f>
        <v>11.261303999999999</v>
      </c>
      <c r="J22" s="74">
        <f>+SUMIFS(Compras!X:X,Compras!$AD:$AD,$C$13,Compras!$B:$B,$A22)</f>
        <v>13.362525</v>
      </c>
      <c r="K22" s="30">
        <f>+SUMIFS(Compras!Y:Y,Compras!$AD:$AD,$C$13,Compras!$B:$B,$A22)</f>
        <v>6.5378319999999999</v>
      </c>
      <c r="L22" s="30">
        <f>+SUMIFS(Compras!Z:Z,Compras!$AD:$AD,$C$13,Compras!$B:$B,$A22)</f>
        <v>12.330287999999999</v>
      </c>
    </row>
    <row r="23" spans="1:12">
      <c r="A23" s="29" t="s">
        <v>205</v>
      </c>
      <c r="B23" s="30">
        <f>+SUMIFS(Compras!P:P,Compras!$AD:$AD,$C$13,Compras!$B:$B,$A23)</f>
        <v>107.166551</v>
      </c>
      <c r="C23" s="30">
        <f>+SUMIFS(Compras!Q:Q,Compras!$AD:$AD,$C$13,Compras!$B:$B,$A23)</f>
        <v>168.02470700000001</v>
      </c>
      <c r="D23" s="30">
        <f>+SUMIFS(Compras!R:R,Compras!$AD:$AD,$C$13,Compras!$B:$B,$A23)</f>
        <v>130.365658</v>
      </c>
      <c r="E23" s="30">
        <f>+SUMIFS(Compras!S:S,Compras!$AD:$AD,$C$13,Compras!$B:$B,$A23)</f>
        <v>389.24086599999998</v>
      </c>
      <c r="F23" s="30">
        <f>+SUMIFS(Compras!T:T,Compras!$AD:$AD,$C$13,Compras!$B:$B,$A23)</f>
        <v>177.74108799999999</v>
      </c>
      <c r="G23" s="30">
        <f>+SUMIFS(Compras!U:U,Compras!$AD:$AD,$C$13,Compras!$B:$B,$A23)</f>
        <v>133.39816640113301</v>
      </c>
      <c r="H23" s="30">
        <f>+SUMIFS(Compras!V:V,Compras!$AD:$AD,$C$13,Compras!$B:$B,$A23)</f>
        <v>122.74038100000001</v>
      </c>
      <c r="I23" s="30">
        <f>+SUMIFS(Compras!W:W,Compras!$AD:$AD,$C$13,Compras!$B:$B,$A23)</f>
        <v>65.636691999999996</v>
      </c>
      <c r="J23" s="30">
        <f>+SUMIFS(Compras!X:X,Compras!$AD:$AD,$C$13,Compras!$B:$B,$A23)</f>
        <v>592.94936599999994</v>
      </c>
      <c r="K23" s="30">
        <f>+SUMIFS(Compras!Y:Y,Compras!$AD:$AD,$C$13,Compras!$B:$B,$A23)</f>
        <v>107.723162</v>
      </c>
      <c r="L23" s="30">
        <f>+SUMIFS(Compras!Z:Z,Compras!$AD:$AD,$C$13,Compras!$B:$B,$A23)</f>
        <v>150.96334899999999</v>
      </c>
    </row>
    <row r="24" spans="1:12">
      <c r="A24" s="29" t="s">
        <v>206</v>
      </c>
      <c r="B24" s="30">
        <f>+SUMIFS(Compras!P:P,Compras!$AD:$AD,$C$13,Compras!$B:$B,$A24)</f>
        <v>0</v>
      </c>
      <c r="C24" s="30">
        <f>+SUMIFS(Compras!Q:Q,Compras!$AD:$AD,$C$13,Compras!$B:$B,$A24)</f>
        <v>0</v>
      </c>
      <c r="D24" s="75">
        <f>+SUMIFS(Compras!R:R,Compras!$AD:$AD,$C$13,Compras!$B:$B,$A24)</f>
        <v>16.537680000000002</v>
      </c>
      <c r="E24" s="75">
        <f>+SUMIFS(Compras!S:S,Compras!$AD:$AD,$C$13,Compras!$B:$B,$A24)</f>
        <v>9.8725900000000006</v>
      </c>
      <c r="F24" s="30">
        <f>+SUMIFS(Compras!T:T,Compras!$AD:$AD,$C$13,Compras!$B:$B,$A24)</f>
        <v>0</v>
      </c>
      <c r="G24" s="30">
        <f>+SUMIFS(Compras!U:U,Compras!$AD:$AD,$C$13,Compras!$B:$B,$A24)</f>
        <v>0</v>
      </c>
      <c r="H24" s="30">
        <f>+SUMIFS(Compras!V:V,Compras!$AD:$AD,$C$13,Compras!$B:$B,$A24)</f>
        <v>14.19312</v>
      </c>
      <c r="I24" s="30">
        <f>+SUMIFS(Compras!W:W,Compras!$AD:$AD,$C$13,Compras!$B:$B,$A24)</f>
        <v>9.1437919999999995</v>
      </c>
      <c r="J24" s="30">
        <f>+SUMIFS(Compras!X:X,Compras!$AD:$AD,$C$13,Compras!$B:$B,$A24)</f>
        <v>0</v>
      </c>
      <c r="K24" s="30">
        <f>+SUMIFS(Compras!Y:Y,Compras!$AD:$AD,$C$13,Compras!$B:$B,$A24)</f>
        <v>0</v>
      </c>
      <c r="L24" s="30">
        <f>+SUMIFS(Compras!Z:Z,Compras!$AD:$AD,$C$13,Compras!$B:$B,$A24)</f>
        <v>12.119612</v>
      </c>
    </row>
    <row r="25" spans="1:12">
      <c r="A25" s="29" t="s">
        <v>207</v>
      </c>
      <c r="B25" s="30">
        <f>+SUMIFS(Compras!P:P,Compras!$AD:$AD,$C$13,Compras!$B:$B,$A25)</f>
        <v>0</v>
      </c>
      <c r="C25" s="30">
        <f>+SUMIFS(Compras!Q:Q,Compras!$AD:$AD,$C$13,Compras!$B:$B,$A25)</f>
        <v>0</v>
      </c>
      <c r="D25" s="30">
        <f>+SUMIFS(Compras!R:R,Compras!$AD:$AD,$C$13,Compras!$B:$B,$A25)</f>
        <v>0</v>
      </c>
      <c r="E25" s="30">
        <f>+SUMIFS(Compras!S:S,Compras!$AD:$AD,$C$13,Compras!$B:$B,$A25)</f>
        <v>0</v>
      </c>
      <c r="F25" s="30">
        <f>+SUMIFS(Compras!T:T,Compras!$AD:$AD,$C$13,Compras!$B:$B,$A25)</f>
        <v>0</v>
      </c>
      <c r="G25" s="30">
        <f>+SUMIFS(Compras!U:U,Compras!$AD:$AD,$C$13,Compras!$B:$B,$A25)</f>
        <v>0</v>
      </c>
      <c r="H25" s="30">
        <f>+SUMIFS(Compras!V:V,Compras!$AD:$AD,$C$13,Compras!$B:$B,$A25)</f>
        <v>0</v>
      </c>
      <c r="I25" s="30">
        <f>+SUMIFS(Compras!W:W,Compras!$AD:$AD,$C$13,Compras!$B:$B,$A25)</f>
        <v>13.713934</v>
      </c>
      <c r="J25" s="30">
        <f>+SUMIFS(Compras!X:X,Compras!$AD:$AD,$C$13,Compras!$B:$B,$A25)</f>
        <v>13.010400000000001</v>
      </c>
      <c r="K25" s="30">
        <f>+SUMIFS(Compras!Y:Y,Compras!$AD:$AD,$C$13,Compras!$B:$B,$A25)</f>
        <v>0</v>
      </c>
      <c r="L25" s="30">
        <f>+SUMIFS(Compras!Z:Z,Compras!$AD:$AD,$C$13,Compras!$B:$B,$A25)</f>
        <v>11.043889999999999</v>
      </c>
    </row>
    <row r="26" spans="1:12">
      <c r="A26" s="31" t="s">
        <v>130</v>
      </c>
      <c r="B26" s="32">
        <f>+SUMIFS(Compras!P:P,Compras!$AD:$AD,$C$13,Compras!$B:$B,$A26)</f>
        <v>10591.749377</v>
      </c>
      <c r="C26" s="32">
        <f>+SUMIFS(Compras!Q:Q,Compras!$AD:$AD,$C$13,Compras!$B:$B,$A26)</f>
        <v>6356.0987389999991</v>
      </c>
      <c r="D26" s="32">
        <f>+SUMIFS(Compras!R:R,Compras!$AD:$AD,$C$13,Compras!$B:$B,$A26)</f>
        <v>4264.646068</v>
      </c>
      <c r="E26" s="32">
        <f>+SUMIFS(Compras!S:S,Compras!$AD:$AD,$C$13,Compras!$B:$B,$A26)</f>
        <v>5282.906774</v>
      </c>
      <c r="F26" s="32">
        <f>+SUMIFS(Compras!T:T,Compras!$AD:$AD,$C$13,Compras!$B:$B,$A26)</f>
        <v>4836.7231220000003</v>
      </c>
      <c r="G26" s="32">
        <f>+SUMIFS(Compras!U:U,Compras!$AD:$AD,$C$13,Compras!$B:$B,$A26)</f>
        <v>2602.5019499999999</v>
      </c>
      <c r="H26" s="32">
        <f>+SUMIFS(Compras!V:V,Compras!$AD:$AD,$C$13,Compras!$B:$B,$A26)</f>
        <v>3440.7453420000002</v>
      </c>
      <c r="I26" s="32">
        <f>+SUMIFS(Compras!W:W,Compras!$AD:$AD,$C$13,Compras!$B:$B,$A26)</f>
        <v>2025.7285280000001</v>
      </c>
      <c r="J26" s="32">
        <f>+SUMIFS(Compras!X:X,Compras!$AD:$AD,$C$13,Compras!$B:$B,$A26)</f>
        <v>4571.3769030000003</v>
      </c>
      <c r="K26" s="32">
        <f>+SUMIFS(Compras!Y:Y,Compras!$AD:$AD,$C$13,Compras!$B:$B,$A26)</f>
        <v>5435.6012190000001</v>
      </c>
      <c r="L26" s="32">
        <f>+SUMIFS(Compras!Z:Z,Compras!$AD:$AD,$C$13,Compras!$B:$B,$A26)</f>
        <v>6309.3490060000004</v>
      </c>
    </row>
    <row r="27" spans="1:12">
      <c r="A27" s="29" t="s">
        <v>208</v>
      </c>
      <c r="B27" s="30">
        <f>+SUMIFS(Compras!P:P,Compras!$AD:$AD,$C$13,Compras!$B:$B,$A27)</f>
        <v>0</v>
      </c>
      <c r="C27" s="30">
        <f>+SUMIFS(Compras!Q:Q,Compras!$AD:$AD,$C$13,Compras!$B:$B,$A27)</f>
        <v>0</v>
      </c>
      <c r="D27" s="30">
        <f>+SUMIFS(Compras!R:R,Compras!$AD:$AD,$C$13,Compras!$B:$B,$A27)</f>
        <v>0</v>
      </c>
      <c r="E27" s="30">
        <f>+SUMIFS(Compras!S:S,Compras!$AD:$AD,$C$13,Compras!$B:$B,$A27)</f>
        <v>0</v>
      </c>
      <c r="F27" s="30">
        <f>+SUMIFS(Compras!T:T,Compras!$AD:$AD,$C$13,Compras!$B:$B,$A27)</f>
        <v>0</v>
      </c>
      <c r="G27" s="30">
        <f>+SUMIFS(Compras!U:U,Compras!$AD:$AD,$C$13,Compras!$B:$B,$A27)</f>
        <v>0</v>
      </c>
      <c r="H27" s="30">
        <f>+SUMIFS(Compras!V:V,Compras!$AD:$AD,$C$13,Compras!$B:$B,$A27)</f>
        <v>0</v>
      </c>
      <c r="I27" s="30">
        <f>+SUMIFS(Compras!W:W,Compras!$AD:$AD,$C$13,Compras!$B:$B,$A27)</f>
        <v>0</v>
      </c>
      <c r="J27" s="30">
        <f>+SUMIFS(Compras!X:X,Compras!$AD:$AD,$C$13,Compras!$B:$B,$A27)</f>
        <v>0</v>
      </c>
      <c r="K27" s="30">
        <f>+SUMIFS(Compras!Y:Y,Compras!$AD:$AD,$C$13,Compras!$B:$B,$A27)</f>
        <v>0</v>
      </c>
      <c r="L27" s="30">
        <f>+SUMIFS(Compras!Z:Z,Compras!$AD:$AD,$C$13,Compras!$B:$B,$A27)</f>
        <v>0</v>
      </c>
    </row>
    <row r="28" spans="1:12">
      <c r="A28" s="29" t="s">
        <v>209</v>
      </c>
      <c r="B28" s="30">
        <f>+SUMIFS(Compras!P:P,Compras!$AD:$AD,$C$13,Compras!$B:$B,$A28)</f>
        <v>4.1904719999999998</v>
      </c>
      <c r="C28" s="30">
        <f>+SUMIFS(Compras!Q:Q,Compras!$AD:$AD,$C$13,Compras!$B:$B,$A28)</f>
        <v>4.2300579999999997</v>
      </c>
      <c r="D28" s="30">
        <f>+SUMIFS(Compras!R:R,Compras!$AD:$AD,$C$13,Compras!$B:$B,$A28)</f>
        <v>56.905553999999995</v>
      </c>
      <c r="E28" s="30">
        <f>+SUMIFS(Compras!S:S,Compras!$AD:$AD,$C$13,Compras!$B:$B,$A28)</f>
        <v>23.145551999999999</v>
      </c>
      <c r="F28" s="30">
        <f>+SUMIFS(Compras!T:T,Compras!$AD:$AD,$C$13,Compras!$B:$B,$A28)</f>
        <v>13.888509000000001</v>
      </c>
      <c r="G28" s="30">
        <f>+SUMIFS(Compras!U:U,Compras!$AD:$AD,$C$13,Compras!$B:$B,$A28)</f>
        <v>15.82165</v>
      </c>
      <c r="H28" s="30">
        <f>+SUMIFS(Compras!V:V,Compras!$AD:$AD,$C$13,Compras!$B:$B,$A28)</f>
        <v>13.184151</v>
      </c>
      <c r="I28" s="30">
        <f>+SUMIFS(Compras!W:W,Compras!$AD:$AD,$C$13,Compras!$B:$B,$A28)</f>
        <v>32.788125999999998</v>
      </c>
      <c r="J28" s="30">
        <f>+SUMIFS(Compras!X:X,Compras!$AD:$AD,$C$13,Compras!$B:$B,$A28)</f>
        <v>98.78688606253759</v>
      </c>
      <c r="K28" s="30">
        <f>+SUMIFS(Compras!Y:Y,Compras!$AD:$AD,$C$13,Compras!$B:$B,$A28)</f>
        <v>31.651036003589702</v>
      </c>
      <c r="L28" s="30">
        <f>+SUMIFS(Compras!Z:Z,Compras!$AD:$AD,$C$13,Compras!$B:$B,$A28)</f>
        <v>40.519677000000001</v>
      </c>
    </row>
    <row r="29" spans="1:12">
      <c r="A29" s="29" t="s">
        <v>210</v>
      </c>
      <c r="B29" s="30">
        <f>+SUMIFS(Compras!P:P,Compras!$AD:$AD,$C$13,Compras!$B:$B,$A29)</f>
        <v>0</v>
      </c>
      <c r="C29" s="30">
        <f>+SUMIFS(Compras!Q:Q,Compras!$AD:$AD,$C$13,Compras!$B:$B,$A29)</f>
        <v>0</v>
      </c>
      <c r="D29" s="30">
        <f>+SUMIFS(Compras!R:R,Compras!$AD:$AD,$C$13,Compras!$B:$B,$A29)</f>
        <v>35.145375000000001</v>
      </c>
      <c r="E29" s="30">
        <f>+SUMIFS(Compras!S:S,Compras!$AD:$AD,$C$13,Compras!$B:$B,$A29)</f>
        <v>0</v>
      </c>
      <c r="F29" s="30">
        <f>+SUMIFS(Compras!T:T,Compras!$AD:$AD,$C$13,Compras!$B:$B,$A29)</f>
        <v>0</v>
      </c>
      <c r="G29" s="30">
        <f>+SUMIFS(Compras!U:U,Compras!$AD:$AD,$C$13,Compras!$B:$B,$A29)</f>
        <v>0</v>
      </c>
      <c r="H29" s="30">
        <f>+SUMIFS(Compras!V:V,Compras!$AD:$AD,$C$13,Compras!$B:$B,$A29)</f>
        <v>0</v>
      </c>
      <c r="I29" s="30">
        <f>+SUMIFS(Compras!W:W,Compras!$AD:$AD,$C$13,Compras!$B:$B,$A29)</f>
        <v>0</v>
      </c>
      <c r="J29" s="30">
        <f>+SUMIFS(Compras!X:X,Compras!$AD:$AD,$C$13,Compras!$B:$B,$A29)</f>
        <v>0</v>
      </c>
      <c r="K29" s="30">
        <f>+SUMIFS(Compras!Y:Y,Compras!$AD:$AD,$C$13,Compras!$B:$B,$A29)</f>
        <v>0</v>
      </c>
      <c r="L29" s="30">
        <f>+SUMIFS(Compras!Z:Z,Compras!$AD:$AD,$C$13,Compras!$B:$B,$A29)</f>
        <v>10.391297</v>
      </c>
    </row>
    <row r="30" spans="1:12">
      <c r="A30" s="29" t="s">
        <v>211</v>
      </c>
      <c r="B30" s="30">
        <f>+SUMIFS(Compras!P:P,Compras!$AD:$AD,$C$13,Compras!$B:$B,$A30)</f>
        <v>0</v>
      </c>
      <c r="C30" s="30">
        <f>+SUMIFS(Compras!Q:Q,Compras!$AD:$AD,$C$13,Compras!$B:$B,$A30)</f>
        <v>0</v>
      </c>
      <c r="D30" s="30">
        <f>+SUMIFS(Compras!R:R,Compras!$AD:$AD,$C$13,Compras!$B:$B,$A30)</f>
        <v>0</v>
      </c>
      <c r="E30" s="30">
        <f>+SUMIFS(Compras!S:S,Compras!$AD:$AD,$C$13,Compras!$B:$B,$A30)</f>
        <v>0</v>
      </c>
      <c r="F30" s="30">
        <f>+SUMIFS(Compras!T:T,Compras!$AD:$AD,$C$13,Compras!$B:$B,$A30)</f>
        <v>0</v>
      </c>
      <c r="G30" s="30">
        <f>+SUMIFS(Compras!U:U,Compras!$AD:$AD,$C$13,Compras!$B:$B,$A30)</f>
        <v>0</v>
      </c>
      <c r="H30" s="30">
        <f>+SUMIFS(Compras!V:V,Compras!$AD:$AD,$C$13,Compras!$B:$B,$A30)</f>
        <v>0</v>
      </c>
      <c r="I30" s="30">
        <f>+SUMIFS(Compras!W:W,Compras!$AD:$AD,$C$13,Compras!$B:$B,$A30)</f>
        <v>0</v>
      </c>
      <c r="J30" s="30">
        <f>+SUMIFS(Compras!X:X,Compras!$AD:$AD,$C$13,Compras!$B:$B,$A30)</f>
        <v>14.334922000000001</v>
      </c>
      <c r="K30" s="30">
        <f>+SUMIFS(Compras!Y:Y,Compras!$AD:$AD,$C$13,Compras!$B:$B,$A30)</f>
        <v>0</v>
      </c>
      <c r="L30" s="30">
        <f>+SUMIFS(Compras!Z:Z,Compras!$AD:$AD,$C$13,Compras!$B:$B,$A30)</f>
        <v>0</v>
      </c>
    </row>
    <row r="31" spans="1:12">
      <c r="A31" s="29" t="s">
        <v>212</v>
      </c>
      <c r="B31" s="30">
        <f>+SUMIFS(Compras!P:P,Compras!$AD:$AD,$C$13,Compras!$B:$B,$A31)</f>
        <v>0</v>
      </c>
      <c r="C31" s="30">
        <f>+SUMIFS(Compras!Q:Q,Compras!$AD:$AD,$C$13,Compras!$B:$B,$A31)</f>
        <v>0</v>
      </c>
      <c r="D31" s="30">
        <f>+SUMIFS(Compras!R:R,Compras!$AD:$AD,$C$13,Compras!$B:$B,$A31)</f>
        <v>0</v>
      </c>
      <c r="E31" s="30">
        <f>+SUMIFS(Compras!S:S,Compras!$AD:$AD,$C$13,Compras!$B:$B,$A31)</f>
        <v>0</v>
      </c>
      <c r="F31" s="30">
        <f>+SUMIFS(Compras!T:T,Compras!$AD:$AD,$C$13,Compras!$B:$B,$A31)</f>
        <v>0</v>
      </c>
      <c r="G31" s="30">
        <f>+SUMIFS(Compras!U:U,Compras!$AD:$AD,$C$13,Compras!$B:$B,$A31)</f>
        <v>0</v>
      </c>
      <c r="H31" s="30">
        <f>+SUMIFS(Compras!V:V,Compras!$AD:$AD,$C$13,Compras!$B:$B,$A31)</f>
        <v>0</v>
      </c>
      <c r="I31" s="30">
        <f>+SUMIFS(Compras!W:W,Compras!$AD:$AD,$C$13,Compras!$B:$B,$A31)</f>
        <v>0</v>
      </c>
      <c r="J31" s="30">
        <f>+SUMIFS(Compras!X:X,Compras!$AD:$AD,$C$13,Compras!$B:$B,$A31)</f>
        <v>0</v>
      </c>
      <c r="K31" s="30">
        <f>+SUMIFS(Compras!Y:Y,Compras!$AD:$AD,$C$13,Compras!$B:$B,$A31)</f>
        <v>0</v>
      </c>
      <c r="L31" s="30">
        <f>+SUMIFS(Compras!Z:Z,Compras!$AD:$AD,$C$13,Compras!$B:$B,$A31)</f>
        <v>0</v>
      </c>
    </row>
    <row r="32" spans="1:12">
      <c r="A32" s="29" t="s">
        <v>213</v>
      </c>
      <c r="B32" s="30">
        <f>+SUMIFS(Compras!P:P,Compras!$AD:$AD,$C$13,Compras!$B:$B,$A32)</f>
        <v>0</v>
      </c>
      <c r="C32" s="30">
        <f>+SUMIFS(Compras!Q:Q,Compras!$AD:$AD,$C$13,Compras!$B:$B,$A32)</f>
        <v>0</v>
      </c>
      <c r="D32" s="30">
        <f>+SUMIFS(Compras!R:R,Compras!$AD:$AD,$C$13,Compras!$B:$B,$A32)</f>
        <v>0</v>
      </c>
      <c r="E32" s="30">
        <f>+SUMIFS(Compras!S:S,Compras!$AD:$AD,$C$13,Compras!$B:$B,$A32)</f>
        <v>0</v>
      </c>
      <c r="F32" s="30">
        <f>+SUMIFS(Compras!T:T,Compras!$AD:$AD,$C$13,Compras!$B:$B,$A32)</f>
        <v>0</v>
      </c>
      <c r="G32" s="30">
        <f>+SUMIFS(Compras!U:U,Compras!$AD:$AD,$C$13,Compras!$B:$B,$A32)</f>
        <v>0</v>
      </c>
      <c r="H32" s="30">
        <f>+SUMIFS(Compras!V:V,Compras!$AD:$AD,$C$13,Compras!$B:$B,$A32)</f>
        <v>0</v>
      </c>
      <c r="I32" s="30">
        <f>+SUMIFS(Compras!W:W,Compras!$AD:$AD,$C$13,Compras!$B:$B,$A32)</f>
        <v>0</v>
      </c>
      <c r="J32" s="30">
        <f>+SUMIFS(Compras!X:X,Compras!$AD:$AD,$C$13,Compras!$B:$B,$A32)</f>
        <v>0</v>
      </c>
      <c r="K32" s="30">
        <f>+SUMIFS(Compras!Y:Y,Compras!$AD:$AD,$C$13,Compras!$B:$B,$A32)</f>
        <v>0</v>
      </c>
      <c r="L32" s="30">
        <f>+SUMIFS(Compras!Z:Z,Compras!$AD:$AD,$C$13,Compras!$B:$B,$A32)</f>
        <v>0</v>
      </c>
    </row>
    <row r="33" spans="1:12">
      <c r="A33" s="29" t="s">
        <v>214</v>
      </c>
      <c r="B33" s="30">
        <f>+SUMIFS(Compras!P:P,Compras!$AD:$AD,$C$13,Compras!$B:$B,$A33)</f>
        <v>0</v>
      </c>
      <c r="C33" s="30">
        <f>+SUMIFS(Compras!Q:Q,Compras!$AD:$AD,$C$13,Compras!$B:$B,$A33)</f>
        <v>0</v>
      </c>
      <c r="D33" s="30">
        <f>+SUMIFS(Compras!R:R,Compras!$AD:$AD,$C$13,Compras!$B:$B,$A33)</f>
        <v>0</v>
      </c>
      <c r="E33" s="30">
        <f>+SUMIFS(Compras!S:S,Compras!$AD:$AD,$C$13,Compras!$B:$B,$A33)</f>
        <v>0</v>
      </c>
      <c r="F33" s="30">
        <f>+SUMIFS(Compras!T:T,Compras!$AD:$AD,$C$13,Compras!$B:$B,$A33)</f>
        <v>0</v>
      </c>
      <c r="G33" s="30">
        <f>+SUMIFS(Compras!U:U,Compras!$AD:$AD,$C$13,Compras!$B:$B,$A33)</f>
        <v>0</v>
      </c>
      <c r="H33" s="30">
        <f>+SUMIFS(Compras!V:V,Compras!$AD:$AD,$C$13,Compras!$B:$B,$A33)</f>
        <v>0</v>
      </c>
      <c r="I33" s="30">
        <f>+SUMIFS(Compras!W:W,Compras!$AD:$AD,$C$13,Compras!$B:$B,$A33)</f>
        <v>0</v>
      </c>
      <c r="J33" s="30">
        <f>+SUMIFS(Compras!X:X,Compras!$AD:$AD,$C$13,Compras!$B:$B,$A33)</f>
        <v>0</v>
      </c>
      <c r="K33" s="30">
        <f>+SUMIFS(Compras!Y:Y,Compras!$AD:$AD,$C$13,Compras!$B:$B,$A33)</f>
        <v>0</v>
      </c>
      <c r="L33" s="30">
        <f>+SUMIFS(Compras!Z:Z,Compras!$AD:$AD,$C$13,Compras!$B:$B,$A33)</f>
        <v>0</v>
      </c>
    </row>
    <row r="34" spans="1:12">
      <c r="A34" s="34" t="s">
        <v>215</v>
      </c>
      <c r="B34" s="76">
        <f t="shared" ref="B34:L34" si="0">SUM(B16:B33)</f>
        <v>10929.608984317727</v>
      </c>
      <c r="C34" s="76">
        <f t="shared" si="0"/>
        <v>6999.2384826065818</v>
      </c>
      <c r="D34" s="76">
        <f t="shared" si="0"/>
        <v>5090.8631934683635</v>
      </c>
      <c r="E34" s="76">
        <f t="shared" si="0"/>
        <v>6097.1829210316118</v>
      </c>
      <c r="F34" s="76">
        <f t="shared" si="0"/>
        <v>5536.8521640397721</v>
      </c>
      <c r="G34" s="76">
        <f t="shared" si="0"/>
        <v>3245.3679060064774</v>
      </c>
      <c r="H34" s="76">
        <f t="shared" si="0"/>
        <v>3893.1876614756675</v>
      </c>
      <c r="I34" s="76">
        <f t="shared" si="0"/>
        <v>2512.3024631131839</v>
      </c>
      <c r="J34" s="76">
        <f t="shared" si="0"/>
        <v>5625.8161409387776</v>
      </c>
      <c r="K34" s="76">
        <f t="shared" si="0"/>
        <v>5847.1365973120191</v>
      </c>
      <c r="L34" s="76">
        <f t="shared" si="0"/>
        <v>7054.1845346422897</v>
      </c>
    </row>
    <row r="35" spans="1:12" ht="13.8" thickBot="1">
      <c r="A35" s="37"/>
      <c r="B35" s="88" t="s">
        <v>216</v>
      </c>
      <c r="C35" s="88"/>
      <c r="D35" s="88"/>
      <c r="E35" s="88"/>
      <c r="F35" s="88"/>
      <c r="G35" s="88"/>
      <c r="H35" s="88"/>
      <c r="I35" s="88"/>
      <c r="J35" s="88"/>
      <c r="K35" s="88"/>
      <c r="L35" s="88"/>
    </row>
    <row r="36" spans="1:12" ht="13.8" thickTop="1">
      <c r="A36" s="29" t="s">
        <v>198</v>
      </c>
      <c r="B36" s="38">
        <f t="shared" ref="B36:L51" si="1">+B16/B$34</f>
        <v>1.9882347146343515E-2</v>
      </c>
      <c r="C36" s="38">
        <f t="shared" si="1"/>
        <v>5.8881142859204517E-2</v>
      </c>
      <c r="D36" s="38">
        <f t="shared" si="1"/>
        <v>9.8392091864236572E-2</v>
      </c>
      <c r="E36" s="38">
        <f t="shared" si="1"/>
        <v>5.5280385116438673E-2</v>
      </c>
      <c r="F36" s="38">
        <f t="shared" si="1"/>
        <v>4.4314789654954112E-2</v>
      </c>
      <c r="G36" s="38">
        <f t="shared" si="1"/>
        <v>0.13491463979135257</v>
      </c>
      <c r="H36" s="38">
        <f t="shared" si="1"/>
        <v>6.434916135150856E-2</v>
      </c>
      <c r="I36" s="38">
        <f t="shared" si="1"/>
        <v>0.14091686657875574</v>
      </c>
      <c r="J36" s="38">
        <f t="shared" si="1"/>
        <v>5.723458373566212E-2</v>
      </c>
      <c r="K36" s="38">
        <f t="shared" si="1"/>
        <v>3.2603467496832128E-2</v>
      </c>
      <c r="L36" s="38">
        <f t="shared" si="1"/>
        <v>7.1340062841936849E-2</v>
      </c>
    </row>
    <row r="37" spans="1:12">
      <c r="A37" s="29" t="s">
        <v>199</v>
      </c>
      <c r="B37" s="38">
        <f t="shared" si="1"/>
        <v>0</v>
      </c>
      <c r="C37" s="38">
        <f t="shared" si="1"/>
        <v>0</v>
      </c>
      <c r="D37" s="38">
        <f t="shared" si="1"/>
        <v>0</v>
      </c>
      <c r="E37" s="38">
        <f t="shared" si="1"/>
        <v>0</v>
      </c>
      <c r="F37" s="38">
        <f t="shared" si="1"/>
        <v>0</v>
      </c>
      <c r="G37" s="38">
        <f t="shared" si="1"/>
        <v>0</v>
      </c>
      <c r="H37" s="38">
        <f t="shared" si="1"/>
        <v>3.82791103225455E-3</v>
      </c>
      <c r="I37" s="38">
        <f t="shared" si="1"/>
        <v>0</v>
      </c>
      <c r="J37" s="38">
        <f t="shared" si="1"/>
        <v>0</v>
      </c>
      <c r="K37" s="38">
        <f t="shared" si="1"/>
        <v>1.1187578212226478E-2</v>
      </c>
      <c r="L37" s="38">
        <f t="shared" si="1"/>
        <v>0</v>
      </c>
    </row>
    <row r="38" spans="1:12">
      <c r="A38" s="29" t="s">
        <v>200</v>
      </c>
      <c r="B38" s="38">
        <f t="shared" si="1"/>
        <v>0</v>
      </c>
      <c r="C38" s="38">
        <f t="shared" si="1"/>
        <v>0</v>
      </c>
      <c r="D38" s="38">
        <f t="shared" si="1"/>
        <v>0</v>
      </c>
      <c r="E38" s="38">
        <f t="shared" si="1"/>
        <v>0</v>
      </c>
      <c r="F38" s="38">
        <f t="shared" si="1"/>
        <v>0</v>
      </c>
      <c r="G38" s="38">
        <f t="shared" si="1"/>
        <v>0</v>
      </c>
      <c r="H38" s="38">
        <f t="shared" si="1"/>
        <v>0</v>
      </c>
      <c r="I38" s="38">
        <f t="shared" si="1"/>
        <v>0</v>
      </c>
      <c r="J38" s="38">
        <f t="shared" si="1"/>
        <v>0</v>
      </c>
      <c r="K38" s="38">
        <f t="shared" si="1"/>
        <v>1.6366349307452887E-3</v>
      </c>
      <c r="L38" s="38">
        <f t="shared" si="1"/>
        <v>5.9777114977526303E-4</v>
      </c>
    </row>
    <row r="39" spans="1:12">
      <c r="A39" s="29" t="s">
        <v>201</v>
      </c>
      <c r="B39" s="38">
        <f t="shared" si="1"/>
        <v>0</v>
      </c>
      <c r="C39" s="38">
        <f t="shared" si="1"/>
        <v>0</v>
      </c>
      <c r="D39" s="38">
        <f t="shared" si="1"/>
        <v>0</v>
      </c>
      <c r="E39" s="38">
        <f t="shared" si="1"/>
        <v>0</v>
      </c>
      <c r="F39" s="38">
        <f t="shared" si="1"/>
        <v>0</v>
      </c>
      <c r="G39" s="38">
        <f t="shared" si="1"/>
        <v>0</v>
      </c>
      <c r="H39" s="38">
        <f t="shared" si="1"/>
        <v>0</v>
      </c>
      <c r="I39" s="38">
        <f t="shared" si="1"/>
        <v>0</v>
      </c>
      <c r="J39" s="38">
        <f t="shared" si="1"/>
        <v>0</v>
      </c>
      <c r="K39" s="38">
        <f t="shared" si="1"/>
        <v>0</v>
      </c>
      <c r="L39" s="38">
        <f t="shared" si="1"/>
        <v>0</v>
      </c>
    </row>
    <row r="40" spans="1:12">
      <c r="A40" s="29" t="s">
        <v>202</v>
      </c>
      <c r="B40" s="38">
        <f t="shared" si="1"/>
        <v>2.5667137131682026E-7</v>
      </c>
      <c r="C40" s="38">
        <f t="shared" si="1"/>
        <v>3.6769808438307364E-7</v>
      </c>
      <c r="D40" s="38">
        <f t="shared" si="1"/>
        <v>5.2338243281734079E-7</v>
      </c>
      <c r="E40" s="38">
        <f t="shared" si="1"/>
        <v>5.4041869086334678E-7</v>
      </c>
      <c r="F40" s="38">
        <f t="shared" si="1"/>
        <v>5.524871680303774E-7</v>
      </c>
      <c r="G40" s="38">
        <f t="shared" si="1"/>
        <v>1.0404293634869422E-6</v>
      </c>
      <c r="H40" s="38">
        <f t="shared" si="1"/>
        <v>8.8217572999348097E-7</v>
      </c>
      <c r="I40" s="38">
        <f t="shared" si="1"/>
        <v>1.7100302399343434E-6</v>
      </c>
      <c r="J40" s="38">
        <f t="shared" si="1"/>
        <v>6.9214424037361107E-7</v>
      </c>
      <c r="K40" s="38">
        <f t="shared" si="1"/>
        <v>2.5556242860049089E-7</v>
      </c>
      <c r="L40" s="38">
        <f t="shared" si="1"/>
        <v>6.6055009852758909E-7</v>
      </c>
    </row>
    <row r="41" spans="1:12">
      <c r="A41" s="29" t="s">
        <v>203</v>
      </c>
      <c r="B41" s="38">
        <f t="shared" si="1"/>
        <v>0</v>
      </c>
      <c r="C41" s="38">
        <f t="shared" si="1"/>
        <v>0</v>
      </c>
      <c r="D41" s="38">
        <f t="shared" si="1"/>
        <v>0</v>
      </c>
      <c r="E41" s="38">
        <f t="shared" si="1"/>
        <v>0</v>
      </c>
      <c r="F41" s="38">
        <f t="shared" si="1"/>
        <v>0</v>
      </c>
      <c r="G41" s="38">
        <f t="shared" si="1"/>
        <v>0</v>
      </c>
      <c r="H41" s="38">
        <f t="shared" si="1"/>
        <v>0</v>
      </c>
      <c r="I41" s="38">
        <f t="shared" si="1"/>
        <v>0</v>
      </c>
      <c r="J41" s="38">
        <f t="shared" si="1"/>
        <v>0</v>
      </c>
      <c r="K41" s="38">
        <f t="shared" si="1"/>
        <v>0</v>
      </c>
      <c r="L41" s="38">
        <f t="shared" si="1"/>
        <v>0</v>
      </c>
    </row>
    <row r="42" spans="1:12">
      <c r="A42" s="29" t="s">
        <v>204</v>
      </c>
      <c r="B42" s="38">
        <f t="shared" si="1"/>
        <v>8.4115534354350897E-4</v>
      </c>
      <c r="C42" s="38">
        <f t="shared" si="1"/>
        <v>8.3950910011166696E-3</v>
      </c>
      <c r="D42" s="38">
        <f t="shared" si="1"/>
        <v>1.6963629097478058E-2</v>
      </c>
      <c r="E42" s="38">
        <f t="shared" si="1"/>
        <v>9.0138716046100163E-3</v>
      </c>
      <c r="F42" s="38">
        <f t="shared" si="1"/>
        <v>4.7523744395590824E-2</v>
      </c>
      <c r="G42" s="38">
        <f t="shared" si="1"/>
        <v>1.7192232935050365E-2</v>
      </c>
      <c r="H42" s="38">
        <f t="shared" si="1"/>
        <v>9.4768347195509552E-3</v>
      </c>
      <c r="I42" s="38">
        <f t="shared" si="1"/>
        <v>4.482463463433963E-3</v>
      </c>
      <c r="J42" s="38">
        <f t="shared" si="1"/>
        <v>2.3752153759099212E-3</v>
      </c>
      <c r="K42" s="38">
        <f t="shared" si="1"/>
        <v>1.1181254091114444E-3</v>
      </c>
      <c r="L42" s="38">
        <f t="shared" si="1"/>
        <v>1.7479395299977443E-3</v>
      </c>
    </row>
    <row r="43" spans="1:12">
      <c r="A43" s="29" t="s">
        <v>205</v>
      </c>
      <c r="B43" s="38">
        <f t="shared" si="1"/>
        <v>9.8051587347513687E-3</v>
      </c>
      <c r="C43" s="38">
        <f t="shared" si="1"/>
        <v>2.4006141156291339E-2</v>
      </c>
      <c r="D43" s="38">
        <f t="shared" si="1"/>
        <v>2.560777083290328E-2</v>
      </c>
      <c r="E43" s="38">
        <f t="shared" si="1"/>
        <v>6.3839460131227696E-2</v>
      </c>
      <c r="F43" s="38">
        <f t="shared" si="1"/>
        <v>3.2101468981667262E-2</v>
      </c>
      <c r="G43" s="38">
        <f t="shared" si="1"/>
        <v>4.1104173783884937E-2</v>
      </c>
      <c r="H43" s="38">
        <f t="shared" si="1"/>
        <v>3.1526962394994515E-2</v>
      </c>
      <c r="I43" s="38">
        <f t="shared" si="1"/>
        <v>2.6126110595244417E-2</v>
      </c>
      <c r="J43" s="38">
        <f t="shared" si="1"/>
        <v>0.10539792825526906</v>
      </c>
      <c r="K43" s="38">
        <f t="shared" si="1"/>
        <v>1.8423233356566579E-2</v>
      </c>
      <c r="L43" s="38">
        <f t="shared" si="1"/>
        <v>2.1400538681492713E-2</v>
      </c>
    </row>
    <row r="44" spans="1:12">
      <c r="A44" s="29" t="s">
        <v>206</v>
      </c>
      <c r="B44" s="38">
        <f t="shared" si="1"/>
        <v>0</v>
      </c>
      <c r="C44" s="38">
        <f t="shared" si="1"/>
        <v>0</v>
      </c>
      <c r="D44" s="38">
        <f t="shared" si="1"/>
        <v>3.2485021442371573E-3</v>
      </c>
      <c r="E44" s="38">
        <f t="shared" si="1"/>
        <v>1.6192051522590058E-3</v>
      </c>
      <c r="F44" s="38">
        <f t="shared" si="1"/>
        <v>0</v>
      </c>
      <c r="G44" s="38">
        <f t="shared" si="1"/>
        <v>0</v>
      </c>
      <c r="H44" s="38">
        <f t="shared" si="1"/>
        <v>3.6456295545281431E-3</v>
      </c>
      <c r="I44" s="38">
        <f t="shared" si="1"/>
        <v>3.6396063508488687E-3</v>
      </c>
      <c r="J44" s="38">
        <f t="shared" si="1"/>
        <v>0</v>
      </c>
      <c r="K44" s="38">
        <f t="shared" si="1"/>
        <v>0</v>
      </c>
      <c r="L44" s="38">
        <f t="shared" si="1"/>
        <v>1.7180741360651934E-3</v>
      </c>
    </row>
    <row r="45" spans="1:12">
      <c r="A45" s="29" t="s">
        <v>207</v>
      </c>
      <c r="B45" s="38">
        <f t="shared" si="1"/>
        <v>0</v>
      </c>
      <c r="C45" s="38">
        <f t="shared" si="1"/>
        <v>0</v>
      </c>
      <c r="D45" s="38">
        <f t="shared" si="1"/>
        <v>0</v>
      </c>
      <c r="E45" s="38">
        <f t="shared" si="1"/>
        <v>0</v>
      </c>
      <c r="F45" s="38">
        <f t="shared" si="1"/>
        <v>0</v>
      </c>
      <c r="G45" s="38">
        <f t="shared" si="1"/>
        <v>0</v>
      </c>
      <c r="H45" s="38">
        <f t="shared" si="1"/>
        <v>0</v>
      </c>
      <c r="I45" s="38">
        <f t="shared" si="1"/>
        <v>5.4587113619297368E-3</v>
      </c>
      <c r="J45" s="38">
        <f t="shared" si="1"/>
        <v>2.3126244573341069E-3</v>
      </c>
      <c r="K45" s="38">
        <f t="shared" si="1"/>
        <v>0</v>
      </c>
      <c r="L45" s="38">
        <f t="shared" si="1"/>
        <v>1.5655799682819077E-3</v>
      </c>
    </row>
    <row r="46" spans="1:12">
      <c r="A46" s="31" t="s">
        <v>130</v>
      </c>
      <c r="B46" s="40">
        <f t="shared" si="1"/>
        <v>0.96908767662205464</v>
      </c>
      <c r="C46" s="40">
        <f t="shared" si="1"/>
        <v>0.90811289753809454</v>
      </c>
      <c r="D46" s="40">
        <f t="shared" si="1"/>
        <v>0.83770588718070249</v>
      </c>
      <c r="E46" s="40">
        <f t="shared" si="1"/>
        <v>0.86645043168659919</v>
      </c>
      <c r="F46" s="40">
        <f t="shared" si="1"/>
        <v>0.87355106813454331</v>
      </c>
      <c r="G46" s="40">
        <f t="shared" si="1"/>
        <v>0.80191276470791772</v>
      </c>
      <c r="H46" s="40">
        <f t="shared" si="1"/>
        <v>0.88378615191023846</v>
      </c>
      <c r="I46" s="40">
        <f t="shared" si="1"/>
        <v>0.80632350512834616</v>
      </c>
      <c r="J46" s="40">
        <f t="shared" si="1"/>
        <v>0.81257132982614266</v>
      </c>
      <c r="K46" s="40">
        <f t="shared" si="1"/>
        <v>0.9296176219824922</v>
      </c>
      <c r="L46" s="40">
        <f t="shared" si="1"/>
        <v>0.89441224212600512</v>
      </c>
    </row>
    <row r="47" spans="1:12">
      <c r="A47" s="29" t="s">
        <v>208</v>
      </c>
      <c r="B47" s="38">
        <f t="shared" si="1"/>
        <v>0</v>
      </c>
      <c r="C47" s="38">
        <f t="shared" si="1"/>
        <v>0</v>
      </c>
      <c r="D47" s="38">
        <f t="shared" si="1"/>
        <v>0</v>
      </c>
      <c r="E47" s="38">
        <f t="shared" si="1"/>
        <v>0</v>
      </c>
      <c r="F47" s="38">
        <f t="shared" si="1"/>
        <v>0</v>
      </c>
      <c r="G47" s="38">
        <f t="shared" si="1"/>
        <v>0</v>
      </c>
      <c r="H47" s="38">
        <f t="shared" si="1"/>
        <v>0</v>
      </c>
      <c r="I47" s="38">
        <f t="shared" si="1"/>
        <v>0</v>
      </c>
      <c r="J47" s="38">
        <f t="shared" si="1"/>
        <v>0</v>
      </c>
      <c r="K47" s="38">
        <f t="shared" si="1"/>
        <v>0</v>
      </c>
      <c r="L47" s="38">
        <f t="shared" si="1"/>
        <v>0</v>
      </c>
    </row>
    <row r="48" spans="1:12">
      <c r="A48" s="29" t="s">
        <v>209</v>
      </c>
      <c r="B48" s="38">
        <f t="shared" si="1"/>
        <v>3.8340548193559985E-4</v>
      </c>
      <c r="C48" s="38">
        <f t="shared" si="1"/>
        <v>6.0435974720848297E-4</v>
      </c>
      <c r="D48" s="38">
        <f t="shared" si="1"/>
        <v>1.1177977454395254E-2</v>
      </c>
      <c r="E48" s="38">
        <f t="shared" si="1"/>
        <v>3.7961058901745874E-3</v>
      </c>
      <c r="F48" s="38">
        <f t="shared" si="1"/>
        <v>2.5083763460765282E-3</v>
      </c>
      <c r="G48" s="38">
        <f t="shared" si="1"/>
        <v>4.8751483524310238E-3</v>
      </c>
      <c r="H48" s="38">
        <f t="shared" si="1"/>
        <v>3.3864668611948445E-3</v>
      </c>
      <c r="I48" s="38">
        <f t="shared" si="1"/>
        <v>1.3051026491201125E-2</v>
      </c>
      <c r="J48" s="38">
        <f t="shared" si="1"/>
        <v>1.7559565330205237E-2</v>
      </c>
      <c r="K48" s="38">
        <f t="shared" si="1"/>
        <v>5.4130830495972958E-3</v>
      </c>
      <c r="L48" s="38">
        <f t="shared" si="1"/>
        <v>5.7440625207651605E-3</v>
      </c>
    </row>
    <row r="49" spans="1:12">
      <c r="A49" s="29" t="s">
        <v>210</v>
      </c>
      <c r="B49" s="38">
        <f t="shared" si="1"/>
        <v>0</v>
      </c>
      <c r="C49" s="38">
        <f t="shared" si="1"/>
        <v>0</v>
      </c>
      <c r="D49" s="38">
        <f t="shared" si="1"/>
        <v>6.9036180436142782E-3</v>
      </c>
      <c r="E49" s="38">
        <f t="shared" si="1"/>
        <v>0</v>
      </c>
      <c r="F49" s="38">
        <f t="shared" si="1"/>
        <v>0</v>
      </c>
      <c r="G49" s="38">
        <f t="shared" si="1"/>
        <v>0</v>
      </c>
      <c r="H49" s="38">
        <f t="shared" si="1"/>
        <v>0</v>
      </c>
      <c r="I49" s="38">
        <f t="shared" si="1"/>
        <v>0</v>
      </c>
      <c r="J49" s="38">
        <f t="shared" si="1"/>
        <v>0</v>
      </c>
      <c r="K49" s="38">
        <f t="shared" si="1"/>
        <v>0</v>
      </c>
      <c r="L49" s="38">
        <f t="shared" si="1"/>
        <v>1.4730684955815282E-3</v>
      </c>
    </row>
    <row r="50" spans="1:12">
      <c r="A50" s="29" t="s">
        <v>211</v>
      </c>
      <c r="B50" s="38">
        <f t="shared" si="1"/>
        <v>0</v>
      </c>
      <c r="C50" s="38">
        <f t="shared" si="1"/>
        <v>0</v>
      </c>
      <c r="D50" s="38">
        <f t="shared" si="1"/>
        <v>0</v>
      </c>
      <c r="E50" s="38">
        <f t="shared" si="1"/>
        <v>0</v>
      </c>
      <c r="F50" s="38">
        <f t="shared" si="1"/>
        <v>0</v>
      </c>
      <c r="G50" s="38">
        <f t="shared" si="1"/>
        <v>0</v>
      </c>
      <c r="H50" s="38">
        <f t="shared" si="1"/>
        <v>0</v>
      </c>
      <c r="I50" s="38">
        <f t="shared" si="1"/>
        <v>0</v>
      </c>
      <c r="J50" s="38">
        <f t="shared" si="1"/>
        <v>2.548060875236484E-3</v>
      </c>
      <c r="K50" s="38">
        <f t="shared" si="1"/>
        <v>0</v>
      </c>
      <c r="L50" s="38">
        <f t="shared" si="1"/>
        <v>0</v>
      </c>
    </row>
    <row r="51" spans="1:12">
      <c r="A51" s="29" t="s">
        <v>212</v>
      </c>
      <c r="B51" s="38">
        <f t="shared" si="1"/>
        <v>0</v>
      </c>
      <c r="C51" s="38">
        <f t="shared" si="1"/>
        <v>0</v>
      </c>
      <c r="D51" s="38">
        <f t="shared" si="1"/>
        <v>0</v>
      </c>
      <c r="E51" s="38">
        <f t="shared" si="1"/>
        <v>0</v>
      </c>
      <c r="F51" s="38">
        <f t="shared" si="1"/>
        <v>0</v>
      </c>
      <c r="G51" s="38">
        <f t="shared" si="1"/>
        <v>0</v>
      </c>
      <c r="H51" s="38">
        <f t="shared" si="1"/>
        <v>0</v>
      </c>
      <c r="I51" s="38">
        <f t="shared" si="1"/>
        <v>0</v>
      </c>
      <c r="J51" s="38">
        <f t="shared" si="1"/>
        <v>0</v>
      </c>
      <c r="K51" s="38">
        <f t="shared" si="1"/>
        <v>0</v>
      </c>
      <c r="L51" s="38">
        <f t="shared" si="1"/>
        <v>0</v>
      </c>
    </row>
    <row r="52" spans="1:12">
      <c r="A52" s="29" t="s">
        <v>213</v>
      </c>
      <c r="B52" s="38">
        <f t="shared" ref="B52:L53" si="2">+B32/B$34</f>
        <v>0</v>
      </c>
      <c r="C52" s="38">
        <f t="shared" si="2"/>
        <v>0</v>
      </c>
      <c r="D52" s="38">
        <f t="shared" si="2"/>
        <v>0</v>
      </c>
      <c r="E52" s="38">
        <f t="shared" si="2"/>
        <v>0</v>
      </c>
      <c r="F52" s="38">
        <f t="shared" si="2"/>
        <v>0</v>
      </c>
      <c r="G52" s="38">
        <f t="shared" si="2"/>
        <v>0</v>
      </c>
      <c r="H52" s="38">
        <f t="shared" si="2"/>
        <v>0</v>
      </c>
      <c r="I52" s="38">
        <f t="shared" si="2"/>
        <v>0</v>
      </c>
      <c r="J52" s="38">
        <f t="shared" si="2"/>
        <v>0</v>
      </c>
      <c r="K52" s="38">
        <f t="shared" si="2"/>
        <v>0</v>
      </c>
      <c r="L52" s="38">
        <f t="shared" si="2"/>
        <v>0</v>
      </c>
    </row>
    <row r="53" spans="1:12">
      <c r="A53" s="29" t="s">
        <v>214</v>
      </c>
      <c r="B53" s="38">
        <f t="shared" si="2"/>
        <v>0</v>
      </c>
      <c r="C53" s="38">
        <f t="shared" si="2"/>
        <v>0</v>
      </c>
      <c r="D53" s="38">
        <f t="shared" si="2"/>
        <v>0</v>
      </c>
      <c r="E53" s="38">
        <f t="shared" si="2"/>
        <v>0</v>
      </c>
      <c r="F53" s="38">
        <f t="shared" si="2"/>
        <v>0</v>
      </c>
      <c r="G53" s="38">
        <f t="shared" si="2"/>
        <v>0</v>
      </c>
      <c r="H53" s="38">
        <f t="shared" si="2"/>
        <v>0</v>
      </c>
      <c r="I53" s="38">
        <f t="shared" si="2"/>
        <v>0</v>
      </c>
      <c r="J53" s="38">
        <f t="shared" si="2"/>
        <v>0</v>
      </c>
      <c r="K53" s="38">
        <f t="shared" si="2"/>
        <v>0</v>
      </c>
      <c r="L53" s="38">
        <f t="shared" si="2"/>
        <v>0</v>
      </c>
    </row>
    <row r="54" spans="1:12">
      <c r="A54" s="34" t="s">
        <v>215</v>
      </c>
      <c r="B54" s="77">
        <f t="shared" ref="B54:L54" si="3">SUM(B36:B53)</f>
        <v>1</v>
      </c>
      <c r="C54" s="77">
        <f t="shared" si="3"/>
        <v>1</v>
      </c>
      <c r="D54" s="77">
        <f t="shared" si="3"/>
        <v>1</v>
      </c>
      <c r="E54" s="77">
        <f t="shared" si="3"/>
        <v>1</v>
      </c>
      <c r="F54" s="77">
        <f t="shared" si="3"/>
        <v>1</v>
      </c>
      <c r="G54" s="77">
        <f t="shared" si="3"/>
        <v>1</v>
      </c>
      <c r="H54" s="77">
        <f t="shared" si="3"/>
        <v>1</v>
      </c>
      <c r="I54" s="77">
        <f t="shared" si="3"/>
        <v>1</v>
      </c>
      <c r="J54" s="77">
        <f t="shared" si="3"/>
        <v>0.99999999999999989</v>
      </c>
      <c r="K54" s="77">
        <f t="shared" si="3"/>
        <v>1</v>
      </c>
      <c r="L54" s="77">
        <f t="shared" si="3"/>
        <v>1</v>
      </c>
    </row>
  </sheetData>
  <sheetProtection algorithmName="SHA-512" hashValue="90vEAcpddio/s+nOs+XEsSLjf4wujujU3ecZ/ZUMY0eLaPhvQlvD1NcJO4BtAvHlyOAW/EG4ztMYmckJvC014g==" saltValue="8ziNlWzoyspqR5aZgu0ilQ==" spinCount="100000" sheet="1" objects="1" scenarios="1"/>
  <protectedRanges>
    <protectedRange sqref="C12:C13" name="Rango1"/>
  </protectedRanges>
  <mergeCells count="3">
    <mergeCell ref="A11:L11"/>
    <mergeCell ref="B15:L15"/>
    <mergeCell ref="B35:L35"/>
  </mergeCells>
  <dataValidations count="1">
    <dataValidation type="list" allowBlank="1" showInputMessage="1" showErrorMessage="1" sqref="C13" xr:uid="{0EFA3CBA-48FC-4189-A0FC-1464FC680AA8}">
      <formula1>$B$3:$B$6</formula1>
    </dataValidation>
  </dataValidations>
  <printOptions verticalCentered="1"/>
  <pageMargins left="0.59055118110236227" right="0" top="0" bottom="0" header="0" footer="0"/>
  <pageSetup paperSize="9" fitToHeight="0" orientation="landscape" horizontalDpi="1200" verticalDpi="1200" r:id="rId1"/>
  <rowBreaks count="4" manualBreakCount="4">
    <brk id="9" max="16383" man="1"/>
    <brk id="54" max="16383" man="1"/>
    <brk id="9" max="16383" man="1"/>
    <brk id="54" max="16383" man="1"/>
  </row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65DA2-2845-4C39-B29A-1C93FC9FB957}">
  <sheetPr>
    <pageSetUpPr fitToPage="1"/>
  </sheetPr>
  <dimension ref="A1:M43"/>
  <sheetViews>
    <sheetView view="pageBreakPreview" zoomScaleNormal="100" zoomScaleSheetLayoutView="100" workbookViewId="0">
      <selection sqref="A1:L1"/>
    </sheetView>
  </sheetViews>
  <sheetFormatPr baseColWidth="10" defaultColWidth="11.44140625" defaultRowHeight="13.2"/>
  <cols>
    <col min="1" max="1" width="23.109375" customWidth="1"/>
    <col min="2" max="12" width="9.6640625" customWidth="1"/>
  </cols>
  <sheetData>
    <row r="1" spans="1:13" ht="15.6">
      <c r="A1" s="86" t="s">
        <v>350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</row>
    <row r="2" spans="1:13" ht="15.6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6"/>
    </row>
    <row r="3" spans="1:13" ht="13.8" thickBot="1">
      <c r="B3" s="27" t="s">
        <v>17</v>
      </c>
      <c r="C3" s="27" t="s">
        <v>18</v>
      </c>
      <c r="D3" s="27">
        <v>2021</v>
      </c>
      <c r="E3" s="27">
        <v>2020</v>
      </c>
      <c r="F3" s="27">
        <v>2019</v>
      </c>
      <c r="G3" s="27">
        <v>2018</v>
      </c>
      <c r="H3" s="27">
        <v>2017</v>
      </c>
      <c r="I3" s="27">
        <v>2016</v>
      </c>
      <c r="J3" s="27">
        <v>2015</v>
      </c>
      <c r="K3" s="27">
        <v>2014</v>
      </c>
      <c r="L3" s="27">
        <v>2013</v>
      </c>
      <c r="M3" s="17"/>
    </row>
    <row r="4" spans="1:13" ht="14.4" thickTop="1" thickBot="1">
      <c r="A4" s="28" t="s">
        <v>196</v>
      </c>
      <c r="B4" s="87" t="s">
        <v>316</v>
      </c>
      <c r="C4" s="87"/>
      <c r="D4" s="87"/>
      <c r="E4" s="87"/>
      <c r="F4" s="87"/>
      <c r="G4" s="87"/>
      <c r="H4" s="87"/>
      <c r="I4" s="87"/>
      <c r="J4" s="87"/>
      <c r="K4" s="87"/>
      <c r="L4" s="87"/>
      <c r="M4" s="17"/>
    </row>
    <row r="5" spans="1:13" ht="13.8" thickTop="1">
      <c r="A5" s="29" t="s">
        <v>198</v>
      </c>
      <c r="B5" s="30">
        <v>3502.3928064000002</v>
      </c>
      <c r="C5" s="30">
        <v>3383.2264192499997</v>
      </c>
      <c r="D5" s="30">
        <v>4099.4215624999997</v>
      </c>
      <c r="E5" s="30">
        <v>2826.2371266</v>
      </c>
      <c r="F5" s="30">
        <v>3326.4319536500002</v>
      </c>
      <c r="G5" s="30">
        <v>3260.0792895676718</v>
      </c>
      <c r="H5" s="30">
        <v>2866.3637537000004</v>
      </c>
      <c r="I5" s="30">
        <v>2465.0553089999999</v>
      </c>
      <c r="J5" s="30">
        <v>2551.0186916500002</v>
      </c>
      <c r="K5" s="30">
        <v>2238.7072893999998</v>
      </c>
      <c r="L5" s="30">
        <v>2227.6638199999998</v>
      </c>
    </row>
    <row r="6" spans="1:13">
      <c r="A6" s="29" t="s">
        <v>199</v>
      </c>
      <c r="B6" s="30">
        <v>57.71179399999999</v>
      </c>
      <c r="C6" s="30">
        <v>61.205885000000002</v>
      </c>
      <c r="D6" s="30">
        <v>111.90185700000001</v>
      </c>
      <c r="E6" s="30">
        <v>0</v>
      </c>
      <c r="F6" s="30">
        <v>66.987235999999996</v>
      </c>
      <c r="G6" s="30">
        <v>48.232199999999999</v>
      </c>
      <c r="H6" s="30">
        <v>111.979253</v>
      </c>
      <c r="I6" s="30">
        <v>135.08027199999998</v>
      </c>
      <c r="J6" s="30">
        <v>93.881763000000007</v>
      </c>
      <c r="K6" s="30">
        <v>123.00617799999999</v>
      </c>
      <c r="L6" s="30">
        <v>86.571514000000008</v>
      </c>
    </row>
    <row r="7" spans="1:13">
      <c r="A7" s="29" t="s">
        <v>200</v>
      </c>
      <c r="B7" s="30">
        <v>22.664090999999999</v>
      </c>
      <c r="C7" s="30">
        <v>128.19146699999999</v>
      </c>
      <c r="D7" s="30">
        <v>67.311226000000005</v>
      </c>
      <c r="E7" s="30">
        <v>10.496505000000001</v>
      </c>
      <c r="F7" s="30">
        <v>74.926029</v>
      </c>
      <c r="G7" s="30">
        <v>83.322546476902502</v>
      </c>
      <c r="H7" s="30">
        <v>30.673439000000002</v>
      </c>
      <c r="I7" s="30">
        <v>37.448581000000004</v>
      </c>
      <c r="J7" s="30">
        <v>80.659435000000002</v>
      </c>
      <c r="K7" s="30">
        <v>47.563431999999999</v>
      </c>
      <c r="L7" s="30">
        <v>77.169541000000009</v>
      </c>
    </row>
    <row r="8" spans="1:13">
      <c r="A8" s="29" t="s">
        <v>201</v>
      </c>
      <c r="B8" s="30">
        <v>0</v>
      </c>
      <c r="C8" s="30">
        <v>0</v>
      </c>
      <c r="D8" s="30">
        <v>0</v>
      </c>
      <c r="E8" s="30">
        <v>0</v>
      </c>
      <c r="F8" s="30">
        <v>1.175187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</row>
    <row r="9" spans="1:13">
      <c r="A9" s="29" t="s">
        <v>202</v>
      </c>
      <c r="B9" s="30">
        <v>1.6551775412570724</v>
      </c>
      <c r="C9" s="30">
        <v>1.7073564256905356</v>
      </c>
      <c r="D9" s="30">
        <v>1.7587390076065086</v>
      </c>
      <c r="E9" s="30">
        <v>1.8365339799937159</v>
      </c>
      <c r="F9" s="30">
        <v>1.7330584567740288</v>
      </c>
      <c r="G9" s="30">
        <v>1.9517289014965347</v>
      </c>
      <c r="H9" s="30">
        <v>2.069409238455076</v>
      </c>
      <c r="I9" s="30">
        <v>2.2841515200275673</v>
      </c>
      <c r="J9" s="30">
        <v>2.2919746079086019</v>
      </c>
      <c r="K9" s="30">
        <v>1.9034929130585612</v>
      </c>
      <c r="L9" s="30">
        <v>2.8260178529567801</v>
      </c>
    </row>
    <row r="10" spans="1:13">
      <c r="A10" s="29" t="s">
        <v>203</v>
      </c>
      <c r="B10" s="30">
        <v>9.0975189999999984</v>
      </c>
      <c r="C10" s="30">
        <v>18.29795</v>
      </c>
      <c r="D10" s="30">
        <v>17.936167999999999</v>
      </c>
      <c r="E10" s="30">
        <v>0</v>
      </c>
      <c r="F10" s="30">
        <v>23.964281</v>
      </c>
      <c r="G10" s="30">
        <v>33.146312999999999</v>
      </c>
      <c r="H10" s="30">
        <v>25.365044000000001</v>
      </c>
      <c r="I10" s="30">
        <v>3.3645740000000002</v>
      </c>
      <c r="J10" s="30">
        <v>4.7289779999999997</v>
      </c>
      <c r="K10" s="30">
        <v>47.493070000000003</v>
      </c>
      <c r="L10" s="30">
        <v>2.7753209999999999</v>
      </c>
    </row>
    <row r="11" spans="1:13">
      <c r="A11" s="29" t="s">
        <v>204</v>
      </c>
      <c r="B11" s="30">
        <v>508.72456800000003</v>
      </c>
      <c r="C11" s="30">
        <v>654.40099499999997</v>
      </c>
      <c r="D11" s="30">
        <v>714.35454599999991</v>
      </c>
      <c r="E11" s="30">
        <v>718.084969</v>
      </c>
      <c r="F11" s="30">
        <v>581.85446200000001</v>
      </c>
      <c r="G11" s="30">
        <v>663.95095789814684</v>
      </c>
      <c r="H11" s="30">
        <v>328.51485000000002</v>
      </c>
      <c r="I11" s="30">
        <v>467.19777899999997</v>
      </c>
      <c r="J11" s="30">
        <v>614.0851530000001</v>
      </c>
      <c r="K11" s="30">
        <v>296.80586899999997</v>
      </c>
      <c r="L11" s="30">
        <v>389.52903799999996</v>
      </c>
    </row>
    <row r="12" spans="1:13">
      <c r="A12" s="29" t="s">
        <v>205</v>
      </c>
      <c r="B12" s="30">
        <v>783.83443499999998</v>
      </c>
      <c r="C12" s="30">
        <v>875.59832399999982</v>
      </c>
      <c r="D12" s="30">
        <v>576.96977400000003</v>
      </c>
      <c r="E12" s="30">
        <v>837.27957100000003</v>
      </c>
      <c r="F12" s="30">
        <v>901.26336500000014</v>
      </c>
      <c r="G12" s="30">
        <v>786.03560740113323</v>
      </c>
      <c r="H12" s="30">
        <v>787.89953700000012</v>
      </c>
      <c r="I12" s="30">
        <v>825.15644299999997</v>
      </c>
      <c r="J12" s="30">
        <v>810.65047900000002</v>
      </c>
      <c r="K12" s="30">
        <v>878.27164100000005</v>
      </c>
      <c r="L12" s="30">
        <v>638.42085399999996</v>
      </c>
    </row>
    <row r="13" spans="1:13">
      <c r="A13" s="29" t="s">
        <v>206</v>
      </c>
      <c r="B13" s="30">
        <v>157.78324180000001</v>
      </c>
      <c r="C13" s="30">
        <v>95.021769000000006</v>
      </c>
      <c r="D13" s="30">
        <v>163.60675599999988</v>
      </c>
      <c r="E13" s="30">
        <v>187.08952230920735</v>
      </c>
      <c r="F13" s="30">
        <v>215.70632180000001</v>
      </c>
      <c r="G13" s="30">
        <v>113.38758865</v>
      </c>
      <c r="H13" s="30">
        <v>112.422763</v>
      </c>
      <c r="I13" s="30">
        <v>123.71013400000001</v>
      </c>
      <c r="J13" s="30">
        <v>136.10736799999998</v>
      </c>
      <c r="K13" s="30">
        <v>76.911557999999999</v>
      </c>
      <c r="L13" s="30">
        <v>121.42831839999998</v>
      </c>
    </row>
    <row r="14" spans="1:13">
      <c r="A14" s="29" t="s">
        <v>207</v>
      </c>
      <c r="B14" s="30">
        <v>325.82472050000001</v>
      </c>
      <c r="C14" s="30">
        <v>368.27716609999993</v>
      </c>
      <c r="D14" s="30">
        <v>203.44943799999999</v>
      </c>
      <c r="E14" s="30">
        <v>185.60912985000002</v>
      </c>
      <c r="F14" s="30">
        <v>198.97844699999999</v>
      </c>
      <c r="G14" s="30">
        <v>303.07283315000001</v>
      </c>
      <c r="H14" s="30">
        <v>211.76928400000006</v>
      </c>
      <c r="I14" s="30">
        <v>200.17751899999999</v>
      </c>
      <c r="J14" s="30">
        <v>224.66153809999997</v>
      </c>
      <c r="K14" s="30">
        <v>200.32977999999997</v>
      </c>
      <c r="L14" s="30">
        <v>171.758849</v>
      </c>
    </row>
    <row r="15" spans="1:13">
      <c r="A15" s="31" t="s">
        <v>130</v>
      </c>
      <c r="B15" s="32">
        <v>11055.980693000003</v>
      </c>
      <c r="C15" s="32">
        <v>11538.792443999999</v>
      </c>
      <c r="D15" s="32">
        <v>7930.6872120000007</v>
      </c>
      <c r="E15" s="32">
        <v>7815.4798150000015</v>
      </c>
      <c r="F15" s="32">
        <v>7910.540074999999</v>
      </c>
      <c r="G15" s="32">
        <v>8164.7063550000003</v>
      </c>
      <c r="H15" s="32">
        <v>7160.4275600000001</v>
      </c>
      <c r="I15" s="32">
        <v>4829.5513419999997</v>
      </c>
      <c r="J15" s="32">
        <v>6354.0183410000009</v>
      </c>
      <c r="K15" s="32">
        <v>6579.2017340000011</v>
      </c>
      <c r="L15" s="32">
        <v>6964.4764799999984</v>
      </c>
      <c r="M15" s="41"/>
    </row>
    <row r="16" spans="1:13">
      <c r="A16" s="29" t="s">
        <v>208</v>
      </c>
      <c r="B16" s="30">
        <v>136.136797</v>
      </c>
      <c r="C16" s="30">
        <v>70.927361999999988</v>
      </c>
      <c r="D16" s="30">
        <v>57.925909999999995</v>
      </c>
      <c r="E16" s="30">
        <v>85.583407999999991</v>
      </c>
      <c r="F16" s="30">
        <v>91.575126999999995</v>
      </c>
      <c r="G16" s="30">
        <v>69.803349999999995</v>
      </c>
      <c r="H16" s="30">
        <v>46.961428999999995</v>
      </c>
      <c r="I16" s="30">
        <v>13.184212</v>
      </c>
      <c r="J16" s="30">
        <v>105.38432600000002</v>
      </c>
      <c r="K16" s="30">
        <v>30.709803000000001</v>
      </c>
      <c r="L16" s="30">
        <v>59.330415000000009</v>
      </c>
    </row>
    <row r="17" spans="1:13">
      <c r="A17" s="29" t="s">
        <v>209</v>
      </c>
      <c r="B17" s="30">
        <v>446.64549200000005</v>
      </c>
      <c r="C17" s="30">
        <v>220.25276600000001</v>
      </c>
      <c r="D17" s="30">
        <v>363.47000299999996</v>
      </c>
      <c r="E17" s="30">
        <v>274.03044799999998</v>
      </c>
      <c r="F17" s="30">
        <v>241.78313900000001</v>
      </c>
      <c r="G17" s="30">
        <v>394.68918500000007</v>
      </c>
      <c r="H17" s="30">
        <v>300.43673899999999</v>
      </c>
      <c r="I17" s="30">
        <v>222.85528600000004</v>
      </c>
      <c r="J17" s="30">
        <v>356.73690264190492</v>
      </c>
      <c r="K17" s="30">
        <v>402.56557392204616</v>
      </c>
      <c r="L17" s="30">
        <v>392.71145184389525</v>
      </c>
    </row>
    <row r="18" spans="1:13">
      <c r="A18" s="29" t="s">
        <v>210</v>
      </c>
      <c r="B18" s="30">
        <v>51.071005</v>
      </c>
      <c r="C18" s="30">
        <v>118.132497</v>
      </c>
      <c r="D18" s="30">
        <v>148.53785099999999</v>
      </c>
      <c r="E18" s="30">
        <v>66.601121000000006</v>
      </c>
      <c r="F18" s="30">
        <v>82.640005000000002</v>
      </c>
      <c r="G18" s="30">
        <v>108.428888</v>
      </c>
      <c r="H18" s="30">
        <v>41.819689000000004</v>
      </c>
      <c r="I18" s="30">
        <v>84.746343999999993</v>
      </c>
      <c r="J18" s="30">
        <v>59.774046999999996</v>
      </c>
      <c r="K18" s="30">
        <v>104.721853</v>
      </c>
      <c r="L18" s="30">
        <v>80.650013000000001</v>
      </c>
    </row>
    <row r="19" spans="1:13">
      <c r="A19" s="29" t="s">
        <v>211</v>
      </c>
      <c r="B19" s="30">
        <v>17.906496000000001</v>
      </c>
      <c r="C19" s="30">
        <v>55.707395000000005</v>
      </c>
      <c r="D19" s="30">
        <v>103.60051200000001</v>
      </c>
      <c r="E19" s="30">
        <v>49.920524</v>
      </c>
      <c r="F19" s="30">
        <v>61.605407999999997</v>
      </c>
      <c r="G19" s="30">
        <v>0.80132400000000004</v>
      </c>
      <c r="H19" s="30">
        <v>15.222075</v>
      </c>
      <c r="I19" s="30">
        <v>0</v>
      </c>
      <c r="J19" s="30">
        <v>14.334922000000001</v>
      </c>
      <c r="K19" s="30">
        <v>56.618326000000003</v>
      </c>
      <c r="L19" s="30">
        <v>11.364649999999999</v>
      </c>
    </row>
    <row r="20" spans="1:13">
      <c r="A20" s="29" t="s">
        <v>212</v>
      </c>
      <c r="B20" s="30">
        <v>98.751947999999999</v>
      </c>
      <c r="C20" s="30">
        <v>65.181942000000006</v>
      </c>
      <c r="D20" s="30">
        <v>81.906154000000001</v>
      </c>
      <c r="E20" s="30">
        <v>45.434792999999999</v>
      </c>
      <c r="F20" s="30">
        <v>16.605074999999999</v>
      </c>
      <c r="G20" s="30">
        <v>33.387866000000002</v>
      </c>
      <c r="H20" s="30">
        <v>36.807547999999997</v>
      </c>
      <c r="I20" s="30">
        <v>54.294163999999995</v>
      </c>
      <c r="J20" s="30">
        <v>53.408197999999999</v>
      </c>
      <c r="K20" s="30">
        <v>34.331656000000002</v>
      </c>
      <c r="L20" s="30">
        <v>67.862512000000009</v>
      </c>
    </row>
    <row r="21" spans="1:13">
      <c r="A21" s="29" t="s">
        <v>213</v>
      </c>
      <c r="B21" s="30">
        <v>18.367775999999999</v>
      </c>
      <c r="C21" s="30">
        <v>0</v>
      </c>
      <c r="D21" s="30">
        <v>0</v>
      </c>
      <c r="E21" s="30">
        <v>21.601967999999999</v>
      </c>
      <c r="F21" s="30">
        <v>21.321533000000002</v>
      </c>
      <c r="G21" s="30">
        <v>0</v>
      </c>
      <c r="H21" s="30">
        <v>3.4911840000000001</v>
      </c>
      <c r="I21" s="30">
        <v>13.742760000000001</v>
      </c>
      <c r="J21" s="30">
        <v>5.3806500000000002</v>
      </c>
      <c r="K21" s="30">
        <v>0</v>
      </c>
      <c r="L21" s="30">
        <v>4.1209059999999997</v>
      </c>
    </row>
    <row r="22" spans="1:13">
      <c r="A22" s="29" t="s">
        <v>214</v>
      </c>
      <c r="B22" s="30">
        <v>1.4917545613792811E-2</v>
      </c>
      <c r="C22" s="30">
        <v>1.4465425882747688E-2</v>
      </c>
      <c r="D22" s="30">
        <v>1.5365395943260477E-2</v>
      </c>
      <c r="E22" s="30">
        <v>1.2865580888730591E-2</v>
      </c>
      <c r="F22" s="30">
        <v>1.6432164911966463E-2</v>
      </c>
      <c r="G22" s="30">
        <v>1.3587085888228463E-2</v>
      </c>
      <c r="H22" s="30">
        <v>1.1810042670169984E-2</v>
      </c>
      <c r="I22" s="30">
        <v>1.1845038280016198E-2</v>
      </c>
      <c r="J22" s="30">
        <v>2.1797444126551043E-2</v>
      </c>
      <c r="K22" s="30">
        <v>1.0877452861618319E-2</v>
      </c>
      <c r="L22" s="30">
        <v>1.4469033202070559E-2</v>
      </c>
    </row>
    <row r="23" spans="1:13">
      <c r="A23" s="34" t="s">
        <v>215</v>
      </c>
      <c r="B23" s="35">
        <v>17194.563477786873</v>
      </c>
      <c r="C23" s="35">
        <v>17654.936203201571</v>
      </c>
      <c r="D23" s="35">
        <v>14642.85307390355</v>
      </c>
      <c r="E23" s="35">
        <v>13125.298300320092</v>
      </c>
      <c r="F23" s="35">
        <v>13819.107135071683</v>
      </c>
      <c r="G23" s="35">
        <v>14065.009620131239</v>
      </c>
      <c r="H23" s="35">
        <v>12082.235366981127</v>
      </c>
      <c r="I23" s="35">
        <v>9477.8607155583068</v>
      </c>
      <c r="J23" s="35">
        <v>11467.144564443941</v>
      </c>
      <c r="K23" s="35">
        <v>11119.152133687965</v>
      </c>
      <c r="L23" s="35">
        <v>11298.674170130053</v>
      </c>
      <c r="M23" s="36"/>
    </row>
    <row r="24" spans="1:13" ht="13.8" thickBot="1">
      <c r="A24" s="37"/>
      <c r="B24" s="88" t="s">
        <v>216</v>
      </c>
      <c r="C24" s="88"/>
      <c r="D24" s="88"/>
      <c r="E24" s="88"/>
      <c r="F24" s="88"/>
      <c r="G24" s="88"/>
      <c r="H24" s="88"/>
      <c r="I24" s="88"/>
      <c r="J24" s="88"/>
      <c r="K24" s="88"/>
      <c r="L24" s="88"/>
    </row>
    <row r="25" spans="1:13" ht="13.8" thickTop="1">
      <c r="A25" s="29" t="s">
        <v>198</v>
      </c>
      <c r="B25" s="38">
        <v>0.20369187103380865</v>
      </c>
      <c r="C25" s="38">
        <v>0.19163062275107404</v>
      </c>
      <c r="D25" s="38">
        <v>0.27996057474659614</v>
      </c>
      <c r="E25" s="38">
        <v>0.2153274586171558</v>
      </c>
      <c r="F25" s="38">
        <v>0.2407125092190513</v>
      </c>
      <c r="G25" s="38">
        <v>0.23178649553865377</v>
      </c>
      <c r="H25" s="38">
        <v>0.23723786755001705</v>
      </c>
      <c r="I25" s="38">
        <v>0.26008562300915733</v>
      </c>
      <c r="J25" s="38">
        <v>0.22246328868652429</v>
      </c>
      <c r="K25" s="38">
        <v>0.20133794937631386</v>
      </c>
      <c r="L25" s="38">
        <v>0.19716152412724708</v>
      </c>
    </row>
    <row r="26" spans="1:13">
      <c r="A26" s="29" t="s">
        <v>199</v>
      </c>
      <c r="B26" s="38">
        <v>3.3563977401668893E-3</v>
      </c>
      <c r="C26" s="38">
        <v>3.4667859626080575E-3</v>
      </c>
      <c r="D26" s="38">
        <v>7.6420801626037732E-3</v>
      </c>
      <c r="E26" s="38">
        <v>0</v>
      </c>
      <c r="F26" s="38">
        <v>4.8474358976487173E-3</v>
      </c>
      <c r="G26" s="38">
        <v>3.4292333459171819E-3</v>
      </c>
      <c r="H26" s="38">
        <v>9.2680906801420136E-3</v>
      </c>
      <c r="I26" s="38">
        <v>1.425219003042111E-2</v>
      </c>
      <c r="J26" s="38">
        <v>8.1870218407377755E-3</v>
      </c>
      <c r="K26" s="38">
        <v>1.1062550140610559E-2</v>
      </c>
      <c r="L26" s="38">
        <v>7.66209492339078E-3</v>
      </c>
    </row>
    <row r="27" spans="1:13">
      <c r="A27" s="29" t="s">
        <v>200</v>
      </c>
      <c r="B27" s="38">
        <v>1.3180963290681407E-3</v>
      </c>
      <c r="C27" s="38">
        <v>7.2609419555281982E-3</v>
      </c>
      <c r="D27" s="38">
        <v>4.5968654920100147E-3</v>
      </c>
      <c r="E27" s="38">
        <v>7.9971553863610241E-4</v>
      </c>
      <c r="F27" s="38">
        <v>5.4219153428403709E-3</v>
      </c>
      <c r="G27" s="38">
        <v>5.9241016342884683E-3</v>
      </c>
      <c r="H27" s="38">
        <v>2.5387221874377439E-3</v>
      </c>
      <c r="I27" s="38">
        <v>3.9511638885478218E-3</v>
      </c>
      <c r="J27" s="38">
        <v>7.0339598970523051E-3</v>
      </c>
      <c r="K27" s="38">
        <v>4.2776132054076245E-3</v>
      </c>
      <c r="L27" s="38">
        <v>6.8299642805888395E-3</v>
      </c>
    </row>
    <row r="28" spans="1:13">
      <c r="A28" s="29" t="s">
        <v>201</v>
      </c>
      <c r="B28" s="38">
        <v>0</v>
      </c>
      <c r="C28" s="38">
        <v>0</v>
      </c>
      <c r="D28" s="38">
        <v>0</v>
      </c>
      <c r="E28" s="38">
        <v>0</v>
      </c>
      <c r="F28" s="38">
        <v>8.5040732987551581E-5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</row>
    <row r="29" spans="1:13">
      <c r="A29" s="29" t="s">
        <v>202</v>
      </c>
      <c r="B29" s="38">
        <v>9.6261678488979686E-5</v>
      </c>
      <c r="C29" s="38">
        <v>9.6707028903390838E-5</v>
      </c>
      <c r="D29" s="38">
        <v>1.2010903877338823E-4</v>
      </c>
      <c r="E29" s="38">
        <v>1.3992321835069665E-4</v>
      </c>
      <c r="F29" s="38">
        <v>1.2541030616773193E-4</v>
      </c>
      <c r="G29" s="38">
        <v>1.3876484653825094E-4</v>
      </c>
      <c r="H29" s="38">
        <v>1.7127701750542371E-4</v>
      </c>
      <c r="I29" s="38">
        <v>2.4099863762273236E-4</v>
      </c>
      <c r="J29" s="38">
        <v>1.9987317636295477E-4</v>
      </c>
      <c r="K29" s="38">
        <v>1.7119047299402466E-4</v>
      </c>
      <c r="L29" s="38">
        <v>2.5011942201394162E-4</v>
      </c>
    </row>
    <row r="30" spans="1:13">
      <c r="A30" s="29" t="s">
        <v>203</v>
      </c>
      <c r="B30" s="38">
        <v>5.290927572399732E-4</v>
      </c>
      <c r="C30" s="38">
        <v>1.0364211906176033E-3</v>
      </c>
      <c r="D30" s="38">
        <v>1.2249093745238613E-3</v>
      </c>
      <c r="E30" s="38">
        <v>0</v>
      </c>
      <c r="F30" s="38">
        <v>1.734141053091683E-3</v>
      </c>
      <c r="G30" s="38">
        <v>2.3566505743840872E-3</v>
      </c>
      <c r="H30" s="38">
        <v>2.0993668166172899E-3</v>
      </c>
      <c r="I30" s="38">
        <v>3.549929779488013E-4</v>
      </c>
      <c r="J30" s="38">
        <v>4.1239368470709733E-4</v>
      </c>
      <c r="K30" s="38">
        <v>4.2712852049311472E-3</v>
      </c>
      <c r="L30" s="38">
        <v>2.4563244839266438E-4</v>
      </c>
    </row>
    <row r="31" spans="1:13">
      <c r="A31" s="29" t="s">
        <v>204</v>
      </c>
      <c r="B31" s="38">
        <v>2.9586361332010879E-2</v>
      </c>
      <c r="C31" s="38">
        <v>3.7066177270090046E-2</v>
      </c>
      <c r="D31" s="38">
        <v>4.8785202063737189E-2</v>
      </c>
      <c r="E31" s="38">
        <v>5.4709992304135882E-2</v>
      </c>
      <c r="F31" s="38">
        <v>4.2105069185208385E-2</v>
      </c>
      <c r="G31" s="38">
        <v>4.7205865892038512E-2</v>
      </c>
      <c r="H31" s="38">
        <v>2.7189906505031353E-2</v>
      </c>
      <c r="I31" s="38">
        <v>4.9293589874461349E-2</v>
      </c>
      <c r="J31" s="38">
        <v>5.3551705880127101E-2</v>
      </c>
      <c r="K31" s="38">
        <v>2.6693210546221417E-2</v>
      </c>
      <c r="L31" s="38">
        <v>3.4475641312835231E-2</v>
      </c>
    </row>
    <row r="32" spans="1:13">
      <c r="A32" s="29" t="s">
        <v>205</v>
      </c>
      <c r="B32" s="38">
        <v>4.5586178213399345E-2</v>
      </c>
      <c r="C32" s="38">
        <v>4.9595099858883523E-2</v>
      </c>
      <c r="D32" s="38">
        <v>3.9402824783393742E-2</v>
      </c>
      <c r="E32" s="38">
        <v>6.379127939359526E-2</v>
      </c>
      <c r="F32" s="38">
        <v>6.5218639394774847E-2</v>
      </c>
      <c r="G32" s="38">
        <v>5.588589191407882E-2</v>
      </c>
      <c r="H32" s="38">
        <v>6.5211404435408307E-2</v>
      </c>
      <c r="I32" s="38">
        <v>8.7061465425997561E-2</v>
      </c>
      <c r="J32" s="38">
        <v>7.0693316408827339E-2</v>
      </c>
      <c r="K32" s="38">
        <v>7.8987285221062783E-2</v>
      </c>
      <c r="L32" s="38">
        <v>5.6504050332540162E-2</v>
      </c>
    </row>
    <row r="33" spans="1:13">
      <c r="A33" s="29" t="s">
        <v>206</v>
      </c>
      <c r="B33" s="38">
        <v>9.1763447210413528E-3</v>
      </c>
      <c r="C33" s="38">
        <v>5.382164393364878E-3</v>
      </c>
      <c r="D33" s="38">
        <v>1.1173147416986608E-2</v>
      </c>
      <c r="E33" s="38">
        <v>1.4254115832525097E-2</v>
      </c>
      <c r="F33" s="38">
        <v>1.5609280664201254E-2</v>
      </c>
      <c r="G33" s="38">
        <v>8.0616787128043217E-3</v>
      </c>
      <c r="H33" s="38">
        <v>9.304798291484534E-3</v>
      </c>
      <c r="I33" s="38">
        <v>1.3052537667801409E-2</v>
      </c>
      <c r="J33" s="38">
        <v>1.186933392485752E-2</v>
      </c>
      <c r="K33" s="38">
        <v>6.9170344173076995E-3</v>
      </c>
      <c r="L33" s="38">
        <v>1.0747129846528028E-2</v>
      </c>
    </row>
    <row r="34" spans="1:13">
      <c r="A34" s="29" t="s">
        <v>207</v>
      </c>
      <c r="B34" s="38">
        <v>1.8949287134908829E-2</v>
      </c>
      <c r="C34" s="38">
        <v>2.0859727945843048E-2</v>
      </c>
      <c r="D34" s="38">
        <v>1.3894111821868033E-2</v>
      </c>
      <c r="E34" s="38">
        <v>1.4141326589542997E-2</v>
      </c>
      <c r="F34" s="38">
        <v>1.4398791836196865E-2</v>
      </c>
      <c r="G34" s="38">
        <v>2.1548000416310564E-2</v>
      </c>
      <c r="H34" s="38">
        <v>1.7527326489494868E-2</v>
      </c>
      <c r="I34" s="38">
        <v>2.1120538168639701E-2</v>
      </c>
      <c r="J34" s="38">
        <v>1.9591759468752641E-2</v>
      </c>
      <c r="K34" s="38">
        <v>1.8016641699959837E-2</v>
      </c>
      <c r="L34" s="38">
        <v>1.5201681756083685E-2</v>
      </c>
    </row>
    <row r="35" spans="1:13">
      <c r="A35" s="31" t="s">
        <v>130</v>
      </c>
      <c r="B35" s="40">
        <v>0.64299281033117728</v>
      </c>
      <c r="C35" s="40">
        <v>0.65357316000425636</v>
      </c>
      <c r="D35" s="40">
        <v>0.54160805766289144</v>
      </c>
      <c r="E35" s="40">
        <v>0.59545159555035809</v>
      </c>
      <c r="F35" s="40">
        <v>0.57243496252545445</v>
      </c>
      <c r="G35" s="40">
        <v>0.58049774408357757</v>
      </c>
      <c r="H35" s="40">
        <v>0.59264095943440531</v>
      </c>
      <c r="I35" s="40">
        <v>0.5095613331890485</v>
      </c>
      <c r="J35" s="40">
        <v>0.55410641291658969</v>
      </c>
      <c r="K35" s="40">
        <v>0.59169994752269228</v>
      </c>
      <c r="L35" s="40">
        <v>0.6163976741989573</v>
      </c>
      <c r="M35" s="41"/>
    </row>
    <row r="36" spans="1:13">
      <c r="A36" s="29" t="s">
        <v>208</v>
      </c>
      <c r="B36" s="38">
        <v>7.917432575469039E-3</v>
      </c>
      <c r="C36" s="38">
        <v>4.0174238628592675E-3</v>
      </c>
      <c r="D36" s="38">
        <v>3.9559169041472782E-3</v>
      </c>
      <c r="E36" s="38">
        <v>6.5204924140971968E-3</v>
      </c>
      <c r="F36" s="38">
        <v>6.6267035999446264E-3</v>
      </c>
      <c r="G36" s="38">
        <v>4.9629080878900011E-3</v>
      </c>
      <c r="H36" s="38">
        <v>3.8868162698053612E-3</v>
      </c>
      <c r="I36" s="38">
        <v>1.3910535716522572E-3</v>
      </c>
      <c r="J36" s="38">
        <v>9.1901105290644134E-3</v>
      </c>
      <c r="K36" s="38">
        <v>2.7618835169057328E-3</v>
      </c>
      <c r="L36" s="38">
        <v>5.2510953149573917E-3</v>
      </c>
    </row>
    <row r="37" spans="1:13">
      <c r="A37" s="29" t="s">
        <v>209</v>
      </c>
      <c r="B37" s="38">
        <v>2.5975971566652892E-2</v>
      </c>
      <c r="C37" s="38">
        <v>1.2475421234320805E-2</v>
      </c>
      <c r="D37" s="38">
        <v>2.4822348565920881E-2</v>
      </c>
      <c r="E37" s="38">
        <v>2.087803581525588E-2</v>
      </c>
      <c r="F37" s="38">
        <v>1.7496292389714209E-2</v>
      </c>
      <c r="G37" s="38">
        <v>2.8061778531248333E-2</v>
      </c>
      <c r="H37" s="38">
        <v>2.486598960164664E-2</v>
      </c>
      <c r="I37" s="38">
        <v>2.3513247629201147E-2</v>
      </c>
      <c r="J37" s="38">
        <v>3.1109479839299788E-2</v>
      </c>
      <c r="K37" s="38">
        <v>3.6204700599642259E-2</v>
      </c>
      <c r="L37" s="38">
        <v>3.4757303904036287E-2</v>
      </c>
    </row>
    <row r="38" spans="1:13">
      <c r="A38" s="29" t="s">
        <v>210</v>
      </c>
      <c r="B38" s="38">
        <v>2.9701832829880826E-3</v>
      </c>
      <c r="C38" s="38">
        <v>6.6911879850677508E-3</v>
      </c>
      <c r="D38" s="38">
        <v>1.0144051179802091E-2</v>
      </c>
      <c r="E38" s="38">
        <v>5.0742557979330484E-3</v>
      </c>
      <c r="F38" s="38">
        <v>5.9801262261196973E-3</v>
      </c>
      <c r="G38" s="38">
        <v>7.7091229176840239E-3</v>
      </c>
      <c r="H38" s="38">
        <v>3.4612542902687296E-3</v>
      </c>
      <c r="I38" s="38">
        <v>8.941505529922518E-3</v>
      </c>
      <c r="J38" s="38">
        <v>5.2126356883422211E-3</v>
      </c>
      <c r="K38" s="38">
        <v>9.4181509292171357E-3</v>
      </c>
      <c r="L38" s="38">
        <v>7.1380067949221764E-3</v>
      </c>
    </row>
    <row r="39" spans="1:13">
      <c r="A39" s="29" t="s">
        <v>211</v>
      </c>
      <c r="B39" s="38">
        <v>1.0414045127189679E-3</v>
      </c>
      <c r="C39" s="38">
        <v>3.1553438856322773E-3</v>
      </c>
      <c r="D39" s="38">
        <v>7.0751588831166065E-3</v>
      </c>
      <c r="E39" s="38">
        <v>3.803382053326938E-3</v>
      </c>
      <c r="F39" s="38">
        <v>4.4579875818207436E-3</v>
      </c>
      <c r="G39" s="38">
        <v>5.6972872514290042E-5</v>
      </c>
      <c r="H39" s="38">
        <v>1.259872410828841E-3</v>
      </c>
      <c r="I39" s="38">
        <v>0</v>
      </c>
      <c r="J39" s="38">
        <v>1.2500864464941122E-3</v>
      </c>
      <c r="K39" s="38">
        <v>5.091964325990476E-3</v>
      </c>
      <c r="L39" s="38">
        <v>1.0058392541351768E-3</v>
      </c>
    </row>
    <row r="40" spans="1:13">
      <c r="A40" s="29" t="s">
        <v>212</v>
      </c>
      <c r="B40" s="38">
        <v>5.7432076206863063E-3</v>
      </c>
      <c r="C40" s="38">
        <v>3.6919953292258185E-3</v>
      </c>
      <c r="D40" s="38">
        <v>5.5935925592241927E-3</v>
      </c>
      <c r="E40" s="38">
        <v>3.4616198398242852E-3</v>
      </c>
      <c r="F40" s="38">
        <v>1.2016025954280196E-3</v>
      </c>
      <c r="G40" s="38">
        <v>2.3738246116953928E-3</v>
      </c>
      <c r="H40" s="38">
        <v>3.046418719882689E-3</v>
      </c>
      <c r="I40" s="38">
        <v>5.7285252051524497E-3</v>
      </c>
      <c r="J40" s="38">
        <v>4.6574975749065078E-3</v>
      </c>
      <c r="K40" s="38">
        <v>3.0876145579467836E-3</v>
      </c>
      <c r="L40" s="38">
        <v>6.0062367476182285E-3</v>
      </c>
    </row>
    <row r="41" spans="1:13">
      <c r="A41" s="29" t="s">
        <v>213</v>
      </c>
      <c r="B41" s="38">
        <v>1.0682315967909719E-3</v>
      </c>
      <c r="C41" s="38">
        <v>0</v>
      </c>
      <c r="D41" s="38">
        <v>0</v>
      </c>
      <c r="E41" s="38">
        <v>1.645826822806243E-3</v>
      </c>
      <c r="F41" s="38">
        <v>1.5429023591464763E-3</v>
      </c>
      <c r="G41" s="38">
        <v>0</v>
      </c>
      <c r="H41" s="38">
        <v>2.8895182836289251E-4</v>
      </c>
      <c r="I41" s="38">
        <v>1.4499854357893952E-3</v>
      </c>
      <c r="J41" s="38">
        <v>4.6922317668198995E-4</v>
      </c>
      <c r="K41" s="38">
        <v>0</v>
      </c>
      <c r="L41" s="38">
        <v>3.6472474008448786E-4</v>
      </c>
    </row>
    <row r="42" spans="1:13">
      <c r="A42" s="29" t="s">
        <v>214</v>
      </c>
      <c r="B42" s="38">
        <v>8.6757338347462726E-7</v>
      </c>
      <c r="C42" s="38">
        <v>8.1934172495760747E-7</v>
      </c>
      <c r="D42" s="38">
        <v>1.0493444047898453E-6</v>
      </c>
      <c r="E42" s="38">
        <v>9.8021245646027202E-7</v>
      </c>
      <c r="F42" s="38">
        <v>1.1890902032493162E-6</v>
      </c>
      <c r="G42" s="38">
        <v>9.6602037646538653E-7</v>
      </c>
      <c r="H42" s="38">
        <v>9.7747166078596639E-7</v>
      </c>
      <c r="I42" s="38">
        <v>1.2497586359938874E-6</v>
      </c>
      <c r="J42" s="38">
        <v>1.9008606723367E-6</v>
      </c>
      <c r="K42" s="38">
        <v>9.7826279655466148E-7</v>
      </c>
      <c r="L42" s="38">
        <v>1.2805956685008127E-6</v>
      </c>
    </row>
    <row r="43" spans="1:13">
      <c r="A43" s="34" t="s">
        <v>215</v>
      </c>
      <c r="B43" s="42">
        <v>0.99999999999999989</v>
      </c>
      <c r="C43" s="42">
        <v>1</v>
      </c>
      <c r="D43" s="42">
        <v>1</v>
      </c>
      <c r="E43" s="42">
        <v>1</v>
      </c>
      <c r="F43" s="42">
        <v>1</v>
      </c>
      <c r="G43" s="42">
        <v>1</v>
      </c>
      <c r="H43" s="42">
        <v>0.99999999999999978</v>
      </c>
      <c r="I43" s="42">
        <v>1.0000000000000002</v>
      </c>
      <c r="J43" s="42">
        <v>1</v>
      </c>
      <c r="K43" s="42">
        <v>1.0000000000000002</v>
      </c>
      <c r="L43" s="42">
        <v>1</v>
      </c>
      <c r="M43" s="36"/>
    </row>
  </sheetData>
  <mergeCells count="3">
    <mergeCell ref="A1:L1"/>
    <mergeCell ref="B4:L4"/>
    <mergeCell ref="B24:L24"/>
  </mergeCells>
  <printOptions horizontalCentered="1"/>
  <pageMargins left="0.39370078740157483" right="0" top="0.39370078740157483" bottom="0.39370078740157483" header="0" footer="0"/>
  <pageSetup paperSize="9" scale="99" orientation="landscape" horizontalDpi="1200" verticalDpi="120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E45AC-77BE-48FE-9D19-6E7AA70662EA}">
  <dimension ref="A1:M76"/>
  <sheetViews>
    <sheetView view="pageBreakPreview" zoomScaleNormal="100" zoomScaleSheetLayoutView="100" workbookViewId="0">
      <selection sqref="A1:L1"/>
    </sheetView>
  </sheetViews>
  <sheetFormatPr baseColWidth="10" defaultColWidth="11.44140625" defaultRowHeight="13.2"/>
  <cols>
    <col min="1" max="1" width="23.109375" customWidth="1"/>
    <col min="2" max="12" width="9.6640625" customWidth="1"/>
  </cols>
  <sheetData>
    <row r="1" spans="1:13" ht="15.6">
      <c r="A1" s="86" t="s">
        <v>351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</row>
    <row r="2" spans="1:13" ht="15.6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6"/>
    </row>
    <row r="3" spans="1:13" ht="13.8" thickBot="1">
      <c r="B3" s="27" t="s">
        <v>17</v>
      </c>
      <c r="C3" s="27" t="s">
        <v>18</v>
      </c>
      <c r="D3" s="27">
        <v>2021</v>
      </c>
      <c r="E3" s="27">
        <v>2020</v>
      </c>
      <c r="F3" s="27">
        <v>2019</v>
      </c>
      <c r="G3" s="27">
        <v>2018</v>
      </c>
      <c r="H3" s="27">
        <v>2017</v>
      </c>
      <c r="I3" s="27">
        <v>2016</v>
      </c>
      <c r="J3" s="27">
        <v>2015</v>
      </c>
      <c r="K3" s="27">
        <v>2014</v>
      </c>
      <c r="L3" s="27">
        <v>2013</v>
      </c>
      <c r="M3" s="17"/>
    </row>
    <row r="4" spans="1:13" ht="14.4" thickTop="1" thickBot="1">
      <c r="A4" s="28" t="s">
        <v>196</v>
      </c>
      <c r="B4" s="87" t="s">
        <v>322</v>
      </c>
      <c r="C4" s="87"/>
      <c r="D4" s="87"/>
      <c r="E4" s="87"/>
      <c r="F4" s="87"/>
      <c r="G4" s="87"/>
      <c r="H4" s="87"/>
      <c r="I4" s="87"/>
      <c r="J4" s="87"/>
      <c r="K4" s="87"/>
      <c r="L4" s="87"/>
      <c r="M4" s="17"/>
    </row>
    <row r="5" spans="1:13" ht="13.8" thickTop="1">
      <c r="A5" s="29" t="s">
        <v>218</v>
      </c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</row>
    <row r="6" spans="1:13">
      <c r="A6" s="29" t="s">
        <v>219</v>
      </c>
      <c r="B6" s="30">
        <v>0</v>
      </c>
      <c r="C6" s="30">
        <v>0</v>
      </c>
      <c r="D6" s="30">
        <v>19.366019999999999</v>
      </c>
      <c r="E6" s="30">
        <v>17.762868000000001</v>
      </c>
      <c r="F6" s="30">
        <v>60.977534000000006</v>
      </c>
      <c r="G6" s="30">
        <v>7.32768</v>
      </c>
      <c r="H6" s="30">
        <v>16.727857</v>
      </c>
      <c r="I6" s="30">
        <v>27.489587999999998</v>
      </c>
      <c r="J6" s="30">
        <v>11.818704</v>
      </c>
      <c r="K6" s="30">
        <v>17.732469999999999</v>
      </c>
      <c r="L6" s="30">
        <v>27.959644999999998</v>
      </c>
    </row>
    <row r="7" spans="1:13">
      <c r="A7" s="29" t="s">
        <v>220</v>
      </c>
      <c r="B7" s="30">
        <v>574.2845695499999</v>
      </c>
      <c r="C7" s="30">
        <v>347.37389330000002</v>
      </c>
      <c r="D7" s="30">
        <v>597.37515104999989</v>
      </c>
      <c r="E7" s="30">
        <v>462.80688884999995</v>
      </c>
      <c r="F7" s="30">
        <v>354.59173675</v>
      </c>
      <c r="G7" s="30">
        <v>296.09963655000001</v>
      </c>
      <c r="H7" s="30">
        <v>208.45864599999999</v>
      </c>
      <c r="I7" s="30">
        <v>311.67918299999991</v>
      </c>
      <c r="J7" s="30">
        <v>202.96736300000001</v>
      </c>
      <c r="K7" s="30">
        <v>171.88566065000001</v>
      </c>
      <c r="L7" s="30">
        <v>250.83423324999998</v>
      </c>
    </row>
    <row r="8" spans="1:13">
      <c r="A8" s="29" t="s">
        <v>221</v>
      </c>
      <c r="B8" s="30">
        <v>233.55734699999999</v>
      </c>
      <c r="C8" s="30">
        <v>132.338852</v>
      </c>
      <c r="D8" s="30">
        <v>299.62056200000001</v>
      </c>
      <c r="E8" s="30">
        <v>193.73309600000002</v>
      </c>
      <c r="F8" s="30">
        <v>564.23764400000005</v>
      </c>
      <c r="G8" s="30">
        <v>390.14897570338059</v>
      </c>
      <c r="H8" s="30">
        <v>233.17053299999998</v>
      </c>
      <c r="I8" s="30">
        <v>242.19590399999998</v>
      </c>
      <c r="J8" s="30">
        <v>261.72729500000003</v>
      </c>
      <c r="K8" s="30">
        <v>223.02074100000004</v>
      </c>
      <c r="L8" s="30">
        <v>250.80981400000002</v>
      </c>
    </row>
    <row r="9" spans="1:13">
      <c r="A9" s="29" t="s">
        <v>222</v>
      </c>
      <c r="B9" s="30">
        <v>202.47507200000001</v>
      </c>
      <c r="C9" s="30">
        <v>116.837749</v>
      </c>
      <c r="D9" s="30">
        <v>98.795182999999994</v>
      </c>
      <c r="E9" s="30">
        <v>102.83251000000001</v>
      </c>
      <c r="F9" s="30">
        <v>71.80094299999999</v>
      </c>
      <c r="G9" s="30">
        <v>61.695621000000003</v>
      </c>
      <c r="H9" s="30">
        <v>158.411249</v>
      </c>
      <c r="I9" s="30">
        <v>49.968824999999995</v>
      </c>
      <c r="J9" s="30">
        <v>66.953414999999993</v>
      </c>
      <c r="K9" s="30">
        <v>22.325868</v>
      </c>
      <c r="L9" s="30">
        <v>36.665863999999999</v>
      </c>
    </row>
    <row r="10" spans="1:13">
      <c r="A10" s="29" t="s">
        <v>223</v>
      </c>
      <c r="B10" s="30">
        <v>846.95253200000002</v>
      </c>
      <c r="C10" s="30">
        <v>895.80753900000002</v>
      </c>
      <c r="D10" s="30">
        <v>819.44394699999998</v>
      </c>
      <c r="E10" s="30">
        <v>528.42777400000034</v>
      </c>
      <c r="F10" s="30">
        <v>756.31869900000004</v>
      </c>
      <c r="G10" s="30">
        <v>685.07746502927989</v>
      </c>
      <c r="H10" s="30">
        <v>483.47302099999996</v>
      </c>
      <c r="I10" s="30">
        <v>625.68241399999999</v>
      </c>
      <c r="J10" s="30">
        <v>715.06800700000008</v>
      </c>
      <c r="K10" s="30">
        <v>647.97045700000001</v>
      </c>
      <c r="L10" s="30">
        <v>427.55541899999997</v>
      </c>
    </row>
    <row r="11" spans="1:13">
      <c r="A11" s="29" t="s">
        <v>224</v>
      </c>
      <c r="B11" s="30">
        <v>45.506264999999999</v>
      </c>
      <c r="C11" s="30">
        <v>102.266497</v>
      </c>
      <c r="D11" s="30">
        <v>16.876117000000001</v>
      </c>
      <c r="E11" s="30">
        <v>139.12079599999998</v>
      </c>
      <c r="F11" s="30">
        <v>67.502093000000002</v>
      </c>
      <c r="G11" s="30">
        <v>119.53023407956441</v>
      </c>
      <c r="H11" s="30">
        <v>44.821280000000002</v>
      </c>
      <c r="I11" s="30">
        <v>69.915193000000002</v>
      </c>
      <c r="J11" s="30">
        <v>60.368565000000004</v>
      </c>
      <c r="K11" s="30">
        <v>55.476569999999995</v>
      </c>
      <c r="L11" s="30">
        <v>58.104760000000006</v>
      </c>
    </row>
    <row r="12" spans="1:13">
      <c r="A12" s="29" t="s">
        <v>225</v>
      </c>
      <c r="B12" s="30">
        <v>29.317087999999998</v>
      </c>
      <c r="C12" s="30">
        <v>117.34483299999999</v>
      </c>
      <c r="D12" s="30">
        <v>153.01489900000001</v>
      </c>
      <c r="E12" s="30">
        <v>172.887261</v>
      </c>
      <c r="F12" s="30">
        <v>151.292193</v>
      </c>
      <c r="G12" s="30">
        <v>70.453333999999998</v>
      </c>
      <c r="H12" s="30">
        <v>119.68451899999999</v>
      </c>
      <c r="I12" s="30">
        <v>90.011543999999986</v>
      </c>
      <c r="J12" s="30">
        <v>46.158939000000004</v>
      </c>
      <c r="K12" s="30">
        <v>99.138807999999997</v>
      </c>
      <c r="L12" s="30">
        <v>41.002640999999997</v>
      </c>
    </row>
    <row r="13" spans="1:13">
      <c r="A13" s="29" t="s">
        <v>226</v>
      </c>
      <c r="B13" s="30">
        <v>1570.29993285</v>
      </c>
      <c r="C13" s="30">
        <v>1671.2570559500002</v>
      </c>
      <c r="D13" s="30">
        <v>2094.9296834499996</v>
      </c>
      <c r="E13" s="30">
        <v>1208.6659327499999</v>
      </c>
      <c r="F13" s="30">
        <v>1299.7111109</v>
      </c>
      <c r="G13" s="30">
        <v>1629.7463432054469</v>
      </c>
      <c r="H13" s="30">
        <v>1601.6166486999996</v>
      </c>
      <c r="I13" s="30">
        <v>1048.1126579999998</v>
      </c>
      <c r="J13" s="30">
        <v>1185.9564036499999</v>
      </c>
      <c r="K13" s="30">
        <v>1001.1567147500001</v>
      </c>
      <c r="L13" s="30">
        <v>1134.7314437499997</v>
      </c>
    </row>
    <row r="14" spans="1:13">
      <c r="A14" s="29" t="s">
        <v>227</v>
      </c>
    </row>
    <row r="15" spans="1:13">
      <c r="A15" s="29" t="s">
        <v>228</v>
      </c>
      <c r="B15" s="30">
        <v>13.484448</v>
      </c>
      <c r="C15" s="30">
        <v>59.100614</v>
      </c>
      <c r="D15" s="30">
        <v>30.096187</v>
      </c>
      <c r="E15" s="30">
        <v>0</v>
      </c>
      <c r="F15" s="30">
        <v>15.172319999999999</v>
      </c>
      <c r="G15" s="30">
        <v>0</v>
      </c>
      <c r="H15" s="30">
        <v>13.657752</v>
      </c>
      <c r="I15" s="30">
        <v>23.998331999999998</v>
      </c>
      <c r="J15" s="30">
        <v>0</v>
      </c>
      <c r="K15" s="30">
        <v>24.691488</v>
      </c>
      <c r="L15" s="30">
        <v>16.928125000000001</v>
      </c>
    </row>
    <row r="16" spans="1:13">
      <c r="A16" s="29" t="s">
        <v>229</v>
      </c>
      <c r="B16" s="30">
        <v>19.314724999999999</v>
      </c>
      <c r="C16" s="30">
        <v>0</v>
      </c>
      <c r="D16" s="30">
        <v>0</v>
      </c>
      <c r="E16" s="30">
        <v>0</v>
      </c>
      <c r="F16" s="30">
        <v>0</v>
      </c>
      <c r="G16" s="30">
        <v>15.033431999999999</v>
      </c>
      <c r="H16" s="30">
        <v>30.641876</v>
      </c>
      <c r="I16" s="30">
        <v>14.28275</v>
      </c>
      <c r="J16" s="30">
        <v>0</v>
      </c>
      <c r="K16" s="30">
        <v>5.218159</v>
      </c>
      <c r="L16" s="30">
        <v>48.946920999999996</v>
      </c>
    </row>
    <row r="17" spans="1:12">
      <c r="A17" s="29" t="s">
        <v>230</v>
      </c>
      <c r="B17" s="30">
        <v>24.912621000000001</v>
      </c>
      <c r="C17" s="30">
        <v>2.1052710000000001</v>
      </c>
      <c r="D17" s="30">
        <v>81.805670000000006</v>
      </c>
      <c r="E17" s="30">
        <v>0</v>
      </c>
      <c r="F17" s="30">
        <v>51.814915999999997</v>
      </c>
      <c r="G17" s="30">
        <v>33.198768000000001</v>
      </c>
      <c r="H17" s="30">
        <v>67.679625000000001</v>
      </c>
      <c r="I17" s="30">
        <v>96.799189999999996</v>
      </c>
      <c r="J17" s="30">
        <v>93.881763000000007</v>
      </c>
      <c r="K17" s="30">
        <v>93.096530999999999</v>
      </c>
      <c r="L17" s="30">
        <v>20.696468000000003</v>
      </c>
    </row>
    <row r="18" spans="1:12">
      <c r="A18" s="29" t="s">
        <v>231</v>
      </c>
    </row>
    <row r="19" spans="1:12">
      <c r="A19" s="29" t="s">
        <v>232</v>
      </c>
      <c r="B19" s="30">
        <v>22.664090999999999</v>
      </c>
      <c r="C19" s="30">
        <v>128.19146699999999</v>
      </c>
      <c r="D19" s="30">
        <v>67.311226000000005</v>
      </c>
      <c r="E19" s="30">
        <v>10.496505000000001</v>
      </c>
      <c r="F19" s="30">
        <v>74.926029</v>
      </c>
      <c r="G19" s="30">
        <v>83.322546476902502</v>
      </c>
      <c r="H19" s="30">
        <v>30.673439000000002</v>
      </c>
      <c r="I19" s="30">
        <v>37.448581000000004</v>
      </c>
      <c r="J19" s="30">
        <v>80.659435000000002</v>
      </c>
      <c r="K19" s="30">
        <v>47.563431999999999</v>
      </c>
      <c r="L19" s="30">
        <v>77.169541000000009</v>
      </c>
    </row>
    <row r="20" spans="1:12">
      <c r="A20" s="29" t="s">
        <v>201</v>
      </c>
    </row>
    <row r="21" spans="1:12">
      <c r="A21" s="29" t="s">
        <v>233</v>
      </c>
      <c r="B21" s="30">
        <v>0</v>
      </c>
      <c r="C21" s="30">
        <v>0</v>
      </c>
      <c r="D21" s="30">
        <v>0</v>
      </c>
      <c r="E21" s="30">
        <v>0</v>
      </c>
      <c r="F21" s="30">
        <v>1.175187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</row>
    <row r="22" spans="1:12">
      <c r="A22" s="29" t="s">
        <v>234</v>
      </c>
    </row>
    <row r="23" spans="1:12">
      <c r="A23" s="29" t="s">
        <v>235</v>
      </c>
      <c r="B23" s="30">
        <v>0.86100376903301179</v>
      </c>
      <c r="C23" s="30">
        <v>0.8893001166321377</v>
      </c>
      <c r="D23" s="30">
        <v>0.93085327618602542</v>
      </c>
      <c r="E23" s="30">
        <v>0.96311324239492135</v>
      </c>
      <c r="F23" s="30">
        <v>1.0239872059211965</v>
      </c>
      <c r="G23" s="30">
        <v>1.1128700312093462</v>
      </c>
      <c r="H23" s="30">
        <v>1.3751767739642069</v>
      </c>
      <c r="I23" s="30">
        <v>1.5182350899522183</v>
      </c>
      <c r="J23" s="30">
        <v>1.5338016917250203</v>
      </c>
      <c r="K23" s="30">
        <v>1.2420480431723782</v>
      </c>
      <c r="L23" s="30">
        <v>1.853054399404938</v>
      </c>
    </row>
    <row r="24" spans="1:12">
      <c r="A24" s="29" t="s">
        <v>236</v>
      </c>
      <c r="B24" s="30">
        <v>0.79417377222406083</v>
      </c>
      <c r="C24" s="30">
        <v>0.81805630905839755</v>
      </c>
      <c r="D24" s="30">
        <v>0.82788573142048349</v>
      </c>
      <c r="E24" s="30">
        <v>0.87342073759879424</v>
      </c>
      <c r="F24" s="30">
        <v>0.7090712508528324</v>
      </c>
      <c r="G24" s="30">
        <v>0.83885887028718875</v>
      </c>
      <c r="H24" s="30">
        <v>0.69423246449086906</v>
      </c>
      <c r="I24" s="30">
        <v>0.76591643007534871</v>
      </c>
      <c r="J24" s="30">
        <v>0.75817291618358129</v>
      </c>
      <c r="K24" s="30">
        <v>0.66144486988618345</v>
      </c>
      <c r="L24" s="30">
        <v>0.97296345355184244</v>
      </c>
    </row>
    <row r="25" spans="1:12">
      <c r="A25" s="29" t="s">
        <v>237</v>
      </c>
    </row>
    <row r="26" spans="1:12">
      <c r="A26" s="29" t="s">
        <v>238</v>
      </c>
      <c r="B26" s="30">
        <v>9.0975189999999984</v>
      </c>
      <c r="C26" s="30">
        <v>18.29795</v>
      </c>
      <c r="D26" s="30">
        <v>17.936167999999999</v>
      </c>
      <c r="E26" s="30">
        <v>0</v>
      </c>
      <c r="F26" s="30">
        <v>23.964281</v>
      </c>
      <c r="G26" s="30">
        <v>33.146312999999999</v>
      </c>
      <c r="H26" s="30">
        <v>25.365044000000001</v>
      </c>
      <c r="I26" s="30">
        <v>3.3645740000000002</v>
      </c>
      <c r="J26" s="30">
        <v>4.7289779999999997</v>
      </c>
      <c r="K26" s="30">
        <v>47.493070000000003</v>
      </c>
      <c r="L26" s="30">
        <v>2.7753209999999999</v>
      </c>
    </row>
    <row r="27" spans="1:12">
      <c r="A27" s="29" t="s">
        <v>239</v>
      </c>
    </row>
    <row r="28" spans="1:12">
      <c r="A28" s="29" t="s">
        <v>240</v>
      </c>
      <c r="B28" s="30">
        <v>0</v>
      </c>
      <c r="C28" s="30">
        <v>59.231574999999999</v>
      </c>
      <c r="D28" s="30">
        <v>119.130482</v>
      </c>
      <c r="E28" s="30">
        <v>32.177903999999998</v>
      </c>
      <c r="F28" s="30">
        <v>187.63334600000002</v>
      </c>
      <c r="G28" s="30">
        <v>122.08529299999999</v>
      </c>
      <c r="H28" s="30">
        <v>0</v>
      </c>
      <c r="I28" s="30">
        <v>14.28275</v>
      </c>
      <c r="J28" s="30">
        <v>50.690267999999996</v>
      </c>
      <c r="K28" s="30">
        <v>8.9322479999999995</v>
      </c>
      <c r="L28" s="30">
        <v>37.768377999999998</v>
      </c>
    </row>
    <row r="29" spans="1:12">
      <c r="A29" s="29" t="s">
        <v>241</v>
      </c>
      <c r="B29" s="30">
        <v>39.640680000000003</v>
      </c>
      <c r="C29" s="30">
        <v>27.329546000000001</v>
      </c>
      <c r="D29" s="30">
        <v>54.526287999999994</v>
      </c>
      <c r="E29" s="30">
        <v>86.905765000000002</v>
      </c>
      <c r="F29" s="30">
        <v>31.659519000000003</v>
      </c>
      <c r="G29" s="30">
        <v>106.76185600000001</v>
      </c>
      <c r="H29" s="30">
        <v>17.825593000000001</v>
      </c>
      <c r="I29" s="30">
        <v>74.087135000000004</v>
      </c>
      <c r="J29" s="30">
        <v>97.111514999999997</v>
      </c>
      <c r="K29" s="30">
        <v>13.077508999999999</v>
      </c>
      <c r="L29" s="30">
        <v>72.201183</v>
      </c>
    </row>
    <row r="30" spans="1:12">
      <c r="A30" s="29" t="s">
        <v>242</v>
      </c>
      <c r="B30" s="30">
        <v>35.581413999999995</v>
      </c>
      <c r="C30" s="30">
        <v>28.924602</v>
      </c>
      <c r="D30" s="30">
        <v>0</v>
      </c>
      <c r="E30" s="30">
        <v>33.386066999999997</v>
      </c>
      <c r="F30" s="30">
        <v>0</v>
      </c>
      <c r="G30" s="30">
        <v>6.9744729999999997</v>
      </c>
      <c r="H30" s="30">
        <v>0</v>
      </c>
      <c r="I30" s="30">
        <v>0</v>
      </c>
      <c r="J30" s="30">
        <v>79.381757000000007</v>
      </c>
      <c r="K30" s="30">
        <v>39.173909999999999</v>
      </c>
      <c r="L30" s="30">
        <v>26.520859999999999</v>
      </c>
    </row>
    <row r="31" spans="1:12">
      <c r="A31" s="29" t="s">
        <v>243</v>
      </c>
      <c r="B31" s="30">
        <v>51.952218999999999</v>
      </c>
      <c r="C31" s="30">
        <v>0</v>
      </c>
      <c r="D31" s="30">
        <v>18.072313999999999</v>
      </c>
      <c r="E31" s="30">
        <v>23.019380999999999</v>
      </c>
      <c r="F31" s="30">
        <v>108.60138400000001</v>
      </c>
      <c r="G31" s="30">
        <v>14.419608</v>
      </c>
      <c r="H31" s="30">
        <v>18.766625999999999</v>
      </c>
      <c r="I31" s="30">
        <v>44.506838000000002</v>
      </c>
      <c r="J31" s="30">
        <v>7.4359349999999997</v>
      </c>
      <c r="K31" s="30">
        <v>0</v>
      </c>
      <c r="L31" s="30">
        <v>52.416291000000001</v>
      </c>
    </row>
    <row r="32" spans="1:12">
      <c r="A32" s="29" t="s">
        <v>244</v>
      </c>
      <c r="B32" s="30">
        <v>156.74973199999999</v>
      </c>
      <c r="C32" s="30">
        <v>308.256484</v>
      </c>
      <c r="D32" s="30">
        <v>242.25148999999999</v>
      </c>
      <c r="E32" s="30">
        <v>274.44303500000001</v>
      </c>
      <c r="F32" s="30">
        <v>89.748872999999989</v>
      </c>
      <c r="G32" s="30">
        <v>249.48050900000001</v>
      </c>
      <c r="H32" s="30">
        <v>65.820677000000003</v>
      </c>
      <c r="I32" s="30">
        <v>140.28942899999998</v>
      </c>
      <c r="J32" s="30">
        <v>133.84169200000002</v>
      </c>
      <c r="K32" s="30">
        <v>62.821114999999999</v>
      </c>
      <c r="L32" s="30">
        <v>59.705803999999993</v>
      </c>
    </row>
    <row r="33" spans="1:12">
      <c r="A33" s="29" t="s">
        <v>245</v>
      </c>
      <c r="B33" s="30">
        <v>22.268519000000001</v>
      </c>
      <c r="C33" s="30">
        <v>59.08473</v>
      </c>
      <c r="D33" s="30">
        <v>87.896118000000001</v>
      </c>
      <c r="E33" s="30">
        <v>43.797353999999999</v>
      </c>
      <c r="F33" s="30">
        <v>20.494934999999998</v>
      </c>
      <c r="G33" s="30">
        <v>0</v>
      </c>
      <c r="H33" s="30">
        <v>0</v>
      </c>
      <c r="I33" s="30">
        <v>37.386544999999998</v>
      </c>
      <c r="J33" s="30">
        <v>37.188918999999999</v>
      </c>
      <c r="K33" s="30">
        <v>0</v>
      </c>
      <c r="L33" s="30">
        <v>47.959708000000006</v>
      </c>
    </row>
    <row r="34" spans="1:12">
      <c r="A34" s="29" t="s">
        <v>246</v>
      </c>
      <c r="B34" s="30">
        <v>36.036822999999998</v>
      </c>
      <c r="C34" s="30">
        <v>0</v>
      </c>
      <c r="D34" s="30">
        <v>0</v>
      </c>
      <c r="E34" s="30">
        <v>0</v>
      </c>
      <c r="F34" s="30">
        <v>0</v>
      </c>
      <c r="G34" s="30">
        <v>0</v>
      </c>
      <c r="H34" s="30">
        <v>1.8488119999999999</v>
      </c>
      <c r="I34" s="30">
        <v>0</v>
      </c>
      <c r="J34" s="30">
        <v>13.062348</v>
      </c>
      <c r="K34" s="30">
        <v>9.3765850000000004</v>
      </c>
      <c r="L34" s="30">
        <v>0</v>
      </c>
    </row>
    <row r="35" spans="1:12">
      <c r="A35" s="29" t="s">
        <v>247</v>
      </c>
      <c r="B35" s="30">
        <v>89.048473000000001</v>
      </c>
      <c r="C35" s="30">
        <v>110.29287999999998</v>
      </c>
      <c r="D35" s="30">
        <v>132.10641100000001</v>
      </c>
      <c r="E35" s="30">
        <v>163.26720400000002</v>
      </c>
      <c r="F35" s="30">
        <v>70.712939000000006</v>
      </c>
      <c r="G35" s="30">
        <v>116.25711489814704</v>
      </c>
      <c r="H35" s="30">
        <v>198.06033400000001</v>
      </c>
      <c r="I35" s="30">
        <v>127.828052</v>
      </c>
      <c r="J35" s="30">
        <v>190.57972700000002</v>
      </c>
      <c r="K35" s="30">
        <v>132.94560000000001</v>
      </c>
      <c r="L35" s="30">
        <v>92.597180999999992</v>
      </c>
    </row>
    <row r="36" spans="1:12">
      <c r="A36" s="29" t="s">
        <v>248</v>
      </c>
      <c r="B36" s="30">
        <v>77.446708000000001</v>
      </c>
      <c r="C36" s="30">
        <v>61.281178000000004</v>
      </c>
      <c r="D36" s="30">
        <v>60.371442999999999</v>
      </c>
      <c r="E36" s="30">
        <v>61.088258999999994</v>
      </c>
      <c r="F36" s="30">
        <v>73.003466000000003</v>
      </c>
      <c r="G36" s="30">
        <v>47.972104000000002</v>
      </c>
      <c r="H36" s="30">
        <v>26.192807999999999</v>
      </c>
      <c r="I36" s="30">
        <v>28.817029999999999</v>
      </c>
      <c r="J36" s="30">
        <v>4.7929919999999999</v>
      </c>
      <c r="K36" s="30">
        <v>30.478901999999998</v>
      </c>
      <c r="L36" s="30">
        <v>0.35963299999999998</v>
      </c>
    </row>
    <row r="37" spans="1:12">
      <c r="A37" s="29" t="s">
        <v>249</v>
      </c>
    </row>
    <row r="38" spans="1:12">
      <c r="A38" s="29" t="s">
        <v>250</v>
      </c>
      <c r="B38" s="30">
        <v>58.717730000000003</v>
      </c>
      <c r="C38" s="30">
        <v>32.546607999999999</v>
      </c>
      <c r="D38" s="30">
        <v>39.676727999999997</v>
      </c>
      <c r="E38" s="30">
        <v>42.521132000000001</v>
      </c>
      <c r="F38" s="30">
        <v>89.173238000000012</v>
      </c>
      <c r="G38" s="30">
        <v>28.509720000000002</v>
      </c>
      <c r="H38" s="30">
        <v>90.553472999999997</v>
      </c>
      <c r="I38" s="30">
        <v>85.992305000000002</v>
      </c>
      <c r="J38" s="30">
        <v>47.637145000000004</v>
      </c>
      <c r="K38" s="30">
        <v>8.4987720000000007</v>
      </c>
      <c r="L38" s="30">
        <v>9.6967809999999997</v>
      </c>
    </row>
    <row r="39" spans="1:12">
      <c r="A39" s="29" t="s">
        <v>251</v>
      </c>
      <c r="B39" s="30">
        <v>270.98740699999996</v>
      </c>
      <c r="C39" s="30">
        <v>518.8170550000001</v>
      </c>
      <c r="D39" s="30">
        <v>221.06187</v>
      </c>
      <c r="E39" s="30">
        <v>336.77955400000002</v>
      </c>
      <c r="F39" s="30">
        <v>327.748289</v>
      </c>
      <c r="G39" s="30">
        <v>292.04398140113301</v>
      </c>
      <c r="H39" s="30">
        <v>275.81484100000006</v>
      </c>
      <c r="I39" s="30">
        <v>433.87454899999994</v>
      </c>
      <c r="J39" s="30">
        <v>353.99576100000002</v>
      </c>
      <c r="K39" s="30">
        <v>293.01984999999996</v>
      </c>
      <c r="L39" s="30">
        <v>308.95640900000006</v>
      </c>
    </row>
    <row r="40" spans="1:12">
      <c r="A40" s="29" t="s">
        <v>252</v>
      </c>
      <c r="B40" s="30">
        <v>61.150182999999998</v>
      </c>
      <c r="C40" s="30">
        <v>18.227688000000001</v>
      </c>
      <c r="D40" s="30">
        <v>32.040065999999996</v>
      </c>
      <c r="E40" s="30">
        <v>36.055458999999999</v>
      </c>
      <c r="F40" s="30">
        <v>47.722403</v>
      </c>
      <c r="G40" s="30">
        <v>90.684177000000005</v>
      </c>
      <c r="H40" s="30">
        <v>16.443781999999999</v>
      </c>
      <c r="I40" s="30">
        <v>44.098168000000001</v>
      </c>
      <c r="J40" s="30">
        <v>76.033895999999999</v>
      </c>
      <c r="K40" s="30">
        <v>27.259183</v>
      </c>
      <c r="L40" s="30">
        <v>28.560452999999999</v>
      </c>
    </row>
    <row r="41" spans="1:12">
      <c r="A41" s="29" t="s">
        <v>253</v>
      </c>
      <c r="B41" s="30">
        <v>155.79889399999999</v>
      </c>
      <c r="C41" s="30">
        <v>66.971841000000012</v>
      </c>
      <c r="D41" s="30">
        <v>74.94323</v>
      </c>
      <c r="E41" s="30">
        <v>117.811853</v>
      </c>
      <c r="F41" s="30">
        <v>114.38432699999998</v>
      </c>
      <c r="G41" s="30">
        <v>35.100800999999997</v>
      </c>
      <c r="H41" s="30">
        <v>99.580848000000003</v>
      </c>
      <c r="I41" s="30">
        <v>42.324168999999998</v>
      </c>
      <c r="J41" s="30">
        <v>42.705951999999996</v>
      </c>
      <c r="K41" s="30">
        <v>86.439484000000007</v>
      </c>
      <c r="L41" s="30">
        <v>17.758454</v>
      </c>
    </row>
    <row r="42" spans="1:12">
      <c r="A42" s="29" t="s">
        <v>254</v>
      </c>
      <c r="B42" s="30">
        <v>237.18022099999996</v>
      </c>
      <c r="C42" s="30">
        <v>239.03513200000003</v>
      </c>
      <c r="D42" s="30">
        <v>209.24788000000001</v>
      </c>
      <c r="E42" s="30">
        <v>304.11157299999996</v>
      </c>
      <c r="F42" s="30">
        <v>322.23510800000003</v>
      </c>
      <c r="G42" s="30">
        <v>339.69692800000001</v>
      </c>
      <c r="H42" s="30">
        <v>305.50659300000001</v>
      </c>
      <c r="I42" s="30">
        <v>218.86725200000004</v>
      </c>
      <c r="J42" s="30">
        <v>290.27772499999998</v>
      </c>
      <c r="K42" s="30">
        <v>463.05435199999999</v>
      </c>
      <c r="L42" s="30">
        <v>273.448757</v>
      </c>
    </row>
    <row r="43" spans="1:12">
      <c r="A43" s="29" t="s">
        <v>255</v>
      </c>
    </row>
    <row r="44" spans="1:12">
      <c r="A44" s="29" t="s">
        <v>256</v>
      </c>
      <c r="B44" s="30">
        <v>56.315531800000002</v>
      </c>
      <c r="C44" s="30">
        <v>55.271377000000001</v>
      </c>
      <c r="D44" s="30">
        <v>97.914770999999917</v>
      </c>
      <c r="E44" s="30">
        <v>112.28174130920736</v>
      </c>
      <c r="F44" s="30">
        <v>92.164682800000008</v>
      </c>
      <c r="G44" s="30">
        <v>40.039162650000002</v>
      </c>
      <c r="H44" s="30">
        <v>80.392982000000003</v>
      </c>
      <c r="I44" s="30">
        <v>55.288632999999997</v>
      </c>
      <c r="J44" s="30">
        <v>49.181546999999995</v>
      </c>
      <c r="K44" s="30">
        <v>25.062215999999999</v>
      </c>
      <c r="L44" s="30">
        <v>71.542544399999997</v>
      </c>
    </row>
    <row r="45" spans="1:12">
      <c r="A45" s="29" t="s">
        <v>257</v>
      </c>
      <c r="B45" s="30">
        <v>36.735551999999998</v>
      </c>
      <c r="C45" s="30">
        <v>0.77161000000000002</v>
      </c>
      <c r="D45" s="30">
        <v>3.2710279999999998</v>
      </c>
      <c r="E45" s="30">
        <v>23.029987999999999</v>
      </c>
      <c r="F45" s="30">
        <v>14.674391</v>
      </c>
      <c r="G45" s="30">
        <v>14.949168</v>
      </c>
      <c r="H45" s="30">
        <v>7.0965600000000002</v>
      </c>
      <c r="I45" s="30">
        <v>31.426448000000001</v>
      </c>
      <c r="J45" s="30">
        <v>3.2526000000000002</v>
      </c>
      <c r="K45" s="30">
        <v>0</v>
      </c>
      <c r="L45" s="30">
        <v>0</v>
      </c>
    </row>
    <row r="46" spans="1:12">
      <c r="A46" s="29" t="s">
        <v>258</v>
      </c>
      <c r="B46" s="30">
        <v>31.058078000000002</v>
      </c>
      <c r="C46" s="30">
        <v>20.426085999999998</v>
      </c>
      <c r="D46" s="30">
        <v>0</v>
      </c>
      <c r="E46" s="30">
        <v>11.737731</v>
      </c>
      <c r="F46" s="30">
        <v>93.144176000000002</v>
      </c>
      <c r="G46" s="30">
        <v>3.3261599999999998</v>
      </c>
      <c r="H46" s="30">
        <v>10.100761</v>
      </c>
      <c r="I46" s="30">
        <v>21.105526999999999</v>
      </c>
      <c r="J46" s="30">
        <v>14.895900000000001</v>
      </c>
      <c r="K46" s="30">
        <v>33.221964</v>
      </c>
      <c r="L46" s="30">
        <v>35.822665999999998</v>
      </c>
    </row>
    <row r="47" spans="1:12">
      <c r="A47" s="29" t="s">
        <v>259</v>
      </c>
      <c r="B47" s="30">
        <v>33.674080000000004</v>
      </c>
      <c r="C47" s="30">
        <v>18.552696000000001</v>
      </c>
      <c r="D47" s="30">
        <v>62.420956999999987</v>
      </c>
      <c r="E47" s="30">
        <v>40.040061999999999</v>
      </c>
      <c r="F47" s="30">
        <v>15.723072</v>
      </c>
      <c r="G47" s="30">
        <v>55.073098000000002</v>
      </c>
      <c r="H47" s="30">
        <v>14.832459999999999</v>
      </c>
      <c r="I47" s="30">
        <v>15.889526</v>
      </c>
      <c r="J47" s="30">
        <v>68.777321000000001</v>
      </c>
      <c r="K47" s="30">
        <v>18.627378</v>
      </c>
      <c r="L47" s="30">
        <v>14.063108</v>
      </c>
    </row>
    <row r="48" spans="1:12">
      <c r="A48" s="29" t="s">
        <v>260</v>
      </c>
    </row>
    <row r="49" spans="1:13">
      <c r="A49" s="29" t="s">
        <v>261</v>
      </c>
      <c r="B49" s="30">
        <v>29.830148000000001</v>
      </c>
      <c r="C49" s="30">
        <v>8.2966549999999994</v>
      </c>
      <c r="D49" s="30">
        <v>47.422665000000002</v>
      </c>
      <c r="E49" s="30">
        <v>19.849861999999998</v>
      </c>
      <c r="F49" s="30">
        <v>41.286707</v>
      </c>
      <c r="G49" s="30">
        <v>43.855139000000001</v>
      </c>
      <c r="H49" s="30">
        <v>16.509434000000002</v>
      </c>
      <c r="I49" s="30">
        <v>14.91672</v>
      </c>
      <c r="J49" s="30">
        <v>36.488382999999999</v>
      </c>
      <c r="K49" s="30">
        <v>15.351907000000001</v>
      </c>
      <c r="L49" s="30">
        <v>14.386794999999999</v>
      </c>
    </row>
    <row r="50" spans="1:13">
      <c r="A50" s="29" t="s">
        <v>262</v>
      </c>
      <c r="B50" s="30">
        <v>17.906496000000001</v>
      </c>
      <c r="C50" s="30">
        <v>90.604426000000004</v>
      </c>
      <c r="D50" s="30">
        <v>39.430123000000002</v>
      </c>
      <c r="E50" s="30">
        <v>52.092554</v>
      </c>
      <c r="F50" s="30">
        <v>75.82803100000001</v>
      </c>
      <c r="G50" s="30">
        <v>111.676884</v>
      </c>
      <c r="H50" s="30">
        <v>38.858113999999993</v>
      </c>
      <c r="I50" s="30">
        <v>67.702983000000003</v>
      </c>
      <c r="J50" s="30">
        <v>64.847240999999997</v>
      </c>
      <c r="K50" s="30">
        <v>26.647289000000001</v>
      </c>
      <c r="L50" s="30">
        <v>39.961789999999993</v>
      </c>
    </row>
    <row r="51" spans="1:13">
      <c r="A51" s="29" t="s">
        <v>263</v>
      </c>
      <c r="B51" s="30">
        <v>278.08807650000006</v>
      </c>
      <c r="C51" s="30">
        <v>269.37608510000001</v>
      </c>
      <c r="D51" s="30">
        <v>116.59665</v>
      </c>
      <c r="E51" s="30">
        <v>113.66671384999999</v>
      </c>
      <c r="F51" s="30">
        <v>81.863709</v>
      </c>
      <c r="G51" s="30">
        <v>147.54081015</v>
      </c>
      <c r="H51" s="30">
        <v>156.40173600000003</v>
      </c>
      <c r="I51" s="30">
        <v>117.557816</v>
      </c>
      <c r="J51" s="30">
        <v>123.32591410000001</v>
      </c>
      <c r="K51" s="30">
        <v>158.33058400000002</v>
      </c>
      <c r="L51" s="30">
        <v>117.41026400000001</v>
      </c>
    </row>
    <row r="52" spans="1:13">
      <c r="A52" s="31" t="s">
        <v>264</v>
      </c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41"/>
    </row>
    <row r="53" spans="1:13">
      <c r="A53" s="31" t="s">
        <v>265</v>
      </c>
      <c r="B53" s="32">
        <v>10463.316287000003</v>
      </c>
      <c r="C53" s="32">
        <v>10905.367382999999</v>
      </c>
      <c r="D53" s="32">
        <v>7316.7761120000014</v>
      </c>
      <c r="E53" s="32">
        <v>6819.7831410000008</v>
      </c>
      <c r="F53" s="32">
        <v>7277.0116329999992</v>
      </c>
      <c r="G53" s="32">
        <v>7577.0826219999999</v>
      </c>
      <c r="H53" s="32">
        <v>6408.3553539999994</v>
      </c>
      <c r="I53" s="32">
        <v>4378.4815239999998</v>
      </c>
      <c r="J53" s="32">
        <v>5923.791502</v>
      </c>
      <c r="K53" s="32">
        <v>5999.0453630000002</v>
      </c>
      <c r="L53" s="32">
        <v>6700.7338889999992</v>
      </c>
      <c r="M53" s="41"/>
    </row>
    <row r="54" spans="1:13">
      <c r="A54" s="31" t="s">
        <v>266</v>
      </c>
      <c r="B54" s="32">
        <v>592.66440599999999</v>
      </c>
      <c r="C54" s="32">
        <v>633.42506099999991</v>
      </c>
      <c r="D54" s="32">
        <v>613.91110000000003</v>
      </c>
      <c r="E54" s="32">
        <v>995.69667400000003</v>
      </c>
      <c r="F54" s="32">
        <v>633.52844199999993</v>
      </c>
      <c r="G54" s="32">
        <v>587.62373300000002</v>
      </c>
      <c r="H54" s="32">
        <v>752.07220600000005</v>
      </c>
      <c r="I54" s="32">
        <v>451.06981799999994</v>
      </c>
      <c r="J54" s="32">
        <v>430.22683900000004</v>
      </c>
      <c r="K54" s="32">
        <v>580.15637100000004</v>
      </c>
      <c r="L54" s="32">
        <v>263.742591</v>
      </c>
      <c r="M54" s="41"/>
    </row>
    <row r="55" spans="1:13">
      <c r="A55" s="29" t="s">
        <v>267</v>
      </c>
    </row>
    <row r="56" spans="1:13">
      <c r="A56" s="29" t="s">
        <v>268</v>
      </c>
      <c r="B56" s="30">
        <v>38.684550000000002</v>
      </c>
      <c r="C56" s="30">
        <v>34.081914999999995</v>
      </c>
      <c r="D56" s="30">
        <v>36.040301999999997</v>
      </c>
      <c r="E56" s="30">
        <v>38.579217</v>
      </c>
      <c r="F56" s="30">
        <v>0</v>
      </c>
      <c r="G56" s="30">
        <v>8.288373</v>
      </c>
      <c r="H56" s="30">
        <v>21.475776999999997</v>
      </c>
      <c r="I56" s="30">
        <v>0</v>
      </c>
      <c r="J56" s="30">
        <v>0.59760000000000002</v>
      </c>
      <c r="K56" s="30">
        <v>0</v>
      </c>
      <c r="L56" s="30">
        <v>19.601046</v>
      </c>
    </row>
    <row r="57" spans="1:13">
      <c r="A57" s="29" t="s">
        <v>269</v>
      </c>
      <c r="B57" s="30">
        <v>70.755246999999997</v>
      </c>
      <c r="C57" s="30">
        <v>18.715271999999999</v>
      </c>
      <c r="D57" s="30">
        <v>21.885607999999998</v>
      </c>
      <c r="E57" s="30">
        <v>24.748180999999999</v>
      </c>
      <c r="F57" s="30">
        <v>47.227150999999999</v>
      </c>
      <c r="G57" s="30">
        <v>56.808861999999998</v>
      </c>
      <c r="H57" s="30">
        <v>7.8567159999999996</v>
      </c>
      <c r="I57" s="30">
        <v>13.184212</v>
      </c>
      <c r="J57" s="30">
        <v>62.701925000000003</v>
      </c>
      <c r="K57" s="30">
        <v>15.749628</v>
      </c>
      <c r="L57" s="30">
        <v>23.125993000000001</v>
      </c>
    </row>
    <row r="58" spans="1:13">
      <c r="A58" s="29" t="s">
        <v>270</v>
      </c>
      <c r="B58" s="30">
        <v>26.696999999999999</v>
      </c>
      <c r="C58" s="30">
        <v>0</v>
      </c>
      <c r="D58" s="30">
        <v>0</v>
      </c>
      <c r="E58" s="30">
        <v>5.9801219999999997</v>
      </c>
      <c r="F58" s="30">
        <v>13.907959999999999</v>
      </c>
      <c r="G58" s="30">
        <v>4.7061149999999996</v>
      </c>
      <c r="H58" s="30">
        <v>0</v>
      </c>
      <c r="I58" s="30">
        <v>0</v>
      </c>
      <c r="J58" s="30">
        <v>0</v>
      </c>
      <c r="K58" s="30">
        <v>0</v>
      </c>
      <c r="L58" s="30">
        <v>12.3978</v>
      </c>
    </row>
    <row r="59" spans="1:13">
      <c r="A59" s="29" t="s">
        <v>271</v>
      </c>
      <c r="B59" s="30">
        <v>0</v>
      </c>
      <c r="C59" s="30">
        <v>18.130175000000001</v>
      </c>
      <c r="D59" s="30">
        <v>0</v>
      </c>
      <c r="E59" s="30">
        <v>16.275887999999998</v>
      </c>
      <c r="F59" s="30">
        <v>30.440016</v>
      </c>
      <c r="G59" s="30">
        <v>0</v>
      </c>
      <c r="H59" s="30">
        <v>17.628935999999999</v>
      </c>
      <c r="I59" s="30">
        <v>0</v>
      </c>
      <c r="J59" s="30">
        <v>42.084800999999999</v>
      </c>
      <c r="K59" s="30">
        <v>14.960175</v>
      </c>
      <c r="L59" s="30">
        <v>4.2055759999999998</v>
      </c>
    </row>
    <row r="60" spans="1:13">
      <c r="A60" s="29" t="s">
        <v>272</v>
      </c>
    </row>
    <row r="61" spans="1:13">
      <c r="A61" s="29" t="s">
        <v>273</v>
      </c>
      <c r="B61" s="30">
        <v>446.64549200000005</v>
      </c>
      <c r="C61" s="30">
        <v>220.25276600000001</v>
      </c>
      <c r="D61" s="30">
        <v>363.47000299999996</v>
      </c>
      <c r="E61" s="30">
        <v>274.03044799999998</v>
      </c>
      <c r="F61" s="30">
        <v>241.78313900000001</v>
      </c>
      <c r="G61" s="30">
        <v>394.68918500000007</v>
      </c>
      <c r="H61" s="30">
        <v>300.43673899999999</v>
      </c>
      <c r="I61" s="30">
        <v>222.85528600000004</v>
      </c>
      <c r="J61" s="30">
        <v>356.73690264190492</v>
      </c>
      <c r="K61" s="30">
        <v>402.56557392204616</v>
      </c>
      <c r="L61" s="30">
        <v>392.71145184389525</v>
      </c>
    </row>
    <row r="62" spans="1:13">
      <c r="A62" s="29" t="s">
        <v>274</v>
      </c>
    </row>
    <row r="63" spans="1:13">
      <c r="A63" s="29" t="s">
        <v>275</v>
      </c>
      <c r="B63" s="30">
        <v>51.071005</v>
      </c>
      <c r="C63" s="30">
        <v>118.132497</v>
      </c>
      <c r="D63" s="30">
        <v>148.53785099999999</v>
      </c>
      <c r="E63" s="30">
        <v>66.601121000000006</v>
      </c>
      <c r="F63" s="30">
        <v>82.640005000000002</v>
      </c>
      <c r="G63" s="30">
        <v>108.428888</v>
      </c>
      <c r="H63" s="30">
        <v>41.819689000000004</v>
      </c>
      <c r="I63" s="30">
        <v>84.746343999999993</v>
      </c>
      <c r="J63" s="30">
        <v>59.774046999999996</v>
      </c>
      <c r="K63" s="30">
        <v>104.721853</v>
      </c>
      <c r="L63" s="30">
        <v>80.650013000000001</v>
      </c>
    </row>
    <row r="64" spans="1:13">
      <c r="A64" s="29" t="s">
        <v>276</v>
      </c>
    </row>
    <row r="65" spans="1:13">
      <c r="A65" s="29" t="s">
        <v>277</v>
      </c>
      <c r="B65" s="30">
        <v>17.906496000000001</v>
      </c>
      <c r="C65" s="30">
        <v>55.707395000000005</v>
      </c>
      <c r="D65" s="30">
        <v>103.60051200000001</v>
      </c>
      <c r="E65" s="30">
        <v>49.920524</v>
      </c>
      <c r="F65" s="30">
        <v>61.605407999999997</v>
      </c>
      <c r="G65" s="30">
        <v>0.80132400000000004</v>
      </c>
      <c r="H65" s="30">
        <v>15.222075</v>
      </c>
      <c r="I65" s="30">
        <v>0</v>
      </c>
      <c r="J65" s="30">
        <v>14.334922000000001</v>
      </c>
      <c r="K65" s="30">
        <v>56.618326000000003</v>
      </c>
      <c r="L65" s="30">
        <v>11.364649999999999</v>
      </c>
    </row>
    <row r="66" spans="1:13">
      <c r="A66" s="29" t="s">
        <v>278</v>
      </c>
    </row>
    <row r="67" spans="1:13">
      <c r="A67" s="29" t="s">
        <v>279</v>
      </c>
      <c r="B67" s="30">
        <v>0</v>
      </c>
      <c r="C67" s="30">
        <v>35.923608000000002</v>
      </c>
      <c r="D67" s="30">
        <v>16.682136</v>
      </c>
      <c r="E67" s="30">
        <v>2.8207399999999998</v>
      </c>
      <c r="F67" s="30">
        <v>0</v>
      </c>
      <c r="G67" s="30">
        <v>5.0111439999999998</v>
      </c>
      <c r="H67" s="30">
        <v>14.426743999999999</v>
      </c>
      <c r="I67" s="30">
        <v>13.715688</v>
      </c>
      <c r="J67" s="30">
        <v>21.678570000000001</v>
      </c>
      <c r="K67" s="30">
        <v>0</v>
      </c>
      <c r="L67" s="30">
        <v>11.542488000000001</v>
      </c>
    </row>
    <row r="68" spans="1:13">
      <c r="A68" s="29" t="s">
        <v>280</v>
      </c>
      <c r="B68" s="30">
        <v>35.831192999999999</v>
      </c>
      <c r="C68" s="30">
        <v>10.917242</v>
      </c>
      <c r="D68" s="30">
        <v>17.493231999999999</v>
      </c>
      <c r="E68" s="30">
        <v>16.088951999999999</v>
      </c>
      <c r="F68" s="30">
        <v>16.605074999999999</v>
      </c>
      <c r="G68" s="30">
        <v>13.643674000000001</v>
      </c>
      <c r="H68" s="30">
        <v>22.380804000000001</v>
      </c>
      <c r="I68" s="30">
        <v>40.578475999999995</v>
      </c>
      <c r="J68" s="30">
        <v>1.578298</v>
      </c>
      <c r="K68" s="30">
        <v>21.093671000000001</v>
      </c>
      <c r="L68" s="30">
        <v>29.871691999999996</v>
      </c>
      <c r="M68" s="36"/>
    </row>
    <row r="69" spans="1:13">
      <c r="A69" s="29" t="s">
        <v>281</v>
      </c>
      <c r="B69" s="30">
        <v>62.920755</v>
      </c>
      <c r="C69" s="30">
        <v>18.341092</v>
      </c>
      <c r="D69" s="30">
        <v>47.730785999999995</v>
      </c>
      <c r="E69" s="30">
        <v>26.525100999999999</v>
      </c>
      <c r="F69" s="30">
        <v>0</v>
      </c>
      <c r="G69" s="30">
        <v>14.733048</v>
      </c>
      <c r="H69" s="30">
        <v>0</v>
      </c>
      <c r="I69" s="30">
        <v>0</v>
      </c>
      <c r="J69" s="30">
        <v>30.151329999999998</v>
      </c>
      <c r="K69" s="30">
        <v>13.237985</v>
      </c>
      <c r="L69" s="30">
        <v>26.448332000000001</v>
      </c>
    </row>
    <row r="70" spans="1:13">
      <c r="A70" s="29" t="s">
        <v>282</v>
      </c>
    </row>
    <row r="71" spans="1:13">
      <c r="A71" s="29" t="s">
        <v>283</v>
      </c>
      <c r="B71" s="30">
        <v>18.367775999999999</v>
      </c>
      <c r="C71" s="30">
        <v>0</v>
      </c>
      <c r="D71" s="30">
        <v>0</v>
      </c>
      <c r="E71" s="30">
        <v>21.601967999999999</v>
      </c>
      <c r="F71" s="30">
        <v>21.321533000000002</v>
      </c>
      <c r="G71" s="30">
        <v>0</v>
      </c>
      <c r="H71" s="30">
        <v>3.4911840000000001</v>
      </c>
      <c r="I71" s="30">
        <v>13.742760000000001</v>
      </c>
      <c r="J71" s="30">
        <v>5.3806500000000002</v>
      </c>
      <c r="K71" s="30">
        <v>0</v>
      </c>
      <c r="L71" s="30">
        <v>4.1209059999999997</v>
      </c>
    </row>
    <row r="72" spans="1:13">
      <c r="A72" s="29" t="s">
        <v>284</v>
      </c>
    </row>
    <row r="73" spans="1:13">
      <c r="A73" s="29" t="s">
        <v>285</v>
      </c>
      <c r="B73" s="30">
        <v>4.6918219452393049E-3</v>
      </c>
      <c r="C73" s="30">
        <v>4.4634791562804636E-3</v>
      </c>
      <c r="D73" s="30">
        <v>4.6177964262648034E-3</v>
      </c>
      <c r="E73" s="30">
        <v>3.885677575716799E-3</v>
      </c>
      <c r="F73" s="30">
        <v>8.2074507136048903E-3</v>
      </c>
      <c r="G73" s="30">
        <v>5.995903296679009E-3</v>
      </c>
      <c r="H73" s="30">
        <v>7.3967590674029393E-3</v>
      </c>
      <c r="I73" s="30">
        <v>7.3982916023365092E-3</v>
      </c>
      <c r="J73" s="30">
        <v>1.5429410862044333E-2</v>
      </c>
      <c r="K73" s="30">
        <v>7.7061240781825212E-3</v>
      </c>
      <c r="L73" s="30">
        <v>1.0154120129355435E-2</v>
      </c>
    </row>
    <row r="74" spans="1:13">
      <c r="A74" s="29" t="s">
        <v>286</v>
      </c>
      <c r="B74" s="30">
        <v>1.0225723668553505E-2</v>
      </c>
      <c r="C74" s="30">
        <v>1.0001946726467223E-2</v>
      </c>
      <c r="D74" s="30">
        <v>1.0747599516995674E-2</v>
      </c>
      <c r="E74" s="30">
        <v>8.9799033130137929E-3</v>
      </c>
      <c r="F74" s="30">
        <v>8.2247141983615712E-3</v>
      </c>
      <c r="G74" s="30">
        <v>7.5911825915494537E-3</v>
      </c>
      <c r="H74" s="30">
        <v>4.413283602767046E-3</v>
      </c>
      <c r="I74" s="30">
        <v>4.4467466776796898E-3</v>
      </c>
      <c r="J74" s="30">
        <v>6.368033264506712E-3</v>
      </c>
      <c r="K74" s="30">
        <v>3.1713287834357977E-3</v>
      </c>
      <c r="L74" s="30">
        <v>4.3149130727151257E-3</v>
      </c>
    </row>
    <row r="75" spans="1:13">
      <c r="A75" s="29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</row>
    <row r="76" spans="1:13">
      <c r="A76" s="34" t="s">
        <v>215</v>
      </c>
      <c r="B76" s="35">
        <v>17194.563477786876</v>
      </c>
      <c r="C76" s="35">
        <v>17654.936203201571</v>
      </c>
      <c r="D76" s="35">
        <v>14642.85307390355</v>
      </c>
      <c r="E76" s="35">
        <v>13125.298300320092</v>
      </c>
      <c r="F76" s="35">
        <v>13819.107135071683</v>
      </c>
      <c r="G76" s="35">
        <v>14065.009620131243</v>
      </c>
      <c r="H76" s="35">
        <v>12082.235366981124</v>
      </c>
      <c r="I76" s="35">
        <v>9477.8607155583068</v>
      </c>
      <c r="J76" s="35">
        <v>11467.144564443941</v>
      </c>
      <c r="K76" s="35">
        <v>11119.152133687965</v>
      </c>
      <c r="L76" s="35">
        <v>11298.674170130054</v>
      </c>
    </row>
  </sheetData>
  <mergeCells count="2">
    <mergeCell ref="A1:L1"/>
    <mergeCell ref="B4:L4"/>
  </mergeCells>
  <printOptions horizontalCentered="1"/>
  <pageMargins left="0.39370078740157483" right="0" top="0.39370078740157483" bottom="0.39370078740157483" header="0" footer="0"/>
  <pageSetup paperSize="9" orientation="landscape" horizontalDpi="1200" verticalDpi="120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D2B53-A75F-4B73-8B61-CC57D0469819}">
  <sheetPr>
    <pageSetUpPr fitToPage="1"/>
  </sheetPr>
  <dimension ref="A1:K46"/>
  <sheetViews>
    <sheetView view="pageBreakPreview" zoomScaleNormal="100" zoomScaleSheetLayoutView="100" workbookViewId="0">
      <selection sqref="A1:K1"/>
    </sheetView>
  </sheetViews>
  <sheetFormatPr baseColWidth="10" defaultColWidth="11.44140625" defaultRowHeight="13.2"/>
  <cols>
    <col min="1" max="1" width="49.44140625" customWidth="1"/>
    <col min="2" max="2" width="14.5546875" customWidth="1"/>
    <col min="3" max="3" width="8" customWidth="1"/>
    <col min="4" max="4" width="8.88671875" customWidth="1"/>
    <col min="5" max="5" width="9.33203125" customWidth="1"/>
    <col min="6" max="6" width="9.109375" customWidth="1"/>
    <col min="7" max="7" width="10.6640625" customWidth="1"/>
    <col min="8" max="8" width="8.6640625" customWidth="1"/>
    <col min="9" max="9" width="14.88671875" customWidth="1"/>
    <col min="11" max="11" width="10.109375" customWidth="1"/>
  </cols>
  <sheetData>
    <row r="1" spans="1:11" ht="15.6">
      <c r="A1" s="86" t="s">
        <v>352</v>
      </c>
      <c r="B1" s="86"/>
      <c r="C1" s="86"/>
      <c r="D1" s="86"/>
      <c r="E1" s="86"/>
      <c r="F1" s="86"/>
      <c r="G1" s="86"/>
      <c r="H1" s="86"/>
      <c r="I1" s="86"/>
      <c r="J1" s="86"/>
      <c r="K1" s="86"/>
    </row>
    <row r="2" spans="1:11" ht="13.8">
      <c r="A2" s="43"/>
      <c r="D2" s="45"/>
      <c r="I2" s="43"/>
    </row>
    <row r="3" spans="1:11" ht="16.2" thickBot="1">
      <c r="A3" s="46" t="s">
        <v>163</v>
      </c>
      <c r="B3" s="89" t="s">
        <v>332</v>
      </c>
      <c r="C3" s="89"/>
      <c r="D3" s="89"/>
      <c r="E3" s="89"/>
      <c r="F3" s="89"/>
      <c r="G3" s="89"/>
      <c r="H3" s="89"/>
      <c r="I3" s="89"/>
      <c r="J3" s="89"/>
      <c r="K3" s="89"/>
    </row>
    <row r="4" spans="1:11" ht="21.75" customHeight="1" thickTop="1" thickBot="1">
      <c r="A4" s="47" t="s">
        <v>290</v>
      </c>
      <c r="B4" s="48" t="s">
        <v>198</v>
      </c>
      <c r="C4" s="48" t="s">
        <v>199</v>
      </c>
      <c r="D4" s="48" t="s">
        <v>200</v>
      </c>
      <c r="E4" s="48" t="s">
        <v>201</v>
      </c>
      <c r="F4" s="48" t="s">
        <v>202</v>
      </c>
      <c r="G4" s="48" t="s">
        <v>203</v>
      </c>
      <c r="H4" s="48" t="s">
        <v>204</v>
      </c>
      <c r="I4" s="48" t="s">
        <v>205</v>
      </c>
      <c r="J4" s="48" t="s">
        <v>206</v>
      </c>
      <c r="K4" s="48" t="s">
        <v>207</v>
      </c>
    </row>
    <row r="5" spans="1:11" ht="13.8" thickTop="1">
      <c r="A5" s="29" t="s">
        <v>0</v>
      </c>
      <c r="B5" s="30">
        <v>1156.43924745</v>
      </c>
      <c r="C5" s="30">
        <v>0</v>
      </c>
      <c r="D5" s="30">
        <v>0</v>
      </c>
      <c r="E5" s="30">
        <v>0</v>
      </c>
      <c r="F5" s="30">
        <v>0.38776732908816502</v>
      </c>
      <c r="G5" s="30">
        <v>0</v>
      </c>
      <c r="H5" s="30">
        <v>160.74766099999999</v>
      </c>
      <c r="I5" s="30">
        <v>239.71145400000003</v>
      </c>
      <c r="J5" s="30">
        <v>14.014396000000001</v>
      </c>
      <c r="K5" s="30">
        <v>0</v>
      </c>
    </row>
    <row r="6" spans="1:11">
      <c r="A6" s="50" t="s">
        <v>1</v>
      </c>
      <c r="B6" s="30">
        <v>217.30627999999999</v>
      </c>
      <c r="C6" s="30">
        <v>0</v>
      </c>
      <c r="D6" s="30">
        <v>0</v>
      </c>
      <c r="E6" s="30">
        <v>0</v>
      </c>
      <c r="F6" s="30">
        <v>0</v>
      </c>
      <c r="G6" s="30">
        <v>0</v>
      </c>
      <c r="H6" s="30">
        <v>0</v>
      </c>
      <c r="I6" s="30">
        <v>57.329901</v>
      </c>
      <c r="J6" s="30">
        <v>0</v>
      </c>
      <c r="K6" s="30">
        <v>0</v>
      </c>
    </row>
    <row r="7" spans="1:11">
      <c r="A7" s="29" t="s">
        <v>2</v>
      </c>
      <c r="B7" s="30">
        <v>916.54274299999997</v>
      </c>
      <c r="C7" s="30">
        <v>13.484448</v>
      </c>
      <c r="D7" s="30">
        <v>0</v>
      </c>
      <c r="E7" s="30">
        <v>0</v>
      </c>
      <c r="F7" s="30">
        <v>5.5001302806015603E-2</v>
      </c>
      <c r="G7" s="30">
        <v>4.7722619999999996</v>
      </c>
      <c r="H7" s="30">
        <v>253.37667700000003</v>
      </c>
      <c r="I7" s="30">
        <v>193.43942100000001</v>
      </c>
      <c r="J7" s="30">
        <v>0</v>
      </c>
      <c r="K7" s="30">
        <v>97.304573000000005</v>
      </c>
    </row>
    <row r="8" spans="1:11">
      <c r="A8" s="29" t="s">
        <v>3</v>
      </c>
      <c r="B8" s="30">
        <v>0.83001999999999998</v>
      </c>
      <c r="C8" s="30">
        <v>0</v>
      </c>
      <c r="D8" s="30">
        <v>0</v>
      </c>
      <c r="E8" s="30">
        <v>0</v>
      </c>
      <c r="F8" s="30">
        <v>1.5637910497772612E-5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</row>
    <row r="9" spans="1:11">
      <c r="A9" s="29" t="s">
        <v>5</v>
      </c>
      <c r="B9" s="30">
        <v>0</v>
      </c>
      <c r="C9" s="30">
        <v>0</v>
      </c>
      <c r="D9" s="30">
        <v>0</v>
      </c>
      <c r="E9" s="30">
        <v>0</v>
      </c>
      <c r="F9" s="30">
        <v>1.3314289408662881E-4</v>
      </c>
      <c r="G9" s="30">
        <v>0</v>
      </c>
      <c r="H9" s="30">
        <v>0</v>
      </c>
      <c r="I9" s="30">
        <v>0</v>
      </c>
      <c r="J9" s="30">
        <v>0</v>
      </c>
      <c r="K9" s="30">
        <v>12.778261000000001</v>
      </c>
    </row>
    <row r="10" spans="1:11">
      <c r="A10" s="29" t="s">
        <v>6</v>
      </c>
      <c r="B10" s="30">
        <v>6.6091740000000003</v>
      </c>
      <c r="C10" s="30">
        <v>0</v>
      </c>
      <c r="D10" s="30">
        <v>0</v>
      </c>
      <c r="E10" s="30">
        <v>0</v>
      </c>
      <c r="F10" s="30">
        <v>5.0343851386592847E-4</v>
      </c>
      <c r="G10" s="30">
        <v>0</v>
      </c>
      <c r="H10" s="30">
        <v>0</v>
      </c>
      <c r="I10" s="30">
        <v>7.0291680000000003</v>
      </c>
      <c r="J10" s="30">
        <v>0</v>
      </c>
      <c r="K10" s="30">
        <v>0</v>
      </c>
    </row>
    <row r="11" spans="1:11">
      <c r="A11" s="29" t="s">
        <v>7</v>
      </c>
      <c r="B11" s="30">
        <v>15.935157</v>
      </c>
      <c r="C11" s="30">
        <v>5.5957800000000004</v>
      </c>
      <c r="D11" s="30">
        <v>0</v>
      </c>
      <c r="E11" s="30">
        <v>0</v>
      </c>
      <c r="F11" s="30">
        <v>1.276807063195193E-3</v>
      </c>
      <c r="G11" s="30">
        <v>0</v>
      </c>
      <c r="H11" s="30">
        <v>0</v>
      </c>
      <c r="I11" s="30">
        <v>17.908581999999999</v>
      </c>
      <c r="J11" s="30">
        <v>18.69136</v>
      </c>
      <c r="K11" s="30">
        <v>18.970424999999999</v>
      </c>
    </row>
    <row r="12" spans="1:11">
      <c r="A12" s="29" t="s">
        <v>9</v>
      </c>
      <c r="B12" s="30">
        <v>126.20350999999999</v>
      </c>
      <c r="C12" s="30">
        <v>37.856860999999995</v>
      </c>
      <c r="D12" s="30">
        <v>0</v>
      </c>
      <c r="E12" s="30">
        <v>0</v>
      </c>
      <c r="F12" s="30">
        <v>1.025338906813573E-2</v>
      </c>
      <c r="G12" s="30">
        <v>0</v>
      </c>
      <c r="H12" s="30">
        <v>20.226904000000001</v>
      </c>
      <c r="I12" s="30">
        <v>29.908483999999998</v>
      </c>
      <c r="J12" s="30">
        <v>64.265999999999991</v>
      </c>
      <c r="K12" s="30">
        <v>0</v>
      </c>
    </row>
    <row r="13" spans="1:11">
      <c r="A13" s="29" t="s">
        <v>11</v>
      </c>
      <c r="B13" s="30">
        <v>27.731947999999999</v>
      </c>
      <c r="C13" s="30">
        <v>0.77470499999999998</v>
      </c>
      <c r="D13" s="30">
        <v>20.510541</v>
      </c>
      <c r="E13" s="30">
        <v>0</v>
      </c>
      <c r="F13" s="30">
        <v>4.6882436464858832E-2</v>
      </c>
      <c r="G13" s="30">
        <v>4.3252569999999997</v>
      </c>
      <c r="H13" s="30">
        <v>0</v>
      </c>
      <c r="I13" s="30">
        <v>40.220488000000003</v>
      </c>
      <c r="J13" s="30">
        <v>36.735551999999998</v>
      </c>
      <c r="K13" s="30">
        <v>32.750751999999999</v>
      </c>
    </row>
    <row r="14" spans="1:11">
      <c r="A14" s="29" t="s">
        <v>13</v>
      </c>
      <c r="B14" s="30">
        <v>434.57889699999998</v>
      </c>
      <c r="C14" s="30">
        <v>0</v>
      </c>
      <c r="D14" s="30">
        <v>0</v>
      </c>
      <c r="E14" s="30">
        <v>0</v>
      </c>
      <c r="F14" s="30">
        <v>2.9340919738671901E-2</v>
      </c>
      <c r="G14" s="30">
        <v>0</v>
      </c>
      <c r="H14" s="30">
        <v>35.375599999999999</v>
      </c>
      <c r="I14" s="30">
        <v>120.55989199999999</v>
      </c>
      <c r="J14" s="30">
        <v>0</v>
      </c>
      <c r="K14" s="30">
        <v>17.906496000000001</v>
      </c>
    </row>
    <row r="15" spans="1:11">
      <c r="A15" s="29" t="s">
        <v>16</v>
      </c>
      <c r="B15" s="30">
        <v>482.37398989999997</v>
      </c>
      <c r="C15" s="30">
        <v>0</v>
      </c>
      <c r="D15" s="30">
        <v>2.1535500000000001</v>
      </c>
      <c r="E15" s="30">
        <v>0</v>
      </c>
      <c r="F15" s="30">
        <v>1.0791680215937129</v>
      </c>
      <c r="G15" s="30">
        <v>0</v>
      </c>
      <c r="H15" s="30">
        <v>24.576252</v>
      </c>
      <c r="I15" s="30">
        <v>41.369115999999998</v>
      </c>
      <c r="J15" s="30">
        <v>4.8473018000000003</v>
      </c>
      <c r="K15" s="30">
        <v>118.36327</v>
      </c>
    </row>
    <row r="16" spans="1:11">
      <c r="A16" s="29" t="s">
        <v>19</v>
      </c>
      <c r="B16" s="30">
        <v>75.59656935000001</v>
      </c>
      <c r="C16" s="30">
        <v>0</v>
      </c>
      <c r="D16" s="30">
        <v>0</v>
      </c>
      <c r="E16" s="30">
        <v>0</v>
      </c>
      <c r="F16" s="30">
        <v>3.0579339601371899E-3</v>
      </c>
      <c r="G16" s="30">
        <v>0</v>
      </c>
      <c r="H16" s="30">
        <v>14.421474</v>
      </c>
      <c r="I16" s="30">
        <v>2.1924199999999998</v>
      </c>
      <c r="J16" s="30">
        <v>0</v>
      </c>
      <c r="K16" s="30">
        <v>0</v>
      </c>
    </row>
    <row r="17" spans="1:11">
      <c r="A17" s="29" t="s">
        <v>25</v>
      </c>
      <c r="B17" s="30">
        <v>22.539016</v>
      </c>
      <c r="C17" s="30">
        <v>0</v>
      </c>
      <c r="D17" s="30">
        <v>0</v>
      </c>
      <c r="E17" s="30">
        <v>0</v>
      </c>
      <c r="F17" s="30">
        <v>1.8581505217476471E-4</v>
      </c>
      <c r="G17" s="30">
        <v>0</v>
      </c>
      <c r="H17" s="30">
        <v>0</v>
      </c>
      <c r="I17" s="30">
        <v>32.129569000000004</v>
      </c>
      <c r="J17" s="30">
        <v>19.228632000000001</v>
      </c>
      <c r="K17" s="30">
        <v>21.458131999999999</v>
      </c>
    </row>
    <row r="18" spans="1:11">
      <c r="A18" s="29" t="s">
        <v>28</v>
      </c>
      <c r="B18" s="30">
        <v>16.381871</v>
      </c>
      <c r="C18" s="30">
        <v>0</v>
      </c>
      <c r="D18" s="30">
        <v>0</v>
      </c>
      <c r="E18" s="30">
        <v>0</v>
      </c>
      <c r="F18" s="30">
        <v>4.1537311292969399E-2</v>
      </c>
      <c r="G18" s="30">
        <v>0</v>
      </c>
      <c r="H18" s="30">
        <v>0</v>
      </c>
      <c r="I18" s="30">
        <v>0</v>
      </c>
      <c r="J18" s="30">
        <v>0</v>
      </c>
      <c r="K18" s="30">
        <v>5.0322125</v>
      </c>
    </row>
    <row r="19" spans="1:11">
      <c r="A19" s="29" t="s">
        <v>31</v>
      </c>
      <c r="B19" s="30">
        <v>3.3243837000000003</v>
      </c>
      <c r="C19" s="30">
        <v>0</v>
      </c>
      <c r="D19" s="30">
        <v>0</v>
      </c>
      <c r="E19" s="30">
        <v>0</v>
      </c>
      <c r="F19" s="30">
        <v>5.4055810585777709E-5</v>
      </c>
      <c r="G19" s="30">
        <v>0</v>
      </c>
      <c r="H19" s="30">
        <v>0</v>
      </c>
      <c r="I19" s="30">
        <v>2.0359400000000001</v>
      </c>
      <c r="J19" s="30">
        <v>0</v>
      </c>
      <c r="K19" s="30">
        <v>1.260599</v>
      </c>
    </row>
    <row r="20" spans="1:11">
      <c r="A20" s="29" t="s">
        <v>34</v>
      </c>
      <c r="B20" s="30">
        <v>0</v>
      </c>
      <c r="C20" s="30">
        <v>0</v>
      </c>
      <c r="D20" s="30">
        <v>0</v>
      </c>
      <c r="E20" s="30"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</row>
    <row r="21" spans="1:11" ht="6.75" customHeight="1">
      <c r="A21" s="29"/>
      <c r="B21" s="30"/>
      <c r="C21" s="30"/>
      <c r="D21" s="30"/>
      <c r="E21" s="30"/>
      <c r="F21" s="30"/>
      <c r="G21" s="30"/>
      <c r="H21" s="30"/>
      <c r="I21" s="30"/>
      <c r="J21" s="30"/>
      <c r="K21" s="30"/>
    </row>
    <row r="22" spans="1:11">
      <c r="A22" s="51" t="s">
        <v>291</v>
      </c>
      <c r="B22" s="52">
        <v>3502.3928064000002</v>
      </c>
      <c r="C22" s="52">
        <v>57.711793999999998</v>
      </c>
      <c r="D22" s="52">
        <v>22.664090999999999</v>
      </c>
      <c r="E22" s="53">
        <v>0</v>
      </c>
      <c r="F22" s="52">
        <v>1.6551775412570724</v>
      </c>
      <c r="G22" s="52">
        <v>9.0975189999999984</v>
      </c>
      <c r="H22" s="52">
        <v>508.72456800000003</v>
      </c>
      <c r="I22" s="52">
        <v>783.83443499999998</v>
      </c>
      <c r="J22" s="52">
        <v>157.78324180000001</v>
      </c>
      <c r="K22" s="52">
        <v>325.82472050000001</v>
      </c>
    </row>
    <row r="23" spans="1:11">
      <c r="A23" s="51" t="s">
        <v>292</v>
      </c>
      <c r="B23" s="54">
        <v>0.20369187103380876</v>
      </c>
      <c r="C23" s="54">
        <v>3.3563977401668914E-3</v>
      </c>
      <c r="D23" s="54">
        <v>1.3180963290681412E-3</v>
      </c>
      <c r="E23" s="53">
        <v>0</v>
      </c>
      <c r="F23" s="54">
        <v>9.6261678488979727E-5</v>
      </c>
      <c r="G23" s="54">
        <v>5.2909275723997341E-4</v>
      </c>
      <c r="H23" s="54">
        <v>2.9586361332010893E-2</v>
      </c>
      <c r="I23" s="54">
        <v>4.5586178213399366E-2</v>
      </c>
      <c r="J23" s="54">
        <v>9.1763447210413563E-3</v>
      </c>
      <c r="K23" s="54">
        <v>1.8949287134908836E-2</v>
      </c>
    </row>
    <row r="25" spans="1:11" ht="21.75" customHeight="1" thickBot="1">
      <c r="A25" s="47" t="s">
        <v>307</v>
      </c>
      <c r="B25" s="55" t="s">
        <v>130</v>
      </c>
      <c r="C25" s="48" t="s">
        <v>208</v>
      </c>
      <c r="D25" s="48" t="s">
        <v>209</v>
      </c>
      <c r="E25" s="48" t="s">
        <v>210</v>
      </c>
      <c r="F25" s="48" t="s">
        <v>211</v>
      </c>
      <c r="G25" s="48" t="s">
        <v>212</v>
      </c>
      <c r="H25" s="48" t="s">
        <v>213</v>
      </c>
      <c r="I25" s="48" t="s">
        <v>214</v>
      </c>
      <c r="J25" s="56" t="s">
        <v>293</v>
      </c>
      <c r="K25" s="56" t="s">
        <v>294</v>
      </c>
    </row>
    <row r="26" spans="1:11" ht="13.8" thickTop="1">
      <c r="A26" s="29" t="s">
        <v>0</v>
      </c>
      <c r="B26" s="32">
        <v>2627.7582479999996</v>
      </c>
      <c r="C26" s="30">
        <v>30.217212</v>
      </c>
      <c r="D26" s="30">
        <v>142.48698200000001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  <c r="J26" s="52">
        <v>4371.7629677790874</v>
      </c>
      <c r="K26" s="57">
        <v>0.25425262894442391</v>
      </c>
    </row>
    <row r="27" spans="1:11">
      <c r="A27" s="50" t="s">
        <v>1</v>
      </c>
      <c r="B27" s="32">
        <v>4599.1665720000001</v>
      </c>
      <c r="C27" s="30">
        <v>0</v>
      </c>
      <c r="D27" s="30">
        <v>0</v>
      </c>
      <c r="E27" s="30">
        <v>0</v>
      </c>
      <c r="F27" s="30">
        <v>0</v>
      </c>
      <c r="G27" s="30">
        <v>0</v>
      </c>
      <c r="H27" s="30">
        <v>0</v>
      </c>
      <c r="I27" s="30">
        <v>0</v>
      </c>
      <c r="J27" s="52">
        <v>4873.8027529999999</v>
      </c>
      <c r="K27" s="57">
        <v>0.28345021723269204</v>
      </c>
    </row>
    <row r="28" spans="1:11">
      <c r="A28" s="29" t="s">
        <v>2</v>
      </c>
      <c r="B28" s="32">
        <v>2122.082195</v>
      </c>
      <c r="C28" s="30">
        <v>42.855801999999997</v>
      </c>
      <c r="D28" s="30">
        <v>163.14893900000001</v>
      </c>
      <c r="E28" s="30">
        <v>17.504747999999999</v>
      </c>
      <c r="F28" s="30">
        <v>0</v>
      </c>
      <c r="G28" s="30">
        <v>17.769546999999999</v>
      </c>
      <c r="H28" s="30">
        <v>18.367775999999999</v>
      </c>
      <c r="I28" s="30">
        <v>6.6068518838355999E-4</v>
      </c>
      <c r="J28" s="52">
        <v>3860.7047929879946</v>
      </c>
      <c r="K28" s="57">
        <v>0.22453054990174784</v>
      </c>
    </row>
    <row r="29" spans="1:11">
      <c r="A29" s="29" t="s">
        <v>3</v>
      </c>
      <c r="B29" s="32">
        <v>3.6509620000000003</v>
      </c>
      <c r="C29" s="30">
        <v>0</v>
      </c>
      <c r="D29" s="30">
        <v>0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52">
        <v>4.4809976379104981</v>
      </c>
      <c r="K29" s="57">
        <v>2.6060548985145E-4</v>
      </c>
    </row>
    <row r="30" spans="1:11">
      <c r="A30" s="29" t="s">
        <v>5</v>
      </c>
      <c r="B30" s="32">
        <v>0</v>
      </c>
      <c r="C30" s="30">
        <v>0</v>
      </c>
      <c r="D30" s="30">
        <v>0</v>
      </c>
      <c r="E30" s="30">
        <v>0</v>
      </c>
      <c r="F30" s="30">
        <v>0</v>
      </c>
      <c r="G30" s="30">
        <v>0</v>
      </c>
      <c r="H30" s="30">
        <v>0</v>
      </c>
      <c r="I30" s="30">
        <v>0</v>
      </c>
      <c r="J30" s="52">
        <v>12.778394142894086</v>
      </c>
      <c r="K30" s="57">
        <v>7.4316478923132335E-4</v>
      </c>
    </row>
    <row r="31" spans="1:11">
      <c r="A31" s="29" t="s">
        <v>6</v>
      </c>
      <c r="B31" s="32">
        <v>51.151372000000002</v>
      </c>
      <c r="C31" s="30">
        <v>17.452791000000001</v>
      </c>
      <c r="D31" s="30">
        <v>0</v>
      </c>
      <c r="E31" s="30">
        <v>18.913992</v>
      </c>
      <c r="F31" s="30">
        <v>0</v>
      </c>
      <c r="G31" s="30">
        <v>0</v>
      </c>
      <c r="H31" s="30">
        <v>0</v>
      </c>
      <c r="I31" s="30">
        <v>0</v>
      </c>
      <c r="J31" s="52">
        <v>101.15700043851388</v>
      </c>
      <c r="K31" s="57">
        <v>5.8830804614025548E-3</v>
      </c>
    </row>
    <row r="32" spans="1:11">
      <c r="A32" s="29" t="s">
        <v>7</v>
      </c>
      <c r="B32" s="32">
        <v>6.1099389999999998</v>
      </c>
      <c r="C32" s="30">
        <v>7.61076</v>
      </c>
      <c r="D32" s="30">
        <v>5.6083509999999999</v>
      </c>
      <c r="E32" s="30">
        <v>0</v>
      </c>
      <c r="F32" s="30">
        <v>0</v>
      </c>
      <c r="G32" s="30">
        <v>0</v>
      </c>
      <c r="H32" s="30">
        <v>0</v>
      </c>
      <c r="I32" s="30">
        <v>3.8841710072241704E-5</v>
      </c>
      <c r="J32" s="52">
        <v>96.431669648773266</v>
      </c>
      <c r="K32" s="57">
        <v>5.6082650643239891E-3</v>
      </c>
    </row>
    <row r="33" spans="1:11">
      <c r="A33" s="29" t="s">
        <v>9</v>
      </c>
      <c r="B33" s="32">
        <v>189.77079900000001</v>
      </c>
      <c r="C33" s="30">
        <v>0</v>
      </c>
      <c r="D33" s="30">
        <v>18.261792</v>
      </c>
      <c r="E33" s="30">
        <v>0</v>
      </c>
      <c r="F33" s="30">
        <v>17.906496000000001</v>
      </c>
      <c r="G33" s="30">
        <v>0</v>
      </c>
      <c r="H33" s="30">
        <v>0</v>
      </c>
      <c r="I33" s="30">
        <v>6.7267702780839296E-4</v>
      </c>
      <c r="J33" s="52">
        <v>504.41177206609592</v>
      </c>
      <c r="K33" s="57">
        <v>2.9335538102943419E-2</v>
      </c>
    </row>
    <row r="34" spans="1:11">
      <c r="A34" s="29" t="s">
        <v>11</v>
      </c>
      <c r="B34" s="32">
        <v>38.629188999999997</v>
      </c>
      <c r="C34" s="30">
        <v>0</v>
      </c>
      <c r="D34" s="30">
        <v>19.254998000000001</v>
      </c>
      <c r="E34" s="30">
        <v>0</v>
      </c>
      <c r="F34" s="30">
        <v>0</v>
      </c>
      <c r="G34" s="30">
        <v>0</v>
      </c>
      <c r="H34" s="30">
        <v>0</v>
      </c>
      <c r="I34" s="30">
        <v>1.0197124437566595E-3</v>
      </c>
      <c r="J34" s="52">
        <v>220.98133214890862</v>
      </c>
      <c r="K34" s="57">
        <v>1.2851814030311831E-2</v>
      </c>
    </row>
    <row r="35" spans="1:11">
      <c r="A35" s="29" t="s">
        <v>13</v>
      </c>
      <c r="B35" s="32">
        <v>1100.1087110000001</v>
      </c>
      <c r="C35" s="30">
        <v>19.08624</v>
      </c>
      <c r="D35" s="30">
        <v>40.027048999999998</v>
      </c>
      <c r="E35" s="30">
        <v>2.5218660000000002</v>
      </c>
      <c r="F35" s="30">
        <v>0</v>
      </c>
      <c r="G35" s="30">
        <v>0</v>
      </c>
      <c r="H35" s="30">
        <v>0</v>
      </c>
      <c r="I35" s="30">
        <v>8.2394760717675701E-3</v>
      </c>
      <c r="J35" s="52">
        <v>1770.2023313958107</v>
      </c>
      <c r="K35" s="57">
        <v>0.10295128071629625</v>
      </c>
    </row>
    <row r="36" spans="1:11">
      <c r="A36" s="29" t="s">
        <v>16</v>
      </c>
      <c r="B36" s="32">
        <v>149.724569</v>
      </c>
      <c r="C36" s="30">
        <v>18.913992</v>
      </c>
      <c r="D36" s="30">
        <v>55.629758000000002</v>
      </c>
      <c r="E36" s="30">
        <v>0</v>
      </c>
      <c r="F36" s="30">
        <v>0</v>
      </c>
      <c r="G36" s="30">
        <v>80.982400999999996</v>
      </c>
      <c r="H36" s="30">
        <v>0</v>
      </c>
      <c r="I36" s="30">
        <v>1.7222113332579611E-4</v>
      </c>
      <c r="J36" s="52">
        <v>980.01353994272688</v>
      </c>
      <c r="K36" s="57">
        <v>5.6995546366081153E-2</v>
      </c>
    </row>
    <row r="37" spans="1:11">
      <c r="A37" s="29" t="s">
        <v>19</v>
      </c>
      <c r="B37" s="32">
        <v>102.326646</v>
      </c>
      <c r="C37" s="30">
        <v>0</v>
      </c>
      <c r="D37" s="30">
        <v>0</v>
      </c>
      <c r="E37" s="30">
        <v>7.4610399999999997</v>
      </c>
      <c r="F37" s="30">
        <v>0</v>
      </c>
      <c r="G37" s="30">
        <v>0</v>
      </c>
      <c r="H37" s="30">
        <v>0</v>
      </c>
      <c r="I37" s="30">
        <v>0</v>
      </c>
      <c r="J37" s="52">
        <v>202.00120728396013</v>
      </c>
      <c r="K37" s="57">
        <v>1.1747969498901171E-2</v>
      </c>
    </row>
    <row r="38" spans="1:11">
      <c r="A38" s="29" t="s">
        <v>25</v>
      </c>
      <c r="B38" s="32">
        <v>15.884015999999999</v>
      </c>
      <c r="C38" s="30">
        <v>0</v>
      </c>
      <c r="D38" s="30">
        <v>0</v>
      </c>
      <c r="E38" s="30">
        <v>0</v>
      </c>
      <c r="F38" s="30">
        <v>0</v>
      </c>
      <c r="G38" s="30">
        <v>0</v>
      </c>
      <c r="H38" s="30">
        <v>0</v>
      </c>
      <c r="I38" s="30">
        <v>3.1137421821567798E-5</v>
      </c>
      <c r="J38" s="52">
        <v>111.239581952474</v>
      </c>
      <c r="K38" s="57">
        <v>6.4694624028217426E-3</v>
      </c>
    </row>
    <row r="39" spans="1:11">
      <c r="A39" s="29" t="s">
        <v>28</v>
      </c>
      <c r="B39" s="32">
        <v>28.185110999999999</v>
      </c>
      <c r="C39" s="30">
        <v>0</v>
      </c>
      <c r="D39" s="30">
        <v>2.2276229999999999</v>
      </c>
      <c r="E39" s="30">
        <v>0</v>
      </c>
      <c r="F39" s="30">
        <v>0</v>
      </c>
      <c r="G39" s="30">
        <v>0</v>
      </c>
      <c r="H39" s="30">
        <v>0</v>
      </c>
      <c r="I39" s="30">
        <v>3.4116643255118341E-3</v>
      </c>
      <c r="J39" s="52">
        <v>51.871766475618486</v>
      </c>
      <c r="K39" s="57">
        <v>3.0167539026291681E-3</v>
      </c>
    </row>
    <row r="40" spans="1:11">
      <c r="A40" s="29" t="s">
        <v>31</v>
      </c>
      <c r="B40" s="32">
        <v>21.432364</v>
      </c>
      <c r="C40" s="30">
        <v>0</v>
      </c>
      <c r="D40" s="30">
        <v>0</v>
      </c>
      <c r="E40" s="30">
        <v>4.669359</v>
      </c>
      <c r="F40" s="30">
        <v>0</v>
      </c>
      <c r="G40" s="30">
        <v>0</v>
      </c>
      <c r="H40" s="30">
        <v>0</v>
      </c>
      <c r="I40" s="30">
        <v>6.7113029134518477E-4</v>
      </c>
      <c r="J40" s="52">
        <v>32.723370886101932</v>
      </c>
      <c r="K40" s="57">
        <v>1.9031230963424144E-3</v>
      </c>
    </row>
    <row r="41" spans="1:11">
      <c r="A41" s="29" t="s">
        <v>34</v>
      </c>
      <c r="B41" s="32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52">
        <v>0</v>
      </c>
      <c r="K41" s="57">
        <v>0</v>
      </c>
    </row>
    <row r="42" spans="1:11" ht="6.75" customHeight="1">
      <c r="A42" s="29"/>
      <c r="B42" s="32"/>
      <c r="C42" s="30"/>
      <c r="D42" s="30"/>
      <c r="E42" s="30"/>
      <c r="F42" s="30"/>
      <c r="G42" s="30"/>
      <c r="H42" s="30"/>
      <c r="I42" s="30"/>
      <c r="J42" s="52"/>
      <c r="K42" s="57"/>
    </row>
    <row r="43" spans="1:11">
      <c r="A43" s="51" t="s">
        <v>295</v>
      </c>
      <c r="B43" s="32">
        <v>11055.980693</v>
      </c>
      <c r="C43" s="53">
        <v>136.136797</v>
      </c>
      <c r="D43" s="53">
        <v>446.64549200000005</v>
      </c>
      <c r="E43" s="53">
        <v>51.071005</v>
      </c>
      <c r="F43" s="53">
        <v>17.906496000000001</v>
      </c>
      <c r="G43" s="53">
        <v>98.751947999999999</v>
      </c>
      <c r="H43" s="53">
        <v>18.367775999999999</v>
      </c>
      <c r="I43" s="53">
        <v>1.4917545613792809E-2</v>
      </c>
      <c r="J43" s="53">
        <v>17194.563477786865</v>
      </c>
      <c r="K43" s="57">
        <v>1</v>
      </c>
    </row>
    <row r="44" spans="1:11">
      <c r="A44" s="51" t="s">
        <v>292</v>
      </c>
      <c r="B44" s="40">
        <v>0.64299281033117739</v>
      </c>
      <c r="C44" s="54">
        <v>7.9174325754690425E-3</v>
      </c>
      <c r="D44" s="54">
        <v>2.5975971566652902E-2</v>
      </c>
      <c r="E44" s="54">
        <v>2.9701832829880839E-3</v>
      </c>
      <c r="F44" s="54">
        <v>1.0414045127189683E-3</v>
      </c>
      <c r="G44" s="54">
        <v>5.7432076206863081E-3</v>
      </c>
      <c r="H44" s="54">
        <v>1.0682315967909723E-3</v>
      </c>
      <c r="I44" s="54">
        <v>8.6757338347462747E-7</v>
      </c>
      <c r="J44" s="54">
        <v>1</v>
      </c>
      <c r="K44" s="52"/>
    </row>
    <row r="45" spans="1:11" ht="6.75" customHeight="1">
      <c r="A45" s="58"/>
      <c r="B45" s="41"/>
    </row>
    <row r="46" spans="1:11">
      <c r="A46" s="59" t="s">
        <v>296</v>
      </c>
      <c r="B46" s="30"/>
    </row>
  </sheetData>
  <mergeCells count="2">
    <mergeCell ref="A1:K1"/>
    <mergeCell ref="B3:K3"/>
  </mergeCells>
  <printOptions horizontalCentered="1"/>
  <pageMargins left="0.39370078740157483" right="0.19685039370078741" top="0.39370078740157483" bottom="0.39370078740157483" header="0" footer="0"/>
  <pageSetup paperSize="9" scale="92" orientation="landscape" horizontalDpi="1200" verticalDpi="1200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A79BA-D8F4-4162-93F2-719AA4C21A6C}">
  <sheetPr>
    <pageSetUpPr fitToPage="1"/>
  </sheetPr>
  <dimension ref="A1:M41"/>
  <sheetViews>
    <sheetView view="pageBreakPreview" zoomScaleNormal="100" zoomScaleSheetLayoutView="100" workbookViewId="0">
      <selection sqref="A1:L1"/>
    </sheetView>
  </sheetViews>
  <sheetFormatPr baseColWidth="10" defaultColWidth="11.44140625" defaultRowHeight="13.2"/>
  <cols>
    <col min="1" max="1" width="48.6640625" customWidth="1"/>
    <col min="2" max="12" width="9.88671875" style="61" customWidth="1"/>
    <col min="13" max="13" width="0" hidden="1" customWidth="1"/>
  </cols>
  <sheetData>
    <row r="1" spans="1:13" ht="15.6">
      <c r="A1" s="86" t="s">
        <v>353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</row>
    <row r="2" spans="1:13" ht="15.6">
      <c r="A2" s="81" t="s">
        <v>298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</row>
    <row r="3" spans="1:13" ht="15.6">
      <c r="A3" s="60" t="s">
        <v>198</v>
      </c>
    </row>
    <row r="4" spans="1:13" ht="13.8" thickBot="1">
      <c r="B4" s="27" t="str">
        <f>+'C1'!B3</f>
        <v>2023A</v>
      </c>
      <c r="C4" s="27" t="str">
        <f>+'C1'!C3</f>
        <v>2022P</v>
      </c>
      <c r="D4" s="27">
        <f>+'C1'!D3</f>
        <v>2021</v>
      </c>
      <c r="E4" s="27">
        <f>+'C1'!E3</f>
        <v>2020</v>
      </c>
      <c r="F4" s="27">
        <f>+'C1'!F3</f>
        <v>2019</v>
      </c>
      <c r="G4" s="27">
        <f>+'C1'!G3</f>
        <v>2018</v>
      </c>
      <c r="H4" s="27">
        <f>+'C1'!H3</f>
        <v>2017</v>
      </c>
      <c r="I4" s="27">
        <f>+'C1'!I3</f>
        <v>2016</v>
      </c>
      <c r="J4" s="27">
        <f>+'C1'!J3</f>
        <v>2015</v>
      </c>
      <c r="K4" s="27">
        <f>+'C1'!K3</f>
        <v>2014</v>
      </c>
      <c r="L4" s="27">
        <f>+'C1'!L3</f>
        <v>2013</v>
      </c>
    </row>
    <row r="5" spans="1:13" ht="14.4" thickTop="1" thickBot="1">
      <c r="A5" s="62" t="s">
        <v>290</v>
      </c>
      <c r="B5" s="87" t="s">
        <v>316</v>
      </c>
      <c r="C5" s="87"/>
      <c r="D5" s="87"/>
      <c r="E5" s="87"/>
      <c r="F5" s="87"/>
      <c r="G5" s="87"/>
      <c r="H5" s="87"/>
      <c r="I5" s="87"/>
      <c r="J5" s="87"/>
      <c r="K5" s="87"/>
      <c r="L5" s="87"/>
    </row>
    <row r="6" spans="1:13" ht="14.4" thickTop="1" thickBot="1">
      <c r="A6" s="29" t="s">
        <v>0</v>
      </c>
      <c r="B6" s="30">
        <f>+SUMIFS(Compras!P:P,Compras!$D:$D,$M6,Compras!$B:$B,$A$3,Compras!$A:$A,"Badajoz")</f>
        <v>1156.43924745</v>
      </c>
      <c r="C6" s="30">
        <f>+SUMIFS(Compras!Q:Q,Compras!$D:$D,$M6,Compras!$B:$B,$A$3,Compras!$A:$A,"Badajoz")</f>
        <v>557.82577885000001</v>
      </c>
      <c r="D6" s="30">
        <f>+SUMIFS(Compras!R:R,Compras!$D:$D,$M6,Compras!$B:$B,$A$3,Compras!$A:$A,"Badajoz")</f>
        <v>708.98487279999995</v>
      </c>
      <c r="E6" s="30">
        <f>+SUMIFS(Compras!S:S,Compras!$D:$D,$M6,Compras!$B:$B,$A$3,Compras!$A:$A,"Badajoz")</f>
        <v>375.63934945</v>
      </c>
      <c r="F6" s="30">
        <f>+SUMIFS(Compras!T:T,Compras!$D:$D,$M6,Compras!$B:$B,$A$3,Compras!$A:$A,"Badajoz")</f>
        <v>946.55231715000002</v>
      </c>
      <c r="G6" s="30">
        <f>+SUMIFS(Compras!U:U,Compras!$D:$D,$M6,Compras!$B:$B,$A$3,Compras!$A:$A,"Badajoz")</f>
        <v>626.41897860000006</v>
      </c>
      <c r="H6" s="30">
        <f>+SUMIFS(Compras!V:V,Compras!$D:$D,$M6,Compras!$B:$B,$A$3,Compras!$A:$A,"Badajoz")</f>
        <v>416.72971800000005</v>
      </c>
      <c r="I6" s="30">
        <f>+SUMIFS(Compras!W:W,Compras!$D:$D,$M6,Compras!$B:$B,$A$3,Compras!$A:$A,"Badajoz")</f>
        <v>647.68521399999997</v>
      </c>
      <c r="J6" s="30">
        <f>+SUMIFS(Compras!X:X,Compras!$D:$D,$M6,Compras!$B:$B,$A$3,Compras!$A:$A,"Badajoz")</f>
        <v>525.51453800000002</v>
      </c>
      <c r="K6" s="30">
        <f>+SUMIFS(Compras!Y:Y,Compras!$D:$D,$M6,Compras!$B:$B,$A$3,Compras!$A:$A,"Badajoz")</f>
        <v>330.54962</v>
      </c>
      <c r="L6" s="30">
        <f>+SUMIFS(Compras!Z:Z,Compras!$D:$D,$M6,Compras!$B:$B,$A$3,Compras!$A:$A,"Badajoz")</f>
        <v>344.95288200000005</v>
      </c>
      <c r="M6" s="49" t="s">
        <v>23</v>
      </c>
    </row>
    <row r="7" spans="1:13" ht="13.8" thickBot="1">
      <c r="A7" s="50" t="s">
        <v>299</v>
      </c>
      <c r="B7" s="30">
        <f>+SUMIFS(Compras!P:P,Compras!$D:$D,$M7,Compras!$B:$B,$A$3,Compras!$A:$A,"Badajoz")</f>
        <v>217.30627999999999</v>
      </c>
      <c r="C7" s="30">
        <f>+SUMIFS(Compras!Q:Q,Compras!$D:$D,$M7,Compras!$B:$B,$A$3,Compras!$A:$A,"Badajoz")</f>
        <v>397.98162400000001</v>
      </c>
      <c r="D7" s="30">
        <f>+SUMIFS(Compras!R:R,Compras!$D:$D,$M7,Compras!$B:$B,$A$3,Compras!$A:$A,"Badajoz")</f>
        <v>500.90067899999997</v>
      </c>
      <c r="E7" s="30">
        <f>+SUMIFS(Compras!S:S,Compras!$D:$D,$M7,Compras!$B:$B,$A$3,Compras!$A:$A,"Badajoz")</f>
        <v>337.05462</v>
      </c>
      <c r="F7" s="30">
        <f>+SUMIFS(Compras!T:T,Compras!$D:$D,$M7,Compras!$B:$B,$A$3,Compras!$A:$A,"Badajoz")</f>
        <v>236.81629099999998</v>
      </c>
      <c r="G7" s="30">
        <f>+SUMIFS(Compras!U:U,Compras!$D:$D,$M7,Compras!$B:$B,$A$3,Compras!$A:$A,"Badajoz")</f>
        <v>421.96738302928003</v>
      </c>
      <c r="H7" s="30">
        <f>+SUMIFS(Compras!V:V,Compras!$D:$D,$M7,Compras!$B:$B,$A$3,Compras!$A:$A,"Badajoz")</f>
        <v>238.60055700000001</v>
      </c>
      <c r="I7" s="30">
        <f>+SUMIFS(Compras!W:W,Compras!$D:$D,$M7,Compras!$B:$B,$A$3,Compras!$A:$A,"Badajoz")</f>
        <v>297.77456699999999</v>
      </c>
      <c r="J7" s="30">
        <f>+SUMIFS(Compras!X:X,Compras!$D:$D,$M7,Compras!$B:$B,$A$3,Compras!$A:$A,"Badajoz")</f>
        <v>297.15997099999998</v>
      </c>
      <c r="K7" s="30">
        <f>+SUMIFS(Compras!Y:Y,Compras!$D:$D,$M7,Compras!$B:$B,$A$3,Compras!$A:$A,"Badajoz")</f>
        <v>162.99096800000001</v>
      </c>
      <c r="L7" s="30">
        <f>+SUMIFS(Compras!Z:Z,Compras!$D:$D,$M7,Compras!$B:$B,$A$3,Compras!$A:$A,"Badajoz")</f>
        <v>446.81471899999997</v>
      </c>
      <c r="M7" s="49" t="s">
        <v>26</v>
      </c>
    </row>
    <row r="8" spans="1:13" ht="13.8" thickBot="1">
      <c r="A8" s="29" t="s">
        <v>2</v>
      </c>
      <c r="B8" s="30">
        <f>+SUMIFS(Compras!P:P,Compras!$D:$D,$M8,Compras!$B:$B,$A$3,Compras!$A:$A,"Badajoz")</f>
        <v>916.54274299999997</v>
      </c>
      <c r="C8" s="30">
        <f>+SUMIFS(Compras!Q:Q,Compras!$D:$D,$M8,Compras!$B:$B,$A$3,Compras!$A:$A,"Badajoz")</f>
        <v>1138.36744</v>
      </c>
      <c r="D8" s="30">
        <f>+SUMIFS(Compras!R:R,Compras!$D:$D,$M8,Compras!$B:$B,$A$3,Compras!$A:$A,"Badajoz")</f>
        <v>992.51201415000003</v>
      </c>
      <c r="E8" s="30">
        <f>+SUMIFS(Compras!S:S,Compras!$D:$D,$M8,Compras!$B:$B,$A$3,Compras!$A:$A,"Badajoz")</f>
        <v>803.29061634999994</v>
      </c>
      <c r="F8" s="30">
        <f>+SUMIFS(Compras!T:T,Compras!$D:$D,$M8,Compras!$B:$B,$A$3,Compras!$A:$A,"Badajoz")</f>
        <v>916.93619200000001</v>
      </c>
      <c r="G8" s="30">
        <f>+SUMIFS(Compras!U:U,Compras!$D:$D,$M8,Compras!$B:$B,$A$3,Compras!$A:$A,"Badajoz")</f>
        <v>1161.4026121000002</v>
      </c>
      <c r="H8" s="30">
        <f>+SUMIFS(Compras!V:V,Compras!$D:$D,$M8,Compras!$B:$B,$A$3,Compras!$A:$A,"Badajoz")</f>
        <v>894.94161899999995</v>
      </c>
      <c r="I8" s="30">
        <f>+SUMIFS(Compras!W:W,Compras!$D:$D,$M8,Compras!$B:$B,$A$3,Compras!$A:$A,"Badajoz")</f>
        <v>599.71214299999997</v>
      </c>
      <c r="J8" s="30">
        <f>+SUMIFS(Compras!X:X,Compras!$D:$D,$M8,Compras!$B:$B,$A$3,Compras!$A:$A,"Badajoz")</f>
        <v>925.18211199999996</v>
      </c>
      <c r="K8" s="30">
        <f>+SUMIFS(Compras!Y:Y,Compras!$D:$D,$M8,Compras!$B:$B,$A$3,Compras!$A:$A,"Badajoz")</f>
        <v>872.60683100000006</v>
      </c>
      <c r="L8" s="30">
        <f>+SUMIFS(Compras!Z:Z,Compras!$D:$D,$M8,Compras!$B:$B,$A$3,Compras!$A:$A,"Badajoz")</f>
        <v>799.66646700000001</v>
      </c>
      <c r="M8" s="49" t="s">
        <v>29</v>
      </c>
    </row>
    <row r="9" spans="1:13" ht="13.8" thickBot="1">
      <c r="A9" s="29" t="s">
        <v>3</v>
      </c>
      <c r="B9" s="30">
        <f>+SUMIFS(Compras!P:P,Compras!$D:$D,$M9,Compras!$B:$B,$A$3,Compras!$A:$A,"Badajoz")</f>
        <v>0.83001999999999998</v>
      </c>
      <c r="C9" s="30">
        <f>+SUMIFS(Compras!Q:Q,Compras!$D:$D,$M9,Compras!$B:$B,$A$3,Compras!$A:$A,"Badajoz")</f>
        <v>0</v>
      </c>
      <c r="D9" s="30">
        <f>+SUMIFS(Compras!R:R,Compras!$D:$D,$M9,Compras!$B:$B,$A$3,Compras!$A:$A,"Badajoz")</f>
        <v>17.908429000000002</v>
      </c>
      <c r="E9" s="30">
        <f>+SUMIFS(Compras!S:S,Compras!$D:$D,$M9,Compras!$B:$B,$A$3,Compras!$A:$A,"Badajoz")</f>
        <v>0</v>
      </c>
      <c r="F9" s="30">
        <f>+SUMIFS(Compras!T:T,Compras!$D:$D,$M9,Compras!$B:$B,$A$3,Compras!$A:$A,"Badajoz")</f>
        <v>35.7967935</v>
      </c>
      <c r="G9" s="30">
        <f>+SUMIFS(Compras!U:U,Compras!$D:$D,$M9,Compras!$B:$B,$A$3,Compras!$A:$A,"Badajoz")</f>
        <v>0</v>
      </c>
      <c r="H9" s="30">
        <f>+SUMIFS(Compras!V:V,Compras!$D:$D,$M9,Compras!$B:$B,$A$3,Compras!$A:$A,"Badajoz")</f>
        <v>2.1886570000000001</v>
      </c>
      <c r="I9" s="30">
        <f>+SUMIFS(Compras!W:W,Compras!$D:$D,$M9,Compras!$B:$B,$A$3,Compras!$A:$A,"Badajoz")</f>
        <v>2.9781270000000002</v>
      </c>
      <c r="J9" s="30">
        <f>+SUMIFS(Compras!X:X,Compras!$D:$D,$M9,Compras!$B:$B,$A$3,Compras!$A:$A,"Badajoz")</f>
        <v>0</v>
      </c>
      <c r="K9" s="30">
        <f>+SUMIFS(Compras!Y:Y,Compras!$D:$D,$M9,Compras!$B:$B,$A$3,Compras!$A:$A,"Badajoz")</f>
        <v>0</v>
      </c>
      <c r="L9" s="30">
        <f>+SUMIFS(Compras!Z:Z,Compras!$D:$D,$M9,Compras!$B:$B,$A$3,Compras!$A:$A,"Badajoz")</f>
        <v>0</v>
      </c>
      <c r="M9" s="49" t="s">
        <v>32</v>
      </c>
    </row>
    <row r="10" spans="1:13" ht="13.8" thickBot="1">
      <c r="A10" s="29" t="s">
        <v>5</v>
      </c>
      <c r="B10" s="30">
        <f>+SUMIFS(Compras!P:P,Compras!$D:$D,$M10,Compras!$B:$B,$A$3,Compras!$A:$A,"Badajoz")</f>
        <v>0</v>
      </c>
      <c r="C10" s="30">
        <f>+SUMIFS(Compras!Q:Q,Compras!$D:$D,$M10,Compras!$B:$B,$A$3,Compras!$A:$A,"Badajoz")</f>
        <v>0</v>
      </c>
      <c r="D10" s="30">
        <f>+SUMIFS(Compras!R:R,Compras!$D:$D,$M10,Compras!$B:$B,$A$3,Compras!$A:$A,"Badajoz")</f>
        <v>3.13748855</v>
      </c>
      <c r="E10" s="30">
        <f>+SUMIFS(Compras!S:S,Compras!$D:$D,$M10,Compras!$B:$B,$A$3,Compras!$A:$A,"Badajoz")</f>
        <v>0</v>
      </c>
      <c r="F10" s="30">
        <f>+SUMIFS(Compras!T:T,Compras!$D:$D,$M10,Compras!$B:$B,$A$3,Compras!$A:$A,"Badajoz")</f>
        <v>0</v>
      </c>
      <c r="G10" s="30">
        <f>+SUMIFS(Compras!U:U,Compras!$D:$D,$M10,Compras!$B:$B,$A$3,Compras!$A:$A,"Badajoz")</f>
        <v>5.1904399999999997</v>
      </c>
      <c r="H10" s="30">
        <f>+SUMIFS(Compras!V:V,Compras!$D:$D,$M10,Compras!$B:$B,$A$3,Compras!$A:$A,"Badajoz")</f>
        <v>7.2732999999999999</v>
      </c>
      <c r="I10" s="30">
        <f>+SUMIFS(Compras!W:W,Compras!$D:$D,$M10,Compras!$B:$B,$A$3,Compras!$A:$A,"Badajoz")</f>
        <v>13.555391999999999</v>
      </c>
      <c r="J10" s="30">
        <f>+SUMIFS(Compras!X:X,Compras!$D:$D,$M10,Compras!$B:$B,$A$3,Compras!$A:$A,"Badajoz")</f>
        <v>0</v>
      </c>
      <c r="K10" s="30">
        <f>+SUMIFS(Compras!Y:Y,Compras!$D:$D,$M10,Compras!$B:$B,$A$3,Compras!$A:$A,"Badajoz")</f>
        <v>0</v>
      </c>
      <c r="L10" s="30">
        <f>+SUMIFS(Compras!Z:Z,Compras!$D:$D,$M10,Compras!$B:$B,$A$3,Compras!$A:$A,"Badajoz")</f>
        <v>16.726592400000001</v>
      </c>
      <c r="M10" s="49" t="s">
        <v>35</v>
      </c>
    </row>
    <row r="11" spans="1:13" ht="13.8" thickBot="1">
      <c r="A11" s="29" t="s">
        <v>6</v>
      </c>
      <c r="B11" s="30">
        <f>+SUMIFS(Compras!P:P,Compras!$D:$D,$M11,Compras!$B:$B,$A$3,Compras!$A:$A,"Badajoz")</f>
        <v>6.6091740000000003</v>
      </c>
      <c r="C11" s="30">
        <f>+SUMIFS(Compras!Q:Q,Compras!$D:$D,$M11,Compras!$B:$B,$A$3,Compras!$A:$A,"Badajoz")</f>
        <v>37.905954000000001</v>
      </c>
      <c r="D11" s="30">
        <f>+SUMIFS(Compras!R:R,Compras!$D:$D,$M11,Compras!$B:$B,$A$3,Compras!$A:$A,"Badajoz")</f>
        <v>84.517881000000003</v>
      </c>
      <c r="E11" s="30">
        <f>+SUMIFS(Compras!S:S,Compras!$D:$D,$M11,Compras!$B:$B,$A$3,Compras!$A:$A,"Badajoz")</f>
        <v>54.116544999999995</v>
      </c>
      <c r="F11" s="30">
        <f>+SUMIFS(Compras!T:T,Compras!$D:$D,$M11,Compras!$B:$B,$A$3,Compras!$A:$A,"Badajoz")</f>
        <v>13.260822000000001</v>
      </c>
      <c r="G11" s="30">
        <f>+SUMIFS(Compras!U:U,Compras!$D:$D,$M11,Compras!$B:$B,$A$3,Compras!$A:$A,"Badajoz")</f>
        <v>65.482206000000005</v>
      </c>
      <c r="H11" s="30">
        <f>+SUMIFS(Compras!V:V,Compras!$D:$D,$M11,Compras!$B:$B,$A$3,Compras!$A:$A,"Badajoz")</f>
        <v>17.846592000000001</v>
      </c>
      <c r="I11" s="30">
        <f>+SUMIFS(Compras!W:W,Compras!$D:$D,$M11,Compras!$B:$B,$A$3,Compras!$A:$A,"Badajoz")</f>
        <v>5.254696</v>
      </c>
      <c r="J11" s="30">
        <f>+SUMIFS(Compras!X:X,Compras!$D:$D,$M11,Compras!$B:$B,$A$3,Compras!$A:$A,"Badajoz")</f>
        <v>1.356303</v>
      </c>
      <c r="K11" s="30">
        <f>+SUMIFS(Compras!Y:Y,Compras!$D:$D,$M11,Compras!$B:$B,$A$3,Compras!$A:$A,"Badajoz")</f>
        <v>55.503372999999996</v>
      </c>
      <c r="L11" s="30">
        <f>+SUMIFS(Compras!Z:Z,Compras!$D:$D,$M11,Compras!$B:$B,$A$3,Compras!$A:$A,"Badajoz")</f>
        <v>19.234715000000001</v>
      </c>
      <c r="M11" s="49" t="s">
        <v>37</v>
      </c>
    </row>
    <row r="12" spans="1:13" ht="13.8" thickBot="1">
      <c r="A12" s="29" t="s">
        <v>7</v>
      </c>
      <c r="B12" s="30">
        <f>+SUMIFS(Compras!P:P,Compras!$D:$D,$M12,Compras!$B:$B,$A$3,Compras!$A:$A,"Badajoz")</f>
        <v>15.935157</v>
      </c>
      <c r="C12" s="30">
        <f>+SUMIFS(Compras!Q:Q,Compras!$D:$D,$M12,Compras!$B:$B,$A$3,Compras!$A:$A,"Badajoz")</f>
        <v>18.117989000000001</v>
      </c>
      <c r="D12" s="30">
        <f>+SUMIFS(Compras!R:R,Compras!$D:$D,$M12,Compras!$B:$B,$A$3,Compras!$A:$A,"Badajoz")</f>
        <v>8.81724</v>
      </c>
      <c r="E12" s="30">
        <f>+SUMIFS(Compras!S:S,Compras!$D:$D,$M12,Compras!$B:$B,$A$3,Compras!$A:$A,"Badajoz")</f>
        <v>7.973759203610725</v>
      </c>
      <c r="F12" s="30">
        <f>+SUMIFS(Compras!T:T,Compras!$D:$D,$M12,Compras!$B:$B,$A$3,Compras!$A:$A,"Badajoz")</f>
        <v>42.201133200000001</v>
      </c>
      <c r="G12" s="30">
        <f>+SUMIFS(Compras!U:U,Compras!$D:$D,$M12,Compras!$B:$B,$A$3,Compras!$A:$A,"Badajoz")</f>
        <v>12.2566668</v>
      </c>
      <c r="H12" s="30">
        <f>+SUMIFS(Compras!V:V,Compras!$D:$D,$M12,Compras!$B:$B,$A$3,Compras!$A:$A,"Badajoz")</f>
        <v>0</v>
      </c>
      <c r="I12" s="30">
        <f>+SUMIFS(Compras!W:W,Compras!$D:$D,$M12,Compras!$B:$B,$A$3,Compras!$A:$A,"Badajoz")</f>
        <v>10.185228</v>
      </c>
      <c r="J12" s="30">
        <f>+SUMIFS(Compras!X:X,Compras!$D:$D,$M12,Compras!$B:$B,$A$3,Compras!$A:$A,"Badajoz")</f>
        <v>8.0135319999999997</v>
      </c>
      <c r="K12" s="30">
        <f>+SUMIFS(Compras!Y:Y,Compras!$D:$D,$M12,Compras!$B:$B,$A$3,Compras!$A:$A,"Badajoz")</f>
        <v>10.665676000000001</v>
      </c>
      <c r="L12" s="30">
        <f>+SUMIFS(Compras!Z:Z,Compras!$D:$D,$M12,Compras!$B:$B,$A$3,Compras!$A:$A,"Badajoz")</f>
        <v>0</v>
      </c>
      <c r="M12" s="49" t="s">
        <v>39</v>
      </c>
    </row>
    <row r="13" spans="1:13" ht="13.8" thickBot="1">
      <c r="A13" s="29" t="s">
        <v>9</v>
      </c>
      <c r="B13" s="30">
        <f>+SUMIFS(Compras!P:P,Compras!$D:$D,$M13,Compras!$B:$B,$A$3,Compras!$A:$A,"Badajoz")</f>
        <v>126.20350999999999</v>
      </c>
      <c r="C13" s="30">
        <f>+SUMIFS(Compras!Q:Q,Compras!$D:$D,$M13,Compras!$B:$B,$A$3,Compras!$A:$A,"Badajoz")</f>
        <v>384.49046999999996</v>
      </c>
      <c r="D13" s="30">
        <f>+SUMIFS(Compras!R:R,Compras!$D:$D,$M13,Compras!$B:$B,$A$3,Compras!$A:$A,"Badajoz")</f>
        <v>515.72981000000004</v>
      </c>
      <c r="E13" s="30">
        <f>+SUMIFS(Compras!S:S,Compras!$D:$D,$M13,Compras!$B:$B,$A$3,Compras!$A:$A,"Badajoz")</f>
        <v>272.95865285335998</v>
      </c>
      <c r="F13" s="30">
        <f>+SUMIFS(Compras!T:T,Compras!$D:$D,$M13,Compras!$B:$B,$A$3,Compras!$A:$A,"Badajoz")</f>
        <v>185.04776300000003</v>
      </c>
      <c r="G13" s="30">
        <f>+SUMIFS(Compras!U:U,Compras!$D:$D,$M13,Compras!$B:$B,$A$3,Compras!$A:$A,"Badajoz")</f>
        <v>134.83716299999998</v>
      </c>
      <c r="H13" s="30">
        <f>+SUMIFS(Compras!V:V,Compras!$D:$D,$M13,Compras!$B:$B,$A$3,Compras!$A:$A,"Badajoz")</f>
        <v>301.23820000000001</v>
      </c>
      <c r="I13" s="30">
        <f>+SUMIFS(Compras!W:W,Compras!$D:$D,$M13,Compras!$B:$B,$A$3,Compras!$A:$A,"Badajoz")</f>
        <v>250.66634499999998</v>
      </c>
      <c r="J13" s="30">
        <f>+SUMIFS(Compras!X:X,Compras!$D:$D,$M13,Compras!$B:$B,$A$3,Compras!$A:$A,"Badajoz")</f>
        <v>157.09303499999999</v>
      </c>
      <c r="K13" s="30">
        <f>+SUMIFS(Compras!Y:Y,Compras!$D:$D,$M13,Compras!$B:$B,$A$3,Compras!$A:$A,"Badajoz")</f>
        <v>213.512878</v>
      </c>
      <c r="L13" s="30">
        <f>+SUMIFS(Compras!Z:Z,Compras!$D:$D,$M13,Compras!$B:$B,$A$3,Compras!$A:$A,"Badajoz")</f>
        <v>132.1328489</v>
      </c>
      <c r="M13" s="49" t="s">
        <v>41</v>
      </c>
    </row>
    <row r="14" spans="1:13" ht="13.8" thickBot="1">
      <c r="A14" s="29" t="s">
        <v>11</v>
      </c>
      <c r="B14" s="30">
        <f>+SUMIFS(Compras!P:P,Compras!$D:$D,$M14,Compras!$B:$B,$A$3,Compras!$A:$A,"Badajoz")</f>
        <v>27.731947999999999</v>
      </c>
      <c r="C14" s="30">
        <f>+SUMIFS(Compras!Q:Q,Compras!$D:$D,$M14,Compras!$B:$B,$A$3,Compras!$A:$A,"Badajoz")</f>
        <v>39.553497499999999</v>
      </c>
      <c r="D14" s="30">
        <f>+SUMIFS(Compras!R:R,Compras!$D:$D,$M14,Compras!$B:$B,$A$3,Compras!$A:$A,"Badajoz")</f>
        <v>46.475080999999996</v>
      </c>
      <c r="E14" s="30">
        <f>+SUMIFS(Compras!S:S,Compras!$D:$D,$M14,Compras!$B:$B,$A$3,Compras!$A:$A,"Badajoz")</f>
        <v>137.34194199999999</v>
      </c>
      <c r="F14" s="30">
        <f>+SUMIFS(Compras!T:T,Compras!$D:$D,$M14,Compras!$B:$B,$A$3,Compras!$A:$A,"Badajoz")</f>
        <v>68.274346850000001</v>
      </c>
      <c r="G14" s="30">
        <f>+SUMIFS(Compras!U:U,Compras!$D:$D,$M14,Compras!$B:$B,$A$3,Compras!$A:$A,"Badajoz")</f>
        <v>32.544494999999998</v>
      </c>
      <c r="H14" s="30">
        <f>+SUMIFS(Compras!V:V,Compras!$D:$D,$M14,Compras!$B:$B,$A$3,Compras!$A:$A,"Badajoz")</f>
        <v>40.102115999999995</v>
      </c>
      <c r="I14" s="30">
        <f>+SUMIFS(Compras!W:W,Compras!$D:$D,$M14,Compras!$B:$B,$A$3,Compras!$A:$A,"Badajoz")</f>
        <v>22.324458</v>
      </c>
      <c r="J14" s="30">
        <f>+SUMIFS(Compras!X:X,Compras!$D:$D,$M14,Compras!$B:$B,$A$3,Compras!$A:$A,"Badajoz")</f>
        <v>20.657057899999998</v>
      </c>
      <c r="K14" s="30">
        <f>+SUMIFS(Compras!Y:Y,Compras!$D:$D,$M14,Compras!$B:$B,$A$3,Compras!$A:$A,"Badajoz")</f>
        <v>55.684028350000006</v>
      </c>
      <c r="L14" s="30">
        <f>+SUMIFS(Compras!Z:Z,Compras!$D:$D,$M14,Compras!$B:$B,$A$3,Compras!$A:$A,"Badajoz")</f>
        <v>32.218235</v>
      </c>
      <c r="M14" s="49" t="s">
        <v>43</v>
      </c>
    </row>
    <row r="15" spans="1:13" ht="13.8" thickBot="1">
      <c r="A15" s="29" t="s">
        <v>13</v>
      </c>
      <c r="B15" s="30">
        <f>+SUMIFS(Compras!P:P,Compras!$D:$D,$M15,Compras!$B:$B,$A$3,Compras!$A:$A,"Badajoz")</f>
        <v>434.57889699999998</v>
      </c>
      <c r="C15" s="30">
        <f>+SUMIFS(Compras!Q:Q,Compras!$D:$D,$M15,Compras!$B:$B,$A$3,Compras!$A:$A,"Badajoz")</f>
        <v>199.39924399999998</v>
      </c>
      <c r="D15" s="30">
        <f>+SUMIFS(Compras!R:R,Compras!$D:$D,$M15,Compras!$B:$B,$A$3,Compras!$A:$A,"Badajoz")</f>
        <v>698.03123459999995</v>
      </c>
      <c r="E15" s="30">
        <f>+SUMIFS(Compras!S:S,Compras!$D:$D,$M15,Compras!$B:$B,$A$3,Compras!$A:$A,"Badajoz")</f>
        <v>191.51900209179109</v>
      </c>
      <c r="F15" s="30">
        <f>+SUMIFS(Compras!T:T,Compras!$D:$D,$M15,Compras!$B:$B,$A$3,Compras!$A:$A,"Badajoz")</f>
        <v>316.99864799999995</v>
      </c>
      <c r="G15" s="30">
        <f>+SUMIFS(Compras!U:U,Compras!$D:$D,$M15,Compras!$B:$B,$A$3,Compras!$A:$A,"Badajoz")</f>
        <v>416.42824078294501</v>
      </c>
      <c r="H15" s="30">
        <f>+SUMIFS(Compras!V:V,Compras!$D:$D,$M15,Compras!$B:$B,$A$3,Compras!$A:$A,"Badajoz")</f>
        <v>375.89946199999997</v>
      </c>
      <c r="I15" s="30">
        <f>+SUMIFS(Compras!W:W,Compras!$D:$D,$M15,Compras!$B:$B,$A$3,Compras!$A:$A,"Badajoz")</f>
        <v>139.82063400000001</v>
      </c>
      <c r="J15" s="30">
        <f>+SUMIFS(Compras!X:X,Compras!$D:$D,$M15,Compras!$B:$B,$A$3,Compras!$A:$A,"Badajoz")</f>
        <v>301.63618600000001</v>
      </c>
      <c r="K15" s="30">
        <f>+SUMIFS(Compras!Y:Y,Compras!$D:$D,$M15,Compras!$B:$B,$A$3,Compras!$A:$A,"Badajoz")</f>
        <v>239.98488799999998</v>
      </c>
      <c r="L15" s="30">
        <f>+SUMIFS(Compras!Z:Z,Compras!$D:$D,$M15,Compras!$B:$B,$A$3,Compras!$A:$A,"Badajoz")</f>
        <v>85.352834250000001</v>
      </c>
      <c r="M15" s="49" t="s">
        <v>45</v>
      </c>
    </row>
    <row r="16" spans="1:13" ht="13.8" thickBot="1">
      <c r="A16" s="29" t="s">
        <v>16</v>
      </c>
      <c r="B16" s="30">
        <f>+SUMIFS(Compras!P:P,Compras!$D:$D,$M16,Compras!$B:$B,$A$3,Compras!$A:$A,"Badajoz")</f>
        <v>482.37398989999997</v>
      </c>
      <c r="C16" s="30">
        <f>+SUMIFS(Compras!Q:Q,Compras!$D:$D,$M16,Compras!$B:$B,$A$3,Compras!$A:$A,"Badajoz")</f>
        <v>510.29795695000001</v>
      </c>
      <c r="D16" s="30">
        <f>+SUMIFS(Compras!R:R,Compras!$D:$D,$M16,Compras!$B:$B,$A$3,Compras!$A:$A,"Badajoz")</f>
        <v>406.59462489999999</v>
      </c>
      <c r="E16" s="30">
        <f>+SUMIFS(Compras!S:S,Compras!$D:$D,$M16,Compras!$B:$B,$A$3,Compras!$A:$A,"Badajoz")</f>
        <v>606.90668549999998</v>
      </c>
      <c r="F16" s="30">
        <f>+SUMIFS(Compras!T:T,Compras!$D:$D,$M16,Compras!$B:$B,$A$3,Compras!$A:$A,"Badajoz")</f>
        <v>494.33894995000003</v>
      </c>
      <c r="G16" s="30">
        <f>+SUMIFS(Compras!U:U,Compras!$D:$D,$M16,Compras!$B:$B,$A$3,Compras!$A:$A,"Badajoz")</f>
        <v>348.85160345544699</v>
      </c>
      <c r="H16" s="30">
        <f>+SUMIFS(Compras!V:V,Compras!$D:$D,$M16,Compras!$B:$B,$A$3,Compras!$A:$A,"Badajoz")</f>
        <v>552.22810490000006</v>
      </c>
      <c r="I16" s="30">
        <f>+SUMIFS(Compras!W:W,Compras!$D:$D,$M16,Compras!$B:$B,$A$3,Compras!$A:$A,"Badajoz")</f>
        <v>393.19077400000003</v>
      </c>
      <c r="J16" s="30">
        <f>+SUMIFS(Compras!X:X,Compras!$D:$D,$M16,Compras!$B:$B,$A$3,Compras!$A:$A,"Badajoz")</f>
        <v>290.25969275</v>
      </c>
      <c r="K16" s="30">
        <f>+SUMIFS(Compras!Y:Y,Compras!$D:$D,$M16,Compras!$B:$B,$A$3,Compras!$A:$A,"Badajoz")</f>
        <v>222.15872939999997</v>
      </c>
      <c r="L16" s="30">
        <f>+SUMIFS(Compras!Z:Z,Compras!$D:$D,$M16,Compras!$B:$B,$A$3,Compras!$A:$A,"Badajoz")</f>
        <v>305.10883569999999</v>
      </c>
      <c r="M16" s="49" t="s">
        <v>47</v>
      </c>
    </row>
    <row r="17" spans="1:13" ht="13.8" thickBot="1">
      <c r="A17" s="29" t="s">
        <v>19</v>
      </c>
      <c r="B17" s="30">
        <f>+SUMIFS(Compras!P:P,Compras!$D:$D,$M17,Compras!$B:$B,$A$3,Compras!$A:$A,"Badajoz")</f>
        <v>75.59656935000001</v>
      </c>
      <c r="C17" s="30">
        <f>+SUMIFS(Compras!Q:Q,Compras!$D:$D,$M17,Compras!$B:$B,$A$3,Compras!$A:$A,"Badajoz")</f>
        <v>78.190771349999991</v>
      </c>
      <c r="D17" s="30">
        <f>+SUMIFS(Compras!R:R,Compras!$D:$D,$M17,Compras!$B:$B,$A$3,Compras!$A:$A,"Badajoz")</f>
        <v>13.385555999999999</v>
      </c>
      <c r="E17" s="30">
        <f>+SUMIFS(Compras!S:S,Compras!$D:$D,$M17,Compras!$B:$B,$A$3,Compras!$A:$A,"Badajoz")</f>
        <v>2.7833380000000001</v>
      </c>
      <c r="F17" s="30">
        <f>+SUMIFS(Compras!T:T,Compras!$D:$D,$M17,Compras!$B:$B,$A$3,Compras!$A:$A,"Badajoz")</f>
        <v>18.906189000000005</v>
      </c>
      <c r="G17" s="30">
        <f>+SUMIFS(Compras!U:U,Compras!$D:$D,$M17,Compras!$B:$B,$A$3,Compras!$A:$A,"Badajoz")</f>
        <v>5.8997279999999996</v>
      </c>
      <c r="H17" s="30">
        <f>+SUMIFS(Compras!V:V,Compras!$D:$D,$M17,Compras!$B:$B,$A$3,Compras!$A:$A,"Badajoz")</f>
        <v>0</v>
      </c>
      <c r="I17" s="30">
        <f>+SUMIFS(Compras!W:W,Compras!$D:$D,$M17,Compras!$B:$B,$A$3,Compras!$A:$A,"Badajoz")</f>
        <v>17.664186999999998</v>
      </c>
      <c r="J17" s="30">
        <f>+SUMIFS(Compras!X:X,Compras!$D:$D,$M17,Compras!$B:$B,$A$3,Compras!$A:$A,"Badajoz")</f>
        <v>20.641033999999998</v>
      </c>
      <c r="K17" s="30">
        <f>+SUMIFS(Compras!Y:Y,Compras!$D:$D,$M17,Compras!$B:$B,$A$3,Compras!$A:$A,"Badajoz")</f>
        <v>37.990022999999994</v>
      </c>
      <c r="L17" s="30">
        <f>+SUMIFS(Compras!Z:Z,Compras!$D:$D,$M17,Compras!$B:$B,$A$3,Compras!$A:$A,"Badajoz")</f>
        <v>14.27739</v>
      </c>
      <c r="M17" s="49" t="s">
        <v>49</v>
      </c>
    </row>
    <row r="18" spans="1:13" ht="13.8" thickBot="1">
      <c r="A18" s="29" t="s">
        <v>25</v>
      </c>
      <c r="B18" s="30">
        <f>+SUMIFS(Compras!P:P,Compras!$D:$D,$M18,Compras!$B:$B,$A$3,Compras!$A:$A,"Badajoz")</f>
        <v>22.539016</v>
      </c>
      <c r="C18" s="30">
        <f>+SUMIFS(Compras!Q:Q,Compras!$D:$D,$M18,Compras!$B:$B,$A$3,Compras!$A:$A,"Badajoz")</f>
        <v>3.162525</v>
      </c>
      <c r="D18" s="30">
        <f>+SUMIFS(Compras!R:R,Compras!$D:$D,$M18,Compras!$B:$B,$A$3,Compras!$A:$A,"Badajoz")</f>
        <v>0</v>
      </c>
      <c r="E18" s="30">
        <f>+SUMIFS(Compras!S:S,Compras!$D:$D,$M18,Compras!$B:$B,$A$3,Compras!$A:$A,"Badajoz")</f>
        <v>5.7512476512386357</v>
      </c>
      <c r="F18" s="30">
        <f>+SUMIFS(Compras!T:T,Compras!$D:$D,$M18,Compras!$B:$B,$A$3,Compras!$A:$A,"Badajoz")</f>
        <v>14.18483</v>
      </c>
      <c r="G18" s="30">
        <f>+SUMIFS(Compras!U:U,Compras!$D:$D,$M18,Compras!$B:$B,$A$3,Compras!$A:$A,"Badajoz")</f>
        <v>0</v>
      </c>
      <c r="H18" s="30">
        <f>+SUMIFS(Compras!V:V,Compras!$D:$D,$M18,Compras!$B:$B,$A$3,Compras!$A:$A,"Badajoz")</f>
        <v>0.95402980000000004</v>
      </c>
      <c r="I18" s="30">
        <f>+SUMIFS(Compras!W:W,Compras!$D:$D,$M18,Compras!$B:$B,$A$3,Compras!$A:$A,"Badajoz")</f>
        <v>17.33738</v>
      </c>
      <c r="J18" s="30">
        <f>+SUMIFS(Compras!X:X,Compras!$D:$D,$M18,Compras!$B:$B,$A$3,Compras!$A:$A,"Badajoz")</f>
        <v>0</v>
      </c>
      <c r="K18" s="30">
        <f>+SUMIFS(Compras!Y:Y,Compras!$D:$D,$M18,Compras!$B:$B,$A$3,Compras!$A:$A,"Badajoz")</f>
        <v>1.9903336500000002</v>
      </c>
      <c r="L18" s="30">
        <f>+SUMIFS(Compras!Z:Z,Compras!$D:$D,$M18,Compras!$B:$B,$A$3,Compras!$A:$A,"Badajoz")</f>
        <v>0</v>
      </c>
      <c r="M18" s="49" t="s">
        <v>51</v>
      </c>
    </row>
    <row r="19" spans="1:13" ht="13.8" thickBot="1">
      <c r="A19" s="29" t="s">
        <v>28</v>
      </c>
      <c r="B19" s="30">
        <f>+SUMIFS(Compras!P:P,Compras!$D:$D,$M19,Compras!$B:$B,$A$3,Compras!$A:$A,"Badajoz")</f>
        <v>16.381871</v>
      </c>
      <c r="C19" s="30">
        <f>+SUMIFS(Compras!Q:Q,Compras!$D:$D,$M19,Compras!$B:$B,$A$3,Compras!$A:$A,"Badajoz")</f>
        <v>15.9831846</v>
      </c>
      <c r="D19" s="30">
        <f>+SUMIFS(Compras!R:R,Compras!$D:$D,$M19,Compras!$B:$B,$A$3,Compras!$A:$A,"Badajoz")</f>
        <v>85.284819499999998</v>
      </c>
      <c r="E19" s="30">
        <f>+SUMIFS(Compras!S:S,Compras!$D:$D,$M19,Compras!$B:$B,$A$3,Compras!$A:$A,"Badajoz")</f>
        <v>28.070314500000002</v>
      </c>
      <c r="F19" s="30">
        <f>+SUMIFS(Compras!T:T,Compras!$D:$D,$M19,Compras!$B:$B,$A$3,Compras!$A:$A,"Badajoz")</f>
        <v>23.470571</v>
      </c>
      <c r="G19" s="30">
        <f>+SUMIFS(Compras!U:U,Compras!$D:$D,$M19,Compras!$B:$B,$A$3,Compras!$A:$A,"Badajoz")</f>
        <v>24.415021799999998</v>
      </c>
      <c r="H19" s="30">
        <f>+SUMIFS(Compras!V:V,Compras!$D:$D,$M19,Compras!$B:$B,$A$3,Compras!$A:$A,"Badajoz")</f>
        <v>4.72173</v>
      </c>
      <c r="I19" s="30">
        <f>+SUMIFS(Compras!W:W,Compras!$D:$D,$M19,Compras!$B:$B,$A$3,Compras!$A:$A,"Badajoz")</f>
        <v>25.029743</v>
      </c>
      <c r="J19" s="30">
        <f>+SUMIFS(Compras!X:X,Compras!$D:$D,$M19,Compras!$B:$B,$A$3,Compras!$A:$A,"Badajoz")</f>
        <v>1.5345819999999999</v>
      </c>
      <c r="K19" s="30">
        <f>+SUMIFS(Compras!Y:Y,Compras!$D:$D,$M19,Compras!$B:$B,$A$3,Compras!$A:$A,"Badajoz")</f>
        <v>22.564440999999999</v>
      </c>
      <c r="L19" s="30">
        <f>+SUMIFS(Compras!Z:Z,Compras!$D:$D,$M19,Compras!$B:$B,$A$3,Compras!$A:$A,"Badajoz")</f>
        <v>19.963899699999999</v>
      </c>
      <c r="M19" s="49" t="s">
        <v>53</v>
      </c>
    </row>
    <row r="20" spans="1:13" ht="13.8" thickBot="1">
      <c r="A20" s="29" t="s">
        <v>31</v>
      </c>
      <c r="B20" s="30">
        <f>+SUMIFS(Compras!P:P,Compras!$D:$D,$M20,Compras!$B:$B,$A$3,Compras!$A:$A,"Badajoz")</f>
        <v>3.3243837000000003</v>
      </c>
      <c r="C20" s="30">
        <f>+SUMIFS(Compras!Q:Q,Compras!$D:$D,$M20,Compras!$B:$B,$A$3,Compras!$A:$A,"Badajoz")</f>
        <v>1.9499839999999999</v>
      </c>
      <c r="D20" s="30">
        <f>+SUMIFS(Compras!R:R,Compras!$D:$D,$M20,Compras!$B:$B,$A$3,Compras!$A:$A,"Badajoz")</f>
        <v>17.141832000000001</v>
      </c>
      <c r="E20" s="30">
        <f>+SUMIFS(Compras!S:S,Compras!$D:$D,$M20,Compras!$B:$B,$A$3,Compras!$A:$A,"Badajoz")</f>
        <v>2.831054</v>
      </c>
      <c r="F20" s="30">
        <f>+SUMIFS(Compras!T:T,Compras!$D:$D,$M20,Compras!$B:$B,$A$3,Compras!$A:$A,"Badajoz")</f>
        <v>13.647107</v>
      </c>
      <c r="G20" s="30">
        <f>+SUMIFS(Compras!U:U,Compras!$D:$D,$M20,Compras!$B:$B,$A$3,Compras!$A:$A,"Badajoz")</f>
        <v>4.3847509999999996</v>
      </c>
      <c r="H20" s="30">
        <f>+SUMIFS(Compras!V:V,Compras!$D:$D,$M20,Compras!$B:$B,$A$3,Compras!$A:$A,"Badajoz")</f>
        <v>13.639668</v>
      </c>
      <c r="I20" s="30">
        <f>+SUMIFS(Compras!W:W,Compras!$D:$D,$M20,Compras!$B:$B,$A$3,Compras!$A:$A,"Badajoz")</f>
        <v>21.876421000000001</v>
      </c>
      <c r="J20" s="30">
        <f>+SUMIFS(Compras!X:X,Compras!$D:$D,$M20,Compras!$B:$B,$A$3,Compras!$A:$A,"Badajoz")</f>
        <v>1.970648</v>
      </c>
      <c r="K20" s="30">
        <f>+SUMIFS(Compras!Y:Y,Compras!$D:$D,$M20,Compras!$B:$B,$A$3,Compras!$A:$A,"Badajoz")</f>
        <v>12.5055</v>
      </c>
      <c r="L20" s="30">
        <f>+SUMIFS(Compras!Z:Z,Compras!$D:$D,$M20,Compras!$B:$B,$A$3,Compras!$A:$A,"Badajoz")</f>
        <v>11.214401049999999</v>
      </c>
      <c r="M20" s="49" t="s">
        <v>55</v>
      </c>
    </row>
    <row r="21" spans="1:13" ht="13.8" thickBot="1">
      <c r="A21" s="29" t="s">
        <v>34</v>
      </c>
      <c r="B21" s="30">
        <f>+SUMIFS(Compras!P:P,Compras!$D:$D,$M21,Compras!$B:$B,$A$3,Compras!$A:$A,"Badajoz")</f>
        <v>0</v>
      </c>
      <c r="C21" s="30">
        <f>+SUMIFS(Compras!Q:Q,Compras!$D:$D,$M21,Compras!$B:$B,$A$3,Compras!$A:$A,"Badajoz")</f>
        <v>0</v>
      </c>
      <c r="D21" s="30">
        <f>+SUMIFS(Compras!R:R,Compras!$D:$D,$M21,Compras!$B:$B,$A$3,Compras!$A:$A,"Badajoz")</f>
        <v>0</v>
      </c>
      <c r="E21" s="30">
        <f>+SUMIFS(Compras!S:S,Compras!$D:$D,$M21,Compras!$B:$B,$A$3,Compras!$A:$A,"Badajoz")</f>
        <v>0</v>
      </c>
      <c r="F21" s="30">
        <f>+SUMIFS(Compras!T:T,Compras!$D:$D,$M21,Compras!$B:$B,$A$3,Compras!$A:$A,"Badajoz")</f>
        <v>0</v>
      </c>
      <c r="G21" s="30">
        <f>+SUMIFS(Compras!U:U,Compras!$D:$D,$M21,Compras!$B:$B,$A$3,Compras!$A:$A,"Badajoz")</f>
        <v>0</v>
      </c>
      <c r="H21" s="30">
        <f>+SUMIFS(Compras!V:V,Compras!$D:$D,$M21,Compras!$B:$B,$A$3,Compras!$A:$A,"Badajoz")</f>
        <v>0</v>
      </c>
      <c r="I21" s="30">
        <f>+SUMIFS(Compras!W:W,Compras!$D:$D,$M21,Compras!$B:$B,$A$3,Compras!$A:$A,"Badajoz")</f>
        <v>0</v>
      </c>
      <c r="J21" s="30">
        <f>+SUMIFS(Compras!X:X,Compras!$D:$D,$M21,Compras!$B:$B,$A$3,Compras!$A:$A,"Badajoz")</f>
        <v>0</v>
      </c>
      <c r="K21" s="30">
        <f>+SUMIFS(Compras!Y:Y,Compras!$D:$D,$M21,Compras!$B:$B,$A$3,Compras!$A:$A,"Badajoz")</f>
        <v>0</v>
      </c>
      <c r="L21" s="30">
        <f>+SUMIFS(Compras!Z:Z,Compras!$D:$D,$M21,Compras!$B:$B,$A$3,Compras!$A:$A,"Badajoz")</f>
        <v>0</v>
      </c>
      <c r="M21" s="49" t="s">
        <v>57</v>
      </c>
    </row>
    <row r="22" spans="1:13">
      <c r="A22" s="34" t="s">
        <v>293</v>
      </c>
      <c r="B22" s="35">
        <f t="shared" ref="B22:L22" si="0">SUM(B6:B21)</f>
        <v>3502.3928064000002</v>
      </c>
      <c r="C22" s="35">
        <f t="shared" si="0"/>
        <v>3383.2264192499997</v>
      </c>
      <c r="D22" s="35">
        <f t="shared" si="0"/>
        <v>4099.4215625000006</v>
      </c>
      <c r="E22" s="35">
        <f t="shared" si="0"/>
        <v>2826.2371266000014</v>
      </c>
      <c r="F22" s="35">
        <f t="shared" si="0"/>
        <v>3326.4319536499997</v>
      </c>
      <c r="G22" s="35">
        <f t="shared" si="0"/>
        <v>3260.0792895676723</v>
      </c>
      <c r="H22" s="35">
        <f t="shared" si="0"/>
        <v>2866.3637537000004</v>
      </c>
      <c r="I22" s="35">
        <f t="shared" si="0"/>
        <v>2465.0553089999999</v>
      </c>
      <c r="J22" s="35">
        <f t="shared" si="0"/>
        <v>2551.0186916499997</v>
      </c>
      <c r="K22" s="35">
        <f t="shared" si="0"/>
        <v>2238.7072894000003</v>
      </c>
      <c r="L22" s="35">
        <f t="shared" si="0"/>
        <v>2227.6638200000007</v>
      </c>
    </row>
    <row r="23" spans="1:13" ht="13.8" thickBot="1">
      <c r="A23" s="37"/>
      <c r="B23" s="88" t="s">
        <v>216</v>
      </c>
      <c r="C23" s="88"/>
      <c r="D23" s="88"/>
      <c r="E23" s="88"/>
      <c r="F23" s="88"/>
      <c r="G23" s="88"/>
      <c r="H23" s="88"/>
      <c r="I23" s="88"/>
      <c r="J23" s="88"/>
      <c r="K23" s="88"/>
      <c r="L23" s="88"/>
    </row>
    <row r="24" spans="1:13" ht="13.8" thickTop="1">
      <c r="A24" s="29" t="s">
        <v>0</v>
      </c>
      <c r="B24" s="38">
        <f t="shared" ref="B24:L39" si="1">+IF(B$22=0,"-",B6/B$22)</f>
        <v>0.33018547929198944</v>
      </c>
      <c r="C24" s="38">
        <f t="shared" si="1"/>
        <v>0.16487982467743317</v>
      </c>
      <c r="D24" s="38">
        <f t="shared" si="1"/>
        <v>0.17294753954692843</v>
      </c>
      <c r="E24" s="38">
        <f t="shared" si="1"/>
        <v>0.13291147650512214</v>
      </c>
      <c r="F24" s="38">
        <f t="shared" si="1"/>
        <v>0.28455484144546378</v>
      </c>
      <c r="G24" s="38">
        <f t="shared" si="1"/>
        <v>0.19214838749614313</v>
      </c>
      <c r="H24" s="38">
        <f t="shared" si="1"/>
        <v>0.14538619442911635</v>
      </c>
      <c r="I24" s="38">
        <f t="shared" si="1"/>
        <v>0.2627467268727316</v>
      </c>
      <c r="J24" s="38">
        <f t="shared" si="1"/>
        <v>0.20600183750911563</v>
      </c>
      <c r="K24" s="38">
        <f t="shared" si="1"/>
        <v>0.14765200505001758</v>
      </c>
      <c r="L24" s="38">
        <f t="shared" si="1"/>
        <v>0.15484961370876865</v>
      </c>
    </row>
    <row r="25" spans="1:13">
      <c r="A25" s="50" t="s">
        <v>299</v>
      </c>
      <c r="B25" s="38">
        <f t="shared" si="1"/>
        <v>6.20450908884096E-2</v>
      </c>
      <c r="C25" s="38">
        <f t="shared" si="1"/>
        <v>0.1176337539029461</v>
      </c>
      <c r="D25" s="38">
        <f t="shared" si="1"/>
        <v>0.12218813590240511</v>
      </c>
      <c r="E25" s="38">
        <f t="shared" si="1"/>
        <v>0.11925914383747444</v>
      </c>
      <c r="F25" s="38">
        <f t="shared" si="1"/>
        <v>7.119228479637113E-2</v>
      </c>
      <c r="G25" s="38">
        <f t="shared" si="1"/>
        <v>0.12943469945028185</v>
      </c>
      <c r="H25" s="38">
        <f t="shared" si="1"/>
        <v>8.3241548352684214E-2</v>
      </c>
      <c r="I25" s="38">
        <f t="shared" si="1"/>
        <v>0.12079833093919436</v>
      </c>
      <c r="J25" s="38">
        <f t="shared" si="1"/>
        <v>0.11648678701283714</v>
      </c>
      <c r="K25" s="38">
        <f t="shared" si="1"/>
        <v>7.2805841465627019E-2</v>
      </c>
      <c r="L25" s="38">
        <f t="shared" si="1"/>
        <v>0.20057547058424635</v>
      </c>
    </row>
    <row r="26" spans="1:13">
      <c r="A26" s="29" t="s">
        <v>2</v>
      </c>
      <c r="B26" s="38">
        <f t="shared" si="1"/>
        <v>0.26169044812026254</v>
      </c>
      <c r="C26" s="38">
        <f t="shared" si="1"/>
        <v>0.33647391540893545</v>
      </c>
      <c r="D26" s="38">
        <f t="shared" si="1"/>
        <v>0.24211025848844983</v>
      </c>
      <c r="E26" s="38">
        <f t="shared" si="1"/>
        <v>0.28422619205925181</v>
      </c>
      <c r="F26" s="38">
        <f t="shared" si="1"/>
        <v>0.27565157044438315</v>
      </c>
      <c r="G26" s="38">
        <f t="shared" si="1"/>
        <v>0.35624980527820749</v>
      </c>
      <c r="H26" s="38">
        <f t="shared" si="1"/>
        <v>0.3122219285130084</v>
      </c>
      <c r="I26" s="38">
        <f t="shared" si="1"/>
        <v>0.24328547144984161</v>
      </c>
      <c r="J26" s="38">
        <f t="shared" si="1"/>
        <v>0.36267163193602153</v>
      </c>
      <c r="K26" s="38">
        <f t="shared" si="1"/>
        <v>0.38978156507180933</v>
      </c>
      <c r="L26" s="38">
        <f t="shared" si="1"/>
        <v>0.35897089130800702</v>
      </c>
    </row>
    <row r="27" spans="1:13">
      <c r="A27" s="29" t="s">
        <v>3</v>
      </c>
      <c r="B27" s="38">
        <f t="shared" si="1"/>
        <v>2.3698655344520068E-4</v>
      </c>
      <c r="C27" s="38">
        <f t="shared" si="1"/>
        <v>0</v>
      </c>
      <c r="D27" s="38">
        <f t="shared" si="1"/>
        <v>4.3685258339419683E-3</v>
      </c>
      <c r="E27" s="38">
        <f t="shared" si="1"/>
        <v>0</v>
      </c>
      <c r="F27" s="38">
        <f t="shared" si="1"/>
        <v>1.0761318433320481E-2</v>
      </c>
      <c r="G27" s="38">
        <f t="shared" si="1"/>
        <v>0</v>
      </c>
      <c r="H27" s="38">
        <f t="shared" si="1"/>
        <v>7.6356568393484833E-4</v>
      </c>
      <c r="I27" s="38">
        <f t="shared" si="1"/>
        <v>1.2081380036897177E-3</v>
      </c>
      <c r="J27" s="38">
        <f t="shared" si="1"/>
        <v>0</v>
      </c>
      <c r="K27" s="38">
        <f t="shared" si="1"/>
        <v>0</v>
      </c>
      <c r="L27" s="38">
        <f t="shared" si="1"/>
        <v>0</v>
      </c>
    </row>
    <row r="28" spans="1:13">
      <c r="A28" s="29" t="s">
        <v>5</v>
      </c>
      <c r="B28" s="38">
        <f t="shared" si="1"/>
        <v>0</v>
      </c>
      <c r="C28" s="38">
        <f t="shared" si="1"/>
        <v>0</v>
      </c>
      <c r="D28" s="38">
        <f t="shared" si="1"/>
        <v>7.6534908697865824E-4</v>
      </c>
      <c r="E28" s="38">
        <f t="shared" si="1"/>
        <v>0</v>
      </c>
      <c r="F28" s="38">
        <f t="shared" si="1"/>
        <v>0</v>
      </c>
      <c r="G28" s="38">
        <f t="shared" si="1"/>
        <v>1.5921207857150976E-3</v>
      </c>
      <c r="H28" s="38">
        <f t="shared" si="1"/>
        <v>2.5374658016141098E-3</v>
      </c>
      <c r="I28" s="38">
        <f t="shared" si="1"/>
        <v>5.4990214420377534E-3</v>
      </c>
      <c r="J28" s="38">
        <f t="shared" si="1"/>
        <v>0</v>
      </c>
      <c r="K28" s="38">
        <f t="shared" si="1"/>
        <v>0</v>
      </c>
      <c r="L28" s="38">
        <f t="shared" si="1"/>
        <v>7.5085801770574147E-3</v>
      </c>
    </row>
    <row r="29" spans="1:13">
      <c r="A29" s="29" t="s">
        <v>6</v>
      </c>
      <c r="B29" s="38">
        <f t="shared" si="1"/>
        <v>1.8870453330999623E-3</v>
      </c>
      <c r="C29" s="38">
        <f t="shared" si="1"/>
        <v>1.1204084297852896E-2</v>
      </c>
      <c r="D29" s="38">
        <f t="shared" si="1"/>
        <v>2.0617026014874505E-2</v>
      </c>
      <c r="E29" s="38">
        <f t="shared" si="1"/>
        <v>1.9147913842991256E-2</v>
      </c>
      <c r="F29" s="38">
        <f t="shared" si="1"/>
        <v>3.9865003056651369E-3</v>
      </c>
      <c r="G29" s="38">
        <f t="shared" si="1"/>
        <v>2.0086077725024833E-2</v>
      </c>
      <c r="H29" s="38">
        <f t="shared" si="1"/>
        <v>6.2262132560680795E-3</v>
      </c>
      <c r="I29" s="38">
        <f t="shared" si="1"/>
        <v>2.1316746852757941E-3</v>
      </c>
      <c r="J29" s="38">
        <f t="shared" si="1"/>
        <v>5.3167113374725714E-4</v>
      </c>
      <c r="K29" s="38">
        <f t="shared" si="1"/>
        <v>2.4792599400020512E-2</v>
      </c>
      <c r="L29" s="38">
        <f t="shared" si="1"/>
        <v>8.6344783388366004E-3</v>
      </c>
    </row>
    <row r="30" spans="1:13">
      <c r="A30" s="29" t="s">
        <v>7</v>
      </c>
      <c r="B30" s="38">
        <f t="shared" si="1"/>
        <v>4.5497914942268427E-3</v>
      </c>
      <c r="C30" s="38">
        <f t="shared" si="1"/>
        <v>5.3552398671610144E-3</v>
      </c>
      <c r="D30" s="38">
        <f t="shared" si="1"/>
        <v>2.1508497883352289E-3</v>
      </c>
      <c r="E30" s="38">
        <f t="shared" si="1"/>
        <v>2.8213341083673533E-3</v>
      </c>
      <c r="F30" s="38">
        <f t="shared" si="1"/>
        <v>1.2686606486476867E-2</v>
      </c>
      <c r="G30" s="38">
        <f t="shared" si="1"/>
        <v>3.7596223009733571E-3</v>
      </c>
      <c r="H30" s="38">
        <f t="shared" si="1"/>
        <v>0</v>
      </c>
      <c r="I30" s="38">
        <f t="shared" si="1"/>
        <v>4.1318456274848639E-3</v>
      </c>
      <c r="J30" s="38">
        <f t="shared" si="1"/>
        <v>3.1413066577010633E-3</v>
      </c>
      <c r="K30" s="38">
        <f t="shared" si="1"/>
        <v>4.7642119407484158E-3</v>
      </c>
      <c r="L30" s="38">
        <f t="shared" si="1"/>
        <v>0</v>
      </c>
    </row>
    <row r="31" spans="1:13">
      <c r="A31" s="29" t="s">
        <v>9</v>
      </c>
      <c r="B31" s="38">
        <f t="shared" si="1"/>
        <v>3.6033511081163004E-2</v>
      </c>
      <c r="C31" s="38">
        <f t="shared" si="1"/>
        <v>0.11364609469006055</v>
      </c>
      <c r="D31" s="38">
        <f t="shared" si="1"/>
        <v>0.12580550746907967</v>
      </c>
      <c r="E31" s="38">
        <f t="shared" si="1"/>
        <v>9.6580237477006281E-2</v>
      </c>
      <c r="F31" s="38">
        <f t="shared" si="1"/>
        <v>5.5629505000681694E-2</v>
      </c>
      <c r="G31" s="38">
        <f t="shared" si="1"/>
        <v>4.1360086986682185E-2</v>
      </c>
      <c r="H31" s="38">
        <f t="shared" si="1"/>
        <v>0.1050941980448753</v>
      </c>
      <c r="I31" s="38">
        <f t="shared" si="1"/>
        <v>0.1016879191654681</v>
      </c>
      <c r="J31" s="38">
        <f t="shared" si="1"/>
        <v>6.1580511155875602E-2</v>
      </c>
      <c r="K31" s="38">
        <f t="shared" si="1"/>
        <v>9.537328931341621E-2</v>
      </c>
      <c r="L31" s="38">
        <f t="shared" si="1"/>
        <v>5.9314537370364961E-2</v>
      </c>
    </row>
    <row r="32" spans="1:13">
      <c r="A32" s="29" t="s">
        <v>11</v>
      </c>
      <c r="B32" s="38">
        <f t="shared" si="1"/>
        <v>7.9180005022066041E-3</v>
      </c>
      <c r="C32" s="38">
        <f t="shared" si="1"/>
        <v>1.1691058356291832E-2</v>
      </c>
      <c r="D32" s="38">
        <f t="shared" si="1"/>
        <v>1.1336985057876683E-2</v>
      </c>
      <c r="E32" s="38">
        <f t="shared" si="1"/>
        <v>4.8595335723023374E-2</v>
      </c>
      <c r="F32" s="38">
        <f t="shared" si="1"/>
        <v>2.0524798884006778E-2</v>
      </c>
      <c r="G32" s="38">
        <f t="shared" si="1"/>
        <v>9.9827311268603555E-3</v>
      </c>
      <c r="H32" s="38">
        <f t="shared" si="1"/>
        <v>1.3990588580474063E-2</v>
      </c>
      <c r="I32" s="38">
        <f t="shared" si="1"/>
        <v>9.0563720491352272E-3</v>
      </c>
      <c r="J32" s="38">
        <f t="shared" si="1"/>
        <v>8.0975721454392812E-3</v>
      </c>
      <c r="K32" s="38">
        <f t="shared" si="1"/>
        <v>2.4873295679902832E-2</v>
      </c>
      <c r="L32" s="38">
        <f t="shared" si="1"/>
        <v>1.4462790440255923E-2</v>
      </c>
    </row>
    <row r="33" spans="1:12">
      <c r="A33" s="29" t="s">
        <v>13</v>
      </c>
      <c r="B33" s="38">
        <f t="shared" si="1"/>
        <v>0.12408057034775892</v>
      </c>
      <c r="C33" s="38">
        <f t="shared" si="1"/>
        <v>5.8937599584068981E-2</v>
      </c>
      <c r="D33" s="38">
        <f t="shared" si="1"/>
        <v>0.17027554350236451</v>
      </c>
      <c r="E33" s="38">
        <f t="shared" si="1"/>
        <v>6.7764661460728473E-2</v>
      </c>
      <c r="F33" s="38">
        <f t="shared" si="1"/>
        <v>9.5296898423599591E-2</v>
      </c>
      <c r="G33" s="38">
        <f t="shared" si="1"/>
        <v>0.12773561738683009</v>
      </c>
      <c r="H33" s="38">
        <f t="shared" si="1"/>
        <v>0.13114157668048101</v>
      </c>
      <c r="I33" s="38">
        <f t="shared" si="1"/>
        <v>5.6721094041788912E-2</v>
      </c>
      <c r="J33" s="38">
        <f t="shared" si="1"/>
        <v>0.11824146447351259</v>
      </c>
      <c r="K33" s="38">
        <f t="shared" si="1"/>
        <v>0.10719797498149869</v>
      </c>
      <c r="L33" s="38">
        <f t="shared" si="1"/>
        <v>3.8314952859448949E-2</v>
      </c>
    </row>
    <row r="34" spans="1:12">
      <c r="A34" s="29" t="s">
        <v>16</v>
      </c>
      <c r="B34" s="38">
        <f t="shared" si="1"/>
        <v>0.13772698168479197</v>
      </c>
      <c r="C34" s="38">
        <f t="shared" si="1"/>
        <v>0.15083174866644719</v>
      </c>
      <c r="D34" s="38">
        <f t="shared" si="1"/>
        <v>9.9183413733141754E-2</v>
      </c>
      <c r="E34" s="38">
        <f t="shared" si="1"/>
        <v>0.21474018573597761</v>
      </c>
      <c r="F34" s="38">
        <f t="shared" si="1"/>
        <v>0.14860936788668588</v>
      </c>
      <c r="G34" s="38">
        <f t="shared" si="1"/>
        <v>0.10700709169000276</v>
      </c>
      <c r="H34" s="38">
        <f t="shared" si="1"/>
        <v>0.19265806867225596</v>
      </c>
      <c r="I34" s="38">
        <f t="shared" si="1"/>
        <v>0.1595058628357941</v>
      </c>
      <c r="J34" s="38">
        <f t="shared" si="1"/>
        <v>0.1137818761187751</v>
      </c>
      <c r="K34" s="38">
        <f t="shared" si="1"/>
        <v>9.9235273164961696E-2</v>
      </c>
      <c r="L34" s="38">
        <f t="shared" si="1"/>
        <v>0.13696359071810033</v>
      </c>
    </row>
    <row r="35" spans="1:12">
      <c r="A35" s="29" t="s">
        <v>19</v>
      </c>
      <c r="B35" s="38">
        <f t="shared" si="1"/>
        <v>2.1584263538875686E-2</v>
      </c>
      <c r="C35" s="38">
        <f t="shared" si="1"/>
        <v>2.3111303135110145E-2</v>
      </c>
      <c r="D35" s="38">
        <f t="shared" si="1"/>
        <v>3.2652304223713263E-3</v>
      </c>
      <c r="E35" s="38">
        <f t="shared" si="1"/>
        <v>9.8482111561119801E-4</v>
      </c>
      <c r="F35" s="38">
        <f t="shared" si="1"/>
        <v>5.6836241544802315E-3</v>
      </c>
      <c r="G35" s="38">
        <f t="shared" si="1"/>
        <v>1.8096885001782819E-3</v>
      </c>
      <c r="H35" s="38">
        <f t="shared" si="1"/>
        <v>0</v>
      </c>
      <c r="I35" s="38">
        <f t="shared" si="1"/>
        <v>7.165837997836177E-3</v>
      </c>
      <c r="J35" s="38">
        <f t="shared" si="1"/>
        <v>8.0912907724127146E-3</v>
      </c>
      <c r="K35" s="38">
        <f t="shared" si="1"/>
        <v>1.6969624916967938E-2</v>
      </c>
      <c r="L35" s="38">
        <f t="shared" si="1"/>
        <v>6.4091313383183631E-3</v>
      </c>
    </row>
    <row r="36" spans="1:12">
      <c r="A36" s="29" t="s">
        <v>25</v>
      </c>
      <c r="B36" s="38">
        <f t="shared" si="1"/>
        <v>6.4353192933739346E-3</v>
      </c>
      <c r="C36" s="38">
        <f t="shared" si="1"/>
        <v>9.3476599201453231E-4</v>
      </c>
      <c r="D36" s="38">
        <f t="shared" si="1"/>
        <v>0</v>
      </c>
      <c r="E36" s="38">
        <f t="shared" si="1"/>
        <v>2.0349487299239672E-3</v>
      </c>
      <c r="F36" s="38">
        <f t="shared" si="1"/>
        <v>4.2642778200935047E-3</v>
      </c>
      <c r="G36" s="38">
        <f t="shared" si="1"/>
        <v>0</v>
      </c>
      <c r="H36" s="38">
        <f t="shared" si="1"/>
        <v>3.3283626293714665E-4</v>
      </c>
      <c r="I36" s="38">
        <f t="shared" si="1"/>
        <v>7.0332620678735447E-3</v>
      </c>
      <c r="J36" s="38">
        <f t="shared" si="1"/>
        <v>0</v>
      </c>
      <c r="K36" s="38">
        <f t="shared" si="1"/>
        <v>8.8905488422893954E-4</v>
      </c>
      <c r="L36" s="38">
        <f t="shared" si="1"/>
        <v>0</v>
      </c>
    </row>
    <row r="37" spans="1:12">
      <c r="A37" s="29" t="s">
        <v>28</v>
      </c>
      <c r="B37" s="38">
        <f t="shared" si="1"/>
        <v>4.6773368681162896E-3</v>
      </c>
      <c r="C37" s="38">
        <f t="shared" si="1"/>
        <v>4.7242432575775352E-3</v>
      </c>
      <c r="D37" s="38">
        <f t="shared" si="1"/>
        <v>2.0804110579930136E-2</v>
      </c>
      <c r="E37" s="38">
        <f t="shared" si="1"/>
        <v>9.9320450629593639E-3</v>
      </c>
      <c r="F37" s="38">
        <f t="shared" si="1"/>
        <v>7.055779684369135E-3</v>
      </c>
      <c r="G37" s="38">
        <f t="shared" si="1"/>
        <v>7.4890883415408395E-3</v>
      </c>
      <c r="H37" s="38">
        <f t="shared" si="1"/>
        <v>1.64728918090212E-3</v>
      </c>
      <c r="I37" s="38">
        <f t="shared" si="1"/>
        <v>1.0153826126584489E-2</v>
      </c>
      <c r="J37" s="38">
        <f t="shared" si="1"/>
        <v>6.0155654877127999E-4</v>
      </c>
      <c r="K37" s="38">
        <f t="shared" si="1"/>
        <v>1.0079227912840509E-2</v>
      </c>
      <c r="L37" s="38">
        <f t="shared" si="1"/>
        <v>8.9618099107970396E-3</v>
      </c>
    </row>
    <row r="38" spans="1:12">
      <c r="A38" s="29" t="s">
        <v>31</v>
      </c>
      <c r="B38" s="38">
        <f t="shared" si="1"/>
        <v>9.491750022799499E-4</v>
      </c>
      <c r="C38" s="38">
        <f t="shared" si="1"/>
        <v>5.7636816410066823E-4</v>
      </c>
      <c r="D38" s="38">
        <f t="shared" si="1"/>
        <v>4.1815245733220433E-3</v>
      </c>
      <c r="E38" s="38">
        <f t="shared" si="1"/>
        <v>1.0017043415623775E-3</v>
      </c>
      <c r="F38" s="38">
        <f t="shared" si="1"/>
        <v>4.1026262344027254E-3</v>
      </c>
      <c r="G38" s="38">
        <f t="shared" si="1"/>
        <v>1.3449829315597638E-3</v>
      </c>
      <c r="H38" s="38">
        <f t="shared" si="1"/>
        <v>4.7585265416482643E-3</v>
      </c>
      <c r="I38" s="38">
        <f t="shared" si="1"/>
        <v>8.8746166952637737E-3</v>
      </c>
      <c r="J38" s="38">
        <f t="shared" si="1"/>
        <v>7.7249453579087031E-4</v>
      </c>
      <c r="K38" s="38">
        <f t="shared" si="1"/>
        <v>5.586036217960241E-3</v>
      </c>
      <c r="L38" s="38">
        <f t="shared" si="1"/>
        <v>5.034153245798101E-3</v>
      </c>
    </row>
    <row r="39" spans="1:12">
      <c r="A39" s="29" t="s">
        <v>34</v>
      </c>
      <c r="B39" s="38">
        <f t="shared" si="1"/>
        <v>0</v>
      </c>
      <c r="C39" s="38">
        <f t="shared" si="1"/>
        <v>0</v>
      </c>
      <c r="D39" s="38">
        <f t="shared" si="1"/>
        <v>0</v>
      </c>
      <c r="E39" s="38">
        <f t="shared" si="1"/>
        <v>0</v>
      </c>
      <c r="F39" s="38">
        <f t="shared" si="1"/>
        <v>0</v>
      </c>
      <c r="G39" s="38">
        <f t="shared" si="1"/>
        <v>0</v>
      </c>
      <c r="H39" s="38">
        <f t="shared" si="1"/>
        <v>0</v>
      </c>
      <c r="I39" s="38">
        <f t="shared" si="1"/>
        <v>0</v>
      </c>
      <c r="J39" s="38">
        <f t="shared" si="1"/>
        <v>0</v>
      </c>
      <c r="K39" s="38">
        <f t="shared" si="1"/>
        <v>0</v>
      </c>
      <c r="L39" s="38">
        <f t="shared" si="1"/>
        <v>0</v>
      </c>
    </row>
    <row r="40" spans="1:12">
      <c r="A40" s="34" t="s">
        <v>293</v>
      </c>
      <c r="B40" s="42">
        <f t="shared" ref="B40:L40" si="2">+IF(B22=0,"-",SUM(B24:B39))</f>
        <v>0.99999999999999989</v>
      </c>
      <c r="C40" s="42">
        <f t="shared" si="2"/>
        <v>1.0000000000000002</v>
      </c>
      <c r="D40" s="42">
        <f t="shared" si="2"/>
        <v>1</v>
      </c>
      <c r="E40" s="42">
        <f t="shared" si="2"/>
        <v>0.99999999999999956</v>
      </c>
      <c r="F40" s="42">
        <f t="shared" si="2"/>
        <v>1.0000000000000002</v>
      </c>
      <c r="G40" s="42">
        <f t="shared" si="2"/>
        <v>0.99999999999999989</v>
      </c>
      <c r="H40" s="42">
        <f t="shared" si="2"/>
        <v>0.99999999999999978</v>
      </c>
      <c r="I40" s="42">
        <f t="shared" si="2"/>
        <v>0.99999999999999989</v>
      </c>
      <c r="J40" s="42">
        <f t="shared" si="2"/>
        <v>1</v>
      </c>
      <c r="K40" s="42">
        <f t="shared" si="2"/>
        <v>1</v>
      </c>
      <c r="L40" s="42">
        <f t="shared" si="2"/>
        <v>0.99999999999999989</v>
      </c>
    </row>
    <row r="41" spans="1:12">
      <c r="A41" s="15"/>
      <c r="B41" s="64"/>
      <c r="C41" s="64"/>
      <c r="D41" s="65"/>
      <c r="E41" s="65"/>
      <c r="F41" s="65"/>
      <c r="G41" s="65"/>
      <c r="H41" s="65"/>
      <c r="I41" s="65"/>
      <c r="J41" s="65"/>
      <c r="K41" s="65"/>
      <c r="L41" s="65"/>
    </row>
  </sheetData>
  <sheetProtection algorithmName="SHA-512" hashValue="xFfFJ49HvPxeuzmbspNVRTkNYFKa7czdANESKEABz5EX6G5zlqzLIcuP4Cx5IC0fViZliyyOTQGopPqeHSp2kw==" saltValue="abN2J1QzEKj5RUPGx5Sj+g==" spinCount="100000" sheet="1" objects="1" scenarios="1"/>
  <protectedRanges>
    <protectedRange sqref="A2:A3" name="Rango1"/>
  </protectedRanges>
  <mergeCells count="3">
    <mergeCell ref="A1:L1"/>
    <mergeCell ref="B5:L5"/>
    <mergeCell ref="B23:L23"/>
  </mergeCells>
  <printOptions horizontalCentered="1"/>
  <pageMargins left="0.39370078740157483" right="0.19685039370078741" top="0.39370078740157483" bottom="0.39370078740157483" header="0" footer="0"/>
  <pageSetup paperSize="9" scale="90" fitToHeight="0" orientation="landscape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C82E33A-70F6-42DE-969B-FEFF6B09F87E}">
          <x14:formula1>
            <xm:f>'C4'!$R$5:$R$22</xm:f>
          </x14:formula1>
          <xm:sqref>A3</xm:sqref>
        </x14:dataValidation>
      </x14:dataValidation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D91EB-F89C-477A-A35F-F679B423560D}">
  <sheetPr>
    <pageSetUpPr fitToPage="1"/>
  </sheetPr>
  <dimension ref="A1:L55"/>
  <sheetViews>
    <sheetView view="pageBreakPreview" zoomScaleNormal="100" zoomScaleSheetLayoutView="100" workbookViewId="0">
      <selection activeCell="A2" sqref="A2"/>
    </sheetView>
  </sheetViews>
  <sheetFormatPr baseColWidth="10" defaultColWidth="11.44140625" defaultRowHeight="13.2"/>
  <cols>
    <col min="1" max="1" width="23.109375" customWidth="1"/>
    <col min="2" max="12" width="9.6640625" customWidth="1"/>
  </cols>
  <sheetData>
    <row r="1" spans="1:12" ht="17.399999999999999">
      <c r="A1" s="66" t="str">
        <f>"En "&amp;LEFT('C1'!B3,4)&amp;", las principales compras de la provincia de Badajoz (el "&amp;ROUND(SUM(A3:A6)*100,2)&amp;"% del total) se concentraron en "</f>
        <v xml:space="preserve">En 2023, las principales compras de la provincia de Badajoz (el 86,52% del total) se concentraron en </v>
      </c>
      <c r="B1" s="17"/>
      <c r="C1" s="17"/>
    </row>
    <row r="2" spans="1:12" ht="17.399999999999999">
      <c r="A2" s="66" t="s">
        <v>300</v>
      </c>
      <c r="B2" s="17"/>
      <c r="C2" s="17"/>
    </row>
    <row r="3" spans="1:12" ht="17.399999999999999">
      <c r="A3" s="67">
        <f>+LARGE('CTM8'!$K$26:$K$41,1)</f>
        <v>0.28345021723269204</v>
      </c>
      <c r="B3" s="68" t="str">
        <f>+_xlfn.XLOOKUP(A3,'CTM8'!$K$26:$K$41,'CTM8'!$A$26:$A$41)</f>
        <v xml:space="preserve">CA,CB, DF - I. extractivas, coquerías, refino y combustibles nucleares </v>
      </c>
      <c r="C3" s="17"/>
    </row>
    <row r="4" spans="1:12" ht="17.399999999999999">
      <c r="A4" s="67">
        <f>+LARGE('CTM8'!$K$26:$K$41,2)</f>
        <v>0.25425262894442391</v>
      </c>
      <c r="B4" s="68" t="str">
        <f>+_xlfn.XLOOKUP(A4,'CTM8'!$K$26:$K$41,'CTM8'!$A$26:$A$41)</f>
        <v xml:space="preserve">AA,BB - Agricultura, silvicultura y pesca </v>
      </c>
      <c r="C4" s="17"/>
    </row>
    <row r="5" spans="1:12" ht="17.399999999999999">
      <c r="A5" s="67">
        <f>+LARGE('CTM8'!$K$26:$K$41,3)</f>
        <v>0.22453054990174784</v>
      </c>
      <c r="B5" s="68" t="str">
        <f>+_xlfn.XLOOKUP(A5,'CTM8'!$K$26:$K$41,'CTM8'!$A$26:$A$41)</f>
        <v xml:space="preserve">DA - Industria Agroalimentaria </v>
      </c>
      <c r="C5" s="17"/>
    </row>
    <row r="6" spans="1:12" ht="17.399999999999999">
      <c r="A6" s="67">
        <f>+LARGE('CTM8'!$K$26:$K$41,4)</f>
        <v>0.10295128071629625</v>
      </c>
      <c r="B6" s="68" t="str">
        <f>+_xlfn.XLOOKUP(A6,'CTM8'!$K$26:$K$41,'CTM8'!$A$26:$A$41)</f>
        <v xml:space="preserve">DI - Industria de productos minerales no metálicos </v>
      </c>
      <c r="C6" s="17"/>
    </row>
    <row r="7" spans="1:12">
      <c r="A7" s="17"/>
      <c r="B7" s="17"/>
      <c r="C7" s="17"/>
    </row>
    <row r="8" spans="1:12" ht="15">
      <c r="A8" s="69"/>
      <c r="B8" s="17"/>
      <c r="C8" s="17"/>
    </row>
    <row r="9" spans="1:12" ht="17.399999999999999">
      <c r="A9" s="66" t="s">
        <v>334</v>
      </c>
      <c r="B9" s="17"/>
      <c r="C9" s="17"/>
    </row>
    <row r="11" spans="1:12" ht="15.6">
      <c r="A11" s="90" t="s">
        <v>340</v>
      </c>
      <c r="B11" s="90"/>
      <c r="C11" s="90"/>
      <c r="D11" s="90"/>
      <c r="E11" s="90"/>
      <c r="F11" s="90"/>
      <c r="G11" s="90"/>
      <c r="H11" s="90"/>
      <c r="I11" s="90"/>
      <c r="J11" s="90"/>
      <c r="K11" s="90"/>
      <c r="L11" s="90"/>
    </row>
    <row r="12" spans="1:12" ht="15.6">
      <c r="A12" s="70"/>
      <c r="B12" s="70"/>
      <c r="C12" s="41" t="s">
        <v>303</v>
      </c>
      <c r="D12" s="70"/>
      <c r="E12" s="70"/>
      <c r="F12" s="70"/>
      <c r="G12" s="70"/>
      <c r="H12" s="70"/>
      <c r="I12" s="70"/>
      <c r="J12" s="70"/>
      <c r="K12" s="70"/>
      <c r="L12" s="70"/>
    </row>
    <row r="13" spans="1:12">
      <c r="B13" s="71"/>
      <c r="C13" s="72" t="s">
        <v>1</v>
      </c>
      <c r="D13" s="26"/>
      <c r="E13" s="26"/>
      <c r="F13" s="45"/>
      <c r="G13" s="26"/>
      <c r="H13" s="26"/>
      <c r="J13" s="26"/>
      <c r="K13" s="73"/>
      <c r="L13" s="26"/>
    </row>
    <row r="14" spans="1:12" ht="13.8" thickBot="1">
      <c r="A14" s="17"/>
      <c r="B14" s="27" t="str">
        <f>+'C1'!B3</f>
        <v>2023A</v>
      </c>
      <c r="C14" s="27" t="str">
        <f>+'C1'!C3</f>
        <v>2022P</v>
      </c>
      <c r="D14" s="27">
        <f>+'C1'!D3</f>
        <v>2021</v>
      </c>
      <c r="E14" s="27">
        <f>+'C1'!E3</f>
        <v>2020</v>
      </c>
      <c r="F14" s="27">
        <f>+'C1'!F3</f>
        <v>2019</v>
      </c>
      <c r="G14" s="27">
        <f>+'C1'!G3</f>
        <v>2018</v>
      </c>
      <c r="H14" s="27">
        <f>+'C1'!H3</f>
        <v>2017</v>
      </c>
      <c r="I14" s="27">
        <f>+'C1'!I3</f>
        <v>2016</v>
      </c>
      <c r="J14" s="27">
        <f>+'C1'!J3</f>
        <v>2015</v>
      </c>
      <c r="K14" s="27">
        <f>+'C1'!K3</f>
        <v>2014</v>
      </c>
      <c r="L14" s="27">
        <f>+'C1'!L3</f>
        <v>2013</v>
      </c>
    </row>
    <row r="15" spans="1:12" ht="14.4" thickTop="1" thickBot="1">
      <c r="A15" s="28" t="s">
        <v>196</v>
      </c>
      <c r="B15" s="87" t="s">
        <v>316</v>
      </c>
      <c r="C15" s="87"/>
      <c r="D15" s="87"/>
      <c r="E15" s="87"/>
      <c r="F15" s="87"/>
      <c r="G15" s="87"/>
      <c r="H15" s="87"/>
      <c r="I15" s="87"/>
      <c r="J15" s="87"/>
      <c r="K15" s="87"/>
      <c r="L15" s="87"/>
    </row>
    <row r="16" spans="1:12" ht="13.8" thickTop="1">
      <c r="A16" s="29" t="s">
        <v>198</v>
      </c>
      <c r="B16" s="30">
        <f>+SUMIFS(Compras!P:P,Compras!$AD:$AD,$C$13,Compras!$B:$B,$A16,Compras!$A:$A,"Badajoz")</f>
        <v>217.30627999999999</v>
      </c>
      <c r="C16" s="30">
        <f>+SUMIFS(Compras!Q:Q,Compras!$AD:$AD,$C$13,Compras!$B:$B,$A16,Compras!$A:$A,"Badajoz")</f>
        <v>397.98162400000001</v>
      </c>
      <c r="D16" s="30">
        <f>+SUMIFS(Compras!R:R,Compras!$AD:$AD,$C$13,Compras!$B:$B,$A16,Compras!$A:$A,"Badajoz")</f>
        <v>500.90067899999997</v>
      </c>
      <c r="E16" s="30">
        <f>+SUMIFS(Compras!S:S,Compras!$AD:$AD,$C$13,Compras!$B:$B,$A16,Compras!$A:$A,"Badajoz")</f>
        <v>337.05462</v>
      </c>
      <c r="F16" s="30">
        <f>+SUMIFS(Compras!T:T,Compras!$AD:$AD,$C$13,Compras!$B:$B,$A16,Compras!$A:$A,"Badajoz")</f>
        <v>236.81629099999998</v>
      </c>
      <c r="G16" s="30">
        <f>+SUMIFS(Compras!U:U,Compras!$AD:$AD,$C$13,Compras!$B:$B,$A16,Compras!$A:$A,"Badajoz")</f>
        <v>421.96738302928003</v>
      </c>
      <c r="H16" s="30">
        <f>+SUMIFS(Compras!V:V,Compras!$AD:$AD,$C$13,Compras!$B:$B,$A16,Compras!$A:$A,"Badajoz")</f>
        <v>238.60055700000001</v>
      </c>
      <c r="I16" s="30">
        <f>+SUMIFS(Compras!W:W,Compras!$AD:$AD,$C$13,Compras!$B:$B,$A16,Compras!$A:$A,"Badajoz")</f>
        <v>297.77456699999999</v>
      </c>
      <c r="J16" s="30">
        <f>+SUMIFS(Compras!X:X,Compras!$AD:$AD,$C$13,Compras!$B:$B,$A16,Compras!$A:$A,"Badajoz")</f>
        <v>297.15997099999998</v>
      </c>
      <c r="K16" s="30">
        <f>+SUMIFS(Compras!Y:Y,Compras!$AD:$AD,$C$13,Compras!$B:$B,$A16,Compras!$A:$A,"Badajoz")</f>
        <v>162.99096800000001</v>
      </c>
      <c r="L16" s="30">
        <f>+SUMIFS(Compras!Z:Z,Compras!$AD:$AD,$C$13,Compras!$B:$B,$A16,Compras!$A:$A,"Badajoz")</f>
        <v>446.81471899999997</v>
      </c>
    </row>
    <row r="17" spans="1:12">
      <c r="A17" s="29" t="s">
        <v>199</v>
      </c>
      <c r="B17" s="30">
        <f>+SUMIFS(Compras!P:P,Compras!$AD:$AD,$C$13,Compras!$B:$B,$A17,Compras!$A:$A,"Badajoz")</f>
        <v>0</v>
      </c>
      <c r="C17" s="30">
        <f>+SUMIFS(Compras!Q:Q,Compras!$AD:$AD,$C$13,Compras!$B:$B,$A17,Compras!$A:$A,"Badajoz")</f>
        <v>0</v>
      </c>
      <c r="D17" s="30">
        <f>+SUMIFS(Compras!R:R,Compras!$AD:$AD,$C$13,Compras!$B:$B,$A17,Compras!$A:$A,"Badajoz")</f>
        <v>0</v>
      </c>
      <c r="E17" s="30">
        <f>+SUMIFS(Compras!S:S,Compras!$AD:$AD,$C$13,Compras!$B:$B,$A17,Compras!$A:$A,"Badajoz")</f>
        <v>0</v>
      </c>
      <c r="F17" s="30">
        <f>+SUMIFS(Compras!T:T,Compras!$AD:$AD,$C$13,Compras!$B:$B,$A17,Compras!$A:$A,"Badajoz")</f>
        <v>0</v>
      </c>
      <c r="G17" s="30">
        <f>+SUMIFS(Compras!U:U,Compras!$AD:$AD,$C$13,Compras!$B:$B,$A17,Compras!$A:$A,"Badajoz")</f>
        <v>0</v>
      </c>
      <c r="H17" s="30">
        <f>+SUMIFS(Compras!V:V,Compras!$AD:$AD,$C$13,Compras!$B:$B,$A17,Compras!$A:$A,"Badajoz")</f>
        <v>14.902775999999999</v>
      </c>
      <c r="I17" s="30">
        <f>+SUMIFS(Compras!W:W,Compras!$AD:$AD,$C$13,Compras!$B:$B,$A17,Compras!$A:$A,"Badajoz")</f>
        <v>0</v>
      </c>
      <c r="J17" s="30">
        <f>+SUMIFS(Compras!X:X,Compras!$AD:$AD,$C$13,Compras!$B:$B,$A17,Compras!$A:$A,"Badajoz")</f>
        <v>0</v>
      </c>
      <c r="K17" s="30">
        <f>+SUMIFS(Compras!Y:Y,Compras!$AD:$AD,$C$13,Compras!$B:$B,$A17,Compras!$A:$A,"Badajoz")</f>
        <v>51.569393000000005</v>
      </c>
      <c r="L17" s="30">
        <f>+SUMIFS(Compras!Z:Z,Compras!$AD:$AD,$C$13,Compras!$B:$B,$A17,Compras!$A:$A,"Badajoz")</f>
        <v>0</v>
      </c>
    </row>
    <row r="18" spans="1:12">
      <c r="A18" s="29" t="s">
        <v>200</v>
      </c>
      <c r="B18" s="30">
        <f>+SUMIFS(Compras!P:P,Compras!$AD:$AD,$C$13,Compras!$B:$B,$A18,Compras!$A:$A,"Badajoz")</f>
        <v>0</v>
      </c>
      <c r="C18" s="30">
        <f>+SUMIFS(Compras!Q:Q,Compras!$AD:$AD,$C$13,Compras!$B:$B,$A18,Compras!$A:$A,"Badajoz")</f>
        <v>0</v>
      </c>
      <c r="D18" s="30">
        <f>+SUMIFS(Compras!R:R,Compras!$AD:$AD,$C$13,Compras!$B:$B,$A18,Compras!$A:$A,"Badajoz")</f>
        <v>0</v>
      </c>
      <c r="E18" s="30">
        <f>+SUMIFS(Compras!S:S,Compras!$AD:$AD,$C$13,Compras!$B:$B,$A18,Compras!$A:$A,"Badajoz")</f>
        <v>0</v>
      </c>
      <c r="F18" s="30">
        <f>+SUMIFS(Compras!T:T,Compras!$AD:$AD,$C$13,Compras!$B:$B,$A18,Compras!$A:$A,"Badajoz")</f>
        <v>0</v>
      </c>
      <c r="G18" s="30">
        <f>+SUMIFS(Compras!U:U,Compras!$AD:$AD,$C$13,Compras!$B:$B,$A18,Compras!$A:$A,"Badajoz")</f>
        <v>0</v>
      </c>
      <c r="H18" s="30">
        <f>+SUMIFS(Compras!V:V,Compras!$AD:$AD,$C$13,Compras!$B:$B,$A18,Compras!$A:$A,"Badajoz")</f>
        <v>0</v>
      </c>
      <c r="I18" s="30">
        <f>+SUMIFS(Compras!W:W,Compras!$AD:$AD,$C$13,Compras!$B:$B,$A18,Compras!$A:$A,"Badajoz")</f>
        <v>0</v>
      </c>
      <c r="J18" s="30">
        <f>+SUMIFS(Compras!X:X,Compras!$AD:$AD,$C$13,Compras!$B:$B,$A18,Compras!$A:$A,"Badajoz")</f>
        <v>0</v>
      </c>
      <c r="K18" s="30">
        <f>+SUMIFS(Compras!Y:Y,Compras!$AD:$AD,$C$13,Compras!$B:$B,$A18,Compras!$A:$A,"Badajoz")</f>
        <v>9.5696279999999998</v>
      </c>
      <c r="L18" s="30">
        <f>+SUMIFS(Compras!Z:Z,Compras!$AD:$AD,$C$13,Compras!$B:$B,$A18,Compras!$A:$A,"Badajoz")</f>
        <v>0</v>
      </c>
    </row>
    <row r="19" spans="1:12">
      <c r="A19" s="29" t="s">
        <v>201</v>
      </c>
      <c r="B19" s="30">
        <f>+SUMIFS(Compras!P:P,Compras!$AD:$AD,$C$13,Compras!$B:$B,$A19,Compras!$A:$A,"Badajoz")</f>
        <v>0</v>
      </c>
      <c r="C19" s="30">
        <f>+SUMIFS(Compras!Q:Q,Compras!$AD:$AD,$C$13,Compras!$B:$B,$A19,Compras!$A:$A,"Badajoz")</f>
        <v>0</v>
      </c>
      <c r="D19" s="30">
        <f>+SUMIFS(Compras!R:R,Compras!$AD:$AD,$C$13,Compras!$B:$B,$A19,Compras!$A:$A,"Badajoz")</f>
        <v>0</v>
      </c>
      <c r="E19" s="30">
        <f>+SUMIFS(Compras!S:S,Compras!$AD:$AD,$C$13,Compras!$B:$B,$A19,Compras!$A:$A,"Badajoz")</f>
        <v>0</v>
      </c>
      <c r="F19" s="30">
        <f>+SUMIFS(Compras!T:T,Compras!$AD:$AD,$C$13,Compras!$B:$B,$A19,Compras!$A:$A,"Badajoz")</f>
        <v>0</v>
      </c>
      <c r="G19" s="30">
        <f>+SUMIFS(Compras!U:U,Compras!$AD:$AD,$C$13,Compras!$B:$B,$A19,Compras!$A:$A,"Badajoz")</f>
        <v>0</v>
      </c>
      <c r="H19" s="30">
        <f>+SUMIFS(Compras!V:V,Compras!$AD:$AD,$C$13,Compras!$B:$B,$A19,Compras!$A:$A,"Badajoz")</f>
        <v>0</v>
      </c>
      <c r="I19" s="30">
        <f>+SUMIFS(Compras!W:W,Compras!$AD:$AD,$C$13,Compras!$B:$B,$A19,Compras!$A:$A,"Badajoz")</f>
        <v>0</v>
      </c>
      <c r="J19" s="30">
        <f>+SUMIFS(Compras!X:X,Compras!$AD:$AD,$C$13,Compras!$B:$B,$A19,Compras!$A:$A,"Badajoz")</f>
        <v>0</v>
      </c>
      <c r="K19" s="30">
        <f>+SUMIFS(Compras!Y:Y,Compras!$AD:$AD,$C$13,Compras!$B:$B,$A19,Compras!$A:$A,"Badajoz")</f>
        <v>0</v>
      </c>
      <c r="L19" s="30">
        <f>+SUMIFS(Compras!Z:Z,Compras!$AD:$AD,$C$13,Compras!$B:$B,$A19,Compras!$A:$A,"Badajoz")</f>
        <v>0</v>
      </c>
    </row>
    <row r="20" spans="1:12">
      <c r="A20" s="29" t="s">
        <v>202</v>
      </c>
      <c r="B20" s="30">
        <f>+SUMIFS(Compras!P:P,Compras!$AD:$AD,$C$13,Compras!$B:$B,$A20,Compras!$A:$A,"Badajoz")</f>
        <v>0</v>
      </c>
      <c r="C20" s="30">
        <f>+SUMIFS(Compras!Q:Q,Compras!$AD:$AD,$C$13,Compras!$B:$B,$A20,Compras!$A:$A,"Badajoz")</f>
        <v>0</v>
      </c>
      <c r="D20" s="30">
        <f>+SUMIFS(Compras!R:R,Compras!$AD:$AD,$C$13,Compras!$B:$B,$A20,Compras!$A:$A,"Badajoz")</f>
        <v>0</v>
      </c>
      <c r="E20" s="30">
        <f>+SUMIFS(Compras!S:S,Compras!$AD:$AD,$C$13,Compras!$B:$B,$A20,Compras!$A:$A,"Badajoz")</f>
        <v>0</v>
      </c>
      <c r="F20" s="30">
        <f>+SUMIFS(Compras!T:T,Compras!$AD:$AD,$C$13,Compras!$B:$B,$A20,Compras!$A:$A,"Badajoz")</f>
        <v>0</v>
      </c>
      <c r="G20" s="30">
        <f>+SUMIFS(Compras!U:U,Compras!$AD:$AD,$C$13,Compras!$B:$B,$A20,Compras!$A:$A,"Badajoz")</f>
        <v>0</v>
      </c>
      <c r="H20" s="30">
        <f>+SUMIFS(Compras!V:V,Compras!$AD:$AD,$C$13,Compras!$B:$B,$A20,Compras!$A:$A,"Badajoz")</f>
        <v>0</v>
      </c>
      <c r="I20" s="30">
        <f>+SUMIFS(Compras!W:W,Compras!$AD:$AD,$C$13,Compras!$B:$B,$A20,Compras!$A:$A,"Badajoz")</f>
        <v>0</v>
      </c>
      <c r="J20" s="30">
        <f>+SUMIFS(Compras!X:X,Compras!$AD:$AD,$C$13,Compras!$B:$B,$A20,Compras!$A:$A,"Badajoz")</f>
        <v>0</v>
      </c>
      <c r="K20" s="30">
        <f>+SUMIFS(Compras!Y:Y,Compras!$AD:$AD,$C$13,Compras!$B:$B,$A20,Compras!$A:$A,"Badajoz")</f>
        <v>0</v>
      </c>
      <c r="L20" s="30">
        <f>+SUMIFS(Compras!Z:Z,Compras!$AD:$AD,$C$13,Compras!$B:$B,$A20,Compras!$A:$A,"Badajoz")</f>
        <v>0</v>
      </c>
    </row>
    <row r="21" spans="1:12">
      <c r="A21" s="29" t="s">
        <v>203</v>
      </c>
      <c r="B21" s="30">
        <f>+SUMIFS(Compras!P:P,Compras!$AD:$AD,$C$13,Compras!$B:$B,$A21,Compras!$A:$A,"Badajoz")</f>
        <v>0</v>
      </c>
      <c r="C21" s="30">
        <f>+SUMIFS(Compras!Q:Q,Compras!$AD:$AD,$C$13,Compras!$B:$B,$A21,Compras!$A:$A,"Badajoz")</f>
        <v>0</v>
      </c>
      <c r="D21" s="74">
        <f>+SUMIFS(Compras!R:R,Compras!$AD:$AD,$C$13,Compras!$B:$B,$A21,Compras!$A:$A,"Badajoz")</f>
        <v>0</v>
      </c>
      <c r="E21" s="75">
        <f>+SUMIFS(Compras!S:S,Compras!$AD:$AD,$C$13,Compras!$B:$B,$A21,Compras!$A:$A,"Badajoz")</f>
        <v>0</v>
      </c>
      <c r="F21" s="75">
        <f>+SUMIFS(Compras!T:T,Compras!$AD:$AD,$C$13,Compras!$B:$B,$A21,Compras!$A:$A,"Badajoz")</f>
        <v>0</v>
      </c>
      <c r="G21" s="30">
        <f>+SUMIFS(Compras!U:U,Compras!$AD:$AD,$C$13,Compras!$B:$B,$A21,Compras!$A:$A,"Badajoz")</f>
        <v>0</v>
      </c>
      <c r="H21" s="30">
        <f>+SUMIFS(Compras!V:V,Compras!$AD:$AD,$C$13,Compras!$B:$B,$A21,Compras!$A:$A,"Badajoz")</f>
        <v>0</v>
      </c>
      <c r="I21" s="74">
        <f>+SUMIFS(Compras!W:W,Compras!$AD:$AD,$C$13,Compras!$B:$B,$A21,Compras!$A:$A,"Badajoz")</f>
        <v>0</v>
      </c>
      <c r="J21" s="74">
        <f>+SUMIFS(Compras!X:X,Compras!$AD:$AD,$C$13,Compras!$B:$B,$A21,Compras!$A:$A,"Badajoz")</f>
        <v>0</v>
      </c>
      <c r="K21" s="30">
        <f>+SUMIFS(Compras!Y:Y,Compras!$AD:$AD,$C$13,Compras!$B:$B,$A21,Compras!$A:$A,"Badajoz")</f>
        <v>0</v>
      </c>
      <c r="L21" s="30">
        <f>+SUMIFS(Compras!Z:Z,Compras!$AD:$AD,$C$13,Compras!$B:$B,$A21,Compras!$A:$A,"Badajoz")</f>
        <v>0</v>
      </c>
    </row>
    <row r="22" spans="1:12">
      <c r="A22" s="29" t="s">
        <v>204</v>
      </c>
      <c r="B22" s="30">
        <f>+SUMIFS(Compras!P:P,Compras!$AD:$AD,$C$13,Compras!$B:$B,$A22,Compras!$A:$A,"Badajoz")</f>
        <v>0</v>
      </c>
      <c r="C22" s="30">
        <f>+SUMIFS(Compras!Q:Q,Compras!$AD:$AD,$C$13,Compras!$B:$B,$A22,Compras!$A:$A,"Badajoz")</f>
        <v>58.759244000000002</v>
      </c>
      <c r="D22" s="74">
        <f>+SUMIFS(Compras!R:R,Compras!$AD:$AD,$C$13,Compras!$B:$B,$A22,Compras!$A:$A,"Badajoz")</f>
        <v>55.135415000000002</v>
      </c>
      <c r="E22" s="75">
        <f>+SUMIFS(Compras!S:S,Compras!$AD:$AD,$C$13,Compras!$B:$B,$A22,Compras!$A:$A,"Badajoz")</f>
        <v>17.153500000000001</v>
      </c>
      <c r="F22" s="75">
        <f>+SUMIFS(Compras!T:T,Compras!$AD:$AD,$C$13,Compras!$B:$B,$A22,Compras!$A:$A,"Badajoz")</f>
        <v>166.73911100000001</v>
      </c>
      <c r="G22" s="30">
        <f>+SUMIFS(Compras!U:U,Compras!$AD:$AD,$C$13,Compras!$B:$B,$A22,Compras!$A:$A,"Badajoz")</f>
        <v>15.072288</v>
      </c>
      <c r="H22" s="30">
        <f>+SUMIFS(Compras!V:V,Compras!$AD:$AD,$C$13,Compras!$B:$B,$A22,Compras!$A:$A,"Badajoz")</f>
        <v>25.517712</v>
      </c>
      <c r="I22" s="74">
        <f>+SUMIFS(Compras!W:W,Compras!$AD:$AD,$C$13,Compras!$B:$B,$A22,Compras!$A:$A,"Badajoz")</f>
        <v>0</v>
      </c>
      <c r="J22" s="74">
        <f>+SUMIFS(Compras!X:X,Compras!$AD:$AD,$C$13,Compras!$B:$B,$A22,Compras!$A:$A,"Badajoz")</f>
        <v>13.362525</v>
      </c>
      <c r="K22" s="30">
        <f>+SUMIFS(Compras!Y:Y,Compras!$AD:$AD,$C$13,Compras!$B:$B,$A22,Compras!$A:$A,"Badajoz")</f>
        <v>0</v>
      </c>
      <c r="L22" s="30">
        <f>+SUMIFS(Compras!Z:Z,Compras!$AD:$AD,$C$13,Compras!$B:$B,$A22,Compras!$A:$A,"Badajoz")</f>
        <v>12.330287999999999</v>
      </c>
    </row>
    <row r="23" spans="1:12">
      <c r="A23" s="29" t="s">
        <v>205</v>
      </c>
      <c r="B23" s="30">
        <f>+SUMIFS(Compras!P:P,Compras!$AD:$AD,$C$13,Compras!$B:$B,$A23,Compras!$A:$A,"Badajoz")</f>
        <v>57.329901</v>
      </c>
      <c r="C23" s="30">
        <f>+SUMIFS(Compras!Q:Q,Compras!$AD:$AD,$C$13,Compras!$B:$B,$A23,Compras!$A:$A,"Badajoz")</f>
        <v>95.594442000000001</v>
      </c>
      <c r="D23" s="30">
        <f>+SUMIFS(Compras!R:R,Compras!$AD:$AD,$C$13,Compras!$B:$B,$A23,Compras!$A:$A,"Badajoz")</f>
        <v>79.634535999999997</v>
      </c>
      <c r="E23" s="30">
        <f>+SUMIFS(Compras!S:S,Compras!$AD:$AD,$C$13,Compras!$B:$B,$A23,Compras!$A:$A,"Badajoz")</f>
        <v>70.198779999999999</v>
      </c>
      <c r="F23" s="30">
        <f>+SUMIFS(Compras!T:T,Compras!$AD:$AD,$C$13,Compras!$B:$B,$A23,Compras!$A:$A,"Badajoz")</f>
        <v>35.819000000000003</v>
      </c>
      <c r="G23" s="30">
        <f>+SUMIFS(Compras!U:U,Compras!$AD:$AD,$C$13,Compras!$B:$B,$A23,Compras!$A:$A,"Badajoz")</f>
        <v>104.318210401133</v>
      </c>
      <c r="H23" s="30">
        <f>+SUMIFS(Compras!V:V,Compras!$AD:$AD,$C$13,Compras!$B:$B,$A23,Compras!$A:$A,"Badajoz")</f>
        <v>75.087805000000003</v>
      </c>
      <c r="I23" s="30">
        <f>+SUMIFS(Compras!W:W,Compras!$AD:$AD,$C$13,Compras!$B:$B,$A23,Compras!$A:$A,"Badajoz")</f>
        <v>50.334983999999999</v>
      </c>
      <c r="J23" s="30">
        <f>+SUMIFS(Compras!X:X,Compras!$AD:$AD,$C$13,Compras!$B:$B,$A23,Compras!$A:$A,"Badajoz")</f>
        <v>109.964212</v>
      </c>
      <c r="K23" s="30">
        <f>+SUMIFS(Compras!Y:Y,Compras!$AD:$AD,$C$13,Compras!$B:$B,$A23,Compras!$A:$A,"Badajoz")</f>
        <v>79.806974000000011</v>
      </c>
      <c r="L23" s="30">
        <f>+SUMIFS(Compras!Z:Z,Compras!$AD:$AD,$C$13,Compras!$B:$B,$A23,Compras!$A:$A,"Badajoz")</f>
        <v>51.106910999999997</v>
      </c>
    </row>
    <row r="24" spans="1:12">
      <c r="A24" s="29" t="s">
        <v>206</v>
      </c>
      <c r="B24" s="30">
        <f>+SUMIFS(Compras!P:P,Compras!$AD:$AD,$C$13,Compras!$B:$B,$A24,Compras!$A:$A,"Badajoz")</f>
        <v>0</v>
      </c>
      <c r="C24" s="30">
        <f>+SUMIFS(Compras!Q:Q,Compras!$AD:$AD,$C$13,Compras!$B:$B,$A24,Compras!$A:$A,"Badajoz")</f>
        <v>0</v>
      </c>
      <c r="D24" s="75">
        <f>+SUMIFS(Compras!R:R,Compras!$AD:$AD,$C$13,Compras!$B:$B,$A24,Compras!$A:$A,"Badajoz")</f>
        <v>16.537680000000002</v>
      </c>
      <c r="E24" s="75">
        <f>+SUMIFS(Compras!S:S,Compras!$AD:$AD,$C$13,Compras!$B:$B,$A24,Compras!$A:$A,"Badajoz")</f>
        <v>0</v>
      </c>
      <c r="F24" s="30">
        <f>+SUMIFS(Compras!T:T,Compras!$AD:$AD,$C$13,Compras!$B:$B,$A24,Compras!$A:$A,"Badajoz")</f>
        <v>0</v>
      </c>
      <c r="G24" s="30">
        <f>+SUMIFS(Compras!U:U,Compras!$AD:$AD,$C$13,Compras!$B:$B,$A24,Compras!$A:$A,"Badajoz")</f>
        <v>0</v>
      </c>
      <c r="H24" s="30">
        <f>+SUMIFS(Compras!V:V,Compras!$AD:$AD,$C$13,Compras!$B:$B,$A24,Compras!$A:$A,"Badajoz")</f>
        <v>7.0965600000000002</v>
      </c>
      <c r="I24" s="30">
        <f>+SUMIFS(Compras!W:W,Compras!$AD:$AD,$C$13,Compras!$B:$B,$A24,Compras!$A:$A,"Badajoz")</f>
        <v>0</v>
      </c>
      <c r="J24" s="30">
        <f>+SUMIFS(Compras!X:X,Compras!$AD:$AD,$C$13,Compras!$B:$B,$A24,Compras!$A:$A,"Badajoz")</f>
        <v>0</v>
      </c>
      <c r="K24" s="30">
        <f>+SUMIFS(Compras!Y:Y,Compras!$AD:$AD,$C$13,Compras!$B:$B,$A24,Compras!$A:$A,"Badajoz")</f>
        <v>0</v>
      </c>
      <c r="L24" s="30">
        <f>+SUMIFS(Compras!Z:Z,Compras!$AD:$AD,$C$13,Compras!$B:$B,$A24,Compras!$A:$A,"Badajoz")</f>
        <v>12.119612</v>
      </c>
    </row>
    <row r="25" spans="1:12">
      <c r="A25" s="29" t="s">
        <v>207</v>
      </c>
      <c r="B25" s="30">
        <f>+SUMIFS(Compras!P:P,Compras!$AD:$AD,$C$13,Compras!$B:$B,$A25,Compras!$A:$A,"Badajoz")</f>
        <v>0</v>
      </c>
      <c r="C25" s="30">
        <f>+SUMIFS(Compras!Q:Q,Compras!$AD:$AD,$C$13,Compras!$B:$B,$A25,Compras!$A:$A,"Badajoz")</f>
        <v>0</v>
      </c>
      <c r="D25" s="30">
        <f>+SUMIFS(Compras!R:R,Compras!$AD:$AD,$C$13,Compras!$B:$B,$A25,Compras!$A:$A,"Badajoz")</f>
        <v>0</v>
      </c>
      <c r="E25" s="30">
        <f>+SUMIFS(Compras!S:S,Compras!$AD:$AD,$C$13,Compras!$B:$B,$A25,Compras!$A:$A,"Badajoz")</f>
        <v>0</v>
      </c>
      <c r="F25" s="30">
        <f>+SUMIFS(Compras!T:T,Compras!$AD:$AD,$C$13,Compras!$B:$B,$A25,Compras!$A:$A,"Badajoz")</f>
        <v>0</v>
      </c>
      <c r="G25" s="30">
        <f>+SUMIFS(Compras!U:U,Compras!$AD:$AD,$C$13,Compras!$B:$B,$A25,Compras!$A:$A,"Badajoz")</f>
        <v>0</v>
      </c>
      <c r="H25" s="30">
        <f>+SUMIFS(Compras!V:V,Compras!$AD:$AD,$C$13,Compras!$B:$B,$A25,Compras!$A:$A,"Badajoz")</f>
        <v>0</v>
      </c>
      <c r="I25" s="30">
        <f>+SUMIFS(Compras!W:W,Compras!$AD:$AD,$C$13,Compras!$B:$B,$A25,Compras!$A:$A,"Badajoz")</f>
        <v>13.713934</v>
      </c>
      <c r="J25" s="30">
        <f>+SUMIFS(Compras!X:X,Compras!$AD:$AD,$C$13,Compras!$B:$B,$A25,Compras!$A:$A,"Badajoz")</f>
        <v>13.010400000000001</v>
      </c>
      <c r="K25" s="30">
        <f>+SUMIFS(Compras!Y:Y,Compras!$AD:$AD,$C$13,Compras!$B:$B,$A25,Compras!$A:$A,"Badajoz")</f>
        <v>0</v>
      </c>
      <c r="L25" s="30">
        <f>+SUMIFS(Compras!Z:Z,Compras!$AD:$AD,$C$13,Compras!$B:$B,$A25,Compras!$A:$A,"Badajoz")</f>
        <v>0</v>
      </c>
    </row>
    <row r="26" spans="1:12">
      <c r="A26" s="31" t="s">
        <v>130</v>
      </c>
      <c r="B26" s="32">
        <f>+SUMIFS(Compras!P:P,Compras!$AD:$AD,$C$13,Compras!$B:$B,$A26,Compras!$A:$A,"Badajoz")</f>
        <v>4599.1665720000001</v>
      </c>
      <c r="C26" s="32">
        <f>+SUMIFS(Compras!Q:Q,Compras!$AD:$AD,$C$13,Compras!$B:$B,$A26,Compras!$A:$A,"Badajoz")</f>
        <v>4403.8886089999996</v>
      </c>
      <c r="D26" s="32">
        <f>+SUMIFS(Compras!R:R,Compras!$AD:$AD,$C$13,Compras!$B:$B,$A26,Compras!$A:$A,"Badajoz")</f>
        <v>1734.319295</v>
      </c>
      <c r="E26" s="32">
        <f>+SUMIFS(Compras!S:S,Compras!$AD:$AD,$C$13,Compras!$B:$B,$A26,Compras!$A:$A,"Badajoz")</f>
        <v>2941.575194</v>
      </c>
      <c r="F26" s="32">
        <f>+SUMIFS(Compras!T:T,Compras!$AD:$AD,$C$13,Compras!$B:$B,$A26,Compras!$A:$A,"Badajoz")</f>
        <v>2978.612067</v>
      </c>
      <c r="G26" s="32">
        <f>+SUMIFS(Compras!U:U,Compras!$AD:$AD,$C$13,Compras!$B:$B,$A26,Compras!$A:$A,"Badajoz")</f>
        <v>1721.9132790000001</v>
      </c>
      <c r="H26" s="32">
        <f>+SUMIFS(Compras!V:V,Compras!$AD:$AD,$C$13,Compras!$B:$B,$A26,Compras!$A:$A,"Badajoz")</f>
        <v>1993.3364979999999</v>
      </c>
      <c r="I26" s="32">
        <f>+SUMIFS(Compras!W:W,Compras!$AD:$AD,$C$13,Compras!$B:$B,$A26,Compras!$A:$A,"Badajoz")</f>
        <v>641.507609</v>
      </c>
      <c r="J26" s="32">
        <f>+SUMIFS(Compras!X:X,Compras!$AD:$AD,$C$13,Compras!$B:$B,$A26,Compras!$A:$A,"Badajoz")</f>
        <v>1564.099189</v>
      </c>
      <c r="K26" s="32">
        <f>+SUMIFS(Compras!Y:Y,Compras!$AD:$AD,$C$13,Compras!$B:$B,$A26,Compras!$A:$A,"Badajoz")</f>
        <v>1978.9928599999998</v>
      </c>
      <c r="L26" s="32">
        <f>+SUMIFS(Compras!Z:Z,Compras!$AD:$AD,$C$13,Compras!$B:$B,$A26,Compras!$A:$A,"Badajoz")</f>
        <v>3464.3755470000001</v>
      </c>
    </row>
    <row r="27" spans="1:12">
      <c r="A27" s="29" t="s">
        <v>208</v>
      </c>
      <c r="B27" s="30">
        <f>+SUMIFS(Compras!P:P,Compras!$AD:$AD,$C$13,Compras!$B:$B,$A27,Compras!$A:$A,"Badajoz")</f>
        <v>0</v>
      </c>
      <c r="C27" s="30">
        <f>+SUMIFS(Compras!Q:Q,Compras!$AD:$AD,$C$13,Compras!$B:$B,$A27,Compras!$A:$A,"Badajoz")</f>
        <v>0</v>
      </c>
      <c r="D27" s="30">
        <f>+SUMIFS(Compras!R:R,Compras!$AD:$AD,$C$13,Compras!$B:$B,$A27,Compras!$A:$A,"Badajoz")</f>
        <v>0</v>
      </c>
      <c r="E27" s="30">
        <f>+SUMIFS(Compras!S:S,Compras!$AD:$AD,$C$13,Compras!$B:$B,$A27,Compras!$A:$A,"Badajoz")</f>
        <v>0</v>
      </c>
      <c r="F27" s="30">
        <f>+SUMIFS(Compras!T:T,Compras!$AD:$AD,$C$13,Compras!$B:$B,$A27,Compras!$A:$A,"Badajoz")</f>
        <v>0</v>
      </c>
      <c r="G27" s="30">
        <f>+SUMIFS(Compras!U:U,Compras!$AD:$AD,$C$13,Compras!$B:$B,$A27,Compras!$A:$A,"Badajoz")</f>
        <v>0</v>
      </c>
      <c r="H27" s="30">
        <f>+SUMIFS(Compras!V:V,Compras!$AD:$AD,$C$13,Compras!$B:$B,$A27,Compras!$A:$A,"Badajoz")</f>
        <v>0</v>
      </c>
      <c r="I27" s="30">
        <f>+SUMIFS(Compras!W:W,Compras!$AD:$AD,$C$13,Compras!$B:$B,$A27,Compras!$A:$A,"Badajoz")</f>
        <v>0</v>
      </c>
      <c r="J27" s="30">
        <f>+SUMIFS(Compras!X:X,Compras!$AD:$AD,$C$13,Compras!$B:$B,$A27,Compras!$A:$A,"Badajoz")</f>
        <v>0</v>
      </c>
      <c r="K27" s="30">
        <f>+SUMIFS(Compras!Y:Y,Compras!$AD:$AD,$C$13,Compras!$B:$B,$A27,Compras!$A:$A,"Badajoz")</f>
        <v>0</v>
      </c>
      <c r="L27" s="30">
        <f>+SUMIFS(Compras!Z:Z,Compras!$AD:$AD,$C$13,Compras!$B:$B,$A27,Compras!$A:$A,"Badajoz")</f>
        <v>0</v>
      </c>
    </row>
    <row r="28" spans="1:12">
      <c r="A28" s="29" t="s">
        <v>209</v>
      </c>
      <c r="B28" s="30">
        <f>+SUMIFS(Compras!P:P,Compras!$AD:$AD,$C$13,Compras!$B:$B,$A28,Compras!$A:$A,"Badajoz")</f>
        <v>0</v>
      </c>
      <c r="C28" s="30">
        <f>+SUMIFS(Compras!Q:Q,Compras!$AD:$AD,$C$13,Compras!$B:$B,$A28,Compras!$A:$A,"Badajoz")</f>
        <v>0</v>
      </c>
      <c r="D28" s="30">
        <f>+SUMIFS(Compras!R:R,Compras!$AD:$AD,$C$13,Compras!$B:$B,$A28,Compras!$A:$A,"Badajoz")</f>
        <v>19.697664</v>
      </c>
      <c r="E28" s="30">
        <f>+SUMIFS(Compras!S:S,Compras!$AD:$AD,$C$13,Compras!$B:$B,$A28,Compras!$A:$A,"Badajoz")</f>
        <v>0</v>
      </c>
      <c r="F28" s="30">
        <f>+SUMIFS(Compras!T:T,Compras!$AD:$AD,$C$13,Compras!$B:$B,$A28,Compras!$A:$A,"Badajoz")</f>
        <v>2.5239720000000001</v>
      </c>
      <c r="G28" s="30">
        <f>+SUMIFS(Compras!U:U,Compras!$AD:$AD,$C$13,Compras!$B:$B,$A28,Compras!$A:$A,"Badajoz")</f>
        <v>0</v>
      </c>
      <c r="H28" s="30">
        <f>+SUMIFS(Compras!V:V,Compras!$AD:$AD,$C$13,Compras!$B:$B,$A28,Compras!$A:$A,"Badajoz")</f>
        <v>13.184151</v>
      </c>
      <c r="I28" s="30">
        <f>+SUMIFS(Compras!W:W,Compras!$AD:$AD,$C$13,Compras!$B:$B,$A28,Compras!$A:$A,"Badajoz")</f>
        <v>0</v>
      </c>
      <c r="J28" s="30">
        <f>+SUMIFS(Compras!X:X,Compras!$AD:$AD,$C$13,Compras!$B:$B,$A28,Compras!$A:$A,"Badajoz")</f>
        <v>6.2537590424209395E-8</v>
      </c>
      <c r="K28" s="30">
        <f>+SUMIFS(Compras!Y:Y,Compras!$AD:$AD,$C$13,Compras!$B:$B,$A28,Compras!$A:$A,"Badajoz")</f>
        <v>14.9328660035897</v>
      </c>
      <c r="L28" s="30">
        <f>+SUMIFS(Compras!Z:Z,Compras!$AD:$AD,$C$13,Compras!$B:$B,$A28,Compras!$A:$A,"Badajoz")</f>
        <v>25.522924</v>
      </c>
    </row>
    <row r="29" spans="1:12">
      <c r="A29" s="29" t="s">
        <v>210</v>
      </c>
      <c r="B29" s="30">
        <f>+SUMIFS(Compras!P:P,Compras!$AD:$AD,$C$13,Compras!$B:$B,$A29,Compras!$A:$A,"Badajoz")</f>
        <v>0</v>
      </c>
      <c r="C29" s="30">
        <f>+SUMIFS(Compras!Q:Q,Compras!$AD:$AD,$C$13,Compras!$B:$B,$A29,Compras!$A:$A,"Badajoz")</f>
        <v>0</v>
      </c>
      <c r="D29" s="30">
        <f>+SUMIFS(Compras!R:R,Compras!$AD:$AD,$C$13,Compras!$B:$B,$A29,Compras!$A:$A,"Badajoz")</f>
        <v>0</v>
      </c>
      <c r="E29" s="30">
        <f>+SUMIFS(Compras!S:S,Compras!$AD:$AD,$C$13,Compras!$B:$B,$A29,Compras!$A:$A,"Badajoz")</f>
        <v>0</v>
      </c>
      <c r="F29" s="30">
        <f>+SUMIFS(Compras!T:T,Compras!$AD:$AD,$C$13,Compras!$B:$B,$A29,Compras!$A:$A,"Badajoz")</f>
        <v>0</v>
      </c>
      <c r="G29" s="30">
        <f>+SUMIFS(Compras!U:U,Compras!$AD:$AD,$C$13,Compras!$B:$B,$A29,Compras!$A:$A,"Badajoz")</f>
        <v>0</v>
      </c>
      <c r="H29" s="30">
        <f>+SUMIFS(Compras!V:V,Compras!$AD:$AD,$C$13,Compras!$B:$B,$A29,Compras!$A:$A,"Badajoz")</f>
        <v>0</v>
      </c>
      <c r="I29" s="30">
        <f>+SUMIFS(Compras!W:W,Compras!$AD:$AD,$C$13,Compras!$B:$B,$A29,Compras!$A:$A,"Badajoz")</f>
        <v>0</v>
      </c>
      <c r="J29" s="30">
        <f>+SUMIFS(Compras!X:X,Compras!$AD:$AD,$C$13,Compras!$B:$B,$A29,Compras!$A:$A,"Badajoz")</f>
        <v>0</v>
      </c>
      <c r="K29" s="30">
        <f>+SUMIFS(Compras!Y:Y,Compras!$AD:$AD,$C$13,Compras!$B:$B,$A29,Compras!$A:$A,"Badajoz")</f>
        <v>0</v>
      </c>
      <c r="L29" s="30">
        <f>+SUMIFS(Compras!Z:Z,Compras!$AD:$AD,$C$13,Compras!$B:$B,$A29,Compras!$A:$A,"Badajoz")</f>
        <v>10.391297</v>
      </c>
    </row>
    <row r="30" spans="1:12">
      <c r="A30" s="29" t="s">
        <v>211</v>
      </c>
      <c r="B30" s="30">
        <f>+SUMIFS(Compras!P:P,Compras!$AD:$AD,$C$13,Compras!$B:$B,$A30,Compras!$A:$A,"Badajoz")</f>
        <v>0</v>
      </c>
      <c r="C30" s="30">
        <f>+SUMIFS(Compras!Q:Q,Compras!$AD:$AD,$C$13,Compras!$B:$B,$A30,Compras!$A:$A,"Badajoz")</f>
        <v>0</v>
      </c>
      <c r="D30" s="30">
        <f>+SUMIFS(Compras!R:R,Compras!$AD:$AD,$C$13,Compras!$B:$B,$A30,Compras!$A:$A,"Badajoz")</f>
        <v>0</v>
      </c>
      <c r="E30" s="30">
        <f>+SUMIFS(Compras!S:S,Compras!$AD:$AD,$C$13,Compras!$B:$B,$A30,Compras!$A:$A,"Badajoz")</f>
        <v>0</v>
      </c>
      <c r="F30" s="30">
        <f>+SUMIFS(Compras!T:T,Compras!$AD:$AD,$C$13,Compras!$B:$B,$A30,Compras!$A:$A,"Badajoz")</f>
        <v>0</v>
      </c>
      <c r="G30" s="30">
        <f>+SUMIFS(Compras!U:U,Compras!$AD:$AD,$C$13,Compras!$B:$B,$A30,Compras!$A:$A,"Badajoz")</f>
        <v>0</v>
      </c>
      <c r="H30" s="30">
        <f>+SUMIFS(Compras!V:V,Compras!$AD:$AD,$C$13,Compras!$B:$B,$A30,Compras!$A:$A,"Badajoz")</f>
        <v>0</v>
      </c>
      <c r="I30" s="30">
        <f>+SUMIFS(Compras!W:W,Compras!$AD:$AD,$C$13,Compras!$B:$B,$A30,Compras!$A:$A,"Badajoz")</f>
        <v>0</v>
      </c>
      <c r="J30" s="30">
        <f>+SUMIFS(Compras!X:X,Compras!$AD:$AD,$C$13,Compras!$B:$B,$A30,Compras!$A:$A,"Badajoz")</f>
        <v>14.334922000000001</v>
      </c>
      <c r="K30" s="30">
        <f>+SUMIFS(Compras!Y:Y,Compras!$AD:$AD,$C$13,Compras!$B:$B,$A30,Compras!$A:$A,"Badajoz")</f>
        <v>0</v>
      </c>
      <c r="L30" s="30">
        <f>+SUMIFS(Compras!Z:Z,Compras!$AD:$AD,$C$13,Compras!$B:$B,$A30,Compras!$A:$A,"Badajoz")</f>
        <v>0</v>
      </c>
    </row>
    <row r="31" spans="1:12">
      <c r="A31" s="29" t="s">
        <v>212</v>
      </c>
      <c r="B31" s="30">
        <f>+SUMIFS(Compras!P:P,Compras!$AD:$AD,$C$13,Compras!$B:$B,$A31,Compras!$A:$A,"Badajoz")</f>
        <v>0</v>
      </c>
      <c r="C31" s="30">
        <f>+SUMIFS(Compras!Q:Q,Compras!$AD:$AD,$C$13,Compras!$B:$B,$A31,Compras!$A:$A,"Badajoz")</f>
        <v>0</v>
      </c>
      <c r="D31" s="30">
        <f>+SUMIFS(Compras!R:R,Compras!$AD:$AD,$C$13,Compras!$B:$B,$A31,Compras!$A:$A,"Badajoz")</f>
        <v>0</v>
      </c>
      <c r="E31" s="30">
        <f>+SUMIFS(Compras!S:S,Compras!$AD:$AD,$C$13,Compras!$B:$B,$A31,Compras!$A:$A,"Badajoz")</f>
        <v>0</v>
      </c>
      <c r="F31" s="30">
        <f>+SUMIFS(Compras!T:T,Compras!$AD:$AD,$C$13,Compras!$B:$B,$A31,Compras!$A:$A,"Badajoz")</f>
        <v>0</v>
      </c>
      <c r="G31" s="30">
        <f>+SUMIFS(Compras!U:U,Compras!$AD:$AD,$C$13,Compras!$B:$B,$A31,Compras!$A:$A,"Badajoz")</f>
        <v>0</v>
      </c>
      <c r="H31" s="30">
        <f>+SUMIFS(Compras!V:V,Compras!$AD:$AD,$C$13,Compras!$B:$B,$A31,Compras!$A:$A,"Badajoz")</f>
        <v>0</v>
      </c>
      <c r="I31" s="30">
        <f>+SUMIFS(Compras!W:W,Compras!$AD:$AD,$C$13,Compras!$B:$B,$A31,Compras!$A:$A,"Badajoz")</f>
        <v>0</v>
      </c>
      <c r="J31" s="30">
        <f>+SUMIFS(Compras!X:X,Compras!$AD:$AD,$C$13,Compras!$B:$B,$A31,Compras!$A:$A,"Badajoz")</f>
        <v>0</v>
      </c>
      <c r="K31" s="30">
        <f>+SUMIFS(Compras!Y:Y,Compras!$AD:$AD,$C$13,Compras!$B:$B,$A31,Compras!$A:$A,"Badajoz")</f>
        <v>0</v>
      </c>
      <c r="L31" s="30">
        <f>+SUMIFS(Compras!Z:Z,Compras!$AD:$AD,$C$13,Compras!$B:$B,$A31,Compras!$A:$A,"Badajoz")</f>
        <v>0</v>
      </c>
    </row>
    <row r="32" spans="1:12">
      <c r="A32" s="29" t="s">
        <v>213</v>
      </c>
      <c r="B32" s="30">
        <f>+SUMIFS(Compras!P:P,Compras!$AD:$AD,$C$13,Compras!$B:$B,$A32,Compras!$A:$A,"Badajoz")</f>
        <v>0</v>
      </c>
      <c r="C32" s="30">
        <f>+SUMIFS(Compras!Q:Q,Compras!$AD:$AD,$C$13,Compras!$B:$B,$A32,Compras!$A:$A,"Badajoz")</f>
        <v>0</v>
      </c>
      <c r="D32" s="30">
        <f>+SUMIFS(Compras!R:R,Compras!$AD:$AD,$C$13,Compras!$B:$B,$A32,Compras!$A:$A,"Badajoz")</f>
        <v>0</v>
      </c>
      <c r="E32" s="30">
        <f>+SUMIFS(Compras!S:S,Compras!$AD:$AD,$C$13,Compras!$B:$B,$A32,Compras!$A:$A,"Badajoz")</f>
        <v>0</v>
      </c>
      <c r="F32" s="30">
        <f>+SUMIFS(Compras!T:T,Compras!$AD:$AD,$C$13,Compras!$B:$B,$A32,Compras!$A:$A,"Badajoz")</f>
        <v>0</v>
      </c>
      <c r="G32" s="30">
        <f>+SUMIFS(Compras!U:U,Compras!$AD:$AD,$C$13,Compras!$B:$B,$A32,Compras!$A:$A,"Badajoz")</f>
        <v>0</v>
      </c>
      <c r="H32" s="30">
        <f>+SUMIFS(Compras!V:V,Compras!$AD:$AD,$C$13,Compras!$B:$B,$A32,Compras!$A:$A,"Badajoz")</f>
        <v>0</v>
      </c>
      <c r="I32" s="30">
        <f>+SUMIFS(Compras!W:W,Compras!$AD:$AD,$C$13,Compras!$B:$B,$A32,Compras!$A:$A,"Badajoz")</f>
        <v>0</v>
      </c>
      <c r="J32" s="30">
        <f>+SUMIFS(Compras!X:X,Compras!$AD:$AD,$C$13,Compras!$B:$B,$A32,Compras!$A:$A,"Badajoz")</f>
        <v>0</v>
      </c>
      <c r="K32" s="30">
        <f>+SUMIFS(Compras!Y:Y,Compras!$AD:$AD,$C$13,Compras!$B:$B,$A32,Compras!$A:$A,"Badajoz")</f>
        <v>0</v>
      </c>
      <c r="L32" s="30">
        <f>+SUMIFS(Compras!Z:Z,Compras!$AD:$AD,$C$13,Compras!$B:$B,$A32,Compras!$A:$A,"Badajoz")</f>
        <v>0</v>
      </c>
    </row>
    <row r="33" spans="1:12">
      <c r="A33" s="29" t="s">
        <v>214</v>
      </c>
      <c r="B33" s="30">
        <f>+SUMIFS(Compras!P:P,Compras!$AD:$AD,$C$13,Compras!$B:$B,$A33,Compras!$A:$A,"Badajoz")</f>
        <v>0</v>
      </c>
      <c r="C33" s="30">
        <f>+SUMIFS(Compras!Q:Q,Compras!$AD:$AD,$C$13,Compras!$B:$B,$A33,Compras!$A:$A,"Badajoz")</f>
        <v>0</v>
      </c>
      <c r="D33" s="30">
        <f>+SUMIFS(Compras!R:R,Compras!$AD:$AD,$C$13,Compras!$B:$B,$A33,Compras!$A:$A,"Badajoz")</f>
        <v>0</v>
      </c>
      <c r="E33" s="30">
        <f>+SUMIFS(Compras!S:S,Compras!$AD:$AD,$C$13,Compras!$B:$B,$A33,Compras!$A:$A,"Badajoz")</f>
        <v>0</v>
      </c>
      <c r="F33" s="30">
        <f>+SUMIFS(Compras!T:T,Compras!$AD:$AD,$C$13,Compras!$B:$B,$A33,Compras!$A:$A,"Badajoz")</f>
        <v>0</v>
      </c>
      <c r="G33" s="30">
        <f>+SUMIFS(Compras!U:U,Compras!$AD:$AD,$C$13,Compras!$B:$B,$A33,Compras!$A:$A,"Badajoz")</f>
        <v>0</v>
      </c>
      <c r="H33" s="30">
        <f>+SUMIFS(Compras!V:V,Compras!$AD:$AD,$C$13,Compras!$B:$B,$A33,Compras!$A:$A,"Badajoz")</f>
        <v>0</v>
      </c>
      <c r="I33" s="30">
        <f>+SUMIFS(Compras!W:W,Compras!$AD:$AD,$C$13,Compras!$B:$B,$A33,Compras!$A:$A,"Badajoz")</f>
        <v>0</v>
      </c>
      <c r="J33" s="30">
        <f>+SUMIFS(Compras!X:X,Compras!$AD:$AD,$C$13,Compras!$B:$B,$A33,Compras!$A:$A,"Badajoz")</f>
        <v>0</v>
      </c>
      <c r="K33" s="30">
        <f>+SUMIFS(Compras!Y:Y,Compras!$AD:$AD,$C$13,Compras!$B:$B,$A33,Compras!$A:$A,"Badajoz")</f>
        <v>0</v>
      </c>
      <c r="L33" s="30">
        <f>+SUMIFS(Compras!Z:Z,Compras!$AD:$AD,$C$13,Compras!$B:$B,$A33,Compras!$A:$A,"Badajoz")</f>
        <v>0</v>
      </c>
    </row>
    <row r="34" spans="1:12">
      <c r="A34" s="34" t="s">
        <v>215</v>
      </c>
      <c r="B34" s="76">
        <f>SUM(B16:B33)</f>
        <v>4873.8027529999999</v>
      </c>
      <c r="C34" s="76">
        <f t="shared" ref="C34:L34" si="0">SUM(C16:C33)</f>
        <v>4956.223919</v>
      </c>
      <c r="D34" s="76">
        <f t="shared" si="0"/>
        <v>2406.225269</v>
      </c>
      <c r="E34" s="76">
        <f t="shared" si="0"/>
        <v>3365.982094</v>
      </c>
      <c r="F34" s="76">
        <f t="shared" si="0"/>
        <v>3420.5104409999999</v>
      </c>
      <c r="G34" s="76">
        <f t="shared" si="0"/>
        <v>2263.2711604304131</v>
      </c>
      <c r="H34" s="76">
        <f t="shared" si="0"/>
        <v>2367.7260590000001</v>
      </c>
      <c r="I34" s="76">
        <f t="shared" si="0"/>
        <v>1003.331094</v>
      </c>
      <c r="J34" s="76">
        <f t="shared" si="0"/>
        <v>2011.9312190625376</v>
      </c>
      <c r="K34" s="76">
        <f t="shared" si="0"/>
        <v>2297.8626890035898</v>
      </c>
      <c r="L34" s="76">
        <f t="shared" si="0"/>
        <v>4022.661298</v>
      </c>
    </row>
    <row r="35" spans="1:12" ht="13.8" thickBot="1">
      <c r="A35" s="37"/>
      <c r="B35" s="88" t="s">
        <v>216</v>
      </c>
      <c r="C35" s="88"/>
      <c r="D35" s="88"/>
      <c r="E35" s="88"/>
      <c r="F35" s="88"/>
      <c r="G35" s="88"/>
      <c r="H35" s="88"/>
      <c r="I35" s="88"/>
      <c r="J35" s="88"/>
      <c r="K35" s="88"/>
      <c r="L35" s="88"/>
    </row>
    <row r="36" spans="1:12" ht="13.8" thickTop="1">
      <c r="A36" s="29" t="s">
        <v>198</v>
      </c>
      <c r="B36" s="38">
        <f t="shared" ref="B36:L51" si="1">+B16/B$34</f>
        <v>4.4586597163014073E-2</v>
      </c>
      <c r="C36" s="38">
        <f t="shared" si="1"/>
        <v>8.0299363084527342E-2</v>
      </c>
      <c r="D36" s="38">
        <f t="shared" si="1"/>
        <v>0.20816865546764399</v>
      </c>
      <c r="E36" s="38">
        <f t="shared" si="1"/>
        <v>0.10013559507663858</v>
      </c>
      <c r="F36" s="38">
        <f t="shared" si="1"/>
        <v>6.9234196206916357E-2</v>
      </c>
      <c r="G36" s="38">
        <f t="shared" si="1"/>
        <v>0.18644137317997425</v>
      </c>
      <c r="H36" s="38">
        <f t="shared" si="1"/>
        <v>0.10077202812084267</v>
      </c>
      <c r="I36" s="38">
        <f t="shared" si="1"/>
        <v>0.29678594511892997</v>
      </c>
      <c r="J36" s="38">
        <f t="shared" si="1"/>
        <v>0.14769887170320967</v>
      </c>
      <c r="K36" s="38">
        <f t="shared" si="1"/>
        <v>7.0931552516167506E-2</v>
      </c>
      <c r="L36" s="38">
        <f t="shared" si="1"/>
        <v>0.11107440718962563</v>
      </c>
    </row>
    <row r="37" spans="1:12">
      <c r="A37" s="29" t="s">
        <v>199</v>
      </c>
      <c r="B37" s="38">
        <f t="shared" si="1"/>
        <v>0</v>
      </c>
      <c r="C37" s="38">
        <f t="shared" si="1"/>
        <v>0</v>
      </c>
      <c r="D37" s="38">
        <f t="shared" si="1"/>
        <v>0</v>
      </c>
      <c r="E37" s="38">
        <f t="shared" si="1"/>
        <v>0</v>
      </c>
      <c r="F37" s="38">
        <f t="shared" si="1"/>
        <v>0</v>
      </c>
      <c r="G37" s="38">
        <f t="shared" si="1"/>
        <v>0</v>
      </c>
      <c r="H37" s="38">
        <f t="shared" si="1"/>
        <v>6.2941301606040225E-3</v>
      </c>
      <c r="I37" s="38">
        <f t="shared" si="1"/>
        <v>0</v>
      </c>
      <c r="J37" s="38">
        <f t="shared" si="1"/>
        <v>0</v>
      </c>
      <c r="K37" s="38">
        <f t="shared" si="1"/>
        <v>2.244233010387656E-2</v>
      </c>
      <c r="L37" s="38">
        <f t="shared" si="1"/>
        <v>0</v>
      </c>
    </row>
    <row r="38" spans="1:12">
      <c r="A38" s="29" t="s">
        <v>200</v>
      </c>
      <c r="B38" s="38">
        <f t="shared" si="1"/>
        <v>0</v>
      </c>
      <c r="C38" s="38">
        <f t="shared" si="1"/>
        <v>0</v>
      </c>
      <c r="D38" s="38">
        <f t="shared" si="1"/>
        <v>0</v>
      </c>
      <c r="E38" s="38">
        <f t="shared" si="1"/>
        <v>0</v>
      </c>
      <c r="F38" s="38">
        <f t="shared" si="1"/>
        <v>0</v>
      </c>
      <c r="G38" s="38">
        <f t="shared" si="1"/>
        <v>0</v>
      </c>
      <c r="H38" s="38">
        <f t="shared" si="1"/>
        <v>0</v>
      </c>
      <c r="I38" s="38">
        <f t="shared" si="1"/>
        <v>0</v>
      </c>
      <c r="J38" s="38">
        <f t="shared" si="1"/>
        <v>0</v>
      </c>
      <c r="K38" s="38">
        <f t="shared" si="1"/>
        <v>4.1645778252092282E-3</v>
      </c>
      <c r="L38" s="38">
        <f t="shared" si="1"/>
        <v>0</v>
      </c>
    </row>
    <row r="39" spans="1:12">
      <c r="A39" s="29" t="s">
        <v>201</v>
      </c>
      <c r="B39" s="38">
        <f t="shared" si="1"/>
        <v>0</v>
      </c>
      <c r="C39" s="38">
        <f t="shared" si="1"/>
        <v>0</v>
      </c>
      <c r="D39" s="38">
        <f t="shared" si="1"/>
        <v>0</v>
      </c>
      <c r="E39" s="38">
        <f t="shared" si="1"/>
        <v>0</v>
      </c>
      <c r="F39" s="38">
        <f t="shared" si="1"/>
        <v>0</v>
      </c>
      <c r="G39" s="38">
        <f t="shared" si="1"/>
        <v>0</v>
      </c>
      <c r="H39" s="38">
        <f t="shared" si="1"/>
        <v>0</v>
      </c>
      <c r="I39" s="38">
        <f t="shared" si="1"/>
        <v>0</v>
      </c>
      <c r="J39" s="38">
        <f t="shared" si="1"/>
        <v>0</v>
      </c>
      <c r="K39" s="38">
        <f t="shared" si="1"/>
        <v>0</v>
      </c>
      <c r="L39" s="38">
        <f t="shared" si="1"/>
        <v>0</v>
      </c>
    </row>
    <row r="40" spans="1:12">
      <c r="A40" s="29" t="s">
        <v>202</v>
      </c>
      <c r="B40" s="38">
        <f t="shared" si="1"/>
        <v>0</v>
      </c>
      <c r="C40" s="38">
        <f t="shared" si="1"/>
        <v>0</v>
      </c>
      <c r="D40" s="38">
        <f t="shared" si="1"/>
        <v>0</v>
      </c>
      <c r="E40" s="38">
        <f t="shared" si="1"/>
        <v>0</v>
      </c>
      <c r="F40" s="38">
        <f t="shared" si="1"/>
        <v>0</v>
      </c>
      <c r="G40" s="38">
        <f t="shared" si="1"/>
        <v>0</v>
      </c>
      <c r="H40" s="38">
        <f t="shared" si="1"/>
        <v>0</v>
      </c>
      <c r="I40" s="38">
        <f t="shared" si="1"/>
        <v>0</v>
      </c>
      <c r="J40" s="38">
        <f t="shared" si="1"/>
        <v>0</v>
      </c>
      <c r="K40" s="38">
        <f t="shared" si="1"/>
        <v>0</v>
      </c>
      <c r="L40" s="38">
        <f t="shared" si="1"/>
        <v>0</v>
      </c>
    </row>
    <row r="41" spans="1:12">
      <c r="A41" s="29" t="s">
        <v>203</v>
      </c>
      <c r="B41" s="38">
        <f t="shared" si="1"/>
        <v>0</v>
      </c>
      <c r="C41" s="38">
        <f t="shared" si="1"/>
        <v>0</v>
      </c>
      <c r="D41" s="38">
        <f t="shared" si="1"/>
        <v>0</v>
      </c>
      <c r="E41" s="38">
        <f t="shared" si="1"/>
        <v>0</v>
      </c>
      <c r="F41" s="38">
        <f t="shared" si="1"/>
        <v>0</v>
      </c>
      <c r="G41" s="38">
        <f t="shared" si="1"/>
        <v>0</v>
      </c>
      <c r="H41" s="38">
        <f t="shared" si="1"/>
        <v>0</v>
      </c>
      <c r="I41" s="38">
        <f t="shared" si="1"/>
        <v>0</v>
      </c>
      <c r="J41" s="38">
        <f t="shared" si="1"/>
        <v>0</v>
      </c>
      <c r="K41" s="38">
        <f t="shared" si="1"/>
        <v>0</v>
      </c>
      <c r="L41" s="38">
        <f t="shared" si="1"/>
        <v>0</v>
      </c>
    </row>
    <row r="42" spans="1:12">
      <c r="A42" s="29" t="s">
        <v>204</v>
      </c>
      <c r="B42" s="38">
        <f t="shared" si="1"/>
        <v>0</v>
      </c>
      <c r="C42" s="38">
        <f t="shared" si="1"/>
        <v>1.1855647557557417E-2</v>
      </c>
      <c r="D42" s="38">
        <f t="shared" si="1"/>
        <v>2.2913654723156346E-2</v>
      </c>
      <c r="E42" s="38">
        <f t="shared" si="1"/>
        <v>5.0961352499696334E-3</v>
      </c>
      <c r="F42" s="38">
        <f t="shared" si="1"/>
        <v>4.8746850470438315E-2</v>
      </c>
      <c r="G42" s="38">
        <f t="shared" si="1"/>
        <v>6.6595148930955568E-3</v>
      </c>
      <c r="H42" s="38">
        <f t="shared" si="1"/>
        <v>1.0777307578722729E-2</v>
      </c>
      <c r="I42" s="38">
        <f t="shared" si="1"/>
        <v>0</v>
      </c>
      <c r="J42" s="38">
        <f t="shared" si="1"/>
        <v>6.6416410627726571E-3</v>
      </c>
      <c r="K42" s="38">
        <f t="shared" si="1"/>
        <v>0</v>
      </c>
      <c r="L42" s="38">
        <f t="shared" si="1"/>
        <v>3.0652066098953976E-3</v>
      </c>
    </row>
    <row r="43" spans="1:12">
      <c r="A43" s="29" t="s">
        <v>205</v>
      </c>
      <c r="B43" s="38">
        <f t="shared" si="1"/>
        <v>1.1762868524933922E-2</v>
      </c>
      <c r="C43" s="38">
        <f t="shared" si="1"/>
        <v>1.9287756881510663E-2</v>
      </c>
      <c r="D43" s="38">
        <f t="shared" si="1"/>
        <v>3.3095212250470303E-2</v>
      </c>
      <c r="E43" s="38">
        <f t="shared" si="1"/>
        <v>2.0855363468846783E-2</v>
      </c>
      <c r="F43" s="38">
        <f t="shared" si="1"/>
        <v>1.0471828874034418E-2</v>
      </c>
      <c r="G43" s="38">
        <f t="shared" si="1"/>
        <v>4.6091786183187385E-2</v>
      </c>
      <c r="H43" s="38">
        <f t="shared" si="1"/>
        <v>3.1713045820728536E-2</v>
      </c>
      <c r="I43" s="38">
        <f t="shared" si="1"/>
        <v>5.0167870108887506E-2</v>
      </c>
      <c r="J43" s="38">
        <f t="shared" si="1"/>
        <v>5.4656049351049882E-2</v>
      </c>
      <c r="K43" s="38">
        <f t="shared" si="1"/>
        <v>3.4730958634698182E-2</v>
      </c>
      <c r="L43" s="38">
        <f t="shared" si="1"/>
        <v>1.2704751211693984E-2</v>
      </c>
    </row>
    <row r="44" spans="1:12">
      <c r="A44" s="29" t="s">
        <v>206</v>
      </c>
      <c r="B44" s="38">
        <f t="shared" si="1"/>
        <v>0</v>
      </c>
      <c r="C44" s="38">
        <f t="shared" si="1"/>
        <v>0</v>
      </c>
      <c r="D44" s="38">
        <f t="shared" si="1"/>
        <v>6.8728727160582408E-3</v>
      </c>
      <c r="E44" s="38">
        <f t="shared" si="1"/>
        <v>0</v>
      </c>
      <c r="F44" s="38">
        <f t="shared" si="1"/>
        <v>0</v>
      </c>
      <c r="G44" s="38">
        <f t="shared" si="1"/>
        <v>0</v>
      </c>
      <c r="H44" s="38">
        <f t="shared" si="1"/>
        <v>2.9972048383828682E-3</v>
      </c>
      <c r="I44" s="38">
        <f t="shared" si="1"/>
        <v>0</v>
      </c>
      <c r="J44" s="38">
        <f t="shared" si="1"/>
        <v>0</v>
      </c>
      <c r="K44" s="38">
        <f t="shared" si="1"/>
        <v>0</v>
      </c>
      <c r="L44" s="38">
        <f t="shared" si="1"/>
        <v>3.0128343159354898E-3</v>
      </c>
    </row>
    <row r="45" spans="1:12">
      <c r="A45" s="29" t="s">
        <v>207</v>
      </c>
      <c r="B45" s="38">
        <f t="shared" si="1"/>
        <v>0</v>
      </c>
      <c r="C45" s="38">
        <f t="shared" si="1"/>
        <v>0</v>
      </c>
      <c r="D45" s="38">
        <f t="shared" si="1"/>
        <v>0</v>
      </c>
      <c r="E45" s="38">
        <f t="shared" si="1"/>
        <v>0</v>
      </c>
      <c r="F45" s="38">
        <f t="shared" si="1"/>
        <v>0</v>
      </c>
      <c r="G45" s="38">
        <f t="shared" si="1"/>
        <v>0</v>
      </c>
      <c r="H45" s="38">
        <f t="shared" si="1"/>
        <v>0</v>
      </c>
      <c r="I45" s="38">
        <f t="shared" si="1"/>
        <v>1.3668403263898048E-2</v>
      </c>
      <c r="J45" s="38">
        <f t="shared" si="1"/>
        <v>6.466622654258636E-3</v>
      </c>
      <c r="K45" s="38">
        <f t="shared" si="1"/>
        <v>0</v>
      </c>
      <c r="L45" s="38">
        <f t="shared" si="1"/>
        <v>0</v>
      </c>
    </row>
    <row r="46" spans="1:12">
      <c r="A46" s="31" t="s">
        <v>130</v>
      </c>
      <c r="B46" s="40">
        <f t="shared" si="1"/>
        <v>0.94365053431205204</v>
      </c>
      <c r="C46" s="40">
        <f t="shared" si="1"/>
        <v>0.8885572324764045</v>
      </c>
      <c r="D46" s="40">
        <f t="shared" si="1"/>
        <v>0.72076347852533507</v>
      </c>
      <c r="E46" s="40">
        <f t="shared" si="1"/>
        <v>0.87391290620454498</v>
      </c>
      <c r="F46" s="40">
        <f t="shared" si="1"/>
        <v>0.87080923107172004</v>
      </c>
      <c r="G46" s="40">
        <f t="shared" si="1"/>
        <v>0.76080732574374277</v>
      </c>
      <c r="H46" s="40">
        <f t="shared" si="1"/>
        <v>0.84187800798284829</v>
      </c>
      <c r="I46" s="40">
        <f t="shared" si="1"/>
        <v>0.63937778150828439</v>
      </c>
      <c r="J46" s="40">
        <f t="shared" si="1"/>
        <v>0.77741185890479614</v>
      </c>
      <c r="K46" s="40">
        <f t="shared" si="1"/>
        <v>0.86123199156784258</v>
      </c>
      <c r="L46" s="40">
        <f t="shared" si="1"/>
        <v>0.86121482530046212</v>
      </c>
    </row>
    <row r="47" spans="1:12">
      <c r="A47" s="29" t="s">
        <v>208</v>
      </c>
      <c r="B47" s="38">
        <f t="shared" si="1"/>
        <v>0</v>
      </c>
      <c r="C47" s="38">
        <f t="shared" si="1"/>
        <v>0</v>
      </c>
      <c r="D47" s="38">
        <f t="shared" si="1"/>
        <v>0</v>
      </c>
      <c r="E47" s="38">
        <f t="shared" si="1"/>
        <v>0</v>
      </c>
      <c r="F47" s="38">
        <f t="shared" si="1"/>
        <v>0</v>
      </c>
      <c r="G47" s="38">
        <f t="shared" si="1"/>
        <v>0</v>
      </c>
      <c r="H47" s="38">
        <f t="shared" si="1"/>
        <v>0</v>
      </c>
      <c r="I47" s="38">
        <f t="shared" si="1"/>
        <v>0</v>
      </c>
      <c r="J47" s="38">
        <f t="shared" si="1"/>
        <v>0</v>
      </c>
      <c r="K47" s="38">
        <f t="shared" si="1"/>
        <v>0</v>
      </c>
      <c r="L47" s="38">
        <f t="shared" si="1"/>
        <v>0</v>
      </c>
    </row>
    <row r="48" spans="1:12">
      <c r="A48" s="29" t="s">
        <v>209</v>
      </c>
      <c r="B48" s="38">
        <f t="shared" si="1"/>
        <v>0</v>
      </c>
      <c r="C48" s="38">
        <f t="shared" si="1"/>
        <v>0</v>
      </c>
      <c r="D48" s="38">
        <f t="shared" si="1"/>
        <v>8.1861263173360847E-3</v>
      </c>
      <c r="E48" s="38">
        <f t="shared" si="1"/>
        <v>0</v>
      </c>
      <c r="F48" s="38">
        <f t="shared" si="1"/>
        <v>7.3789337689087917E-4</v>
      </c>
      <c r="G48" s="38">
        <f t="shared" si="1"/>
        <v>0</v>
      </c>
      <c r="H48" s="38">
        <f t="shared" si="1"/>
        <v>5.5682754978708454E-3</v>
      </c>
      <c r="I48" s="38">
        <f t="shared" si="1"/>
        <v>0</v>
      </c>
      <c r="J48" s="38">
        <f t="shared" si="1"/>
        <v>3.1083363999564994E-11</v>
      </c>
      <c r="K48" s="38">
        <f t="shared" si="1"/>
        <v>6.4985893522057931E-3</v>
      </c>
      <c r="L48" s="38">
        <f t="shared" si="1"/>
        <v>6.3447857299568254E-3</v>
      </c>
    </row>
    <row r="49" spans="1:12">
      <c r="A49" s="29" t="s">
        <v>210</v>
      </c>
      <c r="B49" s="38">
        <f t="shared" si="1"/>
        <v>0</v>
      </c>
      <c r="C49" s="38">
        <f t="shared" si="1"/>
        <v>0</v>
      </c>
      <c r="D49" s="38">
        <f t="shared" si="1"/>
        <v>0</v>
      </c>
      <c r="E49" s="38">
        <f t="shared" si="1"/>
        <v>0</v>
      </c>
      <c r="F49" s="38">
        <f t="shared" si="1"/>
        <v>0</v>
      </c>
      <c r="G49" s="38">
        <f t="shared" si="1"/>
        <v>0</v>
      </c>
      <c r="H49" s="38">
        <f t="shared" si="1"/>
        <v>0</v>
      </c>
      <c r="I49" s="38">
        <f t="shared" si="1"/>
        <v>0</v>
      </c>
      <c r="J49" s="38">
        <f t="shared" si="1"/>
        <v>0</v>
      </c>
      <c r="K49" s="38">
        <f t="shared" si="1"/>
        <v>0</v>
      </c>
      <c r="L49" s="38">
        <f t="shared" si="1"/>
        <v>2.5831896424305919E-3</v>
      </c>
    </row>
    <row r="50" spans="1:12">
      <c r="A50" s="29" t="s">
        <v>211</v>
      </c>
      <c r="B50" s="38">
        <f t="shared" si="1"/>
        <v>0</v>
      </c>
      <c r="C50" s="38">
        <f t="shared" si="1"/>
        <v>0</v>
      </c>
      <c r="D50" s="38">
        <f t="shared" si="1"/>
        <v>0</v>
      </c>
      <c r="E50" s="38">
        <f t="shared" si="1"/>
        <v>0</v>
      </c>
      <c r="F50" s="38">
        <f t="shared" si="1"/>
        <v>0</v>
      </c>
      <c r="G50" s="38">
        <f t="shared" si="1"/>
        <v>0</v>
      </c>
      <c r="H50" s="38">
        <f t="shared" si="1"/>
        <v>0</v>
      </c>
      <c r="I50" s="38">
        <f t="shared" si="1"/>
        <v>0</v>
      </c>
      <c r="J50" s="38">
        <f t="shared" si="1"/>
        <v>7.1249562928296225E-3</v>
      </c>
      <c r="K50" s="38">
        <f t="shared" si="1"/>
        <v>0</v>
      </c>
      <c r="L50" s="38">
        <f t="shared" si="1"/>
        <v>0</v>
      </c>
    </row>
    <row r="51" spans="1:12">
      <c r="A51" s="29" t="s">
        <v>212</v>
      </c>
      <c r="B51" s="38">
        <f t="shared" si="1"/>
        <v>0</v>
      </c>
      <c r="C51" s="38">
        <f t="shared" si="1"/>
        <v>0</v>
      </c>
      <c r="D51" s="38">
        <f t="shared" si="1"/>
        <v>0</v>
      </c>
      <c r="E51" s="38">
        <f t="shared" si="1"/>
        <v>0</v>
      </c>
      <c r="F51" s="38">
        <f t="shared" si="1"/>
        <v>0</v>
      </c>
      <c r="G51" s="38">
        <f t="shared" si="1"/>
        <v>0</v>
      </c>
      <c r="H51" s="38">
        <f t="shared" si="1"/>
        <v>0</v>
      </c>
      <c r="I51" s="38">
        <f t="shared" si="1"/>
        <v>0</v>
      </c>
      <c r="J51" s="38">
        <f t="shared" si="1"/>
        <v>0</v>
      </c>
      <c r="K51" s="38">
        <f t="shared" si="1"/>
        <v>0</v>
      </c>
      <c r="L51" s="38">
        <f t="shared" si="1"/>
        <v>0</v>
      </c>
    </row>
    <row r="52" spans="1:12">
      <c r="A52" s="29" t="s">
        <v>213</v>
      </c>
      <c r="B52" s="38">
        <f t="shared" ref="B52:L53" si="2">+B32/B$34</f>
        <v>0</v>
      </c>
      <c r="C52" s="38">
        <f t="shared" si="2"/>
        <v>0</v>
      </c>
      <c r="D52" s="38">
        <f t="shared" si="2"/>
        <v>0</v>
      </c>
      <c r="E52" s="38">
        <f t="shared" si="2"/>
        <v>0</v>
      </c>
      <c r="F52" s="38">
        <f t="shared" si="2"/>
        <v>0</v>
      </c>
      <c r="G52" s="38">
        <f t="shared" si="2"/>
        <v>0</v>
      </c>
      <c r="H52" s="38">
        <f t="shared" si="2"/>
        <v>0</v>
      </c>
      <c r="I52" s="38">
        <f t="shared" si="2"/>
        <v>0</v>
      </c>
      <c r="J52" s="38">
        <f t="shared" si="2"/>
        <v>0</v>
      </c>
      <c r="K52" s="38">
        <f t="shared" si="2"/>
        <v>0</v>
      </c>
      <c r="L52" s="38">
        <f t="shared" si="2"/>
        <v>0</v>
      </c>
    </row>
    <row r="53" spans="1:12">
      <c r="A53" s="29" t="s">
        <v>214</v>
      </c>
      <c r="B53" s="38">
        <f t="shared" si="2"/>
        <v>0</v>
      </c>
      <c r="C53" s="38">
        <f t="shared" si="2"/>
        <v>0</v>
      </c>
      <c r="D53" s="38">
        <f t="shared" si="2"/>
        <v>0</v>
      </c>
      <c r="E53" s="38">
        <f t="shared" si="2"/>
        <v>0</v>
      </c>
      <c r="F53" s="38">
        <f t="shared" si="2"/>
        <v>0</v>
      </c>
      <c r="G53" s="38">
        <f t="shared" si="2"/>
        <v>0</v>
      </c>
      <c r="H53" s="38">
        <f t="shared" si="2"/>
        <v>0</v>
      </c>
      <c r="I53" s="38">
        <f t="shared" si="2"/>
        <v>0</v>
      </c>
      <c r="J53" s="38">
        <f t="shared" si="2"/>
        <v>0</v>
      </c>
      <c r="K53" s="38">
        <f t="shared" si="2"/>
        <v>0</v>
      </c>
      <c r="L53" s="38">
        <f t="shared" si="2"/>
        <v>0</v>
      </c>
    </row>
    <row r="54" spans="1:12">
      <c r="A54" s="34" t="s">
        <v>215</v>
      </c>
      <c r="B54" s="77">
        <f t="shared" ref="B54:L54" si="3">SUM(B36:B53)</f>
        <v>1</v>
      </c>
      <c r="C54" s="77">
        <f t="shared" si="3"/>
        <v>0.99999999999999989</v>
      </c>
      <c r="D54" s="77">
        <f t="shared" si="3"/>
        <v>1</v>
      </c>
      <c r="E54" s="77">
        <f t="shared" si="3"/>
        <v>1</v>
      </c>
      <c r="F54" s="77">
        <f t="shared" si="3"/>
        <v>1</v>
      </c>
      <c r="G54" s="77">
        <f t="shared" si="3"/>
        <v>1</v>
      </c>
      <c r="H54" s="77">
        <f t="shared" si="3"/>
        <v>1</v>
      </c>
      <c r="I54" s="77">
        <f t="shared" si="3"/>
        <v>1</v>
      </c>
      <c r="J54" s="77">
        <f t="shared" si="3"/>
        <v>0.99999999999999989</v>
      </c>
      <c r="K54" s="77">
        <f t="shared" si="3"/>
        <v>0.99999999999999989</v>
      </c>
      <c r="L54" s="77">
        <f t="shared" si="3"/>
        <v>0.99999999999999989</v>
      </c>
    </row>
    <row r="55" spans="1:12">
      <c r="A55" s="34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</row>
  </sheetData>
  <sheetProtection algorithmName="SHA-512" hashValue="FfqXzKAa9zLA+irwoSJz3ALJ4hAqiUFMFWMGoCIQgtLHB+aA76CbEfP9PmCBa1PpWmZD2utXGRaSM3wsGf5mng==" saltValue="d3W1blxvGIX8Lw2fw9ocgg==" spinCount="100000" sheet="1" objects="1" scenarios="1"/>
  <protectedRanges>
    <protectedRange sqref="C12:C13" name="Rango1"/>
  </protectedRanges>
  <mergeCells count="3">
    <mergeCell ref="A11:L11"/>
    <mergeCell ref="B15:L15"/>
    <mergeCell ref="B35:L35"/>
  </mergeCells>
  <dataValidations count="1">
    <dataValidation type="list" allowBlank="1" showInputMessage="1" showErrorMessage="1" sqref="C13" xr:uid="{456CCE23-1225-4337-834A-2C3696547244}">
      <formula1>$B$3:$B$6</formula1>
    </dataValidation>
  </dataValidations>
  <printOptions verticalCentered="1"/>
  <pageMargins left="0.59055118110236227" right="0" top="0" bottom="0" header="0" footer="0"/>
  <pageSetup paperSize="9" fitToHeight="0" orientation="landscape" horizontalDpi="1200" verticalDpi="1200" r:id="rId1"/>
  <rowBreaks count="2" manualBreakCount="2">
    <brk id="9" max="16383" man="1"/>
    <brk id="54" max="16383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9E7B37-1DD0-4804-926C-2DB175E5F8E7}">
  <sheetPr>
    <pageSetUpPr fitToPage="1"/>
  </sheetPr>
  <dimension ref="A1:M43"/>
  <sheetViews>
    <sheetView view="pageBreakPreview" zoomScaleNormal="100" zoomScaleSheetLayoutView="100" workbookViewId="0">
      <selection sqref="A1:L1"/>
    </sheetView>
  </sheetViews>
  <sheetFormatPr baseColWidth="10" defaultColWidth="11.44140625" defaultRowHeight="13.2"/>
  <cols>
    <col min="1" max="1" width="23.109375" customWidth="1"/>
    <col min="2" max="12" width="9.6640625" customWidth="1"/>
  </cols>
  <sheetData>
    <row r="1" spans="1:13" ht="15.6">
      <c r="A1" s="86" t="s">
        <v>354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</row>
    <row r="2" spans="1:13" ht="15.6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6"/>
    </row>
    <row r="3" spans="1:13" ht="13.8" thickBot="1">
      <c r="B3" s="27" t="s">
        <v>17</v>
      </c>
      <c r="C3" s="27" t="s">
        <v>18</v>
      </c>
      <c r="D3" s="27">
        <v>2021</v>
      </c>
      <c r="E3" s="27">
        <v>2020</v>
      </c>
      <c r="F3" s="27">
        <v>2019</v>
      </c>
      <c r="G3" s="27">
        <v>2018</v>
      </c>
      <c r="H3" s="27">
        <v>2017</v>
      </c>
      <c r="I3" s="27">
        <v>2016</v>
      </c>
      <c r="J3" s="27">
        <v>2015</v>
      </c>
      <c r="K3" s="27">
        <v>2014</v>
      </c>
      <c r="L3" s="27">
        <v>2013</v>
      </c>
      <c r="M3" s="17"/>
    </row>
    <row r="4" spans="1:13" ht="14.4" thickTop="1" thickBot="1">
      <c r="A4" s="28" t="s">
        <v>196</v>
      </c>
      <c r="B4" s="87" t="s">
        <v>163</v>
      </c>
      <c r="C4" s="87"/>
      <c r="D4" s="87"/>
      <c r="E4" s="87"/>
      <c r="F4" s="87"/>
      <c r="G4" s="87"/>
      <c r="H4" s="87"/>
      <c r="I4" s="87"/>
      <c r="J4" s="87"/>
      <c r="K4" s="87"/>
      <c r="L4" s="87"/>
      <c r="M4" s="17"/>
    </row>
    <row r="5" spans="1:13" ht="13.8" thickTop="1">
      <c r="A5" s="29" t="s">
        <v>198</v>
      </c>
      <c r="B5" s="30">
        <v>498.46096685000003</v>
      </c>
      <c r="C5" s="30">
        <v>789.402559</v>
      </c>
      <c r="D5" s="30">
        <v>709.24709099999995</v>
      </c>
      <c r="E5" s="30">
        <v>659.03385275000005</v>
      </c>
      <c r="F5" s="30">
        <v>783.24491099999989</v>
      </c>
      <c r="G5" s="30">
        <v>511.44594700000005</v>
      </c>
      <c r="H5" s="30">
        <v>679.46918500000015</v>
      </c>
      <c r="I5" s="30">
        <v>369.99560000000008</v>
      </c>
      <c r="J5" s="30">
        <v>308.41905099999997</v>
      </c>
      <c r="K5" s="30">
        <v>348.17110400000001</v>
      </c>
      <c r="L5" s="30">
        <v>478.29725500000001</v>
      </c>
    </row>
    <row r="6" spans="1:13">
      <c r="A6" s="29" t="s">
        <v>199</v>
      </c>
      <c r="B6" s="30">
        <v>40.620148999999998</v>
      </c>
      <c r="C6" s="30">
        <v>19.967547999999997</v>
      </c>
      <c r="D6" s="30">
        <v>10.376234</v>
      </c>
      <c r="E6" s="30">
        <v>0</v>
      </c>
      <c r="F6" s="30">
        <v>0</v>
      </c>
      <c r="G6" s="30">
        <v>27.998228000000001</v>
      </c>
      <c r="H6" s="30">
        <v>59.429895999999999</v>
      </c>
      <c r="I6" s="30">
        <v>12.510567999999999</v>
      </c>
      <c r="J6" s="30">
        <v>79.020334000000005</v>
      </c>
      <c r="K6" s="30">
        <v>50.670797999999998</v>
      </c>
      <c r="L6" s="30">
        <v>29.798196000000001</v>
      </c>
    </row>
    <row r="7" spans="1:13">
      <c r="A7" s="29" t="s">
        <v>200</v>
      </c>
      <c r="B7" s="30">
        <v>5.600752</v>
      </c>
      <c r="C7" s="30">
        <v>18.820954</v>
      </c>
      <c r="D7" s="30">
        <v>42.145488999999998</v>
      </c>
      <c r="E7" s="30">
        <v>0</v>
      </c>
      <c r="F7" s="30">
        <v>45.639949999999999</v>
      </c>
      <c r="G7" s="30">
        <v>0</v>
      </c>
      <c r="H7" s="30">
        <v>13.468655999999999</v>
      </c>
      <c r="I7" s="30">
        <v>14.480959</v>
      </c>
      <c r="J7" s="30">
        <v>0</v>
      </c>
      <c r="K7" s="30">
        <v>4.508883</v>
      </c>
      <c r="L7" s="30">
        <v>9.9880320000000005</v>
      </c>
    </row>
    <row r="8" spans="1:13">
      <c r="A8" s="29" t="s">
        <v>201</v>
      </c>
      <c r="B8" s="30">
        <v>0</v>
      </c>
      <c r="C8" s="30">
        <v>0</v>
      </c>
      <c r="D8" s="30">
        <v>0</v>
      </c>
      <c r="E8" s="30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</row>
    <row r="9" spans="1:13">
      <c r="A9" s="29" t="s">
        <v>202</v>
      </c>
      <c r="B9" s="30">
        <v>0.26474982936206115</v>
      </c>
      <c r="C9" s="30">
        <v>0.28470290552974947</v>
      </c>
      <c r="D9" s="30">
        <v>0.29870399966377259</v>
      </c>
      <c r="E9" s="30">
        <v>0.30321164210399609</v>
      </c>
      <c r="F9" s="30">
        <v>0.28869578549657382</v>
      </c>
      <c r="G9" s="30">
        <v>0.32689864179182809</v>
      </c>
      <c r="H9" s="30">
        <v>0.33177720160863583</v>
      </c>
      <c r="I9" s="30">
        <v>0.35934201871958321</v>
      </c>
      <c r="J9" s="30">
        <v>0.35066105330762398</v>
      </c>
      <c r="K9" s="30">
        <v>0.28504097821189761</v>
      </c>
      <c r="L9" s="30">
        <v>0.47968362793029312</v>
      </c>
    </row>
    <row r="10" spans="1:13">
      <c r="A10" s="29" t="s">
        <v>203</v>
      </c>
      <c r="B10" s="30">
        <v>4.7722619999999996</v>
      </c>
      <c r="C10" s="30">
        <v>1.567922</v>
      </c>
      <c r="D10" s="30">
        <v>0</v>
      </c>
      <c r="E10" s="30">
        <v>12.262788</v>
      </c>
      <c r="F10" s="30">
        <v>12.273016999999999</v>
      </c>
      <c r="G10" s="30">
        <v>5.8323090000000004</v>
      </c>
      <c r="H10" s="30">
        <v>6.5013420000000002</v>
      </c>
      <c r="I10" s="30">
        <v>1.3254379999999999</v>
      </c>
      <c r="J10" s="30">
        <v>14.556177</v>
      </c>
      <c r="K10" s="30">
        <v>0</v>
      </c>
      <c r="L10" s="30">
        <v>4.5458600000000002</v>
      </c>
    </row>
    <row r="11" spans="1:13">
      <c r="A11" s="29" t="s">
        <v>204</v>
      </c>
      <c r="B11" s="30">
        <v>671.35539899999981</v>
      </c>
      <c r="C11" s="30">
        <v>433.76068800000002</v>
      </c>
      <c r="D11" s="30">
        <v>947.39441500000009</v>
      </c>
      <c r="E11" s="30">
        <v>578.433268</v>
      </c>
      <c r="F11" s="30">
        <v>566.099155</v>
      </c>
      <c r="G11" s="30">
        <v>375.735972</v>
      </c>
      <c r="H11" s="30">
        <v>731.26264700000013</v>
      </c>
      <c r="I11" s="30">
        <v>433.35989100000006</v>
      </c>
      <c r="J11" s="30">
        <v>463.70004</v>
      </c>
      <c r="K11" s="30">
        <v>375.08922899999993</v>
      </c>
      <c r="L11" s="30">
        <v>274.53533399999998</v>
      </c>
    </row>
    <row r="12" spans="1:13">
      <c r="A12" s="29" t="s">
        <v>205</v>
      </c>
      <c r="B12" s="30">
        <v>633.88602800000001</v>
      </c>
      <c r="C12" s="30">
        <v>647.02850499999988</v>
      </c>
      <c r="D12" s="30">
        <v>686.98152499999992</v>
      </c>
      <c r="E12" s="30">
        <v>755.77758300000005</v>
      </c>
      <c r="F12" s="30">
        <v>514.50246000000016</v>
      </c>
      <c r="G12" s="30">
        <v>465.41368300000011</v>
      </c>
      <c r="H12" s="30">
        <v>659.86688800000002</v>
      </c>
      <c r="I12" s="30">
        <v>784.03281300000003</v>
      </c>
      <c r="J12" s="30">
        <v>1180.4917349999998</v>
      </c>
      <c r="K12" s="30">
        <v>574.65734399999997</v>
      </c>
      <c r="L12" s="30">
        <v>565.29654299999993</v>
      </c>
    </row>
    <row r="13" spans="1:13">
      <c r="A13" s="29" t="s">
        <v>206</v>
      </c>
      <c r="B13" s="30">
        <v>39.24174</v>
      </c>
      <c r="C13" s="30">
        <v>56.476339999999993</v>
      </c>
      <c r="D13" s="30">
        <v>51.148445000000002</v>
      </c>
      <c r="E13" s="30">
        <v>66.44692839999999</v>
      </c>
      <c r="F13" s="30">
        <v>114.129689</v>
      </c>
      <c r="G13" s="30">
        <v>27.491071999999999</v>
      </c>
      <c r="H13" s="30">
        <v>12.058113000000001</v>
      </c>
      <c r="I13" s="30">
        <v>42.196998000000001</v>
      </c>
      <c r="J13" s="30">
        <v>31.325800999999998</v>
      </c>
      <c r="K13" s="30">
        <v>33.336824</v>
      </c>
      <c r="L13" s="30">
        <v>22.016539999999999</v>
      </c>
    </row>
    <row r="14" spans="1:13">
      <c r="A14" s="29" t="s">
        <v>207</v>
      </c>
      <c r="B14" s="30">
        <v>39.540110500000004</v>
      </c>
      <c r="C14" s="30">
        <v>28.785194000000001</v>
      </c>
      <c r="D14" s="30">
        <v>94.139938999999998</v>
      </c>
      <c r="E14" s="30">
        <v>47.190354999999997</v>
      </c>
      <c r="F14" s="30">
        <v>121.89345399999999</v>
      </c>
      <c r="G14" s="30">
        <v>175.37312799999998</v>
      </c>
      <c r="H14" s="30">
        <v>57.498820000000002</v>
      </c>
      <c r="I14" s="30">
        <v>90.440190000000001</v>
      </c>
      <c r="J14" s="30">
        <v>32.660996000000004</v>
      </c>
      <c r="K14" s="30">
        <v>52.385931550000002</v>
      </c>
      <c r="L14" s="30">
        <v>59.598944499999995</v>
      </c>
    </row>
    <row r="15" spans="1:13">
      <c r="A15" s="31" t="s">
        <v>130</v>
      </c>
      <c r="B15" s="32">
        <v>8964.2241120000017</v>
      </c>
      <c r="C15" s="32">
        <v>4566.2915149999999</v>
      </c>
      <c r="D15" s="32">
        <v>5479.929118</v>
      </c>
      <c r="E15" s="32">
        <v>5358.0655590000015</v>
      </c>
      <c r="F15" s="32">
        <v>4442.8390570000001</v>
      </c>
      <c r="G15" s="32">
        <v>3264.877602</v>
      </c>
      <c r="H15" s="32">
        <v>3638.3511190000004</v>
      </c>
      <c r="I15" s="32">
        <v>3985.4260240000008</v>
      </c>
      <c r="J15" s="32">
        <v>5238.0283830000008</v>
      </c>
      <c r="K15" s="32">
        <v>5563.5532829999993</v>
      </c>
      <c r="L15" s="32">
        <v>5055.7440999999999</v>
      </c>
      <c r="M15" s="41"/>
    </row>
    <row r="16" spans="1:13">
      <c r="A16" s="29" t="s">
        <v>208</v>
      </c>
      <c r="B16" s="30">
        <v>6.988499</v>
      </c>
      <c r="C16" s="30">
        <v>34.128537999999999</v>
      </c>
      <c r="D16" s="30">
        <v>7.2099510000000002</v>
      </c>
      <c r="E16" s="30">
        <v>54.988271999999995</v>
      </c>
      <c r="F16" s="30">
        <v>16.3782</v>
      </c>
      <c r="G16" s="30">
        <v>23.171838000000001</v>
      </c>
      <c r="H16" s="30">
        <v>45.183993999999998</v>
      </c>
      <c r="I16" s="30">
        <v>19.261990000000001</v>
      </c>
      <c r="J16" s="30">
        <v>50.531371999999998</v>
      </c>
      <c r="K16" s="30">
        <v>26.081119999999999</v>
      </c>
      <c r="L16" s="30">
        <v>29.468744000000001</v>
      </c>
    </row>
    <row r="17" spans="1:13">
      <c r="A17" s="29" t="s">
        <v>209</v>
      </c>
      <c r="B17" s="30">
        <v>461.47108700000013</v>
      </c>
      <c r="C17" s="30">
        <v>478.63022800000005</v>
      </c>
      <c r="D17" s="30">
        <v>288.61230299999994</v>
      </c>
      <c r="E17" s="30">
        <v>431.10157699999996</v>
      </c>
      <c r="F17" s="30">
        <v>202.05072100000001</v>
      </c>
      <c r="G17" s="30">
        <v>259.14654300000001</v>
      </c>
      <c r="H17" s="30">
        <v>519.18687999999997</v>
      </c>
      <c r="I17" s="30">
        <v>431.76763400000004</v>
      </c>
      <c r="J17" s="30">
        <v>507.10986899999989</v>
      </c>
      <c r="K17" s="30">
        <v>329.89412099999998</v>
      </c>
      <c r="L17" s="30">
        <v>156.43430999999998</v>
      </c>
    </row>
    <row r="18" spans="1:13">
      <c r="A18" s="29" t="s">
        <v>210</v>
      </c>
      <c r="B18" s="30">
        <v>0</v>
      </c>
      <c r="C18" s="30">
        <v>59.676530999999997</v>
      </c>
      <c r="D18" s="30">
        <v>86.799308999999994</v>
      </c>
      <c r="E18" s="30">
        <v>15.946992</v>
      </c>
      <c r="F18" s="30">
        <v>23.690435000000001</v>
      </c>
      <c r="G18" s="30">
        <v>72.686129999999991</v>
      </c>
      <c r="H18" s="30">
        <v>23.043859999999999</v>
      </c>
      <c r="I18" s="30">
        <v>0</v>
      </c>
      <c r="J18" s="30">
        <v>0</v>
      </c>
      <c r="K18" s="30">
        <v>19.267467</v>
      </c>
      <c r="L18" s="30">
        <v>39.777498000000001</v>
      </c>
    </row>
    <row r="19" spans="1:13">
      <c r="A19" s="29" t="s">
        <v>211</v>
      </c>
      <c r="B19" s="30">
        <v>21.632355</v>
      </c>
      <c r="C19" s="30">
        <v>80.493882999999997</v>
      </c>
      <c r="D19" s="30">
        <v>2.133321</v>
      </c>
      <c r="E19" s="30">
        <v>55.94717</v>
      </c>
      <c r="F19" s="30">
        <v>1.4393929999999999</v>
      </c>
      <c r="G19" s="30">
        <v>9.7430959999999995</v>
      </c>
      <c r="H19" s="30">
        <v>26.409002999999998</v>
      </c>
      <c r="I19" s="30">
        <v>1.866635</v>
      </c>
      <c r="J19" s="30">
        <v>12.814368</v>
      </c>
      <c r="K19" s="30">
        <v>15.393561</v>
      </c>
      <c r="L19" s="30">
        <v>36.666066999999998</v>
      </c>
    </row>
    <row r="20" spans="1:13">
      <c r="A20" s="29" t="s">
        <v>212</v>
      </c>
      <c r="B20" s="30">
        <v>45.225092400000008</v>
      </c>
      <c r="C20" s="30">
        <v>49.368109000000004</v>
      </c>
      <c r="D20" s="30">
        <v>51.564163000000001</v>
      </c>
      <c r="E20" s="30">
        <v>83.029116000000002</v>
      </c>
      <c r="F20" s="30">
        <v>16.571270999999999</v>
      </c>
      <c r="G20" s="30">
        <v>30.248352000000001</v>
      </c>
      <c r="H20" s="30">
        <v>11.163999</v>
      </c>
      <c r="I20" s="30">
        <v>11.452299999999999</v>
      </c>
      <c r="J20" s="30">
        <v>28.497536</v>
      </c>
      <c r="K20" s="30">
        <v>27.422863</v>
      </c>
      <c r="L20" s="30">
        <v>12.616728</v>
      </c>
    </row>
    <row r="21" spans="1:13">
      <c r="A21" s="29" t="s">
        <v>213</v>
      </c>
      <c r="B21" s="30">
        <v>53.877915999999999</v>
      </c>
      <c r="C21" s="30">
        <v>0</v>
      </c>
      <c r="D21" s="30">
        <v>1.971088</v>
      </c>
      <c r="E21" s="30">
        <v>15.088150000000001</v>
      </c>
      <c r="F21" s="30">
        <v>23.911307999999998</v>
      </c>
      <c r="G21" s="30">
        <v>0</v>
      </c>
      <c r="H21" s="30">
        <v>0</v>
      </c>
      <c r="I21" s="30">
        <v>15.258703000000001</v>
      </c>
      <c r="J21" s="30">
        <v>6.8942439999999996</v>
      </c>
      <c r="K21" s="30">
        <v>4.9164209999999997</v>
      </c>
      <c r="L21" s="30">
        <v>10.390937999999998</v>
      </c>
    </row>
    <row r="22" spans="1:13">
      <c r="A22" s="29" t="s">
        <v>214</v>
      </c>
      <c r="B22" s="30">
        <v>7.2244305629491062E-3</v>
      </c>
      <c r="C22" s="30">
        <v>6.7900853390606263E-3</v>
      </c>
      <c r="D22" s="30">
        <v>6.851902452720238E-3</v>
      </c>
      <c r="E22" s="30">
        <v>5.6914352986230394E-3</v>
      </c>
      <c r="F22" s="30">
        <v>7.3360671866194386E-3</v>
      </c>
      <c r="G22" s="30">
        <v>6.0682234074503584E-3</v>
      </c>
      <c r="H22" s="30">
        <v>5.239069301119643E-3</v>
      </c>
      <c r="I22" s="30">
        <v>5.2350081889672275E-3</v>
      </c>
      <c r="J22" s="30">
        <v>9.6227790942789923E-3</v>
      </c>
      <c r="K22" s="30">
        <v>4.7907778769598246E-3</v>
      </c>
      <c r="L22" s="30">
        <v>6.4131266595639121E-3</v>
      </c>
    </row>
    <row r="23" spans="1:13">
      <c r="A23" s="34" t="s">
        <v>215</v>
      </c>
      <c r="B23" s="35">
        <v>11487.168443009925</v>
      </c>
      <c r="C23" s="35">
        <v>7264.6900069908688</v>
      </c>
      <c r="D23" s="35">
        <v>8459.9579469021155</v>
      </c>
      <c r="E23" s="35">
        <v>8133.6205142274048</v>
      </c>
      <c r="F23" s="35">
        <v>6884.9590528526824</v>
      </c>
      <c r="G23" s="35">
        <v>5249.4968668651991</v>
      </c>
      <c r="H23" s="35">
        <v>6483.2314182709106</v>
      </c>
      <c r="I23" s="35">
        <v>6213.7403200269091</v>
      </c>
      <c r="J23" s="35">
        <v>7954.4101898324034</v>
      </c>
      <c r="K23" s="35">
        <v>7425.6387813060874</v>
      </c>
      <c r="L23" s="35">
        <v>6785.6611862545897</v>
      </c>
      <c r="M23" s="36"/>
    </row>
    <row r="24" spans="1:13" ht="13.8" thickBot="1">
      <c r="A24" s="37"/>
      <c r="B24" s="88" t="s">
        <v>216</v>
      </c>
      <c r="C24" s="88"/>
      <c r="D24" s="88"/>
      <c r="E24" s="88"/>
      <c r="F24" s="88"/>
      <c r="G24" s="88"/>
      <c r="H24" s="88"/>
      <c r="I24" s="88"/>
      <c r="J24" s="88"/>
      <c r="K24" s="88"/>
      <c r="L24" s="88"/>
    </row>
    <row r="25" spans="1:13" ht="13.8" thickTop="1">
      <c r="A25" s="29" t="s">
        <v>198</v>
      </c>
      <c r="B25" s="38">
        <v>4.339284910140926E-2</v>
      </c>
      <c r="C25" s="38">
        <v>0.10866293788728103</v>
      </c>
      <c r="D25" s="38">
        <v>8.3835770278233301E-2</v>
      </c>
      <c r="E25" s="38">
        <v>8.1025891433859243E-2</v>
      </c>
      <c r="F25" s="38">
        <v>0.11376173844860758</v>
      </c>
      <c r="G25" s="38">
        <v>9.7427612582882864E-2</v>
      </c>
      <c r="H25" s="38">
        <v>0.10480409245999363</v>
      </c>
      <c r="I25" s="38">
        <v>5.9544747759654973E-2</v>
      </c>
      <c r="J25" s="38">
        <v>3.8773340026421022E-2</v>
      </c>
      <c r="K25" s="38">
        <v>4.6887697375815607E-2</v>
      </c>
      <c r="L25" s="38">
        <v>7.0486462832666241E-2</v>
      </c>
    </row>
    <row r="26" spans="1:13">
      <c r="A26" s="29" t="s">
        <v>199</v>
      </c>
      <c r="B26" s="38">
        <v>3.5361324421701004E-3</v>
      </c>
      <c r="C26" s="38">
        <v>2.7485753667100821E-3</v>
      </c>
      <c r="D26" s="38">
        <v>1.2265112977068156E-3</v>
      </c>
      <c r="E26" s="38">
        <v>0</v>
      </c>
      <c r="F26" s="38">
        <v>0</v>
      </c>
      <c r="G26" s="38">
        <v>5.3335069455369508E-3</v>
      </c>
      <c r="H26" s="38">
        <v>9.1667090322452294E-3</v>
      </c>
      <c r="I26" s="38">
        <v>2.0133715533103935E-3</v>
      </c>
      <c r="J26" s="38">
        <v>9.9341537730863409E-3</v>
      </c>
      <c r="K26" s="38">
        <v>6.8237628428092709E-3</v>
      </c>
      <c r="L26" s="38">
        <v>4.3913474578366621E-3</v>
      </c>
    </row>
    <row r="27" spans="1:13">
      <c r="A27" s="29" t="s">
        <v>200</v>
      </c>
      <c r="B27" s="38">
        <v>4.8756593304837649E-4</v>
      </c>
      <c r="C27" s="38">
        <v>2.5907442687696856E-3</v>
      </c>
      <c r="D27" s="38">
        <v>4.9817610518303954E-3</v>
      </c>
      <c r="E27" s="38">
        <v>0</v>
      </c>
      <c r="F27" s="38">
        <v>6.628935575308869E-3</v>
      </c>
      <c r="G27" s="38">
        <v>0</v>
      </c>
      <c r="H27" s="38">
        <v>2.0774603174032796E-3</v>
      </c>
      <c r="I27" s="38">
        <v>2.3304737974530112E-3</v>
      </c>
      <c r="J27" s="38">
        <v>0</v>
      </c>
      <c r="K27" s="38">
        <v>6.0720473117424352E-4</v>
      </c>
      <c r="L27" s="38">
        <v>1.4719320234013909E-3</v>
      </c>
    </row>
    <row r="28" spans="1:13">
      <c r="A28" s="29" t="s">
        <v>201</v>
      </c>
      <c r="B28" s="38">
        <v>0</v>
      </c>
      <c r="C28" s="38">
        <v>0</v>
      </c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</row>
    <row r="29" spans="1:13">
      <c r="A29" s="29" t="s">
        <v>202</v>
      </c>
      <c r="B29" s="38">
        <v>2.3047440339674352E-5</v>
      </c>
      <c r="C29" s="38">
        <v>3.9189959276414766E-5</v>
      </c>
      <c r="D29" s="38">
        <v>3.5307976888130114E-5</v>
      </c>
      <c r="E29" s="38">
        <v>3.7278803648832084E-5</v>
      </c>
      <c r="F29" s="38">
        <v>4.1931372907287944E-5</v>
      </c>
      <c r="G29" s="38">
        <v>6.2272375826188383E-5</v>
      </c>
      <c r="H29" s="38">
        <v>5.1174665873198372E-5</v>
      </c>
      <c r="I29" s="38">
        <v>5.7830227884068875E-5</v>
      </c>
      <c r="J29" s="38">
        <v>4.4083853477389285E-5</v>
      </c>
      <c r="K29" s="38">
        <v>3.838605493839576E-5</v>
      </c>
      <c r="L29" s="38">
        <v>7.0690772021150542E-5</v>
      </c>
    </row>
    <row r="30" spans="1:13">
      <c r="A30" s="29" t="s">
        <v>203</v>
      </c>
      <c r="B30" s="38">
        <v>4.1544285031390623E-4</v>
      </c>
      <c r="C30" s="38">
        <v>2.1582779148059673E-4</v>
      </c>
      <c r="D30" s="38">
        <v>0</v>
      </c>
      <c r="E30" s="38">
        <v>1.5076666016750864E-3</v>
      </c>
      <c r="F30" s="38">
        <v>1.7825838767936977E-3</v>
      </c>
      <c r="G30" s="38">
        <v>1.1110224747086733E-3</v>
      </c>
      <c r="H30" s="38">
        <v>1.0027934498339902E-3</v>
      </c>
      <c r="I30" s="38">
        <v>2.1330759441750535E-4</v>
      </c>
      <c r="J30" s="38">
        <v>1.8299505120576002E-3</v>
      </c>
      <c r="K30" s="38">
        <v>0</v>
      </c>
      <c r="L30" s="38">
        <v>6.6992145278463734E-4</v>
      </c>
    </row>
    <row r="31" spans="1:13">
      <c r="A31" s="29" t="s">
        <v>204</v>
      </c>
      <c r="B31" s="38">
        <v>5.8443941370819485E-2</v>
      </c>
      <c r="C31" s="38">
        <v>5.9708079433890317E-2</v>
      </c>
      <c r="D31" s="38">
        <v>0.11198571209764924</v>
      </c>
      <c r="E31" s="38">
        <v>7.1116333370631085E-2</v>
      </c>
      <c r="F31" s="38">
        <v>8.2222588493891635E-2</v>
      </c>
      <c r="G31" s="38">
        <v>7.1575616012201818E-2</v>
      </c>
      <c r="H31" s="38">
        <v>0.11279292683262403</v>
      </c>
      <c r="I31" s="38">
        <v>6.9742195309205224E-2</v>
      </c>
      <c r="J31" s="38">
        <v>5.8294710598746483E-2</v>
      </c>
      <c r="K31" s="38">
        <v>5.0512722211088469E-2</v>
      </c>
      <c r="L31" s="38">
        <v>4.0458155287227418E-2</v>
      </c>
    </row>
    <row r="32" spans="1:13">
      <c r="A32" s="29" t="s">
        <v>205</v>
      </c>
      <c r="B32" s="38">
        <v>5.5182095670036686E-2</v>
      </c>
      <c r="C32" s="38">
        <v>8.9064847141083689E-2</v>
      </c>
      <c r="D32" s="38">
        <v>8.1203893602279684E-2</v>
      </c>
      <c r="E32" s="38">
        <v>9.2920192388861372E-2</v>
      </c>
      <c r="F32" s="38">
        <v>7.4728470576280848E-2</v>
      </c>
      <c r="G32" s="38">
        <v>8.8658721931560561E-2</v>
      </c>
      <c r="H32" s="38">
        <v>0.10178055439149937</v>
      </c>
      <c r="I32" s="38">
        <v>0.12617727369022153</v>
      </c>
      <c r="J32" s="38">
        <v>0.14840719887804432</v>
      </c>
      <c r="K32" s="38">
        <v>7.7388270682744426E-2</v>
      </c>
      <c r="L32" s="38">
        <v>8.3307510864983336E-2</v>
      </c>
    </row>
    <row r="33" spans="1:13">
      <c r="A33" s="29" t="s">
        <v>206</v>
      </c>
      <c r="B33" s="38">
        <v>3.416136900462973E-3</v>
      </c>
      <c r="C33" s="38">
        <v>7.7740880816183989E-3</v>
      </c>
      <c r="D33" s="38">
        <v>6.045945537912472E-3</v>
      </c>
      <c r="E33" s="38">
        <v>8.1694158565389675E-3</v>
      </c>
      <c r="F33" s="38">
        <v>1.6576669247250212E-2</v>
      </c>
      <c r="G33" s="38">
        <v>5.2368965440333006E-3</v>
      </c>
      <c r="H33" s="38">
        <v>1.8598924243268676E-3</v>
      </c>
      <c r="I33" s="38">
        <v>6.7909175193560812E-3</v>
      </c>
      <c r="J33" s="38">
        <v>3.9381676645292565E-3</v>
      </c>
      <c r="K33" s="38">
        <v>4.4894217160044003E-3</v>
      </c>
      <c r="L33" s="38">
        <v>3.2445681261831817E-3</v>
      </c>
    </row>
    <row r="34" spans="1:13">
      <c r="A34" s="29" t="s">
        <v>207</v>
      </c>
      <c r="B34" s="38">
        <v>3.4421111430694325E-3</v>
      </c>
      <c r="C34" s="38">
        <v>3.9623430555604964E-3</v>
      </c>
      <c r="D34" s="38">
        <v>1.1127707677846359E-2</v>
      </c>
      <c r="E34" s="38">
        <v>5.8018879682736847E-3</v>
      </c>
      <c r="F34" s="38">
        <v>1.7704310666814382E-2</v>
      </c>
      <c r="G34" s="38">
        <v>3.3407606947430404E-2</v>
      </c>
      <c r="H34" s="38">
        <v>8.8688520107361897E-3</v>
      </c>
      <c r="I34" s="38">
        <v>1.4554871195455484E-2</v>
      </c>
      <c r="J34" s="38">
        <v>4.1060236045845858E-3</v>
      </c>
      <c r="K34" s="38">
        <v>7.0547373893112934E-3</v>
      </c>
      <c r="L34" s="38">
        <v>8.7830710765115869E-3</v>
      </c>
    </row>
    <row r="35" spans="1:13">
      <c r="A35" s="31" t="s">
        <v>130</v>
      </c>
      <c r="B35" s="40">
        <v>0.78036847430881329</v>
      </c>
      <c r="C35" s="40">
        <v>0.62855971976860969</v>
      </c>
      <c r="D35" s="40">
        <v>0.64774897846940849</v>
      </c>
      <c r="E35" s="40">
        <v>0.65875529226223717</v>
      </c>
      <c r="F35" s="40">
        <v>0.64529636601966056</v>
      </c>
      <c r="G35" s="40">
        <v>0.62194105164780511</v>
      </c>
      <c r="H35" s="40">
        <v>0.5611940842874239</v>
      </c>
      <c r="I35" s="40">
        <v>0.6413892146659167</v>
      </c>
      <c r="J35" s="40">
        <v>0.65850619442475145</v>
      </c>
      <c r="K35" s="40">
        <v>0.74923564784839047</v>
      </c>
      <c r="L35" s="40">
        <v>0.74506285551674678</v>
      </c>
      <c r="M35" s="41"/>
    </row>
    <row r="36" spans="1:13">
      <c r="A36" s="29" t="s">
        <v>208</v>
      </c>
      <c r="B36" s="38">
        <v>6.0837438178706113E-4</v>
      </c>
      <c r="C36" s="38">
        <v>4.6978656993151577E-3</v>
      </c>
      <c r="D36" s="38">
        <v>8.5224430727107278E-4</v>
      </c>
      <c r="E36" s="38">
        <v>6.7606144033661268E-3</v>
      </c>
      <c r="F36" s="38">
        <v>2.3788376770685266E-3</v>
      </c>
      <c r="G36" s="38">
        <v>4.4141064539461941E-3</v>
      </c>
      <c r="H36" s="38">
        <v>6.9693631284953655E-3</v>
      </c>
      <c r="I36" s="38">
        <v>3.0999026364070177E-3</v>
      </c>
      <c r="J36" s="38">
        <v>6.3526233616404276E-3</v>
      </c>
      <c r="K36" s="38">
        <v>3.5123065864257701E-3</v>
      </c>
      <c r="L36" s="38">
        <v>4.3427962568619721E-3</v>
      </c>
    </row>
    <row r="37" spans="1:13">
      <c r="A37" s="29" t="s">
        <v>209</v>
      </c>
      <c r="B37" s="38">
        <v>4.0172744857834015E-2</v>
      </c>
      <c r="C37" s="38">
        <v>6.5884466858105492E-2</v>
      </c>
      <c r="D37" s="38">
        <v>3.4115099012482039E-2</v>
      </c>
      <c r="E37" s="38">
        <v>5.3002420784927583E-2</v>
      </c>
      <c r="F37" s="38">
        <v>2.9346684482645286E-2</v>
      </c>
      <c r="G37" s="38">
        <v>4.9365977268361054E-2</v>
      </c>
      <c r="H37" s="38">
        <v>8.008149740526585E-2</v>
      </c>
      <c r="I37" s="38">
        <v>6.9485947555357488E-2</v>
      </c>
      <c r="J37" s="38">
        <v>6.3752039044730799E-2</v>
      </c>
      <c r="K37" s="38">
        <v>4.4426362595296517E-2</v>
      </c>
      <c r="L37" s="38">
        <v>2.3053657662260234E-2</v>
      </c>
    </row>
    <row r="38" spans="1:13">
      <c r="A38" s="29" t="s">
        <v>210</v>
      </c>
      <c r="B38" s="38">
        <v>0</v>
      </c>
      <c r="C38" s="38">
        <v>8.2146011657170219E-3</v>
      </c>
      <c r="D38" s="38">
        <v>1.0260016603484931E-2</v>
      </c>
      <c r="E38" s="38">
        <v>1.9606265096958203E-3</v>
      </c>
      <c r="F38" s="38">
        <v>3.44089700725006E-3</v>
      </c>
      <c r="G38" s="38">
        <v>1.3846304101788215E-2</v>
      </c>
      <c r="H38" s="38">
        <v>3.5543787524008881E-3</v>
      </c>
      <c r="I38" s="38">
        <v>0</v>
      </c>
      <c r="J38" s="38">
        <v>0</v>
      </c>
      <c r="K38" s="38">
        <v>2.5947218235965776E-3</v>
      </c>
      <c r="L38" s="38">
        <v>5.86199294485488E-3</v>
      </c>
    </row>
    <row r="39" spans="1:13">
      <c r="A39" s="29" t="s">
        <v>211</v>
      </c>
      <c r="B39" s="38">
        <v>1.8831755717104975E-3</v>
      </c>
      <c r="C39" s="38">
        <v>1.1080153856880348E-2</v>
      </c>
      <c r="D39" s="38">
        <v>2.5216685631176023E-4</v>
      </c>
      <c r="E39" s="38">
        <v>6.8785075357445909E-3</v>
      </c>
      <c r="F39" s="38">
        <v>2.0906340748731229E-4</v>
      </c>
      <c r="G39" s="38">
        <v>1.8560056796106267E-3</v>
      </c>
      <c r="H39" s="38">
        <v>4.0734321044864578E-3</v>
      </c>
      <c r="I39" s="38">
        <v>3.004044108479764E-4</v>
      </c>
      <c r="J39" s="38">
        <v>1.610976514183259E-3</v>
      </c>
      <c r="K39" s="38">
        <v>2.0730285236541554E-3</v>
      </c>
      <c r="L39" s="38">
        <v>5.4034626830872148E-3</v>
      </c>
    </row>
    <row r="40" spans="1:13">
      <c r="A40" s="29" t="s">
        <v>212</v>
      </c>
      <c r="B40" s="38">
        <v>3.9370095967836182E-3</v>
      </c>
      <c r="C40" s="38">
        <v>6.7956249960414942E-3</v>
      </c>
      <c r="D40" s="38">
        <v>6.0950850256746101E-3</v>
      </c>
      <c r="E40" s="38">
        <v>1.0208137428438504E-2</v>
      </c>
      <c r="F40" s="38">
        <v>2.4068801096404392E-3</v>
      </c>
      <c r="G40" s="38">
        <v>5.7621430714488971E-3</v>
      </c>
      <c r="H40" s="38">
        <v>1.7219806420202502E-3</v>
      </c>
      <c r="I40" s="38">
        <v>1.8430606060393596E-3</v>
      </c>
      <c r="J40" s="38">
        <v>3.5826083040608738E-3</v>
      </c>
      <c r="K40" s="38">
        <v>3.6929971693528329E-3</v>
      </c>
      <c r="L40" s="38">
        <v>1.8593218337451245E-3</v>
      </c>
    </row>
    <row r="41" spans="1:13">
      <c r="A41" s="29" t="s">
        <v>213</v>
      </c>
      <c r="B41" s="38">
        <v>4.6902695183150492E-3</v>
      </c>
      <c r="C41" s="38">
        <v>0</v>
      </c>
      <c r="D41" s="38">
        <v>2.3299028344718627E-4</v>
      </c>
      <c r="E41" s="38">
        <v>1.8550349101740938E-3</v>
      </c>
      <c r="F41" s="38">
        <v>3.4729775175776387E-3</v>
      </c>
      <c r="G41" s="38">
        <v>0</v>
      </c>
      <c r="H41" s="38">
        <v>0</v>
      </c>
      <c r="I41" s="38">
        <v>2.4556389894217403E-3</v>
      </c>
      <c r="J41" s="38">
        <v>8.6671969831433329E-4</v>
      </c>
      <c r="K41" s="38">
        <v>6.620872822924004E-4</v>
      </c>
      <c r="L41" s="38">
        <v>1.5313081090827902E-3</v>
      </c>
    </row>
    <row r="42" spans="1:13">
      <c r="A42" s="29" t="s">
        <v>214</v>
      </c>
      <c r="B42" s="38">
        <v>6.2891308670112311E-7</v>
      </c>
      <c r="C42" s="38">
        <v>9.3466966003043122E-7</v>
      </c>
      <c r="D42" s="38">
        <v>8.0992157357345748E-7</v>
      </c>
      <c r="E42" s="38">
        <v>6.9974192780048287E-7</v>
      </c>
      <c r="F42" s="38">
        <v>1.065520815781736E-6</v>
      </c>
      <c r="G42" s="38">
        <v>1.1559628591747445E-6</v>
      </c>
      <c r="H42" s="38">
        <v>8.0809537144625209E-7</v>
      </c>
      <c r="I42" s="38">
        <v>8.4248905157732068E-7</v>
      </c>
      <c r="J42" s="38">
        <v>1.2097413717209549E-6</v>
      </c>
      <c r="K42" s="38">
        <v>6.4516710522204797E-7</v>
      </c>
      <c r="L42" s="38">
        <v>9.4509974540943719E-7</v>
      </c>
    </row>
    <row r="43" spans="1:13">
      <c r="A43" s="34" t="s">
        <v>215</v>
      </c>
      <c r="B43" s="42">
        <v>1.0000000000000002</v>
      </c>
      <c r="C43" s="42">
        <v>0.99999999999999978</v>
      </c>
      <c r="D43" s="42">
        <v>1</v>
      </c>
      <c r="E43" s="42">
        <v>1</v>
      </c>
      <c r="F43" s="42">
        <v>1</v>
      </c>
      <c r="G43" s="42">
        <v>1</v>
      </c>
      <c r="H43" s="42">
        <v>0.99999999999999978</v>
      </c>
      <c r="I43" s="42">
        <v>1.0000000000000002</v>
      </c>
      <c r="J43" s="42">
        <v>0.99999999999999989</v>
      </c>
      <c r="K43" s="42">
        <v>1</v>
      </c>
      <c r="L43" s="42">
        <v>1</v>
      </c>
      <c r="M43" s="36"/>
    </row>
  </sheetData>
  <mergeCells count="3">
    <mergeCell ref="A1:L1"/>
    <mergeCell ref="B4:L4"/>
    <mergeCell ref="B24:L24"/>
  </mergeCells>
  <printOptions horizontalCentered="1"/>
  <pageMargins left="0.39370078740157483" right="0" top="0.39370078740157483" bottom="0.39370078740157483" header="0" footer="0"/>
  <pageSetup paperSize="9" scale="99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E45D9B-A24D-4F86-B21D-8A392A3D9DAC}">
  <sheetPr>
    <pageSetUpPr fitToPage="1"/>
  </sheetPr>
  <dimension ref="A1:K46"/>
  <sheetViews>
    <sheetView view="pageBreakPreview" zoomScale="130" zoomScaleNormal="100" zoomScaleSheetLayoutView="130" workbookViewId="0">
      <selection activeCell="B8" sqref="B8"/>
    </sheetView>
  </sheetViews>
  <sheetFormatPr baseColWidth="10" defaultColWidth="11.44140625" defaultRowHeight="13.2"/>
  <cols>
    <col min="1" max="1" width="49.44140625" customWidth="1"/>
    <col min="2" max="2" width="14.5546875" customWidth="1"/>
    <col min="3" max="3" width="8" customWidth="1"/>
    <col min="4" max="4" width="8.88671875" customWidth="1"/>
    <col min="5" max="5" width="9.33203125" customWidth="1"/>
    <col min="6" max="6" width="9.109375" customWidth="1"/>
    <col min="7" max="7" width="10.6640625" customWidth="1"/>
    <col min="8" max="8" width="8.6640625" customWidth="1"/>
    <col min="9" max="9" width="14.88671875" customWidth="1"/>
    <col min="11" max="11" width="10.109375" customWidth="1"/>
  </cols>
  <sheetData>
    <row r="1" spans="1:11" ht="15.6">
      <c r="A1" s="86" t="s">
        <v>287</v>
      </c>
      <c r="B1" s="86"/>
      <c r="C1" s="86"/>
      <c r="D1" s="86"/>
      <c r="E1" s="86"/>
      <c r="F1" s="86"/>
      <c r="G1" s="86"/>
      <c r="H1" s="86"/>
      <c r="I1" s="86"/>
      <c r="J1" s="86"/>
      <c r="K1" s="86"/>
    </row>
    <row r="2" spans="1:11" ht="13.8">
      <c r="A2" s="43"/>
      <c r="B2" s="44"/>
      <c r="D2" s="45"/>
      <c r="I2" s="43"/>
    </row>
    <row r="3" spans="1:11" ht="16.2" thickBot="1">
      <c r="A3" s="46" t="s">
        <v>288</v>
      </c>
      <c r="B3" s="89" t="s">
        <v>289</v>
      </c>
      <c r="C3" s="89"/>
      <c r="D3" s="89"/>
      <c r="E3" s="89"/>
      <c r="F3" s="89"/>
      <c r="G3" s="89"/>
      <c r="H3" s="89"/>
      <c r="I3" s="89"/>
      <c r="J3" s="89"/>
      <c r="K3" s="89"/>
    </row>
    <row r="4" spans="1:11" ht="21.75" customHeight="1" thickTop="1" thickBot="1">
      <c r="A4" s="47" t="s">
        <v>290</v>
      </c>
      <c r="B4" s="48" t="s">
        <v>198</v>
      </c>
      <c r="C4" s="48" t="s">
        <v>199</v>
      </c>
      <c r="D4" s="48" t="s">
        <v>200</v>
      </c>
      <c r="E4" s="48" t="s">
        <v>201</v>
      </c>
      <c r="F4" s="48" t="s">
        <v>202</v>
      </c>
      <c r="G4" s="48" t="s">
        <v>203</v>
      </c>
      <c r="H4" s="48" t="s">
        <v>204</v>
      </c>
      <c r="I4" s="48" t="s">
        <v>205</v>
      </c>
      <c r="J4" s="48" t="s">
        <v>206</v>
      </c>
      <c r="K4" s="48" t="s">
        <v>207</v>
      </c>
    </row>
    <row r="5" spans="1:11" ht="13.8" thickTop="1">
      <c r="A5" s="29" t="s">
        <v>0</v>
      </c>
      <c r="B5" s="30">
        <v>321.06615699030618</v>
      </c>
      <c r="C5" s="30">
        <v>25.613695541467699</v>
      </c>
      <c r="D5" s="30">
        <v>0</v>
      </c>
      <c r="E5" s="30">
        <v>0</v>
      </c>
      <c r="F5" s="30">
        <v>3.3661488261870049</v>
      </c>
      <c r="G5" s="30">
        <v>0</v>
      </c>
      <c r="H5" s="30">
        <v>322.42800438208235</v>
      </c>
      <c r="I5" s="30">
        <v>127.14118692591219</v>
      </c>
      <c r="J5" s="30">
        <v>12.267339356483079</v>
      </c>
      <c r="K5" s="30">
        <v>51.926619168427337</v>
      </c>
    </row>
    <row r="6" spans="1:11">
      <c r="A6" s="50" t="s">
        <v>1</v>
      </c>
      <c r="B6" s="30">
        <v>201.11960193522421</v>
      </c>
      <c r="C6" s="30">
        <v>29.024622601454901</v>
      </c>
      <c r="D6" s="30">
        <v>0</v>
      </c>
      <c r="E6" s="30">
        <v>0</v>
      </c>
      <c r="F6" s="30">
        <v>6.7982169321631849</v>
      </c>
      <c r="G6" s="30">
        <v>0</v>
      </c>
      <c r="H6" s="30">
        <v>0</v>
      </c>
      <c r="I6" s="30">
        <v>16.038019921276742</v>
      </c>
      <c r="J6" s="30">
        <v>0</v>
      </c>
      <c r="K6" s="30">
        <v>0</v>
      </c>
    </row>
    <row r="7" spans="1:11">
      <c r="A7" s="29" t="s">
        <v>2</v>
      </c>
      <c r="B7" s="30">
        <v>479.70367592166917</v>
      </c>
      <c r="C7" s="30">
        <v>0</v>
      </c>
      <c r="D7" s="30">
        <v>0</v>
      </c>
      <c r="E7" s="30">
        <v>0</v>
      </c>
      <c r="F7" s="30">
        <v>5.0026824005575889</v>
      </c>
      <c r="G7" s="30">
        <v>0</v>
      </c>
      <c r="H7" s="30">
        <v>36.22797566895408</v>
      </c>
      <c r="I7" s="30">
        <v>182.21727578830351</v>
      </c>
      <c r="J7" s="30">
        <v>44.287011221766768</v>
      </c>
      <c r="K7" s="30">
        <v>71.667087674159802</v>
      </c>
    </row>
    <row r="8" spans="1:11">
      <c r="A8" s="29" t="s">
        <v>3</v>
      </c>
      <c r="B8" s="30">
        <v>0</v>
      </c>
      <c r="C8" s="30">
        <v>0</v>
      </c>
      <c r="D8" s="30">
        <v>0</v>
      </c>
      <c r="E8" s="30">
        <v>0</v>
      </c>
      <c r="F8" s="30">
        <v>5.1430598649134662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</row>
    <row r="9" spans="1:11">
      <c r="A9" s="29" t="s">
        <v>5</v>
      </c>
      <c r="B9" s="30">
        <v>2.6551505750626601</v>
      </c>
      <c r="C9" s="30">
        <v>0</v>
      </c>
      <c r="D9" s="30">
        <v>0</v>
      </c>
      <c r="E9" s="30">
        <v>0</v>
      </c>
      <c r="F9" s="30">
        <v>1.5286244726474005E-2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</row>
    <row r="10" spans="1:11">
      <c r="A10" s="29" t="s">
        <v>6</v>
      </c>
      <c r="B10" s="30">
        <v>72.728862272426397</v>
      </c>
      <c r="C10" s="30">
        <v>0</v>
      </c>
      <c r="D10" s="30">
        <v>0</v>
      </c>
      <c r="E10" s="30">
        <v>0</v>
      </c>
      <c r="F10" s="30">
        <v>9.271595329488503E-3</v>
      </c>
      <c r="G10" s="30">
        <v>0</v>
      </c>
      <c r="H10" s="30">
        <v>0</v>
      </c>
      <c r="I10" s="30">
        <v>9.9554088565440804</v>
      </c>
      <c r="J10" s="30">
        <v>0</v>
      </c>
      <c r="K10" s="30">
        <v>0</v>
      </c>
    </row>
    <row r="11" spans="1:11">
      <c r="A11" s="29" t="s">
        <v>7</v>
      </c>
      <c r="B11" s="30">
        <v>13.677624513417021</v>
      </c>
      <c r="C11" s="30">
        <v>0</v>
      </c>
      <c r="D11" s="30">
        <v>0</v>
      </c>
      <c r="E11" s="30">
        <v>0</v>
      </c>
      <c r="F11" s="30">
        <v>0.83977041286682919</v>
      </c>
      <c r="G11" s="30">
        <v>0</v>
      </c>
      <c r="H11" s="30">
        <v>35.433993876355203</v>
      </c>
      <c r="I11" s="30">
        <v>2.1964072449708198</v>
      </c>
      <c r="J11" s="30">
        <v>0</v>
      </c>
      <c r="K11" s="30">
        <v>0</v>
      </c>
    </row>
    <row r="12" spans="1:11">
      <c r="A12" s="29" t="s">
        <v>9</v>
      </c>
      <c r="B12" s="30">
        <v>37.832342578794098</v>
      </c>
      <c r="C12" s="30">
        <v>21.064738679010162</v>
      </c>
      <c r="D12" s="30">
        <v>0</v>
      </c>
      <c r="E12" s="30">
        <v>0</v>
      </c>
      <c r="F12" s="30">
        <v>2.7861583437409929</v>
      </c>
      <c r="G12" s="30">
        <v>0</v>
      </c>
      <c r="H12" s="30">
        <v>11.976824727090033</v>
      </c>
      <c r="I12" s="30">
        <v>37.180484978426691</v>
      </c>
      <c r="J12" s="30">
        <v>21.622347033763099</v>
      </c>
      <c r="K12" s="30">
        <v>90.977339324125708</v>
      </c>
    </row>
    <row r="13" spans="1:11">
      <c r="A13" s="29" t="s">
        <v>11</v>
      </c>
      <c r="B13" s="30">
        <v>23.343443541818758</v>
      </c>
      <c r="C13" s="30">
        <v>0</v>
      </c>
      <c r="D13" s="30">
        <v>0</v>
      </c>
      <c r="E13" s="30">
        <v>0</v>
      </c>
      <c r="F13" s="30">
        <v>25.824800358215647</v>
      </c>
      <c r="G13" s="30">
        <v>0</v>
      </c>
      <c r="H13" s="30">
        <v>3.4611385475007701</v>
      </c>
      <c r="I13" s="30">
        <v>0</v>
      </c>
      <c r="J13" s="30">
        <v>0</v>
      </c>
      <c r="K13" s="30">
        <v>0</v>
      </c>
    </row>
    <row r="14" spans="1:11">
      <c r="A14" s="29" t="s">
        <v>13</v>
      </c>
      <c r="B14" s="30">
        <v>70.648307605744975</v>
      </c>
      <c r="C14" s="30">
        <v>14.666519486747411</v>
      </c>
      <c r="D14" s="30">
        <v>0</v>
      </c>
      <c r="E14" s="30">
        <v>0</v>
      </c>
      <c r="F14" s="30">
        <v>2.4415623410333303</v>
      </c>
      <c r="G14" s="30">
        <v>0</v>
      </c>
      <c r="H14" s="30">
        <v>2.8615643388250498</v>
      </c>
      <c r="I14" s="30">
        <v>16.428939494179758</v>
      </c>
      <c r="J14" s="30">
        <v>1.371966569504006</v>
      </c>
      <c r="K14" s="30">
        <v>11.771988732063599</v>
      </c>
    </row>
    <row r="15" spans="1:11">
      <c r="A15" s="29" t="s">
        <v>16</v>
      </c>
      <c r="B15" s="30">
        <v>102.16674195076018</v>
      </c>
      <c r="C15" s="30">
        <v>0</v>
      </c>
      <c r="D15" s="30">
        <v>4.8563485070755199</v>
      </c>
      <c r="E15" s="30">
        <v>0</v>
      </c>
      <c r="F15" s="30">
        <v>0.64839613082723502</v>
      </c>
      <c r="G15" s="30">
        <v>27.917493106316201</v>
      </c>
      <c r="H15" s="30">
        <v>9.4015189880632271</v>
      </c>
      <c r="I15" s="30">
        <v>28.359871822077963</v>
      </c>
      <c r="J15" s="30">
        <v>17.508161903009579</v>
      </c>
      <c r="K15" s="30">
        <v>59.598215151171466</v>
      </c>
    </row>
    <row r="16" spans="1:11">
      <c r="A16" s="29" t="s">
        <v>19</v>
      </c>
      <c r="B16" s="30">
        <v>33.814387904539601</v>
      </c>
      <c r="C16" s="30">
        <v>0</v>
      </c>
      <c r="D16" s="30">
        <v>0</v>
      </c>
      <c r="E16" s="30">
        <v>0</v>
      </c>
      <c r="F16" s="30">
        <v>4.9202349715236099E-2</v>
      </c>
      <c r="G16" s="30">
        <v>0</v>
      </c>
      <c r="H16" s="30">
        <v>0</v>
      </c>
      <c r="I16" s="30">
        <v>43.423030484992601</v>
      </c>
      <c r="J16" s="30">
        <v>11.168754684134001</v>
      </c>
      <c r="K16" s="30">
        <v>0</v>
      </c>
    </row>
    <row r="17" spans="1:11">
      <c r="A17" s="29" t="s">
        <v>25</v>
      </c>
      <c r="B17" s="30">
        <v>2.9191001586139902</v>
      </c>
      <c r="C17" s="30">
        <v>0</v>
      </c>
      <c r="D17" s="30">
        <v>0</v>
      </c>
      <c r="E17" s="30">
        <v>0</v>
      </c>
      <c r="F17" s="30">
        <v>0.20699179537383311</v>
      </c>
      <c r="G17" s="30">
        <v>0</v>
      </c>
      <c r="H17" s="30">
        <v>5.5890542295081298</v>
      </c>
      <c r="I17" s="30">
        <v>0</v>
      </c>
      <c r="J17" s="30">
        <v>0</v>
      </c>
      <c r="K17" s="30">
        <v>0</v>
      </c>
    </row>
    <row r="18" spans="1:11">
      <c r="A18" s="29" t="s">
        <v>28</v>
      </c>
      <c r="B18" s="30">
        <v>0.48520629581115271</v>
      </c>
      <c r="C18" s="30">
        <v>0</v>
      </c>
      <c r="D18" s="30">
        <v>0</v>
      </c>
      <c r="E18" s="30">
        <v>0</v>
      </c>
      <c r="F18" s="30">
        <v>3.7796602827677855E-2</v>
      </c>
      <c r="G18" s="30">
        <v>0</v>
      </c>
      <c r="H18" s="30">
        <v>0.83694737878403302</v>
      </c>
      <c r="I18" s="30">
        <v>0</v>
      </c>
      <c r="J18" s="30">
        <v>0</v>
      </c>
      <c r="K18" s="30">
        <v>0</v>
      </c>
    </row>
    <row r="19" spans="1:11">
      <c r="A19" s="29" t="s">
        <v>31</v>
      </c>
      <c r="B19" s="30">
        <v>3.76851492760838</v>
      </c>
      <c r="C19" s="30">
        <v>0</v>
      </c>
      <c r="D19" s="30">
        <v>0</v>
      </c>
      <c r="E19" s="30">
        <v>0</v>
      </c>
      <c r="F19" s="30">
        <v>7.0653281686580216E-3</v>
      </c>
      <c r="G19" s="30">
        <v>0</v>
      </c>
      <c r="H19" s="30">
        <v>0</v>
      </c>
      <c r="I19" s="30">
        <v>0</v>
      </c>
      <c r="J19" s="30">
        <v>9.7327437191597799</v>
      </c>
      <c r="K19" s="30">
        <v>0</v>
      </c>
    </row>
    <row r="20" spans="1:11">
      <c r="A20" s="29" t="s">
        <v>34</v>
      </c>
      <c r="B20" s="30">
        <v>1835.890897781175</v>
      </c>
      <c r="C20" s="30">
        <v>0</v>
      </c>
      <c r="D20" s="30">
        <v>0</v>
      </c>
      <c r="E20" s="30">
        <v>0</v>
      </c>
      <c r="F20" s="30">
        <v>0</v>
      </c>
      <c r="G20" s="30">
        <v>0</v>
      </c>
      <c r="H20" s="30">
        <v>0</v>
      </c>
      <c r="I20" s="30">
        <v>253.1027545100884</v>
      </c>
      <c r="J20" s="30">
        <v>0</v>
      </c>
      <c r="K20" s="30">
        <v>0</v>
      </c>
    </row>
    <row r="21" spans="1:11" ht="6.75" customHeight="1">
      <c r="A21" s="29"/>
      <c r="B21" s="30"/>
      <c r="C21" s="30"/>
      <c r="D21" s="30"/>
      <c r="E21" s="30"/>
      <c r="F21" s="30"/>
      <c r="G21" s="30"/>
      <c r="H21" s="30"/>
      <c r="I21" s="30"/>
      <c r="J21" s="30"/>
      <c r="K21" s="30"/>
    </row>
    <row r="22" spans="1:11">
      <c r="A22" s="51" t="s">
        <v>291</v>
      </c>
      <c r="B22" s="52">
        <v>3201.8200149529721</v>
      </c>
      <c r="C22" s="52">
        <v>90.369576308680166</v>
      </c>
      <c r="D22" s="52">
        <v>4.8563485070755199</v>
      </c>
      <c r="E22" s="53">
        <v>0</v>
      </c>
      <c r="F22" s="52">
        <v>53.176409526646651</v>
      </c>
      <c r="G22" s="52">
        <v>27.917493106316201</v>
      </c>
      <c r="H22" s="52">
        <v>428.21702213716287</v>
      </c>
      <c r="I22" s="52">
        <v>716.04338002677287</v>
      </c>
      <c r="J22" s="52">
        <v>117.95832448782032</v>
      </c>
      <c r="K22" s="52">
        <v>285.94125004994788</v>
      </c>
    </row>
    <row r="23" spans="1:11">
      <c r="A23" s="51" t="s">
        <v>292</v>
      </c>
      <c r="B23" s="54">
        <v>0.20485085018460736</v>
      </c>
      <c r="C23" s="54">
        <v>5.7818004919704359E-3</v>
      </c>
      <c r="D23" s="54">
        <v>3.1070675922480943E-4</v>
      </c>
      <c r="E23" s="53">
        <v>0</v>
      </c>
      <c r="F23" s="54">
        <v>3.4022002018931157E-3</v>
      </c>
      <c r="G23" s="54">
        <v>1.7861473072013972E-3</v>
      </c>
      <c r="H23" s="54">
        <v>2.7397111842217985E-2</v>
      </c>
      <c r="I23" s="54">
        <v>4.5812098894540382E-2</v>
      </c>
      <c r="J23" s="54">
        <v>7.5469148624322958E-3</v>
      </c>
      <c r="K23" s="54">
        <v>1.8294378791445454E-2</v>
      </c>
    </row>
    <row r="25" spans="1:11" ht="21.75" customHeight="1" thickBot="1">
      <c r="A25" s="47" t="s">
        <v>290</v>
      </c>
      <c r="B25" s="55" t="s">
        <v>130</v>
      </c>
      <c r="C25" s="48" t="s">
        <v>208</v>
      </c>
      <c r="D25" s="48" t="s">
        <v>209</v>
      </c>
      <c r="E25" s="48" t="s">
        <v>210</v>
      </c>
      <c r="F25" s="48" t="s">
        <v>211</v>
      </c>
      <c r="G25" s="48" t="s">
        <v>212</v>
      </c>
      <c r="H25" s="48" t="s">
        <v>213</v>
      </c>
      <c r="I25" s="48" t="s">
        <v>214</v>
      </c>
      <c r="J25" s="56" t="s">
        <v>293</v>
      </c>
      <c r="K25" s="56" t="s">
        <v>294</v>
      </c>
    </row>
    <row r="26" spans="1:11" ht="13.8" thickTop="1">
      <c r="A26" s="29" t="s">
        <v>0</v>
      </c>
      <c r="B26" s="32">
        <v>1740.218631118137</v>
      </c>
      <c r="C26" s="30">
        <v>0</v>
      </c>
      <c r="D26" s="30">
        <v>62.713937582055792</v>
      </c>
      <c r="E26" s="30">
        <v>109.41857982542331</v>
      </c>
      <c r="F26" s="30">
        <v>17.254847254801181</v>
      </c>
      <c r="G26" s="30">
        <v>0</v>
      </c>
      <c r="H26" s="30">
        <v>0</v>
      </c>
      <c r="I26" s="30">
        <v>0.10798294686198262</v>
      </c>
      <c r="J26" s="52">
        <v>2793.5231299181451</v>
      </c>
      <c r="K26" s="57">
        <v>0.17872821879480399</v>
      </c>
    </row>
    <row r="27" spans="1:11">
      <c r="A27" s="50" t="s">
        <v>1</v>
      </c>
      <c r="B27" s="32">
        <v>815.62540987413445</v>
      </c>
      <c r="C27" s="30">
        <v>30.164611216127302</v>
      </c>
      <c r="D27" s="30">
        <v>0.59673848588881295</v>
      </c>
      <c r="E27" s="30">
        <v>0</v>
      </c>
      <c r="F27" s="30">
        <v>0</v>
      </c>
      <c r="G27" s="30">
        <v>0</v>
      </c>
      <c r="H27" s="30">
        <v>0</v>
      </c>
      <c r="I27" s="30">
        <v>0.4674289533162303</v>
      </c>
      <c r="J27" s="52">
        <v>1099.8346499195859</v>
      </c>
      <c r="K27" s="57">
        <v>7.0366873230326268E-2</v>
      </c>
    </row>
    <row r="28" spans="1:11">
      <c r="A28" s="29" t="s">
        <v>2</v>
      </c>
      <c r="B28" s="32">
        <v>1500.8220681377097</v>
      </c>
      <c r="C28" s="30">
        <v>0</v>
      </c>
      <c r="D28" s="30">
        <v>760.94979534203208</v>
      </c>
      <c r="E28" s="30">
        <v>5.51040411276791</v>
      </c>
      <c r="F28" s="30">
        <v>0</v>
      </c>
      <c r="G28" s="30">
        <v>17.897955777884459</v>
      </c>
      <c r="H28" s="30">
        <v>8.8351786507215095</v>
      </c>
      <c r="I28" s="30">
        <v>0.56905686896868901</v>
      </c>
      <c r="J28" s="52">
        <v>3113.6901675654954</v>
      </c>
      <c r="K28" s="57">
        <v>0.19921234643372443</v>
      </c>
    </row>
    <row r="29" spans="1:11">
      <c r="A29" s="29" t="s">
        <v>3</v>
      </c>
      <c r="B29" s="32">
        <v>2.8363880591219175</v>
      </c>
      <c r="C29" s="30">
        <v>0</v>
      </c>
      <c r="D29" s="30">
        <v>5.3138024977307401</v>
      </c>
      <c r="E29" s="30">
        <v>0</v>
      </c>
      <c r="F29" s="30">
        <v>0</v>
      </c>
      <c r="G29" s="30">
        <v>0</v>
      </c>
      <c r="H29" s="30">
        <v>0</v>
      </c>
      <c r="I29" s="30">
        <v>0.11481128370792699</v>
      </c>
      <c r="J29" s="52">
        <v>13.408061705474051</v>
      </c>
      <c r="K29" s="57">
        <v>8.5784111126383162E-4</v>
      </c>
    </row>
    <row r="30" spans="1:11">
      <c r="A30" s="29" t="s">
        <v>5</v>
      </c>
      <c r="B30" s="32">
        <v>1.051788694228504</v>
      </c>
      <c r="C30" s="30">
        <v>0</v>
      </c>
      <c r="D30" s="30">
        <v>0</v>
      </c>
      <c r="E30" s="30">
        <v>0</v>
      </c>
      <c r="F30" s="30">
        <v>0</v>
      </c>
      <c r="G30" s="30">
        <v>0</v>
      </c>
      <c r="H30" s="30">
        <v>0</v>
      </c>
      <c r="I30" s="30">
        <v>2.4489240973391447E-4</v>
      </c>
      <c r="J30" s="52">
        <v>3.7224704064273721</v>
      </c>
      <c r="K30" s="57">
        <v>2.3816180296908047E-4</v>
      </c>
    </row>
    <row r="31" spans="1:11">
      <c r="A31" s="29" t="s">
        <v>6</v>
      </c>
      <c r="B31" s="32">
        <v>113.50987685117958</v>
      </c>
      <c r="C31" s="30">
        <v>5.6730823021747003</v>
      </c>
      <c r="D31" s="30">
        <v>0</v>
      </c>
      <c r="E31" s="30">
        <v>0</v>
      </c>
      <c r="F31" s="30">
        <v>0</v>
      </c>
      <c r="G31" s="30">
        <v>10.387632763251601</v>
      </c>
      <c r="H31" s="30">
        <v>0</v>
      </c>
      <c r="I31" s="30">
        <v>2.9855797492863399E-3</v>
      </c>
      <c r="J31" s="52">
        <v>212.26712022065516</v>
      </c>
      <c r="K31" s="57">
        <v>1.3580744651594085E-2</v>
      </c>
    </row>
    <row r="32" spans="1:11">
      <c r="A32" s="29" t="s">
        <v>7</v>
      </c>
      <c r="B32" s="32">
        <v>49.200223431572667</v>
      </c>
      <c r="C32" s="30">
        <v>0</v>
      </c>
      <c r="D32" s="30">
        <v>2.82395217210534</v>
      </c>
      <c r="E32" s="30">
        <v>0</v>
      </c>
      <c r="F32" s="30">
        <v>0</v>
      </c>
      <c r="G32" s="30">
        <v>0</v>
      </c>
      <c r="H32" s="30">
        <v>0</v>
      </c>
      <c r="I32" s="30">
        <v>2.515319871208907E-2</v>
      </c>
      <c r="J32" s="52">
        <v>104.19712484999997</v>
      </c>
      <c r="K32" s="57">
        <v>6.6664801621048276E-3</v>
      </c>
    </row>
    <row r="33" spans="1:11">
      <c r="A33" s="29" t="s">
        <v>9</v>
      </c>
      <c r="B33" s="32">
        <v>139.17117172681381</v>
      </c>
      <c r="C33" s="30">
        <v>0</v>
      </c>
      <c r="D33" s="30">
        <v>64.13993339207525</v>
      </c>
      <c r="E33" s="30">
        <v>0</v>
      </c>
      <c r="F33" s="30">
        <v>0</v>
      </c>
      <c r="G33" s="30">
        <v>10.695613332465101</v>
      </c>
      <c r="H33" s="30">
        <v>0</v>
      </c>
      <c r="I33" s="30">
        <v>8.1507173864068E-2</v>
      </c>
      <c r="J33" s="52">
        <v>437.52846129016899</v>
      </c>
      <c r="K33" s="57">
        <v>2.7992853082521141E-2</v>
      </c>
    </row>
    <row r="34" spans="1:11">
      <c r="A34" s="29" t="s">
        <v>11</v>
      </c>
      <c r="B34" s="32">
        <v>14.352527049384671</v>
      </c>
      <c r="C34" s="30">
        <v>17.305692737503801</v>
      </c>
      <c r="D34" s="30">
        <v>2.0957534163364802</v>
      </c>
      <c r="E34" s="30">
        <v>15.973920728142399</v>
      </c>
      <c r="F34" s="30">
        <v>0</v>
      </c>
      <c r="G34" s="30">
        <v>0</v>
      </c>
      <c r="H34" s="30">
        <v>0</v>
      </c>
      <c r="I34" s="30">
        <v>9.9490672946064104E-2</v>
      </c>
      <c r="J34" s="52">
        <v>102.45676705184859</v>
      </c>
      <c r="K34" s="57">
        <v>6.5551329368042956E-3</v>
      </c>
    </row>
    <row r="35" spans="1:11">
      <c r="A35" s="29" t="s">
        <v>13</v>
      </c>
      <c r="B35" s="32">
        <v>173.32396315495998</v>
      </c>
      <c r="C35" s="30">
        <v>18.348351041266199</v>
      </c>
      <c r="D35" s="30">
        <v>35.343441817582601</v>
      </c>
      <c r="E35" s="30">
        <v>0</v>
      </c>
      <c r="F35" s="30">
        <v>0</v>
      </c>
      <c r="G35" s="30">
        <v>0</v>
      </c>
      <c r="H35" s="30">
        <v>12.7652848826237</v>
      </c>
      <c r="I35" s="30">
        <v>0.36665027950471291</v>
      </c>
      <c r="J35" s="52">
        <v>360.3385397440353</v>
      </c>
      <c r="K35" s="57">
        <v>2.3054280339343106E-2</v>
      </c>
    </row>
    <row r="36" spans="1:11">
      <c r="A36" s="29" t="s">
        <v>16</v>
      </c>
      <c r="B36" s="32">
        <v>442.43852914900003</v>
      </c>
      <c r="C36" s="30">
        <v>4.3214298098448998</v>
      </c>
      <c r="D36" s="30">
        <v>92.525532233835861</v>
      </c>
      <c r="E36" s="30">
        <v>9.3624446071057399</v>
      </c>
      <c r="F36" s="30">
        <v>32.374977171908803</v>
      </c>
      <c r="G36" s="30">
        <v>70.921530150353831</v>
      </c>
      <c r="H36" s="30">
        <v>0</v>
      </c>
      <c r="I36" s="30">
        <v>7.3150723649105936E-2</v>
      </c>
      <c r="J36" s="52">
        <v>902.47434140499968</v>
      </c>
      <c r="K36" s="57">
        <v>5.7739858968719436E-2</v>
      </c>
    </row>
    <row r="37" spans="1:11">
      <c r="A37" s="29" t="s">
        <v>19</v>
      </c>
      <c r="B37" s="32">
        <v>127.78865359361609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4.4970300256793997E-4</v>
      </c>
      <c r="J37" s="52">
        <v>216.2444787200001</v>
      </c>
      <c r="K37" s="57">
        <v>1.3835214067824451E-2</v>
      </c>
    </row>
    <row r="38" spans="1:11">
      <c r="A38" s="29" t="s">
        <v>25</v>
      </c>
      <c r="B38" s="32">
        <v>47.711166458280488</v>
      </c>
      <c r="C38" s="30">
        <v>0</v>
      </c>
      <c r="D38" s="30">
        <v>62.410861804835299</v>
      </c>
      <c r="E38" s="30">
        <v>0</v>
      </c>
      <c r="F38" s="30">
        <v>0</v>
      </c>
      <c r="G38" s="30">
        <v>0</v>
      </c>
      <c r="H38" s="30">
        <v>0</v>
      </c>
      <c r="I38" s="30">
        <v>1.5190141654752576E-2</v>
      </c>
      <c r="J38" s="52">
        <v>118.85236458826651</v>
      </c>
      <c r="K38" s="57">
        <v>7.6041151028643688E-3</v>
      </c>
    </row>
    <row r="39" spans="1:11">
      <c r="A39" s="29" t="s">
        <v>28</v>
      </c>
      <c r="B39" s="32">
        <v>5.4508633835081524</v>
      </c>
      <c r="C39" s="30">
        <v>0</v>
      </c>
      <c r="D39" s="30">
        <v>0.56196075611783713</v>
      </c>
      <c r="E39" s="30">
        <v>0</v>
      </c>
      <c r="F39" s="30">
        <v>0</v>
      </c>
      <c r="G39" s="30">
        <v>0</v>
      </c>
      <c r="H39" s="30">
        <v>0</v>
      </c>
      <c r="I39" s="30">
        <v>2.9121214658684857E-4</v>
      </c>
      <c r="J39" s="52">
        <v>7.3730656291954402</v>
      </c>
      <c r="K39" s="57">
        <v>4.7172506747846573E-4</v>
      </c>
    </row>
    <row r="40" spans="1:11">
      <c r="A40" s="29" t="s">
        <v>31</v>
      </c>
      <c r="B40" s="32">
        <v>21.053431556512606</v>
      </c>
      <c r="C40" s="30">
        <v>9.7059978219990697</v>
      </c>
      <c r="D40" s="30">
        <v>9.7327437191597799</v>
      </c>
      <c r="E40" s="30">
        <v>9.7059978219990697</v>
      </c>
      <c r="F40" s="30">
        <v>0</v>
      </c>
      <c r="G40" s="30">
        <v>0</v>
      </c>
      <c r="H40" s="30">
        <v>0</v>
      </c>
      <c r="I40" s="30">
        <v>5.4005402500119303E-5</v>
      </c>
      <c r="J40" s="52">
        <v>63.706548900009835</v>
      </c>
      <c r="K40" s="57">
        <v>4.075913275433116E-3</v>
      </c>
    </row>
    <row r="41" spans="1:11">
      <c r="A41" s="29" t="s">
        <v>34</v>
      </c>
      <c r="B41" s="32">
        <v>1428.656985458349</v>
      </c>
      <c r="C41" s="30">
        <v>0</v>
      </c>
      <c r="D41" s="30">
        <v>2562.7380579488172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52">
        <v>6080.3886956984297</v>
      </c>
      <c r="K41" s="57">
        <v>0.38902024097222526</v>
      </c>
    </row>
    <row r="42" spans="1:11" ht="6.75" customHeight="1">
      <c r="A42" s="29"/>
      <c r="B42" s="32"/>
      <c r="C42" s="30"/>
      <c r="D42" s="30"/>
      <c r="E42" s="30"/>
      <c r="F42" s="30"/>
      <c r="G42" s="30"/>
      <c r="H42" s="30"/>
      <c r="I42" s="30"/>
      <c r="J42" s="52"/>
      <c r="K42" s="57"/>
    </row>
    <row r="43" spans="1:11">
      <c r="A43" s="51" t="s">
        <v>295</v>
      </c>
      <c r="B43" s="32">
        <v>6623.2116776965086</v>
      </c>
      <c r="C43" s="53">
        <v>85.519164928915984</v>
      </c>
      <c r="D43" s="53">
        <v>3661.9465111685731</v>
      </c>
      <c r="E43" s="53">
        <v>149.97134709543843</v>
      </c>
      <c r="F43" s="53">
        <v>49.629824426709988</v>
      </c>
      <c r="G43" s="53">
        <v>109.902732023955</v>
      </c>
      <c r="H43" s="53">
        <v>21.600463533345209</v>
      </c>
      <c r="I43" s="53">
        <v>1.9244476358962967</v>
      </c>
      <c r="J43" s="53">
        <v>15630.005987612734</v>
      </c>
      <c r="K43" s="57">
        <v>1</v>
      </c>
    </row>
    <row r="44" spans="1:11">
      <c r="A44" s="51" t="s">
        <v>292</v>
      </c>
      <c r="B44" s="40">
        <v>0.4237497850573832</v>
      </c>
      <c r="C44" s="54">
        <v>5.4714735871945657E-3</v>
      </c>
      <c r="D44" s="54">
        <v>0.234289514288784</v>
      </c>
      <c r="E44" s="54">
        <v>9.5950921077250628E-3</v>
      </c>
      <c r="F44" s="54">
        <v>3.1752914532498047E-3</v>
      </c>
      <c r="G44" s="54">
        <v>7.0315220679413896E-3</v>
      </c>
      <c r="H44" s="54">
        <v>1.3819869007385057E-3</v>
      </c>
      <c r="I44" s="54">
        <v>1.2312520145043332E-4</v>
      </c>
      <c r="J44" s="54">
        <v>1</v>
      </c>
      <c r="K44" s="52"/>
    </row>
    <row r="45" spans="1:11" ht="6.75" customHeight="1">
      <c r="A45" s="58"/>
      <c r="B45" s="41"/>
    </row>
    <row r="46" spans="1:11">
      <c r="A46" s="59" t="s">
        <v>296</v>
      </c>
      <c r="B46" s="30"/>
    </row>
  </sheetData>
  <mergeCells count="2">
    <mergeCell ref="A1:K1"/>
    <mergeCell ref="B3:K3"/>
  </mergeCells>
  <printOptions horizontalCentered="1"/>
  <pageMargins left="0.39370078740157483" right="0.19685039370078741" top="0.39370078740157483" bottom="0.39370078740157483" header="0" footer="0"/>
  <pageSetup paperSize="9" scale="92" orientation="landscape" horizontalDpi="1200" verticalDpi="120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2C12A5-69F6-4E88-B98D-05D7B7EE0821}">
  <dimension ref="A1:M76"/>
  <sheetViews>
    <sheetView view="pageBreakPreview" zoomScaleNormal="100" zoomScaleSheetLayoutView="100" workbookViewId="0">
      <selection sqref="A1:L1"/>
    </sheetView>
  </sheetViews>
  <sheetFormatPr baseColWidth="10" defaultColWidth="11.44140625" defaultRowHeight="13.2"/>
  <cols>
    <col min="1" max="1" width="23.109375" customWidth="1"/>
    <col min="2" max="12" width="9.6640625" customWidth="1"/>
  </cols>
  <sheetData>
    <row r="1" spans="1:13" ht="15.6">
      <c r="A1" s="86" t="s">
        <v>355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</row>
    <row r="2" spans="1:13" ht="15.6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6"/>
    </row>
    <row r="3" spans="1:13" ht="13.8" thickBot="1">
      <c r="B3" s="27" t="s">
        <v>17</v>
      </c>
      <c r="C3" s="27" t="s">
        <v>18</v>
      </c>
      <c r="D3" s="27">
        <v>2021</v>
      </c>
      <c r="E3" s="27">
        <v>2020</v>
      </c>
      <c r="F3" s="27">
        <v>2019</v>
      </c>
      <c r="G3" s="27">
        <v>2018</v>
      </c>
      <c r="H3" s="27">
        <v>2017</v>
      </c>
      <c r="I3" s="27">
        <v>2016</v>
      </c>
      <c r="J3" s="27">
        <v>2015</v>
      </c>
      <c r="K3" s="27">
        <v>2014</v>
      </c>
      <c r="L3" s="27">
        <v>2013</v>
      </c>
      <c r="M3" s="17"/>
    </row>
    <row r="4" spans="1:13" ht="14.4" thickTop="1" thickBot="1">
      <c r="A4" s="28" t="s">
        <v>196</v>
      </c>
      <c r="B4" s="87" t="s">
        <v>322</v>
      </c>
      <c r="C4" s="87"/>
      <c r="D4" s="87"/>
      <c r="E4" s="87"/>
      <c r="F4" s="87"/>
      <c r="G4" s="87"/>
      <c r="H4" s="87"/>
      <c r="I4" s="87"/>
      <c r="J4" s="87"/>
      <c r="K4" s="87"/>
      <c r="L4" s="87"/>
      <c r="M4" s="17"/>
    </row>
    <row r="5" spans="1:13" ht="13.8" thickTop="1">
      <c r="A5" s="29" t="s">
        <v>218</v>
      </c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</row>
    <row r="6" spans="1:13">
      <c r="A6" s="29" t="s">
        <v>219</v>
      </c>
      <c r="B6" s="30">
        <v>0</v>
      </c>
      <c r="C6" s="30">
        <v>0</v>
      </c>
      <c r="D6" s="30">
        <v>0</v>
      </c>
      <c r="E6" s="30">
        <v>16.467359999999999</v>
      </c>
      <c r="F6" s="30">
        <v>0</v>
      </c>
      <c r="G6" s="30">
        <v>0</v>
      </c>
      <c r="H6" s="30">
        <v>0</v>
      </c>
      <c r="I6" s="30">
        <v>7.0126499999999998</v>
      </c>
      <c r="J6" s="30">
        <v>0</v>
      </c>
      <c r="K6" s="30">
        <v>0</v>
      </c>
      <c r="L6" s="30">
        <v>9.6187400000000007</v>
      </c>
    </row>
    <row r="7" spans="1:13">
      <c r="A7" s="29" t="s">
        <v>220</v>
      </c>
      <c r="B7" s="30">
        <v>31.90977985</v>
      </c>
      <c r="C7" s="30">
        <v>41.347622000000001</v>
      </c>
      <c r="D7" s="30">
        <v>45.370640000000002</v>
      </c>
      <c r="E7" s="30">
        <v>56.563239750000008</v>
      </c>
      <c r="F7" s="30">
        <v>18.699960000000001</v>
      </c>
      <c r="G7" s="30">
        <v>53.178119000000002</v>
      </c>
      <c r="H7" s="30">
        <v>48.864384000000001</v>
      </c>
      <c r="I7" s="30">
        <v>22.916679999999999</v>
      </c>
      <c r="J7" s="30">
        <v>20.0046</v>
      </c>
      <c r="K7" s="30">
        <v>25.280201999999999</v>
      </c>
      <c r="L7" s="30">
        <v>26.788784</v>
      </c>
    </row>
    <row r="8" spans="1:13">
      <c r="A8" s="29" t="s">
        <v>221</v>
      </c>
      <c r="B8" s="30">
        <v>20.538429000000001</v>
      </c>
      <c r="C8" s="30">
        <v>226.90470099999999</v>
      </c>
      <c r="D8" s="30">
        <v>25.784588000000003</v>
      </c>
      <c r="E8" s="30">
        <v>71.229506999999998</v>
      </c>
      <c r="F8" s="30">
        <v>130.01742200000001</v>
      </c>
      <c r="G8" s="30">
        <v>119.817688</v>
      </c>
      <c r="H8" s="30">
        <v>88.992992000000001</v>
      </c>
      <c r="I8" s="30">
        <v>57.181943000000004</v>
      </c>
      <c r="J8" s="30">
        <v>23.139643000000003</v>
      </c>
      <c r="K8" s="30">
        <v>100.84468799999998</v>
      </c>
      <c r="L8" s="30">
        <v>52.662090999999997</v>
      </c>
    </row>
    <row r="9" spans="1:13">
      <c r="A9" s="29" t="s">
        <v>222</v>
      </c>
      <c r="B9" s="30">
        <v>6.1976399999999998</v>
      </c>
      <c r="C9" s="30">
        <v>15.46058</v>
      </c>
      <c r="D9" s="30">
        <v>8.1827039999999993</v>
      </c>
      <c r="E9" s="30">
        <v>1.962569</v>
      </c>
      <c r="F9" s="30">
        <v>1.6763889999999999</v>
      </c>
      <c r="G9" s="30">
        <v>15.188784</v>
      </c>
      <c r="H9" s="30">
        <v>0</v>
      </c>
      <c r="I9" s="30">
        <v>9.8554449999999996</v>
      </c>
      <c r="J9" s="30">
        <v>10.801557000000001</v>
      </c>
      <c r="K9" s="30">
        <v>0</v>
      </c>
      <c r="L9" s="30">
        <v>6.090916</v>
      </c>
    </row>
    <row r="10" spans="1:13">
      <c r="A10" s="29" t="s">
        <v>223</v>
      </c>
      <c r="B10" s="30">
        <v>109.213104</v>
      </c>
      <c r="C10" s="30">
        <v>26.579616000000001</v>
      </c>
      <c r="D10" s="30">
        <v>71.592686</v>
      </c>
      <c r="E10" s="30">
        <v>42.339669999999998</v>
      </c>
      <c r="F10" s="30">
        <v>1.5926720000000001</v>
      </c>
      <c r="G10" s="30">
        <v>111.862776</v>
      </c>
      <c r="H10" s="30">
        <v>80.718738999999999</v>
      </c>
      <c r="I10" s="30">
        <v>112.51877899999999</v>
      </c>
      <c r="J10" s="30">
        <v>57.197823999999997</v>
      </c>
      <c r="K10" s="30">
        <v>26.137359</v>
      </c>
      <c r="L10" s="30">
        <v>99.547563999999994</v>
      </c>
    </row>
    <row r="11" spans="1:13">
      <c r="A11" s="29" t="s">
        <v>224</v>
      </c>
      <c r="B11" s="30">
        <v>0</v>
      </c>
      <c r="C11" s="30">
        <v>1.9499839999999999</v>
      </c>
      <c r="D11" s="30">
        <v>2.7561399999999998</v>
      </c>
      <c r="E11" s="30">
        <v>51.384637000000005</v>
      </c>
      <c r="F11" s="30">
        <v>0</v>
      </c>
      <c r="G11" s="30">
        <v>0</v>
      </c>
      <c r="H11" s="30">
        <v>44.281439999999996</v>
      </c>
      <c r="I11" s="30">
        <v>28.58578</v>
      </c>
      <c r="J11" s="30">
        <v>26.131392000000002</v>
      </c>
      <c r="K11" s="30">
        <v>1.6092660000000001</v>
      </c>
      <c r="L11" s="30">
        <v>23.033690999999997</v>
      </c>
    </row>
    <row r="12" spans="1:13">
      <c r="A12" s="29" t="s">
        <v>225</v>
      </c>
      <c r="B12" s="30">
        <v>7.9537699999999996</v>
      </c>
      <c r="C12" s="30">
        <v>21.427723</v>
      </c>
      <c r="D12" s="30">
        <v>24.980322000000001</v>
      </c>
      <c r="E12" s="30">
        <v>0.55596400000000001</v>
      </c>
      <c r="F12" s="30">
        <v>13.481956</v>
      </c>
      <c r="G12" s="30">
        <v>7.3729769999999997</v>
      </c>
      <c r="H12" s="30">
        <v>77.274312999999992</v>
      </c>
      <c r="I12" s="30">
        <v>15.770557</v>
      </c>
      <c r="J12" s="30">
        <v>0</v>
      </c>
      <c r="K12" s="30">
        <v>0</v>
      </c>
      <c r="L12" s="30">
        <v>0</v>
      </c>
    </row>
    <row r="13" spans="1:13">
      <c r="A13" s="29" t="s">
        <v>226</v>
      </c>
      <c r="B13" s="30">
        <v>322.64824400000003</v>
      </c>
      <c r="C13" s="30">
        <v>455.73233299999993</v>
      </c>
      <c r="D13" s="30">
        <v>530.58001100000001</v>
      </c>
      <c r="E13" s="30">
        <v>418.53090600000002</v>
      </c>
      <c r="F13" s="30">
        <v>617.77651199999991</v>
      </c>
      <c r="G13" s="30">
        <v>204.02560300000002</v>
      </c>
      <c r="H13" s="30">
        <v>339.33731699999998</v>
      </c>
      <c r="I13" s="30">
        <v>116.15376600000002</v>
      </c>
      <c r="J13" s="30">
        <v>171.144035</v>
      </c>
      <c r="K13" s="30">
        <v>194.299589</v>
      </c>
      <c r="L13" s="30">
        <v>260.55546900000002</v>
      </c>
    </row>
    <row r="14" spans="1:13">
      <c r="A14" s="29" t="s">
        <v>227</v>
      </c>
    </row>
    <row r="15" spans="1:13">
      <c r="A15" s="29" t="s">
        <v>228</v>
      </c>
      <c r="B15" s="30">
        <v>0</v>
      </c>
      <c r="C15" s="30">
        <v>14.828968</v>
      </c>
      <c r="D15" s="30">
        <v>0</v>
      </c>
      <c r="E15" s="30">
        <v>0</v>
      </c>
      <c r="F15" s="30">
        <v>0</v>
      </c>
      <c r="G15" s="30">
        <v>0</v>
      </c>
      <c r="H15" s="30">
        <v>0</v>
      </c>
      <c r="I15" s="30">
        <v>12.510567999999999</v>
      </c>
      <c r="J15" s="30">
        <v>1.55006</v>
      </c>
      <c r="K15" s="30">
        <v>0</v>
      </c>
      <c r="L15" s="30">
        <v>0</v>
      </c>
    </row>
    <row r="16" spans="1:13">
      <c r="A16" s="29" t="s">
        <v>229</v>
      </c>
      <c r="B16" s="30">
        <v>19.314724999999999</v>
      </c>
      <c r="C16" s="30">
        <v>0</v>
      </c>
      <c r="D16" s="30">
        <v>0</v>
      </c>
      <c r="E16" s="30">
        <v>0</v>
      </c>
      <c r="F16" s="30">
        <v>0</v>
      </c>
      <c r="G16" s="30">
        <v>0</v>
      </c>
      <c r="H16" s="30">
        <v>14.591044</v>
      </c>
      <c r="I16" s="30">
        <v>0</v>
      </c>
      <c r="J16" s="30">
        <v>25.283978000000001</v>
      </c>
      <c r="K16" s="30">
        <v>13.038527999999999</v>
      </c>
      <c r="L16" s="30">
        <v>29.798196000000001</v>
      </c>
    </row>
    <row r="17" spans="1:12">
      <c r="A17" s="29" t="s">
        <v>230</v>
      </c>
      <c r="B17" s="30">
        <v>21.305423999999999</v>
      </c>
      <c r="C17" s="30">
        <v>5.1385800000000001</v>
      </c>
      <c r="D17" s="30">
        <v>10.376234</v>
      </c>
      <c r="E17" s="30">
        <v>0</v>
      </c>
      <c r="F17" s="30">
        <v>0</v>
      </c>
      <c r="G17" s="30">
        <v>27.998228000000001</v>
      </c>
      <c r="H17" s="30">
        <v>44.838852000000003</v>
      </c>
      <c r="I17" s="30">
        <v>0</v>
      </c>
      <c r="J17" s="30">
        <v>52.186295999999999</v>
      </c>
      <c r="K17" s="30">
        <v>37.632269999999998</v>
      </c>
      <c r="L17" s="30">
        <v>0</v>
      </c>
    </row>
    <row r="18" spans="1:12">
      <c r="A18" s="29" t="s">
        <v>231</v>
      </c>
    </row>
    <row r="19" spans="1:12">
      <c r="A19" s="29" t="s">
        <v>232</v>
      </c>
      <c r="B19" s="30">
        <v>5.600752</v>
      </c>
      <c r="C19" s="30">
        <v>18.820954</v>
      </c>
      <c r="D19" s="30">
        <v>42.145488999999998</v>
      </c>
      <c r="E19" s="30">
        <v>0</v>
      </c>
      <c r="F19" s="30">
        <v>45.639949999999999</v>
      </c>
      <c r="G19" s="30">
        <v>0</v>
      </c>
      <c r="H19" s="30">
        <v>13.468655999999999</v>
      </c>
      <c r="I19" s="30">
        <v>14.480959</v>
      </c>
      <c r="J19" s="30">
        <v>0</v>
      </c>
      <c r="K19" s="30">
        <v>4.508883</v>
      </c>
      <c r="L19" s="30">
        <v>9.9880320000000005</v>
      </c>
    </row>
    <row r="20" spans="1:12">
      <c r="A20" s="29" t="s">
        <v>201</v>
      </c>
    </row>
    <row r="21" spans="1:12">
      <c r="A21" s="29" t="s">
        <v>233</v>
      </c>
      <c r="B21" s="30">
        <v>0</v>
      </c>
      <c r="C21" s="30">
        <v>0</v>
      </c>
      <c r="D21" s="30">
        <v>0</v>
      </c>
      <c r="E21" s="30"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</row>
    <row r="22" spans="1:12">
      <c r="A22" s="29" t="s">
        <v>234</v>
      </c>
    </row>
    <row r="23" spans="1:12">
      <c r="A23" s="29" t="s">
        <v>235</v>
      </c>
      <c r="B23" s="30">
        <v>0.16671891047046483</v>
      </c>
      <c r="C23" s="30">
        <v>0.18279716093335324</v>
      </c>
      <c r="D23" s="30">
        <v>0.18828081209550374</v>
      </c>
      <c r="E23" s="30">
        <v>0.18334522303249828</v>
      </c>
      <c r="F23" s="30">
        <v>0.17518451307464353</v>
      </c>
      <c r="G23" s="30">
        <v>0.1983621536992316</v>
      </c>
      <c r="H23" s="30">
        <v>0.22453150583078033</v>
      </c>
      <c r="I23" s="30">
        <v>0.24181641464346826</v>
      </c>
      <c r="J23" s="30">
        <v>0.23788141890282938</v>
      </c>
      <c r="K23" s="30">
        <v>0.18238060071417136</v>
      </c>
      <c r="L23" s="30">
        <v>0.35476768085129945</v>
      </c>
    </row>
    <row r="24" spans="1:12">
      <c r="A24" s="29" t="s">
        <v>236</v>
      </c>
      <c r="B24" s="30">
        <v>9.8030918891596278E-2</v>
      </c>
      <c r="C24" s="30">
        <v>0.10190574459639622</v>
      </c>
      <c r="D24" s="30">
        <v>0.11042318756826885</v>
      </c>
      <c r="E24" s="30">
        <v>0.11986641907149785</v>
      </c>
      <c r="F24" s="30">
        <v>0.11351127242193035</v>
      </c>
      <c r="G24" s="30">
        <v>0.12853648809259657</v>
      </c>
      <c r="H24" s="30">
        <v>0.1072456957778555</v>
      </c>
      <c r="I24" s="30">
        <v>0.11752560407611504</v>
      </c>
      <c r="J24" s="30">
        <v>0.1127796344047946</v>
      </c>
      <c r="K24" s="30">
        <v>0.10266037749772618</v>
      </c>
      <c r="L24" s="30">
        <v>0.12491594707899367</v>
      </c>
    </row>
    <row r="25" spans="1:12">
      <c r="A25" s="29" t="s">
        <v>237</v>
      </c>
    </row>
    <row r="26" spans="1:12">
      <c r="A26" s="29" t="s">
        <v>238</v>
      </c>
      <c r="B26" s="30">
        <v>4.7722619999999996</v>
      </c>
      <c r="C26" s="30">
        <v>1.567922</v>
      </c>
      <c r="D26" s="30">
        <v>0</v>
      </c>
      <c r="E26" s="30">
        <v>12.262788</v>
      </c>
      <c r="F26" s="30">
        <v>12.273016999999999</v>
      </c>
      <c r="G26" s="30">
        <v>5.8323090000000004</v>
      </c>
      <c r="H26" s="30">
        <v>6.5013420000000002</v>
      </c>
      <c r="I26" s="30">
        <v>1.3254379999999999</v>
      </c>
      <c r="J26" s="30">
        <v>14.556177</v>
      </c>
      <c r="K26" s="30">
        <v>0</v>
      </c>
      <c r="L26" s="30">
        <v>4.5458600000000002</v>
      </c>
    </row>
    <row r="27" spans="1:12">
      <c r="A27" s="29" t="s">
        <v>239</v>
      </c>
    </row>
    <row r="28" spans="1:12">
      <c r="A28" s="29" t="s">
        <v>240</v>
      </c>
      <c r="B28" s="30">
        <v>68.334353000000007</v>
      </c>
      <c r="C28" s="30">
        <v>71.30345299999999</v>
      </c>
      <c r="D28" s="30">
        <v>224.07069800000002</v>
      </c>
      <c r="E28" s="30">
        <v>81.251034000000004</v>
      </c>
      <c r="F28" s="30">
        <v>134.67872299999999</v>
      </c>
      <c r="G28" s="30">
        <v>49.195150999999996</v>
      </c>
      <c r="H28" s="30">
        <v>183.87746500000003</v>
      </c>
      <c r="I28" s="30">
        <v>37.271040000000006</v>
      </c>
      <c r="J28" s="30">
        <v>37.026646</v>
      </c>
      <c r="K28" s="30">
        <v>107.07959</v>
      </c>
      <c r="L28" s="30">
        <v>51.823126000000002</v>
      </c>
    </row>
    <row r="29" spans="1:12">
      <c r="A29" s="29" t="s">
        <v>241</v>
      </c>
      <c r="B29" s="30">
        <v>36.582470000000001</v>
      </c>
      <c r="C29" s="30">
        <v>0</v>
      </c>
      <c r="D29" s="30">
        <v>26.550765999999999</v>
      </c>
      <c r="E29" s="30">
        <v>29.632483999999998</v>
      </c>
      <c r="F29" s="30">
        <v>71.517351999999988</v>
      </c>
      <c r="G29" s="30">
        <v>42.201977999999997</v>
      </c>
      <c r="H29" s="30">
        <v>24.327365999999998</v>
      </c>
      <c r="I29" s="30">
        <v>40.286892000000002</v>
      </c>
      <c r="J29" s="30">
        <v>51.770814999999999</v>
      </c>
      <c r="K29" s="30">
        <v>24.290647999999997</v>
      </c>
      <c r="L29" s="30">
        <v>2.0453239999999999</v>
      </c>
    </row>
    <row r="30" spans="1:12">
      <c r="A30" s="29" t="s">
        <v>242</v>
      </c>
      <c r="B30" s="30">
        <v>2.0786500000000001</v>
      </c>
      <c r="C30" s="30">
        <v>0</v>
      </c>
      <c r="D30" s="30">
        <v>35.814250000000001</v>
      </c>
      <c r="E30" s="30">
        <v>34.718684000000003</v>
      </c>
      <c r="F30" s="30">
        <v>22.744323999999999</v>
      </c>
      <c r="G30" s="30">
        <v>24.013538</v>
      </c>
      <c r="H30" s="30">
        <v>24.841529000000001</v>
      </c>
      <c r="I30" s="30">
        <v>0</v>
      </c>
      <c r="J30" s="30">
        <v>21.229445999999999</v>
      </c>
      <c r="K30" s="30">
        <v>22.499428000000002</v>
      </c>
      <c r="L30" s="30">
        <v>34.008602000000003</v>
      </c>
    </row>
    <row r="31" spans="1:12">
      <c r="A31" s="29" t="s">
        <v>243</v>
      </c>
      <c r="B31" s="30">
        <v>6.3809719999999999</v>
      </c>
      <c r="C31" s="30">
        <v>25.680748000000001</v>
      </c>
      <c r="D31" s="30">
        <v>39.232591999999997</v>
      </c>
      <c r="E31" s="30">
        <v>51.839283999999999</v>
      </c>
      <c r="F31" s="30">
        <v>17.136437000000001</v>
      </c>
      <c r="G31" s="30">
        <v>3.516562</v>
      </c>
      <c r="H31" s="30">
        <v>6.9984330000000003</v>
      </c>
      <c r="I31" s="30">
        <v>0</v>
      </c>
      <c r="J31" s="30">
        <v>8.5429119999999994</v>
      </c>
      <c r="K31" s="30">
        <v>23.156112</v>
      </c>
      <c r="L31" s="30">
        <v>0</v>
      </c>
    </row>
    <row r="32" spans="1:12">
      <c r="A32" s="29" t="s">
        <v>244</v>
      </c>
      <c r="B32" s="30">
        <v>363.13275899999991</v>
      </c>
      <c r="C32" s="30">
        <v>193.38719499999999</v>
      </c>
      <c r="D32" s="30">
        <v>350.25873299999995</v>
      </c>
      <c r="E32" s="30">
        <v>199.48136399999999</v>
      </c>
      <c r="F32" s="30">
        <v>193.00539899999998</v>
      </c>
      <c r="G32" s="30">
        <v>100.75054200000001</v>
      </c>
      <c r="H32" s="30">
        <v>288.89443700000004</v>
      </c>
      <c r="I32" s="30">
        <v>135.91941299999999</v>
      </c>
      <c r="J32" s="30">
        <v>181.51958500000001</v>
      </c>
      <c r="K32" s="30">
        <v>108.42825999999999</v>
      </c>
      <c r="L32" s="30">
        <v>34.536270000000002</v>
      </c>
    </row>
    <row r="33" spans="1:12">
      <c r="A33" s="29" t="s">
        <v>245</v>
      </c>
      <c r="B33" s="30">
        <v>21.813324000000001</v>
      </c>
      <c r="C33" s="30">
        <v>48.799183999999997</v>
      </c>
      <c r="D33" s="30">
        <v>22.009675999999999</v>
      </c>
      <c r="E33" s="30">
        <v>57.229254999999995</v>
      </c>
      <c r="F33" s="30">
        <v>6.7914719999999997</v>
      </c>
      <c r="G33" s="30">
        <v>36.608712000000004</v>
      </c>
      <c r="H33" s="30">
        <v>65.406397999999996</v>
      </c>
      <c r="I33" s="30">
        <v>14.625536</v>
      </c>
      <c r="J33" s="30">
        <v>26.587872999999998</v>
      </c>
      <c r="K33" s="30">
        <v>16.641079000000001</v>
      </c>
      <c r="L33" s="30">
        <v>22.959689000000001</v>
      </c>
    </row>
    <row r="34" spans="1:12">
      <c r="A34" s="29" t="s">
        <v>246</v>
      </c>
      <c r="B34" s="30">
        <v>8.9581359999999997</v>
      </c>
      <c r="C34" s="30">
        <v>14.430253</v>
      </c>
      <c r="D34" s="30">
        <v>0</v>
      </c>
      <c r="E34" s="30">
        <v>36.065854999999999</v>
      </c>
      <c r="F34" s="30">
        <v>0</v>
      </c>
      <c r="G34" s="30">
        <v>0</v>
      </c>
      <c r="H34" s="30">
        <v>32.378937999999998</v>
      </c>
      <c r="I34" s="30">
        <v>18.8565</v>
      </c>
      <c r="J34" s="30">
        <v>0</v>
      </c>
      <c r="K34" s="30">
        <v>3.4256000000000002</v>
      </c>
      <c r="L34" s="30">
        <v>0</v>
      </c>
    </row>
    <row r="35" spans="1:12">
      <c r="A35" s="29" t="s">
        <v>247</v>
      </c>
      <c r="B35" s="30">
        <v>95.894560999999996</v>
      </c>
      <c r="C35" s="30">
        <v>53.300233000000006</v>
      </c>
      <c r="D35" s="30">
        <v>148.56200199999998</v>
      </c>
      <c r="E35" s="30">
        <v>45.570864999999998</v>
      </c>
      <c r="F35" s="30">
        <v>62.76088</v>
      </c>
      <c r="G35" s="30">
        <v>31.271466000000004</v>
      </c>
      <c r="H35" s="30">
        <v>95.294021000000001</v>
      </c>
      <c r="I35" s="30">
        <v>113.01593700000001</v>
      </c>
      <c r="J35" s="30">
        <v>118.969758</v>
      </c>
      <c r="K35" s="30">
        <v>35.897750000000002</v>
      </c>
      <c r="L35" s="30">
        <v>78.773771999999994</v>
      </c>
    </row>
    <row r="36" spans="1:12">
      <c r="A36" s="29" t="s">
        <v>248</v>
      </c>
      <c r="B36" s="30">
        <v>68.180173999999994</v>
      </c>
      <c r="C36" s="30">
        <v>26.859622000000002</v>
      </c>
      <c r="D36" s="30">
        <v>100.895698</v>
      </c>
      <c r="E36" s="30">
        <v>42.644442999999995</v>
      </c>
      <c r="F36" s="30">
        <v>57.464568</v>
      </c>
      <c r="G36" s="30">
        <v>88.178022999999996</v>
      </c>
      <c r="H36" s="30">
        <v>9.2440599999999993</v>
      </c>
      <c r="I36" s="30">
        <v>73.384573000000003</v>
      </c>
      <c r="J36" s="30">
        <v>18.053004999999999</v>
      </c>
      <c r="K36" s="30">
        <v>33.670761999999996</v>
      </c>
      <c r="L36" s="30">
        <v>50.388551000000007</v>
      </c>
    </row>
    <row r="37" spans="1:12">
      <c r="A37" s="29" t="s">
        <v>249</v>
      </c>
    </row>
    <row r="38" spans="1:12">
      <c r="A38" s="29" t="s">
        <v>250</v>
      </c>
      <c r="B38" s="30">
        <v>0</v>
      </c>
      <c r="C38" s="30">
        <v>18.552696000000001</v>
      </c>
      <c r="D38" s="30">
        <v>20.043759999999999</v>
      </c>
      <c r="E38" s="30">
        <v>0</v>
      </c>
      <c r="F38" s="30">
        <v>5.8063610000000008</v>
      </c>
      <c r="G38" s="30">
        <v>8.9061469999999989</v>
      </c>
      <c r="H38" s="30">
        <v>1.4800139999999999</v>
      </c>
      <c r="I38" s="30">
        <v>0</v>
      </c>
      <c r="J38" s="30">
        <v>0.26679799999999998</v>
      </c>
      <c r="K38" s="30">
        <v>8.2694580000000002</v>
      </c>
      <c r="L38" s="30">
        <v>0</v>
      </c>
    </row>
    <row r="39" spans="1:12">
      <c r="A39" s="29" t="s">
        <v>251</v>
      </c>
      <c r="B39" s="30">
        <v>90.712365000000005</v>
      </c>
      <c r="C39" s="30">
        <v>94.150837999999993</v>
      </c>
      <c r="D39" s="30">
        <v>109.136826</v>
      </c>
      <c r="E39" s="30">
        <v>156.741974</v>
      </c>
      <c r="F39" s="30">
        <v>71.974266</v>
      </c>
      <c r="G39" s="30">
        <v>87.912822000000006</v>
      </c>
      <c r="H39" s="30">
        <v>129.452257</v>
      </c>
      <c r="I39" s="30">
        <v>86.655420000000007</v>
      </c>
      <c r="J39" s="30">
        <v>67.673988999999992</v>
      </c>
      <c r="K39" s="30">
        <v>56.860913999999994</v>
      </c>
      <c r="L39" s="30">
        <v>167.66794899999999</v>
      </c>
    </row>
    <row r="40" spans="1:12">
      <c r="A40" s="29" t="s">
        <v>252</v>
      </c>
      <c r="B40" s="30">
        <v>105.763924</v>
      </c>
      <c r="C40" s="30">
        <v>13.288544999999999</v>
      </c>
      <c r="D40" s="30">
        <v>33.544910999999999</v>
      </c>
      <c r="E40" s="30">
        <v>38.995111999999999</v>
      </c>
      <c r="F40" s="30">
        <v>19.859724</v>
      </c>
      <c r="G40" s="30">
        <v>15.285537</v>
      </c>
      <c r="H40" s="30">
        <v>77.715372000000002</v>
      </c>
      <c r="I40" s="30">
        <v>1.552843</v>
      </c>
      <c r="J40" s="30">
        <v>33.566046</v>
      </c>
      <c r="K40" s="30">
        <v>12.623279999999999</v>
      </c>
      <c r="L40" s="30">
        <v>24.192762000000002</v>
      </c>
    </row>
    <row r="41" spans="1:12">
      <c r="A41" s="29" t="s">
        <v>253</v>
      </c>
      <c r="B41" s="30">
        <v>107.59921</v>
      </c>
      <c r="C41" s="30">
        <v>29.464737</v>
      </c>
      <c r="D41" s="30">
        <v>128.65506199999999</v>
      </c>
      <c r="E41" s="30">
        <v>72.192571000000001</v>
      </c>
      <c r="F41" s="30">
        <v>37.961741000000004</v>
      </c>
      <c r="G41" s="30">
        <v>41.83858</v>
      </c>
      <c r="H41" s="30">
        <v>34.141334000000001</v>
      </c>
      <c r="I41" s="30">
        <v>90.706566000000009</v>
      </c>
      <c r="J41" s="30">
        <v>35.216770999999994</v>
      </c>
      <c r="K41" s="30">
        <v>15.814400000000001</v>
      </c>
      <c r="L41" s="30">
        <v>23.930833</v>
      </c>
    </row>
    <row r="42" spans="1:12">
      <c r="A42" s="29" t="s">
        <v>254</v>
      </c>
      <c r="B42" s="30">
        <v>329.81052899999997</v>
      </c>
      <c r="C42" s="30">
        <v>491.57168899999999</v>
      </c>
      <c r="D42" s="30">
        <v>395.60096599999997</v>
      </c>
      <c r="E42" s="30">
        <v>487.84792600000003</v>
      </c>
      <c r="F42" s="30">
        <v>378.90036800000001</v>
      </c>
      <c r="G42" s="30">
        <v>311.470597</v>
      </c>
      <c r="H42" s="30">
        <v>417.07791099999997</v>
      </c>
      <c r="I42" s="30">
        <v>605.11798399999998</v>
      </c>
      <c r="J42" s="30">
        <v>1043.768131</v>
      </c>
      <c r="K42" s="30">
        <v>481.089292</v>
      </c>
      <c r="L42" s="30">
        <v>349.504999</v>
      </c>
    </row>
    <row r="43" spans="1:12">
      <c r="A43" s="29" t="s">
        <v>255</v>
      </c>
    </row>
    <row r="44" spans="1:12">
      <c r="A44" s="29" t="s">
        <v>256</v>
      </c>
      <c r="B44" s="30">
        <v>15.59979</v>
      </c>
      <c r="C44" s="30">
        <v>12.981914</v>
      </c>
      <c r="D44" s="30">
        <v>30.798648</v>
      </c>
      <c r="E44" s="30">
        <v>15.9844759</v>
      </c>
      <c r="F44" s="30">
        <v>77.718039000000005</v>
      </c>
      <c r="G44" s="30">
        <v>0</v>
      </c>
      <c r="H44" s="30">
        <v>0</v>
      </c>
      <c r="I44" s="30">
        <v>25.141888000000002</v>
      </c>
      <c r="J44" s="30">
        <v>20.026436</v>
      </c>
      <c r="K44" s="30">
        <v>20.841567999999999</v>
      </c>
      <c r="L44" s="30">
        <v>0</v>
      </c>
    </row>
    <row r="45" spans="1:12">
      <c r="A45" s="29" t="s">
        <v>257</v>
      </c>
      <c r="B45" s="30">
        <v>4.5529019999999996</v>
      </c>
      <c r="C45" s="30">
        <v>0</v>
      </c>
      <c r="D45" s="30">
        <v>0</v>
      </c>
      <c r="E45" s="30">
        <v>0</v>
      </c>
      <c r="F45" s="30">
        <v>4.1269140000000002</v>
      </c>
      <c r="G45" s="30">
        <v>12.45764</v>
      </c>
      <c r="H45" s="30">
        <v>7.0965600000000002</v>
      </c>
      <c r="I45" s="30">
        <v>10.264958</v>
      </c>
      <c r="J45" s="30">
        <v>0</v>
      </c>
      <c r="K45" s="30">
        <v>0</v>
      </c>
      <c r="L45" s="30">
        <v>0</v>
      </c>
    </row>
    <row r="46" spans="1:12">
      <c r="A46" s="29" t="s">
        <v>258</v>
      </c>
      <c r="B46" s="30">
        <v>19.089047999999998</v>
      </c>
      <c r="C46" s="30">
        <v>13.429565999999999</v>
      </c>
      <c r="D46" s="30">
        <v>20.349797000000002</v>
      </c>
      <c r="E46" s="30">
        <v>16.275887999999998</v>
      </c>
      <c r="F46" s="30">
        <v>0</v>
      </c>
      <c r="G46" s="30">
        <v>0</v>
      </c>
      <c r="H46" s="30">
        <v>4.9294419999999999</v>
      </c>
      <c r="I46" s="30">
        <v>6.790152</v>
      </c>
      <c r="J46" s="30">
        <v>11.299365</v>
      </c>
      <c r="K46" s="30">
        <v>12.495255999999999</v>
      </c>
      <c r="L46" s="30">
        <v>22.016539999999999</v>
      </c>
    </row>
    <row r="47" spans="1:12">
      <c r="A47" s="29" t="s">
        <v>259</v>
      </c>
      <c r="B47" s="30">
        <v>0</v>
      </c>
      <c r="C47" s="30">
        <v>30.064859999999999</v>
      </c>
      <c r="D47" s="30">
        <v>0</v>
      </c>
      <c r="E47" s="30">
        <v>34.186564500000003</v>
      </c>
      <c r="F47" s="30">
        <v>32.284735999999995</v>
      </c>
      <c r="G47" s="30">
        <v>15.033431999999999</v>
      </c>
      <c r="H47" s="30">
        <v>3.2111000000000001E-2</v>
      </c>
      <c r="I47" s="30">
        <v>0</v>
      </c>
      <c r="J47" s="30">
        <v>0</v>
      </c>
      <c r="K47" s="30">
        <v>0</v>
      </c>
      <c r="L47" s="30">
        <v>0</v>
      </c>
    </row>
    <row r="48" spans="1:12">
      <c r="A48" s="29" t="s">
        <v>260</v>
      </c>
    </row>
    <row r="49" spans="1:13">
      <c r="A49" s="29" t="s">
        <v>261</v>
      </c>
      <c r="B49" s="30">
        <v>8.6869379999999996</v>
      </c>
      <c r="C49" s="30">
        <v>22.932482999999998</v>
      </c>
      <c r="D49" s="30">
        <v>0</v>
      </c>
      <c r="E49" s="30">
        <v>0</v>
      </c>
      <c r="F49" s="30">
        <v>1.2853940000000001</v>
      </c>
      <c r="G49" s="30">
        <v>42.551153000000006</v>
      </c>
      <c r="H49" s="30">
        <v>2.7338589999999998</v>
      </c>
      <c r="I49" s="30">
        <v>6.1898520000000001</v>
      </c>
      <c r="J49" s="30">
        <v>6.0828959999999999</v>
      </c>
      <c r="K49" s="30">
        <v>1.5161479999999998</v>
      </c>
      <c r="L49" s="30">
        <v>0</v>
      </c>
    </row>
    <row r="50" spans="1:13">
      <c r="A50" s="29" t="s">
        <v>262</v>
      </c>
      <c r="B50" s="30">
        <v>19.228632000000001</v>
      </c>
      <c r="C50" s="30">
        <v>0.44008000000000003</v>
      </c>
      <c r="D50" s="30">
        <v>0</v>
      </c>
      <c r="E50" s="30">
        <v>23.943625000000001</v>
      </c>
      <c r="F50" s="30">
        <v>35.460777999999998</v>
      </c>
      <c r="G50" s="30">
        <v>76.562512999999996</v>
      </c>
      <c r="H50" s="30">
        <v>37.795035999999996</v>
      </c>
      <c r="I50" s="30">
        <v>26.966856</v>
      </c>
      <c r="J50" s="30">
        <v>0</v>
      </c>
      <c r="K50" s="30">
        <v>0</v>
      </c>
      <c r="L50" s="30">
        <v>12.887447999999999</v>
      </c>
    </row>
    <row r="51" spans="1:13">
      <c r="A51" s="29" t="s">
        <v>263</v>
      </c>
      <c r="B51" s="30">
        <v>11.6245405</v>
      </c>
      <c r="C51" s="30">
        <v>5.4126309999999993</v>
      </c>
      <c r="D51" s="30">
        <v>94.139938999999998</v>
      </c>
      <c r="E51" s="30">
        <v>23.246730000000003</v>
      </c>
      <c r="F51" s="30">
        <v>85.14728199999999</v>
      </c>
      <c r="G51" s="30">
        <v>56.259461999999999</v>
      </c>
      <c r="H51" s="30">
        <v>16.969925</v>
      </c>
      <c r="I51" s="30">
        <v>57.283481999999999</v>
      </c>
      <c r="J51" s="30">
        <v>26.578099999999999</v>
      </c>
      <c r="K51" s="30">
        <v>50.869783550000008</v>
      </c>
      <c r="L51" s="30">
        <v>46.711496499999996</v>
      </c>
    </row>
    <row r="52" spans="1:13">
      <c r="A52" s="31" t="s">
        <v>264</v>
      </c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41"/>
    </row>
    <row r="53" spans="1:13">
      <c r="A53" s="31" t="s">
        <v>265</v>
      </c>
      <c r="B53" s="32">
        <v>1250.0169250000004</v>
      </c>
      <c r="C53" s="32">
        <v>1001.492319</v>
      </c>
      <c r="D53" s="32">
        <v>1879.1774349999996</v>
      </c>
      <c r="E53" s="32">
        <v>1117.0322120000001</v>
      </c>
      <c r="F53" s="32">
        <v>1008.764515</v>
      </c>
      <c r="G53" s="32">
        <v>657.40983100000017</v>
      </c>
      <c r="H53" s="32">
        <v>679.23058600000002</v>
      </c>
      <c r="I53" s="32">
        <v>986.46794900000009</v>
      </c>
      <c r="J53" s="32">
        <v>1106.8367949999999</v>
      </c>
      <c r="K53" s="32">
        <v>1023.0737500000001</v>
      </c>
      <c r="L53" s="32">
        <v>1014.31939</v>
      </c>
      <c r="M53" s="41"/>
    </row>
    <row r="54" spans="1:13">
      <c r="A54" s="31" t="s">
        <v>266</v>
      </c>
      <c r="B54" s="32">
        <v>7714.207187</v>
      </c>
      <c r="C54" s="32">
        <v>3564.7991960000008</v>
      </c>
      <c r="D54" s="32">
        <v>3600.751683</v>
      </c>
      <c r="E54" s="32">
        <v>4241.0333470000014</v>
      </c>
      <c r="F54" s="32">
        <v>3434.0745420000003</v>
      </c>
      <c r="G54" s="32">
        <v>2607.4677710000001</v>
      </c>
      <c r="H54" s="32">
        <v>2959.1205330000003</v>
      </c>
      <c r="I54" s="32">
        <v>2998.958075</v>
      </c>
      <c r="J54" s="32">
        <v>4131.1915879999997</v>
      </c>
      <c r="K54" s="32">
        <v>4540.4795329999997</v>
      </c>
      <c r="L54" s="32">
        <v>4041.4247100000002</v>
      </c>
      <c r="M54" s="41"/>
    </row>
    <row r="55" spans="1:13">
      <c r="A55" s="29" t="s">
        <v>267</v>
      </c>
    </row>
    <row r="56" spans="1:13">
      <c r="A56" s="29" t="s">
        <v>268</v>
      </c>
      <c r="B56" s="30">
        <v>0</v>
      </c>
      <c r="C56" s="30">
        <v>0</v>
      </c>
      <c r="D56" s="30">
        <v>3.558656</v>
      </c>
      <c r="E56" s="30">
        <v>29.608967</v>
      </c>
      <c r="F56" s="30">
        <v>0</v>
      </c>
      <c r="G56" s="30">
        <v>20.554031999999999</v>
      </c>
      <c r="H56" s="30">
        <v>28.310320999999998</v>
      </c>
      <c r="I56" s="30">
        <v>14.120200000000001</v>
      </c>
      <c r="J56" s="30">
        <v>25.805447999999998</v>
      </c>
      <c r="K56" s="30">
        <v>0</v>
      </c>
      <c r="L56" s="30">
        <v>24.074243000000003</v>
      </c>
    </row>
    <row r="57" spans="1:13">
      <c r="A57" s="29" t="s">
        <v>269</v>
      </c>
      <c r="B57" s="30">
        <v>0</v>
      </c>
      <c r="C57" s="30">
        <v>30.960258</v>
      </c>
      <c r="D57" s="30">
        <v>0</v>
      </c>
      <c r="E57" s="30">
        <v>25.379304999999999</v>
      </c>
      <c r="F57" s="30">
        <v>0</v>
      </c>
      <c r="G57" s="30">
        <v>0</v>
      </c>
      <c r="H57" s="30">
        <v>10.84578</v>
      </c>
      <c r="I57" s="30">
        <v>0</v>
      </c>
      <c r="J57" s="30">
        <v>24.725923999999999</v>
      </c>
      <c r="K57" s="30">
        <v>0</v>
      </c>
      <c r="L57" s="30">
        <v>0</v>
      </c>
    </row>
    <row r="58" spans="1:13">
      <c r="A58" s="29" t="s">
        <v>270</v>
      </c>
      <c r="B58" s="30">
        <v>0</v>
      </c>
      <c r="C58" s="30">
        <v>0</v>
      </c>
      <c r="D58" s="30">
        <v>2.2739310000000001</v>
      </c>
      <c r="E58" s="30">
        <v>0</v>
      </c>
      <c r="F58" s="30">
        <v>16.3782</v>
      </c>
      <c r="G58" s="30">
        <v>0</v>
      </c>
      <c r="H58" s="30">
        <v>1.2333449999999999</v>
      </c>
      <c r="I58" s="30">
        <v>0</v>
      </c>
      <c r="J58" s="30">
        <v>0</v>
      </c>
      <c r="K58" s="30">
        <v>26.081119999999999</v>
      </c>
      <c r="L58" s="30">
        <v>0</v>
      </c>
    </row>
    <row r="59" spans="1:13">
      <c r="A59" s="29" t="s">
        <v>271</v>
      </c>
      <c r="B59" s="30">
        <v>6.988499</v>
      </c>
      <c r="C59" s="30">
        <v>3.1682800000000002</v>
      </c>
      <c r="D59" s="30">
        <v>1.377364</v>
      </c>
      <c r="E59" s="30">
        <v>0</v>
      </c>
      <c r="F59" s="30">
        <v>0</v>
      </c>
      <c r="G59" s="30">
        <v>2.6178059999999999</v>
      </c>
      <c r="H59" s="30">
        <v>4.7945479999999998</v>
      </c>
      <c r="I59" s="30">
        <v>5.1417900000000003</v>
      </c>
      <c r="J59" s="30">
        <v>0</v>
      </c>
      <c r="K59" s="30">
        <v>0</v>
      </c>
      <c r="L59" s="30">
        <v>5.394501</v>
      </c>
    </row>
    <row r="60" spans="1:13">
      <c r="A60" s="29" t="s">
        <v>272</v>
      </c>
    </row>
    <row r="61" spans="1:13">
      <c r="A61" s="29" t="s">
        <v>273</v>
      </c>
      <c r="B61" s="30">
        <v>461.47108700000013</v>
      </c>
      <c r="C61" s="30">
        <v>478.63022800000005</v>
      </c>
      <c r="D61" s="30">
        <v>288.61230299999994</v>
      </c>
      <c r="E61" s="30">
        <v>431.10157699999996</v>
      </c>
      <c r="F61" s="30">
        <v>202.05072100000001</v>
      </c>
      <c r="G61" s="30">
        <v>259.14654300000001</v>
      </c>
      <c r="H61" s="30">
        <v>519.18687999999997</v>
      </c>
      <c r="I61" s="30">
        <v>431.76763400000004</v>
      </c>
      <c r="J61" s="30">
        <v>507.10986899999989</v>
      </c>
      <c r="K61" s="30">
        <v>329.89412099999998</v>
      </c>
      <c r="L61" s="30">
        <v>156.43430999999998</v>
      </c>
    </row>
    <row r="62" spans="1:13">
      <c r="A62" s="29" t="s">
        <v>274</v>
      </c>
    </row>
    <row r="63" spans="1:13">
      <c r="A63" s="29" t="s">
        <v>275</v>
      </c>
      <c r="B63" s="30">
        <v>0</v>
      </c>
      <c r="C63" s="30">
        <v>59.676530999999997</v>
      </c>
      <c r="D63" s="30">
        <v>86.799308999999994</v>
      </c>
      <c r="E63" s="30">
        <v>15.946992</v>
      </c>
      <c r="F63" s="30">
        <v>23.690435000000001</v>
      </c>
      <c r="G63" s="30">
        <v>72.686129999999991</v>
      </c>
      <c r="H63" s="30">
        <v>23.043859999999999</v>
      </c>
      <c r="I63" s="30">
        <v>0</v>
      </c>
      <c r="J63" s="30">
        <v>0</v>
      </c>
      <c r="K63" s="30">
        <v>19.267467</v>
      </c>
      <c r="L63" s="30">
        <v>39.777498000000001</v>
      </c>
    </row>
    <row r="64" spans="1:13">
      <c r="A64" s="29" t="s">
        <v>276</v>
      </c>
    </row>
    <row r="65" spans="1:13">
      <c r="A65" s="29" t="s">
        <v>277</v>
      </c>
      <c r="B65" s="30">
        <v>21.632355</v>
      </c>
      <c r="C65" s="30">
        <v>80.493882999999997</v>
      </c>
      <c r="D65" s="30">
        <v>2.133321</v>
      </c>
      <c r="E65" s="30">
        <v>55.94717</v>
      </c>
      <c r="F65" s="30">
        <v>1.4393929999999999</v>
      </c>
      <c r="G65" s="30">
        <v>9.7430959999999995</v>
      </c>
      <c r="H65" s="30">
        <v>26.409002999999998</v>
      </c>
      <c r="I65" s="30">
        <v>1.866635</v>
      </c>
      <c r="J65" s="30">
        <v>12.814368</v>
      </c>
      <c r="K65" s="30">
        <v>15.393561</v>
      </c>
      <c r="L65" s="30">
        <v>36.666066999999998</v>
      </c>
    </row>
    <row r="66" spans="1:13">
      <c r="A66" s="29" t="s">
        <v>278</v>
      </c>
    </row>
    <row r="67" spans="1:13">
      <c r="A67" s="29" t="s">
        <v>279</v>
      </c>
      <c r="B67" s="30">
        <v>0</v>
      </c>
      <c r="C67" s="30">
        <v>47.552491000000003</v>
      </c>
      <c r="D67" s="30">
        <v>16.774543000000001</v>
      </c>
      <c r="E67" s="30">
        <v>35.057027000000005</v>
      </c>
      <c r="F67" s="30">
        <v>16.571270999999999</v>
      </c>
      <c r="G67" s="30">
        <v>0</v>
      </c>
      <c r="H67" s="30">
        <v>0</v>
      </c>
      <c r="I67" s="30">
        <v>0</v>
      </c>
      <c r="J67" s="30">
        <v>15.583976</v>
      </c>
      <c r="K67" s="30">
        <v>12.456799999999999</v>
      </c>
      <c r="L67" s="30">
        <v>0</v>
      </c>
    </row>
    <row r="68" spans="1:13">
      <c r="A68" s="29" t="s">
        <v>280</v>
      </c>
      <c r="B68" s="30">
        <v>17.906496000000001</v>
      </c>
      <c r="C68" s="30">
        <v>0</v>
      </c>
      <c r="D68" s="30">
        <v>16.530192</v>
      </c>
      <c r="E68" s="30">
        <v>15.088150000000001</v>
      </c>
      <c r="F68" s="30">
        <v>0</v>
      </c>
      <c r="G68" s="30">
        <v>0</v>
      </c>
      <c r="H68" s="30">
        <v>11.163999</v>
      </c>
      <c r="I68" s="30">
        <v>11.452299999999999</v>
      </c>
      <c r="J68" s="30">
        <v>12.91356</v>
      </c>
      <c r="K68" s="30">
        <v>2.4921329999999999</v>
      </c>
      <c r="L68" s="30">
        <v>12.616728</v>
      </c>
      <c r="M68" s="36"/>
    </row>
    <row r="69" spans="1:13">
      <c r="A69" s="29" t="s">
        <v>281</v>
      </c>
      <c r="B69" s="30">
        <v>27.318596400000001</v>
      </c>
      <c r="C69" s="30">
        <v>1.815618</v>
      </c>
      <c r="D69" s="30">
        <v>18.259428</v>
      </c>
      <c r="E69" s="30">
        <v>32.883938999999998</v>
      </c>
      <c r="F69" s="30">
        <v>0</v>
      </c>
      <c r="G69" s="30">
        <v>30.248352000000001</v>
      </c>
      <c r="H69" s="30">
        <v>0</v>
      </c>
      <c r="I69" s="30">
        <v>0</v>
      </c>
      <c r="J69" s="30">
        <v>0</v>
      </c>
      <c r="K69" s="30">
        <v>12.473929999999999</v>
      </c>
      <c r="L69" s="30">
        <v>0</v>
      </c>
    </row>
    <row r="70" spans="1:13">
      <c r="A70" s="29" t="s">
        <v>282</v>
      </c>
    </row>
    <row r="71" spans="1:13">
      <c r="A71" s="29" t="s">
        <v>283</v>
      </c>
      <c r="B71" s="30">
        <v>53.877915999999999</v>
      </c>
      <c r="C71" s="30">
        <v>0</v>
      </c>
      <c r="D71" s="30">
        <v>1.971088</v>
      </c>
      <c r="E71" s="30">
        <v>15.088150000000001</v>
      </c>
      <c r="F71" s="30">
        <v>23.911307999999998</v>
      </c>
      <c r="G71" s="30">
        <v>0</v>
      </c>
      <c r="H71" s="30">
        <v>0</v>
      </c>
      <c r="I71" s="30">
        <v>15.258703000000001</v>
      </c>
      <c r="J71" s="30">
        <v>6.8942439999999996</v>
      </c>
      <c r="K71" s="30">
        <v>4.9164209999999997</v>
      </c>
      <c r="L71" s="30">
        <v>10.390937999999998</v>
      </c>
    </row>
    <row r="72" spans="1:13">
      <c r="A72" s="29" t="s">
        <v>284</v>
      </c>
    </row>
    <row r="73" spans="1:13">
      <c r="A73" s="29" t="s">
        <v>285</v>
      </c>
      <c r="B73" s="30">
        <v>4.582081060750462E-3</v>
      </c>
      <c r="C73" s="30">
        <v>4.280870591777659E-3</v>
      </c>
      <c r="D73" s="30">
        <v>4.2620043791910499E-3</v>
      </c>
      <c r="E73" s="30">
        <v>3.5330128591085962E-3</v>
      </c>
      <c r="F73" s="30">
        <v>5.476773769785722E-3</v>
      </c>
      <c r="G73" s="30">
        <v>4.0162666772930455E-3</v>
      </c>
      <c r="H73" s="30">
        <v>3.0895207714360666E-3</v>
      </c>
      <c r="I73" s="30">
        <v>3.0858751378096891E-3</v>
      </c>
      <c r="J73" s="30">
        <v>4.7599673260105601E-3</v>
      </c>
      <c r="K73" s="30">
        <v>2.3664479686880931E-3</v>
      </c>
      <c r="L73" s="30">
        <v>4.5338713157904208E-3</v>
      </c>
    </row>
    <row r="74" spans="1:13">
      <c r="A74" s="29" t="s">
        <v>286</v>
      </c>
      <c r="B74" s="30">
        <v>2.6423495021986446E-3</v>
      </c>
      <c r="C74" s="30">
        <v>2.5092147472829682E-3</v>
      </c>
      <c r="D74" s="30">
        <v>2.5898980735291886E-3</v>
      </c>
      <c r="E74" s="30">
        <v>2.1584224395144436E-3</v>
      </c>
      <c r="F74" s="30">
        <v>1.859293416833717E-3</v>
      </c>
      <c r="G74" s="30">
        <v>2.0519567301573124E-3</v>
      </c>
      <c r="H74" s="30">
        <v>2.1495485296835768E-3</v>
      </c>
      <c r="I74" s="30">
        <v>2.1491330511575384E-3</v>
      </c>
      <c r="J74" s="30">
        <v>4.8628117682684314E-3</v>
      </c>
      <c r="K74" s="30">
        <v>2.4243299082717315E-3</v>
      </c>
      <c r="L74" s="30">
        <v>1.8792553437734908E-3</v>
      </c>
    </row>
    <row r="75" spans="1:13">
      <c r="A75" s="29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</row>
    <row r="76" spans="1:13">
      <c r="A76" s="34" t="s">
        <v>215</v>
      </c>
      <c r="B76" s="35">
        <v>11487.168443009925</v>
      </c>
      <c r="C76" s="35">
        <v>7264.6900069908697</v>
      </c>
      <c r="D76" s="35">
        <v>8459.9579469021137</v>
      </c>
      <c r="E76" s="35">
        <v>8133.6205142274048</v>
      </c>
      <c r="F76" s="35">
        <v>6884.9590528526824</v>
      </c>
      <c r="G76" s="35">
        <v>5249.4968668652009</v>
      </c>
      <c r="H76" s="35">
        <v>6483.2314182709079</v>
      </c>
      <c r="I76" s="35">
        <v>6213.7403200269091</v>
      </c>
      <c r="J76" s="35">
        <v>7954.4101898324025</v>
      </c>
      <c r="K76" s="35">
        <v>7425.6387813060874</v>
      </c>
      <c r="L76" s="35">
        <v>6785.6611862545897</v>
      </c>
    </row>
  </sheetData>
  <mergeCells count="2">
    <mergeCell ref="A1:L1"/>
    <mergeCell ref="B4:L4"/>
  </mergeCells>
  <printOptions horizontalCentered="1"/>
  <pageMargins left="0.39370078740157483" right="0" top="0.39370078740157483" bottom="0.39370078740157483" header="0" footer="0"/>
  <pageSetup paperSize="9" orientation="landscape" horizontalDpi="1200" verticalDpi="1200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FB437-7147-4D95-9BD0-5B3FE3F010C1}">
  <sheetPr>
    <pageSetUpPr fitToPage="1"/>
  </sheetPr>
  <dimension ref="A1:K46"/>
  <sheetViews>
    <sheetView view="pageBreakPreview" zoomScaleNormal="100" zoomScaleSheetLayoutView="100" workbookViewId="0">
      <selection sqref="A1:K1"/>
    </sheetView>
  </sheetViews>
  <sheetFormatPr baseColWidth="10" defaultColWidth="11.44140625" defaultRowHeight="13.2"/>
  <cols>
    <col min="1" max="1" width="49.44140625" customWidth="1"/>
    <col min="2" max="2" width="14.5546875" customWidth="1"/>
    <col min="3" max="3" width="8" customWidth="1"/>
    <col min="4" max="4" width="8.88671875" customWidth="1"/>
    <col min="5" max="5" width="9.33203125" customWidth="1"/>
    <col min="6" max="6" width="9.109375" customWidth="1"/>
    <col min="7" max="7" width="10.6640625" customWidth="1"/>
    <col min="8" max="8" width="8.6640625" customWidth="1"/>
    <col min="9" max="9" width="14.88671875" customWidth="1"/>
    <col min="11" max="11" width="10.109375" customWidth="1"/>
  </cols>
  <sheetData>
    <row r="1" spans="1:11" ht="15.6">
      <c r="A1" s="86" t="s">
        <v>356</v>
      </c>
      <c r="B1" s="86"/>
      <c r="C1" s="86"/>
      <c r="D1" s="86"/>
      <c r="E1" s="86"/>
      <c r="F1" s="86"/>
      <c r="G1" s="86"/>
      <c r="H1" s="86"/>
      <c r="I1" s="86"/>
      <c r="J1" s="86"/>
      <c r="K1" s="86"/>
    </row>
    <row r="2" spans="1:11" ht="13.8">
      <c r="A2" s="43"/>
      <c r="D2" s="45"/>
      <c r="I2" s="43"/>
    </row>
    <row r="3" spans="1:11" ht="16.2" thickBot="1">
      <c r="A3" s="46" t="s">
        <v>163</v>
      </c>
      <c r="B3" s="89" t="s">
        <v>332</v>
      </c>
      <c r="C3" s="89"/>
      <c r="D3" s="89"/>
      <c r="E3" s="89"/>
      <c r="F3" s="89"/>
      <c r="G3" s="89"/>
      <c r="H3" s="89"/>
      <c r="I3" s="89"/>
      <c r="J3" s="89"/>
      <c r="K3" s="89"/>
    </row>
    <row r="4" spans="1:11" ht="21.75" customHeight="1" thickTop="1" thickBot="1">
      <c r="A4" s="47" t="s">
        <v>290</v>
      </c>
      <c r="B4" s="48" t="s">
        <v>198</v>
      </c>
      <c r="C4" s="48" t="s">
        <v>199</v>
      </c>
      <c r="D4" s="48" t="s">
        <v>200</v>
      </c>
      <c r="E4" s="48" t="s">
        <v>201</v>
      </c>
      <c r="F4" s="48" t="s">
        <v>202</v>
      </c>
      <c r="G4" s="48" t="s">
        <v>203</v>
      </c>
      <c r="H4" s="48" t="s">
        <v>204</v>
      </c>
      <c r="I4" s="48" t="s">
        <v>205</v>
      </c>
      <c r="J4" s="48" t="s">
        <v>206</v>
      </c>
      <c r="K4" s="48" t="s">
        <v>207</v>
      </c>
    </row>
    <row r="5" spans="1:11" ht="13.8" thickTop="1">
      <c r="A5" s="29" t="s">
        <v>0</v>
      </c>
      <c r="B5" s="30">
        <v>147.26690400000001</v>
      </c>
      <c r="C5" s="30">
        <v>0</v>
      </c>
      <c r="D5" s="30">
        <v>5.600752</v>
      </c>
      <c r="E5" s="30">
        <v>0</v>
      </c>
      <c r="F5" s="30">
        <v>3.4854049193317723E-3</v>
      </c>
      <c r="G5" s="30">
        <v>0</v>
      </c>
      <c r="H5" s="30">
        <v>415.29605399999997</v>
      </c>
      <c r="I5" s="30">
        <v>184.82353599999999</v>
      </c>
      <c r="J5" s="30">
        <v>0</v>
      </c>
      <c r="K5" s="30">
        <v>0</v>
      </c>
    </row>
    <row r="6" spans="1:11">
      <c r="A6" s="50" t="s">
        <v>1</v>
      </c>
      <c r="B6" s="30">
        <v>0</v>
      </c>
      <c r="C6" s="30">
        <v>0</v>
      </c>
      <c r="D6" s="30">
        <v>0</v>
      </c>
      <c r="E6" s="30">
        <v>0</v>
      </c>
      <c r="F6" s="30">
        <v>2.8053177259614701E-3</v>
      </c>
      <c r="G6" s="30">
        <v>0</v>
      </c>
      <c r="H6" s="30">
        <v>9.1934989999999992</v>
      </c>
      <c r="I6" s="30">
        <v>49.836650000000006</v>
      </c>
      <c r="J6" s="30">
        <v>0</v>
      </c>
      <c r="K6" s="30">
        <v>0</v>
      </c>
    </row>
    <row r="7" spans="1:11">
      <c r="A7" s="29" t="s">
        <v>2</v>
      </c>
      <c r="B7" s="30">
        <v>283.589854</v>
      </c>
      <c r="C7" s="30">
        <v>0</v>
      </c>
      <c r="D7" s="30">
        <v>0</v>
      </c>
      <c r="E7" s="30">
        <v>0</v>
      </c>
      <c r="F7" s="30">
        <v>7.5886628909089704E-2</v>
      </c>
      <c r="G7" s="30">
        <v>4.7722619999999996</v>
      </c>
      <c r="H7" s="30">
        <v>146.768708</v>
      </c>
      <c r="I7" s="30">
        <v>184.92219</v>
      </c>
      <c r="J7" s="30">
        <v>0</v>
      </c>
      <c r="K7" s="30">
        <v>0</v>
      </c>
    </row>
    <row r="8" spans="1:11">
      <c r="A8" s="29" t="s">
        <v>3</v>
      </c>
      <c r="B8" s="30">
        <v>0</v>
      </c>
      <c r="C8" s="30">
        <v>0</v>
      </c>
      <c r="D8" s="30">
        <v>0</v>
      </c>
      <c r="E8" s="30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</row>
    <row r="9" spans="1:11">
      <c r="A9" s="29" t="s">
        <v>5</v>
      </c>
      <c r="B9" s="30">
        <v>0</v>
      </c>
      <c r="C9" s="30">
        <v>0</v>
      </c>
      <c r="D9" s="30">
        <v>0</v>
      </c>
      <c r="E9" s="30">
        <v>0</v>
      </c>
      <c r="F9" s="30">
        <v>1.312163809500823E-4</v>
      </c>
      <c r="G9" s="30">
        <v>0</v>
      </c>
      <c r="H9" s="30">
        <v>0</v>
      </c>
      <c r="I9" s="30">
        <v>0</v>
      </c>
      <c r="J9" s="30">
        <v>0</v>
      </c>
      <c r="K9" s="30">
        <v>5.7841779999999998</v>
      </c>
    </row>
    <row r="10" spans="1:11">
      <c r="A10" s="29" t="s">
        <v>6</v>
      </c>
      <c r="B10" s="30">
        <v>3.2518560000000001</v>
      </c>
      <c r="C10" s="30">
        <v>0</v>
      </c>
      <c r="D10" s="30">
        <v>0</v>
      </c>
      <c r="E10" s="30">
        <v>0</v>
      </c>
      <c r="F10" s="30">
        <v>3.6123566724516478E-4</v>
      </c>
      <c r="G10" s="30">
        <v>0</v>
      </c>
      <c r="H10" s="30">
        <v>3.079215</v>
      </c>
      <c r="I10" s="30">
        <v>0</v>
      </c>
      <c r="J10" s="30">
        <v>4.5529019999999996</v>
      </c>
      <c r="K10" s="30">
        <v>0</v>
      </c>
    </row>
    <row r="11" spans="1:11">
      <c r="A11" s="29" t="s">
        <v>7</v>
      </c>
      <c r="B11" s="30">
        <v>0</v>
      </c>
      <c r="C11" s="30">
        <v>0</v>
      </c>
      <c r="D11" s="30">
        <v>0</v>
      </c>
      <c r="E11" s="30">
        <v>0</v>
      </c>
      <c r="F11" s="30">
        <v>2.6536386943292979E-3</v>
      </c>
      <c r="G11" s="30">
        <v>0</v>
      </c>
      <c r="H11" s="30">
        <v>0</v>
      </c>
      <c r="I11" s="30">
        <v>1.3848389999999999</v>
      </c>
      <c r="J11" s="30">
        <v>0</v>
      </c>
      <c r="K11" s="30">
        <v>0</v>
      </c>
    </row>
    <row r="12" spans="1:11">
      <c r="A12" s="29" t="s">
        <v>9</v>
      </c>
      <c r="B12" s="30">
        <v>18.542135999999999</v>
      </c>
      <c r="C12" s="30">
        <v>19.314724999999999</v>
      </c>
      <c r="D12" s="30">
        <v>0</v>
      </c>
      <c r="E12" s="30">
        <v>0</v>
      </c>
      <c r="F12" s="30">
        <v>4.0938544296801702E-2</v>
      </c>
      <c r="G12" s="30">
        <v>0</v>
      </c>
      <c r="H12" s="30">
        <v>56.741976000000001</v>
      </c>
      <c r="I12" s="30">
        <v>7.6556440000000006</v>
      </c>
      <c r="J12" s="30">
        <v>10.272258000000001</v>
      </c>
      <c r="K12" s="30">
        <v>19.228632000000001</v>
      </c>
    </row>
    <row r="13" spans="1:11">
      <c r="A13" s="29" t="s">
        <v>11</v>
      </c>
      <c r="B13" s="30">
        <v>19.531008849999999</v>
      </c>
      <c r="C13" s="30">
        <v>0</v>
      </c>
      <c r="D13" s="30">
        <v>0</v>
      </c>
      <c r="E13" s="30">
        <v>0</v>
      </c>
      <c r="F13" s="30">
        <v>3.3743002240405886E-4</v>
      </c>
      <c r="G13" s="30">
        <v>0</v>
      </c>
      <c r="H13" s="30">
        <v>0</v>
      </c>
      <c r="I13" s="30">
        <v>9.6143160000000005</v>
      </c>
      <c r="J13" s="30">
        <v>4.4142409999999996</v>
      </c>
      <c r="K13" s="30">
        <v>0.87034999999999996</v>
      </c>
    </row>
    <row r="14" spans="1:11">
      <c r="A14" s="29" t="s">
        <v>13</v>
      </c>
      <c r="B14" s="30">
        <v>0</v>
      </c>
      <c r="C14" s="30">
        <v>0</v>
      </c>
      <c r="D14" s="30">
        <v>0</v>
      </c>
      <c r="E14" s="30">
        <v>0</v>
      </c>
      <c r="F14" s="30">
        <v>0.10928679089855201</v>
      </c>
      <c r="G14" s="30">
        <v>0</v>
      </c>
      <c r="H14" s="30">
        <v>0</v>
      </c>
      <c r="I14" s="30">
        <v>183.82716099999999</v>
      </c>
      <c r="J14" s="30">
        <v>19.089047999999998</v>
      </c>
      <c r="K14" s="30">
        <v>0</v>
      </c>
    </row>
    <row r="15" spans="1:11">
      <c r="A15" s="29" t="s">
        <v>16</v>
      </c>
      <c r="B15" s="30">
        <v>23.152960999999998</v>
      </c>
      <c r="C15" s="30">
        <v>21.305423999999999</v>
      </c>
      <c r="D15" s="30">
        <v>0</v>
      </c>
      <c r="E15" s="30">
        <v>0</v>
      </c>
      <c r="F15" s="30">
        <v>1.8850367395122532E-2</v>
      </c>
      <c r="G15" s="30">
        <v>0</v>
      </c>
      <c r="H15" s="30">
        <v>33.309342999999998</v>
      </c>
      <c r="I15" s="30">
        <v>1.228666</v>
      </c>
      <c r="J15" s="30">
        <v>0</v>
      </c>
      <c r="K15" s="30">
        <v>8.6247380000000007</v>
      </c>
    </row>
    <row r="16" spans="1:11">
      <c r="A16" s="29" t="s">
        <v>19</v>
      </c>
      <c r="B16" s="30">
        <v>0</v>
      </c>
      <c r="C16" s="30">
        <v>0</v>
      </c>
      <c r="D16" s="30">
        <v>0</v>
      </c>
      <c r="E16" s="30">
        <v>0</v>
      </c>
      <c r="F16" s="30">
        <v>1.1794228818638791E-3</v>
      </c>
      <c r="G16" s="30">
        <v>0</v>
      </c>
      <c r="H16" s="30">
        <v>0</v>
      </c>
      <c r="I16" s="30">
        <v>1.4425840000000001</v>
      </c>
      <c r="J16" s="30">
        <v>0</v>
      </c>
      <c r="K16" s="30">
        <v>0</v>
      </c>
    </row>
    <row r="17" spans="1:11">
      <c r="A17" s="29" t="s">
        <v>25</v>
      </c>
      <c r="B17" s="30">
        <v>1.590754</v>
      </c>
      <c r="C17" s="30">
        <v>0</v>
      </c>
      <c r="D17" s="30">
        <v>0</v>
      </c>
      <c r="E17" s="30">
        <v>0</v>
      </c>
      <c r="F17" s="30">
        <v>1.856693046349045E-4</v>
      </c>
      <c r="G17" s="30">
        <v>0</v>
      </c>
      <c r="H17" s="30">
        <v>0</v>
      </c>
      <c r="I17" s="30">
        <v>3.2211409999999998</v>
      </c>
      <c r="J17" s="30">
        <v>0.91329099999999996</v>
      </c>
      <c r="K17" s="30">
        <v>0</v>
      </c>
    </row>
    <row r="18" spans="1:11">
      <c r="A18" s="29" t="s">
        <v>28</v>
      </c>
      <c r="B18" s="30">
        <v>1.535493</v>
      </c>
      <c r="C18" s="30">
        <v>0</v>
      </c>
      <c r="D18" s="30">
        <v>0</v>
      </c>
      <c r="E18" s="30">
        <v>0</v>
      </c>
      <c r="F18" s="30">
        <v>8.5646708504422096E-3</v>
      </c>
      <c r="G18" s="30">
        <v>0</v>
      </c>
      <c r="H18" s="30">
        <v>0</v>
      </c>
      <c r="I18" s="30">
        <v>3.486173</v>
      </c>
      <c r="J18" s="30">
        <v>0</v>
      </c>
      <c r="K18" s="30">
        <v>5.0322125</v>
      </c>
    </row>
    <row r="19" spans="1:11">
      <c r="A19" s="29" t="s">
        <v>31</v>
      </c>
      <c r="B19" s="30">
        <v>0</v>
      </c>
      <c r="C19" s="30">
        <v>0</v>
      </c>
      <c r="D19" s="30">
        <v>0</v>
      </c>
      <c r="E19" s="30">
        <v>0</v>
      </c>
      <c r="F19" s="30">
        <v>8.349141533238062E-5</v>
      </c>
      <c r="G19" s="30">
        <v>0</v>
      </c>
      <c r="H19" s="30">
        <v>6.9666040000000002</v>
      </c>
      <c r="I19" s="30">
        <v>2.4431280000000002</v>
      </c>
      <c r="J19" s="30">
        <v>0</v>
      </c>
      <c r="K19" s="30">
        <v>0</v>
      </c>
    </row>
    <row r="20" spans="1:11">
      <c r="A20" s="29" t="s">
        <v>34</v>
      </c>
      <c r="B20" s="30">
        <v>0</v>
      </c>
      <c r="C20" s="30">
        <v>0</v>
      </c>
      <c r="D20" s="30">
        <v>0</v>
      </c>
      <c r="E20" s="30"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</row>
    <row r="21" spans="1:11" ht="6.75" customHeight="1">
      <c r="A21" s="29"/>
      <c r="B21" s="30"/>
      <c r="C21" s="30"/>
      <c r="D21" s="30"/>
      <c r="E21" s="30"/>
      <c r="F21" s="30"/>
      <c r="G21" s="30"/>
      <c r="H21" s="30"/>
      <c r="I21" s="30"/>
      <c r="J21" s="30"/>
      <c r="K21" s="30"/>
    </row>
    <row r="22" spans="1:11">
      <c r="A22" s="51" t="s">
        <v>291</v>
      </c>
      <c r="B22" s="52">
        <v>498.46096684999998</v>
      </c>
      <c r="C22" s="52">
        <v>40.620148999999998</v>
      </c>
      <c r="D22" s="52">
        <v>5.600752</v>
      </c>
      <c r="E22" s="53">
        <v>0</v>
      </c>
      <c r="F22" s="52">
        <v>0.26474982936206121</v>
      </c>
      <c r="G22" s="52">
        <v>4.7722619999999996</v>
      </c>
      <c r="H22" s="52">
        <v>671.35539899999992</v>
      </c>
      <c r="I22" s="52">
        <v>633.8860279999999</v>
      </c>
      <c r="J22" s="52">
        <v>39.24174</v>
      </c>
      <c r="K22" s="52">
        <v>39.540110499999997</v>
      </c>
    </row>
    <row r="23" spans="1:11">
      <c r="A23" s="51" t="s">
        <v>292</v>
      </c>
      <c r="B23" s="54">
        <v>4.339284910140926E-2</v>
      </c>
      <c r="C23" s="54">
        <v>3.5361324421701013E-3</v>
      </c>
      <c r="D23" s="54">
        <v>4.8756593304837654E-4</v>
      </c>
      <c r="E23" s="53">
        <v>0</v>
      </c>
      <c r="F23" s="54">
        <v>2.3047440339674359E-5</v>
      </c>
      <c r="G23" s="54">
        <v>4.1544285031390628E-4</v>
      </c>
      <c r="H23" s="54">
        <v>5.8443941370819506E-2</v>
      </c>
      <c r="I23" s="54">
        <v>5.5182095670036679E-2</v>
      </c>
      <c r="J23" s="54">
        <v>3.4161369004629735E-3</v>
      </c>
      <c r="K23" s="54">
        <v>3.4421111430694325E-3</v>
      </c>
    </row>
    <row r="25" spans="1:11" ht="21.75" customHeight="1" thickBot="1">
      <c r="A25" s="47" t="s">
        <v>307</v>
      </c>
      <c r="B25" s="55" t="s">
        <v>130</v>
      </c>
      <c r="C25" s="48" t="s">
        <v>208</v>
      </c>
      <c r="D25" s="48" t="s">
        <v>209</v>
      </c>
      <c r="E25" s="48" t="s">
        <v>210</v>
      </c>
      <c r="F25" s="48" t="s">
        <v>211</v>
      </c>
      <c r="G25" s="48" t="s">
        <v>212</v>
      </c>
      <c r="H25" s="48" t="s">
        <v>213</v>
      </c>
      <c r="I25" s="48" t="s">
        <v>214</v>
      </c>
      <c r="J25" s="56" t="s">
        <v>293</v>
      </c>
      <c r="K25" s="56" t="s">
        <v>294</v>
      </c>
    </row>
    <row r="26" spans="1:11" ht="13.8" thickTop="1">
      <c r="A26" s="29" t="s">
        <v>0</v>
      </c>
      <c r="B26" s="32">
        <v>761.856537</v>
      </c>
      <c r="C26" s="30">
        <v>0</v>
      </c>
      <c r="D26" s="30">
        <v>31.395858</v>
      </c>
      <c r="E26" s="30">
        <v>0</v>
      </c>
      <c r="F26" s="30">
        <v>0.87301499999999999</v>
      </c>
      <c r="G26" s="30">
        <v>0</v>
      </c>
      <c r="H26" s="30">
        <v>0</v>
      </c>
      <c r="I26" s="30">
        <v>0</v>
      </c>
      <c r="J26" s="52">
        <v>1547.1161414049193</v>
      </c>
      <c r="K26" s="57">
        <v>0.13468211501210794</v>
      </c>
    </row>
    <row r="27" spans="1:11">
      <c r="A27" s="50" t="s">
        <v>1</v>
      </c>
      <c r="B27" s="32">
        <v>5992.582805</v>
      </c>
      <c r="C27" s="30">
        <v>0</v>
      </c>
      <c r="D27" s="30">
        <v>4.1904719999999998</v>
      </c>
      <c r="E27" s="30">
        <v>0</v>
      </c>
      <c r="F27" s="30">
        <v>0</v>
      </c>
      <c r="G27" s="30">
        <v>0</v>
      </c>
      <c r="H27" s="30">
        <v>0</v>
      </c>
      <c r="I27" s="30">
        <v>0</v>
      </c>
      <c r="J27" s="52">
        <v>6055.8062313177261</v>
      </c>
      <c r="K27" s="57">
        <v>0.52718006716465926</v>
      </c>
    </row>
    <row r="28" spans="1:11">
      <c r="A28" s="29" t="s">
        <v>2</v>
      </c>
      <c r="B28" s="32">
        <v>871.167911</v>
      </c>
      <c r="C28" s="30">
        <v>0</v>
      </c>
      <c r="D28" s="30">
        <v>295.35970500000002</v>
      </c>
      <c r="E28" s="30">
        <v>0</v>
      </c>
      <c r="F28" s="30">
        <v>0</v>
      </c>
      <c r="G28" s="30">
        <v>0</v>
      </c>
      <c r="H28" s="30">
        <v>20.350301999999999</v>
      </c>
      <c r="I28" s="30">
        <v>2.0007972356754858E-4</v>
      </c>
      <c r="J28" s="52">
        <v>1807.0070187086328</v>
      </c>
      <c r="K28" s="57">
        <v>0.15730656581502622</v>
      </c>
    </row>
    <row r="29" spans="1:11">
      <c r="A29" s="29" t="s">
        <v>3</v>
      </c>
      <c r="B29" s="32">
        <v>0</v>
      </c>
      <c r="C29" s="30">
        <v>0</v>
      </c>
      <c r="D29" s="30">
        <v>0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52">
        <v>0</v>
      </c>
      <c r="K29" s="57">
        <v>0</v>
      </c>
    </row>
    <row r="30" spans="1:11">
      <c r="A30" s="29" t="s">
        <v>5</v>
      </c>
      <c r="B30" s="32">
        <v>0</v>
      </c>
      <c r="C30" s="30">
        <v>0</v>
      </c>
      <c r="D30" s="30">
        <v>0</v>
      </c>
      <c r="E30" s="30">
        <v>0</v>
      </c>
      <c r="F30" s="30">
        <v>0</v>
      </c>
      <c r="G30" s="30">
        <v>0</v>
      </c>
      <c r="H30" s="30">
        <v>0</v>
      </c>
      <c r="I30" s="30">
        <v>0</v>
      </c>
      <c r="J30" s="52">
        <v>5.78430921638095</v>
      </c>
      <c r="K30" s="57">
        <v>5.0354525965889962E-4</v>
      </c>
    </row>
    <row r="31" spans="1:11">
      <c r="A31" s="29" t="s">
        <v>6</v>
      </c>
      <c r="B31" s="32">
        <v>17.289981999999998</v>
      </c>
      <c r="C31" s="30">
        <v>0</v>
      </c>
      <c r="D31" s="30">
        <v>0</v>
      </c>
      <c r="E31" s="30">
        <v>0</v>
      </c>
      <c r="F31" s="30">
        <v>0.874915</v>
      </c>
      <c r="G31" s="30">
        <v>0</v>
      </c>
      <c r="H31" s="30">
        <v>0</v>
      </c>
      <c r="I31" s="30">
        <v>0</v>
      </c>
      <c r="J31" s="52">
        <v>29.049231235667243</v>
      </c>
      <c r="K31" s="57">
        <v>2.5288417576347145E-3</v>
      </c>
    </row>
    <row r="32" spans="1:11">
      <c r="A32" s="29" t="s">
        <v>7</v>
      </c>
      <c r="B32" s="32">
        <v>0</v>
      </c>
      <c r="C32" s="30">
        <v>0</v>
      </c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52">
        <v>1.3874926386943292</v>
      </c>
      <c r="K32" s="57">
        <v>1.2078630565730363E-4</v>
      </c>
    </row>
    <row r="33" spans="1:11">
      <c r="A33" s="29" t="s">
        <v>9</v>
      </c>
      <c r="B33" s="32">
        <v>24.091315999999999</v>
      </c>
      <c r="C33" s="30">
        <v>0</v>
      </c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52">
        <v>155.88762554429681</v>
      </c>
      <c r="K33" s="57">
        <v>1.3570587592380633E-2</v>
      </c>
    </row>
    <row r="34" spans="1:11">
      <c r="A34" s="29" t="s">
        <v>11</v>
      </c>
      <c r="B34" s="32">
        <v>9.9651549999999993</v>
      </c>
      <c r="C34" s="30">
        <v>5.5676389999999998</v>
      </c>
      <c r="D34" s="30">
        <v>0.97725099999999998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52">
        <v>50.940298280022404</v>
      </c>
      <c r="K34" s="57">
        <v>4.4345391584311774E-3</v>
      </c>
    </row>
    <row r="35" spans="1:11">
      <c r="A35" s="29" t="s">
        <v>13</v>
      </c>
      <c r="B35" s="32">
        <v>1077.6618989999999</v>
      </c>
      <c r="C35" s="30">
        <v>0</v>
      </c>
      <c r="D35" s="30">
        <v>127.739225</v>
      </c>
      <c r="E35" s="30">
        <v>0</v>
      </c>
      <c r="F35" s="30">
        <v>0</v>
      </c>
      <c r="G35" s="30">
        <v>0</v>
      </c>
      <c r="H35" s="30">
        <v>33.527614</v>
      </c>
      <c r="I35" s="30">
        <v>1.0052094173842009E-3</v>
      </c>
      <c r="J35" s="52">
        <v>1441.9552390003159</v>
      </c>
      <c r="K35" s="57">
        <v>0.12552747408154902</v>
      </c>
    </row>
    <row r="36" spans="1:11">
      <c r="A36" s="29" t="s">
        <v>16</v>
      </c>
      <c r="B36" s="32">
        <v>100.14348799999999</v>
      </c>
      <c r="C36" s="30">
        <v>0</v>
      </c>
      <c r="D36" s="30">
        <v>0</v>
      </c>
      <c r="E36" s="30">
        <v>0</v>
      </c>
      <c r="F36" s="30">
        <v>0</v>
      </c>
      <c r="G36" s="30">
        <v>36.168288000000004</v>
      </c>
      <c r="H36" s="30">
        <v>0</v>
      </c>
      <c r="I36" s="30">
        <v>2.863267535553639E-5</v>
      </c>
      <c r="J36" s="52">
        <v>223.95178700007051</v>
      </c>
      <c r="K36" s="57">
        <v>1.9495821630120501E-2</v>
      </c>
    </row>
    <row r="37" spans="1:11">
      <c r="A37" s="29" t="s">
        <v>19</v>
      </c>
      <c r="B37" s="32">
        <v>45.067731999999999</v>
      </c>
      <c r="C37" s="30">
        <v>0</v>
      </c>
      <c r="D37" s="30">
        <v>0</v>
      </c>
      <c r="E37" s="30">
        <v>0</v>
      </c>
      <c r="F37" s="30">
        <v>0</v>
      </c>
      <c r="G37" s="30">
        <v>9.0568044000000008</v>
      </c>
      <c r="H37" s="30">
        <v>0</v>
      </c>
      <c r="I37" s="30">
        <v>0</v>
      </c>
      <c r="J37" s="52">
        <v>55.568299822881862</v>
      </c>
      <c r="K37" s="57">
        <v>4.8374236086610031E-3</v>
      </c>
    </row>
    <row r="38" spans="1:11">
      <c r="A38" s="29" t="s">
        <v>25</v>
      </c>
      <c r="B38" s="32">
        <v>45.003314000000003</v>
      </c>
      <c r="C38" s="30">
        <v>0</v>
      </c>
      <c r="D38" s="30">
        <v>0</v>
      </c>
      <c r="E38" s="30">
        <v>0</v>
      </c>
      <c r="F38" s="30">
        <v>19.884425</v>
      </c>
      <c r="G38" s="30">
        <v>0</v>
      </c>
      <c r="H38" s="30">
        <v>0</v>
      </c>
      <c r="I38" s="30">
        <v>1.5524004351291599E-3</v>
      </c>
      <c r="J38" s="52">
        <v>70.614663069739777</v>
      </c>
      <c r="K38" s="57">
        <v>6.1472645256377021E-3</v>
      </c>
    </row>
    <row r="39" spans="1:11">
      <c r="A39" s="29" t="s">
        <v>28</v>
      </c>
      <c r="B39" s="32">
        <v>16.69753</v>
      </c>
      <c r="C39" s="30">
        <v>1.42086</v>
      </c>
      <c r="D39" s="30">
        <v>1.808576</v>
      </c>
      <c r="E39" s="30">
        <v>0</v>
      </c>
      <c r="F39" s="30">
        <v>0</v>
      </c>
      <c r="G39" s="30">
        <v>0</v>
      </c>
      <c r="H39" s="30">
        <v>0</v>
      </c>
      <c r="I39" s="30">
        <v>4.4381083115126608E-3</v>
      </c>
      <c r="J39" s="52">
        <v>29.993847279161955</v>
      </c>
      <c r="K39" s="57">
        <v>2.6110740369105984E-3</v>
      </c>
    </row>
    <row r="40" spans="1:11">
      <c r="A40" s="29" t="s">
        <v>31</v>
      </c>
      <c r="B40" s="32">
        <v>2.6964429999999999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52">
        <v>12.106258491415334</v>
      </c>
      <c r="K40" s="57">
        <v>1.0538940515651735E-3</v>
      </c>
    </row>
    <row r="41" spans="1:11">
      <c r="A41" s="29" t="s">
        <v>34</v>
      </c>
      <c r="B41" s="32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52">
        <v>0</v>
      </c>
      <c r="K41" s="57">
        <v>0</v>
      </c>
    </row>
    <row r="42" spans="1:11" ht="6.75" customHeight="1">
      <c r="A42" s="29"/>
      <c r="B42" s="32"/>
      <c r="C42" s="30"/>
      <c r="D42" s="30"/>
      <c r="E42" s="30"/>
      <c r="F42" s="30"/>
      <c r="G42" s="30"/>
      <c r="H42" s="30"/>
      <c r="I42" s="30"/>
      <c r="J42" s="52"/>
      <c r="K42" s="57"/>
    </row>
    <row r="43" spans="1:11">
      <c r="A43" s="51" t="s">
        <v>295</v>
      </c>
      <c r="B43" s="32">
        <v>8964.2241119999999</v>
      </c>
      <c r="C43" s="53">
        <v>6.988499</v>
      </c>
      <c r="D43" s="53">
        <v>461.47108700000013</v>
      </c>
      <c r="E43" s="53">
        <v>0</v>
      </c>
      <c r="F43" s="53">
        <v>21.632355</v>
      </c>
      <c r="G43" s="53">
        <v>45.225092400000008</v>
      </c>
      <c r="H43" s="53">
        <v>53.877915999999999</v>
      </c>
      <c r="I43" s="53">
        <v>7.2244305629491062E-3</v>
      </c>
      <c r="J43" s="53">
        <v>11487.168443009923</v>
      </c>
      <c r="K43" s="57">
        <v>1</v>
      </c>
    </row>
    <row r="44" spans="1:11">
      <c r="A44" s="51" t="s">
        <v>292</v>
      </c>
      <c r="B44" s="40">
        <v>0.78036847430881329</v>
      </c>
      <c r="C44" s="54">
        <v>6.0837438178706113E-4</v>
      </c>
      <c r="D44" s="54">
        <v>4.0172744857834022E-2</v>
      </c>
      <c r="E44" s="54">
        <v>0</v>
      </c>
      <c r="F44" s="54">
        <v>1.8831755717104977E-3</v>
      </c>
      <c r="G44" s="54">
        <v>3.937009596783619E-3</v>
      </c>
      <c r="H44" s="54">
        <v>4.6902695183150501E-3</v>
      </c>
      <c r="I44" s="54">
        <v>6.2891308670112322E-7</v>
      </c>
      <c r="J44" s="54">
        <v>1</v>
      </c>
      <c r="K44" s="52"/>
    </row>
    <row r="45" spans="1:11" ht="6.75" customHeight="1">
      <c r="A45" s="58"/>
      <c r="B45" s="41"/>
    </row>
    <row r="46" spans="1:11">
      <c r="A46" s="59" t="s">
        <v>296</v>
      </c>
      <c r="B46" s="30"/>
    </row>
  </sheetData>
  <mergeCells count="2">
    <mergeCell ref="A1:K1"/>
    <mergeCell ref="B3:K3"/>
  </mergeCells>
  <printOptions horizontalCentered="1"/>
  <pageMargins left="0.39370078740157483" right="0.19685039370078741" top="0.39370078740157483" bottom="0.39370078740157483" header="0" footer="0"/>
  <pageSetup paperSize="9" scale="92" orientation="landscape" horizontalDpi="1200" verticalDpi="1200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96A0A-23C3-440A-9C81-F369C9DAC9DC}">
  <sheetPr>
    <pageSetUpPr fitToPage="1"/>
  </sheetPr>
  <dimension ref="A1:M41"/>
  <sheetViews>
    <sheetView view="pageBreakPreview" zoomScaleNormal="100" zoomScaleSheetLayoutView="100" workbookViewId="0">
      <selection sqref="A1:L1"/>
    </sheetView>
  </sheetViews>
  <sheetFormatPr baseColWidth="10" defaultColWidth="11.44140625" defaultRowHeight="13.2"/>
  <cols>
    <col min="1" max="1" width="48.6640625" customWidth="1"/>
    <col min="2" max="12" width="9.88671875" style="61" customWidth="1"/>
    <col min="13" max="13" width="0" hidden="1" customWidth="1"/>
  </cols>
  <sheetData>
    <row r="1" spans="1:13" ht="15.6">
      <c r="A1" s="86" t="s">
        <v>357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</row>
    <row r="2" spans="1:13" ht="15.6">
      <c r="A2" s="81" t="s">
        <v>298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</row>
    <row r="3" spans="1:13" ht="15.6">
      <c r="A3" s="60" t="s">
        <v>198</v>
      </c>
    </row>
    <row r="4" spans="1:13" ht="13.8" thickBot="1">
      <c r="B4" s="27" t="str">
        <f>+'C1'!B3</f>
        <v>2023A</v>
      </c>
      <c r="C4" s="27" t="str">
        <f>+'C1'!C3</f>
        <v>2022P</v>
      </c>
      <c r="D4" s="27">
        <f>+'C1'!D3</f>
        <v>2021</v>
      </c>
      <c r="E4" s="27">
        <f>+'C1'!E3</f>
        <v>2020</v>
      </c>
      <c r="F4" s="27">
        <f>+'C1'!F3</f>
        <v>2019</v>
      </c>
      <c r="G4" s="27">
        <f>+'C1'!G3</f>
        <v>2018</v>
      </c>
      <c r="H4" s="27">
        <f>+'C1'!H3</f>
        <v>2017</v>
      </c>
      <c r="I4" s="27">
        <f>+'C1'!I3</f>
        <v>2016</v>
      </c>
      <c r="J4" s="27">
        <f>+'C1'!J3</f>
        <v>2015</v>
      </c>
      <c r="K4" s="27">
        <f>+'C1'!K3</f>
        <v>2014</v>
      </c>
      <c r="L4" s="27">
        <f>+'C1'!L3</f>
        <v>2013</v>
      </c>
    </row>
    <row r="5" spans="1:13" ht="14.4" thickTop="1" thickBot="1">
      <c r="A5" s="62" t="s">
        <v>290</v>
      </c>
      <c r="B5" s="87" t="s">
        <v>316</v>
      </c>
      <c r="C5" s="87"/>
      <c r="D5" s="87"/>
      <c r="E5" s="87"/>
      <c r="F5" s="87"/>
      <c r="G5" s="87"/>
      <c r="H5" s="87"/>
      <c r="I5" s="87"/>
      <c r="J5" s="87"/>
      <c r="K5" s="87"/>
      <c r="L5" s="87"/>
    </row>
    <row r="6" spans="1:13" ht="14.4" thickTop="1" thickBot="1">
      <c r="A6" s="29" t="s">
        <v>0</v>
      </c>
      <c r="B6" s="30">
        <f>+SUMIFS(Compras!P:P,Compras!$D:$D,$M6,Compras!$B:$B,$A$3,Compras!$A:$A,"Cáceres")</f>
        <v>147.26690400000001</v>
      </c>
      <c r="C6" s="30">
        <f>+SUMIFS(Compras!Q:Q,Compras!$D:$D,$M6,Compras!$B:$B,$A$3,Compras!$A:$A,"Cáceres")</f>
        <v>263.731313</v>
      </c>
      <c r="D6" s="30">
        <f>+SUMIFS(Compras!R:R,Compras!$D:$D,$M6,Compras!$B:$B,$A$3,Compras!$A:$A,"Cáceres")</f>
        <v>45.138008999999997</v>
      </c>
      <c r="E6" s="30">
        <f>+SUMIFS(Compras!S:S,Compras!$D:$D,$M6,Compras!$B:$B,$A$3,Compras!$A:$A,"Cáceres")</f>
        <v>73.252588000000003</v>
      </c>
      <c r="F6" s="30">
        <f>+SUMIFS(Compras!T:T,Compras!$D:$D,$M6,Compras!$B:$B,$A$3,Compras!$A:$A,"Cáceres")</f>
        <v>98.528772000000004</v>
      </c>
      <c r="G6" s="30">
        <f>+SUMIFS(Compras!U:U,Compras!$D:$D,$M6,Compras!$B:$B,$A$3,Compras!$A:$A,"Cáceres")</f>
        <v>206.265218</v>
      </c>
      <c r="H6" s="30">
        <f>+SUMIFS(Compras!V:V,Compras!$D:$D,$M6,Compras!$B:$B,$A$3,Compras!$A:$A,"Cáceres")</f>
        <v>134.18468799999999</v>
      </c>
      <c r="I6" s="30">
        <f>+SUMIFS(Compras!W:W,Compras!$D:$D,$M6,Compras!$B:$B,$A$3,Compras!$A:$A,"Cáceres")</f>
        <v>81.450203000000002</v>
      </c>
      <c r="J6" s="30">
        <f>+SUMIFS(Compras!X:X,Compras!$D:$D,$M6,Compras!$B:$B,$A$3,Compras!$A:$A,"Cáceres")</f>
        <v>64.378717999999992</v>
      </c>
      <c r="K6" s="30">
        <f>+SUMIFS(Compras!Y:Y,Compras!$D:$D,$M6,Compras!$B:$B,$A$3,Compras!$A:$A,"Cáceres")</f>
        <v>101.61900799999999</v>
      </c>
      <c r="L6" s="30">
        <f>+SUMIFS(Compras!Z:Z,Compras!$D:$D,$M6,Compras!$B:$B,$A$3,Compras!$A:$A,"Cáceres")</f>
        <v>65.650407999999999</v>
      </c>
      <c r="M6" s="49" t="s">
        <v>23</v>
      </c>
    </row>
    <row r="7" spans="1:13" ht="13.8" thickBot="1">
      <c r="A7" s="50" t="s">
        <v>299</v>
      </c>
      <c r="B7" s="30">
        <f>+SUMIFS(Compras!P:P,Compras!$D:$D,$M7,Compras!$B:$B,$A$3,Compras!$A:$A,"Cáceres")</f>
        <v>0</v>
      </c>
      <c r="C7" s="30">
        <f>+SUMIFS(Compras!Q:Q,Compras!$D:$D,$M7,Compras!$B:$B,$A$3,Compras!$A:$A,"Cáceres")</f>
        <v>14.141537</v>
      </c>
      <c r="D7" s="30">
        <f>+SUMIFS(Compras!R:R,Compras!$D:$D,$M7,Compras!$B:$B,$A$3,Compras!$A:$A,"Cáceres")</f>
        <v>0</v>
      </c>
      <c r="E7" s="30">
        <f>+SUMIFS(Compras!S:S,Compras!$D:$D,$M7,Compras!$B:$B,$A$3,Compras!$A:$A,"Cáceres")</f>
        <v>0</v>
      </c>
      <c r="F7" s="30">
        <f>+SUMIFS(Compras!T:T,Compras!$D:$D,$M7,Compras!$B:$B,$A$3,Compras!$A:$A,"Cáceres")</f>
        <v>8.5481479999999994</v>
      </c>
      <c r="G7" s="30">
        <f>+SUMIFS(Compras!U:U,Compras!$D:$D,$M7,Compras!$B:$B,$A$3,Compras!$A:$A,"Cáceres")</f>
        <v>15.880259000000001</v>
      </c>
      <c r="H7" s="30">
        <f>+SUMIFS(Compras!V:V,Compras!$D:$D,$M7,Compras!$B:$B,$A$3,Compras!$A:$A,"Cáceres")</f>
        <v>11.922803999999999</v>
      </c>
      <c r="I7" s="30">
        <f>+SUMIFS(Compras!W:W,Compras!$D:$D,$M7,Compras!$B:$B,$A$3,Compras!$A:$A,"Cáceres")</f>
        <v>56.251224000000001</v>
      </c>
      <c r="J7" s="30">
        <f>+SUMIFS(Compras!X:X,Compras!$D:$D,$M7,Compras!$B:$B,$A$3,Compras!$A:$A,"Cáceres")</f>
        <v>24.831274000000001</v>
      </c>
      <c r="K7" s="30">
        <f>+SUMIFS(Compras!Y:Y,Compras!$D:$D,$M7,Compras!$B:$B,$A$3,Compras!$A:$A,"Cáceres")</f>
        <v>27.645960000000002</v>
      </c>
      <c r="L7" s="30">
        <f>+SUMIFS(Compras!Z:Z,Compras!$D:$D,$M7,Compras!$B:$B,$A$3,Compras!$A:$A,"Cáceres")</f>
        <v>56.431248999999994</v>
      </c>
      <c r="M7" s="49" t="s">
        <v>26</v>
      </c>
    </row>
    <row r="8" spans="1:13" ht="13.8" thickBot="1">
      <c r="A8" s="29" t="s">
        <v>2</v>
      </c>
      <c r="B8" s="30">
        <f>+SUMIFS(Compras!P:P,Compras!$D:$D,$M8,Compras!$B:$B,$A$3,Compras!$A:$A,"Cáceres")</f>
        <v>283.589854</v>
      </c>
      <c r="C8" s="30">
        <f>+SUMIFS(Compras!Q:Q,Compras!$D:$D,$M8,Compras!$B:$B,$A$3,Compras!$A:$A,"Cáceres")</f>
        <v>419.89490999999998</v>
      </c>
      <c r="D8" s="30">
        <f>+SUMIFS(Compras!R:R,Compras!$D:$D,$M8,Compras!$B:$B,$A$3,Compras!$A:$A,"Cáceres")</f>
        <v>482.94544900000005</v>
      </c>
      <c r="E8" s="30">
        <f>+SUMIFS(Compras!S:S,Compras!$D:$D,$M8,Compras!$B:$B,$A$3,Compras!$A:$A,"Cáceres")</f>
        <v>330.46355900000003</v>
      </c>
      <c r="F8" s="30">
        <f>+SUMIFS(Compras!T:T,Compras!$D:$D,$M8,Compras!$B:$B,$A$3,Compras!$A:$A,"Cáceres")</f>
        <v>447.62838400000004</v>
      </c>
      <c r="G8" s="30">
        <f>+SUMIFS(Compras!U:U,Compras!$D:$D,$M8,Compras!$B:$B,$A$3,Compras!$A:$A,"Cáceres")</f>
        <v>152.35718400000002</v>
      </c>
      <c r="H8" s="30">
        <f>+SUMIFS(Compras!V:V,Compras!$D:$D,$M8,Compras!$B:$B,$A$3,Compras!$A:$A,"Cáceres")</f>
        <v>293.42342199999996</v>
      </c>
      <c r="I8" s="30">
        <f>+SUMIFS(Compras!W:W,Compras!$D:$D,$M8,Compras!$B:$B,$A$3,Compras!$A:$A,"Cáceres")</f>
        <v>125.398771</v>
      </c>
      <c r="J8" s="30">
        <f>+SUMIFS(Compras!X:X,Compras!$D:$D,$M8,Compras!$B:$B,$A$3,Compras!$A:$A,"Cáceres")</f>
        <v>87.693674999999999</v>
      </c>
      <c r="K8" s="30">
        <f>+SUMIFS(Compras!Y:Y,Compras!$D:$D,$M8,Compras!$B:$B,$A$3,Compras!$A:$A,"Cáceres")</f>
        <v>77.475368000000003</v>
      </c>
      <c r="L8" s="30">
        <f>+SUMIFS(Compras!Z:Z,Compras!$D:$D,$M8,Compras!$B:$B,$A$3,Compras!$A:$A,"Cáceres")</f>
        <v>165.00584699999999</v>
      </c>
      <c r="M8" s="49" t="s">
        <v>29</v>
      </c>
    </row>
    <row r="9" spans="1:13" ht="13.8" thickBot="1">
      <c r="A9" s="29" t="s">
        <v>3</v>
      </c>
      <c r="B9" s="30">
        <f>+SUMIFS(Compras!P:P,Compras!$D:$D,$M9,Compras!$B:$B,$A$3,Compras!$A:$A,"Cáceres")</f>
        <v>0</v>
      </c>
      <c r="C9" s="30">
        <f>+SUMIFS(Compras!Q:Q,Compras!$D:$D,$M9,Compras!$B:$B,$A$3,Compras!$A:$A,"Cáceres")</f>
        <v>0</v>
      </c>
      <c r="D9" s="30">
        <f>+SUMIFS(Compras!R:R,Compras!$D:$D,$M9,Compras!$B:$B,$A$3,Compras!$A:$A,"Cáceres")</f>
        <v>0</v>
      </c>
      <c r="E9" s="30">
        <f>+SUMIFS(Compras!S:S,Compras!$D:$D,$M9,Compras!$B:$B,$A$3,Compras!$A:$A,"Cáceres")</f>
        <v>0</v>
      </c>
      <c r="F9" s="30">
        <f>+SUMIFS(Compras!T:T,Compras!$D:$D,$M9,Compras!$B:$B,$A$3,Compras!$A:$A,"Cáceres")</f>
        <v>0</v>
      </c>
      <c r="G9" s="30">
        <f>+SUMIFS(Compras!U:U,Compras!$D:$D,$M9,Compras!$B:$B,$A$3,Compras!$A:$A,"Cáceres")</f>
        <v>0</v>
      </c>
      <c r="H9" s="30">
        <f>+SUMIFS(Compras!V:V,Compras!$D:$D,$M9,Compras!$B:$B,$A$3,Compras!$A:$A,"Cáceres")</f>
        <v>0</v>
      </c>
      <c r="I9" s="30">
        <f>+SUMIFS(Compras!W:W,Compras!$D:$D,$M9,Compras!$B:$B,$A$3,Compras!$A:$A,"Cáceres")</f>
        <v>0</v>
      </c>
      <c r="J9" s="30">
        <f>+SUMIFS(Compras!X:X,Compras!$D:$D,$M9,Compras!$B:$B,$A$3,Compras!$A:$A,"Cáceres")</f>
        <v>0</v>
      </c>
      <c r="K9" s="30">
        <f>+SUMIFS(Compras!Y:Y,Compras!$D:$D,$M9,Compras!$B:$B,$A$3,Compras!$A:$A,"Cáceres")</f>
        <v>0</v>
      </c>
      <c r="L9" s="30">
        <f>+SUMIFS(Compras!Z:Z,Compras!$D:$D,$M9,Compras!$B:$B,$A$3,Compras!$A:$A,"Cáceres")</f>
        <v>0</v>
      </c>
      <c r="M9" s="49" t="s">
        <v>32</v>
      </c>
    </row>
    <row r="10" spans="1:13" ht="13.8" thickBot="1">
      <c r="A10" s="29" t="s">
        <v>5</v>
      </c>
      <c r="B10" s="30">
        <f>+SUMIFS(Compras!P:P,Compras!$D:$D,$M10,Compras!$B:$B,$A$3,Compras!$A:$A,"Cáceres")</f>
        <v>0</v>
      </c>
      <c r="C10" s="30">
        <f>+SUMIFS(Compras!Q:Q,Compras!$D:$D,$M10,Compras!$B:$B,$A$3,Compras!$A:$A,"Cáceres")</f>
        <v>0</v>
      </c>
      <c r="D10" s="30">
        <f>+SUMIFS(Compras!R:R,Compras!$D:$D,$M10,Compras!$B:$B,$A$3,Compras!$A:$A,"Cáceres")</f>
        <v>0</v>
      </c>
      <c r="E10" s="30">
        <f>+SUMIFS(Compras!S:S,Compras!$D:$D,$M10,Compras!$B:$B,$A$3,Compras!$A:$A,"Cáceres")</f>
        <v>0</v>
      </c>
      <c r="F10" s="30">
        <f>+SUMIFS(Compras!T:T,Compras!$D:$D,$M10,Compras!$B:$B,$A$3,Compras!$A:$A,"Cáceres")</f>
        <v>0</v>
      </c>
      <c r="G10" s="30">
        <f>+SUMIFS(Compras!U:U,Compras!$D:$D,$M10,Compras!$B:$B,$A$3,Compras!$A:$A,"Cáceres")</f>
        <v>0</v>
      </c>
      <c r="H10" s="30">
        <f>+SUMIFS(Compras!V:V,Compras!$D:$D,$M10,Compras!$B:$B,$A$3,Compras!$A:$A,"Cáceres")</f>
        <v>0</v>
      </c>
      <c r="I10" s="30">
        <f>+SUMIFS(Compras!W:W,Compras!$D:$D,$M10,Compras!$B:$B,$A$3,Compras!$A:$A,"Cáceres")</f>
        <v>0</v>
      </c>
      <c r="J10" s="30">
        <f>+SUMIFS(Compras!X:X,Compras!$D:$D,$M10,Compras!$B:$B,$A$3,Compras!$A:$A,"Cáceres")</f>
        <v>0</v>
      </c>
      <c r="K10" s="30">
        <f>+SUMIFS(Compras!Y:Y,Compras!$D:$D,$M10,Compras!$B:$B,$A$3,Compras!$A:$A,"Cáceres")</f>
        <v>0</v>
      </c>
      <c r="L10" s="30">
        <f>+SUMIFS(Compras!Z:Z,Compras!$D:$D,$M10,Compras!$B:$B,$A$3,Compras!$A:$A,"Cáceres")</f>
        <v>0</v>
      </c>
      <c r="M10" s="49" t="s">
        <v>35</v>
      </c>
    </row>
    <row r="11" spans="1:13" ht="13.8" thickBot="1">
      <c r="A11" s="29" t="s">
        <v>6</v>
      </c>
      <c r="B11" s="30">
        <f>+SUMIFS(Compras!P:P,Compras!$D:$D,$M11,Compras!$B:$B,$A$3,Compras!$A:$A,"Cáceres")</f>
        <v>3.2518560000000001</v>
      </c>
      <c r="C11" s="30">
        <f>+SUMIFS(Compras!Q:Q,Compras!$D:$D,$M11,Compras!$B:$B,$A$3,Compras!$A:$A,"Cáceres")</f>
        <v>0</v>
      </c>
      <c r="D11" s="30">
        <f>+SUMIFS(Compras!R:R,Compras!$D:$D,$M11,Compras!$B:$B,$A$3,Compras!$A:$A,"Cáceres")</f>
        <v>0</v>
      </c>
      <c r="E11" s="30">
        <f>+SUMIFS(Compras!S:S,Compras!$D:$D,$M11,Compras!$B:$B,$A$3,Compras!$A:$A,"Cáceres")</f>
        <v>0</v>
      </c>
      <c r="F11" s="30">
        <f>+SUMIFS(Compras!T:T,Compras!$D:$D,$M11,Compras!$B:$B,$A$3,Compras!$A:$A,"Cáceres")</f>
        <v>0</v>
      </c>
      <c r="G11" s="30">
        <f>+SUMIFS(Compras!U:U,Compras!$D:$D,$M11,Compras!$B:$B,$A$3,Compras!$A:$A,"Cáceres")</f>
        <v>0</v>
      </c>
      <c r="H11" s="30">
        <f>+SUMIFS(Compras!V:V,Compras!$D:$D,$M11,Compras!$B:$B,$A$3,Compras!$A:$A,"Cáceres")</f>
        <v>0</v>
      </c>
      <c r="I11" s="30">
        <f>+SUMIFS(Compras!W:W,Compras!$D:$D,$M11,Compras!$B:$B,$A$3,Compras!$A:$A,"Cáceres")</f>
        <v>0</v>
      </c>
      <c r="J11" s="30">
        <f>+SUMIFS(Compras!X:X,Compras!$D:$D,$M11,Compras!$B:$B,$A$3,Compras!$A:$A,"Cáceres")</f>
        <v>0</v>
      </c>
      <c r="K11" s="30">
        <f>+SUMIFS(Compras!Y:Y,Compras!$D:$D,$M11,Compras!$B:$B,$A$3,Compras!$A:$A,"Cáceres")</f>
        <v>0</v>
      </c>
      <c r="L11" s="30">
        <f>+SUMIFS(Compras!Z:Z,Compras!$D:$D,$M11,Compras!$B:$B,$A$3,Compras!$A:$A,"Cáceres")</f>
        <v>13.303941</v>
      </c>
      <c r="M11" s="49" t="s">
        <v>37</v>
      </c>
    </row>
    <row r="12" spans="1:13" ht="13.8" thickBot="1">
      <c r="A12" s="29" t="s">
        <v>7</v>
      </c>
      <c r="B12" s="30">
        <f>+SUMIFS(Compras!P:P,Compras!$D:$D,$M12,Compras!$B:$B,$A$3,Compras!$A:$A,"Cáceres")</f>
        <v>0</v>
      </c>
      <c r="C12" s="30">
        <f>+SUMIFS(Compras!Q:Q,Compras!$D:$D,$M12,Compras!$B:$B,$A$3,Compras!$A:$A,"Cáceres")</f>
        <v>0</v>
      </c>
      <c r="D12" s="30">
        <f>+SUMIFS(Compras!R:R,Compras!$D:$D,$M12,Compras!$B:$B,$A$3,Compras!$A:$A,"Cáceres")</f>
        <v>8.1827039999999993</v>
      </c>
      <c r="E12" s="30">
        <f>+SUMIFS(Compras!S:S,Compras!$D:$D,$M12,Compras!$B:$B,$A$3,Compras!$A:$A,"Cáceres")</f>
        <v>0</v>
      </c>
      <c r="F12" s="30">
        <f>+SUMIFS(Compras!T:T,Compras!$D:$D,$M12,Compras!$B:$B,$A$3,Compras!$A:$A,"Cáceres")</f>
        <v>0</v>
      </c>
      <c r="G12" s="30">
        <f>+SUMIFS(Compras!U:U,Compras!$D:$D,$M12,Compras!$B:$B,$A$3,Compras!$A:$A,"Cáceres")</f>
        <v>0</v>
      </c>
      <c r="H12" s="30">
        <f>+SUMIFS(Compras!V:V,Compras!$D:$D,$M12,Compras!$B:$B,$A$3,Compras!$A:$A,"Cáceres")</f>
        <v>5.2041440000000003</v>
      </c>
      <c r="I12" s="30">
        <f>+SUMIFS(Compras!W:W,Compras!$D:$D,$M12,Compras!$B:$B,$A$3,Compras!$A:$A,"Cáceres")</f>
        <v>0</v>
      </c>
      <c r="J12" s="30">
        <f>+SUMIFS(Compras!X:X,Compras!$D:$D,$M12,Compras!$B:$B,$A$3,Compras!$A:$A,"Cáceres")</f>
        <v>0</v>
      </c>
      <c r="K12" s="30">
        <f>+SUMIFS(Compras!Y:Y,Compras!$D:$D,$M12,Compras!$B:$B,$A$3,Compras!$A:$A,"Cáceres")</f>
        <v>3.7970570000000001</v>
      </c>
      <c r="L12" s="30">
        <f>+SUMIFS(Compras!Z:Z,Compras!$D:$D,$M12,Compras!$B:$B,$A$3,Compras!$A:$A,"Cáceres")</f>
        <v>0</v>
      </c>
      <c r="M12" s="49" t="s">
        <v>39</v>
      </c>
    </row>
    <row r="13" spans="1:13" ht="13.8" thickBot="1">
      <c r="A13" s="29" t="s">
        <v>9</v>
      </c>
      <c r="B13" s="30">
        <f>+SUMIFS(Compras!P:P,Compras!$D:$D,$M13,Compras!$B:$B,$A$3,Compras!$A:$A,"Cáceres")</f>
        <v>18.542135999999999</v>
      </c>
      <c r="C13" s="30">
        <f>+SUMIFS(Compras!Q:Q,Compras!$D:$D,$M13,Compras!$B:$B,$A$3,Compras!$A:$A,"Cáceres")</f>
        <v>36.730693000000002</v>
      </c>
      <c r="D13" s="30">
        <f>+SUMIFS(Compras!R:R,Compras!$D:$D,$M13,Compras!$B:$B,$A$3,Compras!$A:$A,"Cáceres")</f>
        <v>89.354880000000009</v>
      </c>
      <c r="E13" s="30">
        <f>+SUMIFS(Compras!S:S,Compras!$D:$D,$M13,Compras!$B:$B,$A$3,Compras!$A:$A,"Cáceres")</f>
        <v>64.891028000000006</v>
      </c>
      <c r="F13" s="30">
        <f>+SUMIFS(Compras!T:T,Compras!$D:$D,$M13,Compras!$B:$B,$A$3,Compras!$A:$A,"Cáceres")</f>
        <v>4.1033629999999999</v>
      </c>
      <c r="G13" s="30">
        <f>+SUMIFS(Compras!U:U,Compras!$D:$D,$M13,Compras!$B:$B,$A$3,Compras!$A:$A,"Cáceres")</f>
        <v>48.284368000000001</v>
      </c>
      <c r="H13" s="30">
        <f>+SUMIFS(Compras!V:V,Compras!$D:$D,$M13,Compras!$B:$B,$A$3,Compras!$A:$A,"Cáceres")</f>
        <v>33.209634000000001</v>
      </c>
      <c r="I13" s="30">
        <f>+SUMIFS(Compras!W:W,Compras!$D:$D,$M13,Compras!$B:$B,$A$3,Compras!$A:$A,"Cáceres")</f>
        <v>39.559102000000003</v>
      </c>
      <c r="J13" s="30">
        <f>+SUMIFS(Compras!X:X,Compras!$D:$D,$M13,Compras!$B:$B,$A$3,Compras!$A:$A,"Cáceres")</f>
        <v>64.346014999999994</v>
      </c>
      <c r="K13" s="30">
        <f>+SUMIFS(Compras!Y:Y,Compras!$D:$D,$M13,Compras!$B:$B,$A$3,Compras!$A:$A,"Cáceres")</f>
        <v>47.770304999999993</v>
      </c>
      <c r="L13" s="30">
        <f>+SUMIFS(Compras!Z:Z,Compras!$D:$D,$M13,Compras!$B:$B,$A$3,Compras!$A:$A,"Cáceres")</f>
        <v>40.641286999999998</v>
      </c>
      <c r="M13" s="49" t="s">
        <v>41</v>
      </c>
    </row>
    <row r="14" spans="1:13" ht="13.8" thickBot="1">
      <c r="A14" s="29" t="s">
        <v>11</v>
      </c>
      <c r="B14" s="30">
        <f>+SUMIFS(Compras!P:P,Compras!$D:$D,$M14,Compras!$B:$B,$A$3,Compras!$A:$A,"Cáceres")</f>
        <v>19.531008849999999</v>
      </c>
      <c r="C14" s="30">
        <f>+SUMIFS(Compras!Q:Q,Compras!$D:$D,$M14,Compras!$B:$B,$A$3,Compras!$A:$A,"Cáceres")</f>
        <v>15.46058</v>
      </c>
      <c r="D14" s="30">
        <f>+SUMIFS(Compras!R:R,Compras!$D:$D,$M14,Compras!$B:$B,$A$3,Compras!$A:$A,"Cáceres")</f>
        <v>2.7561399999999998</v>
      </c>
      <c r="E14" s="30">
        <f>+SUMIFS(Compras!S:S,Compras!$D:$D,$M14,Compras!$B:$B,$A$3,Compras!$A:$A,"Cáceres")</f>
        <v>18.685355999999999</v>
      </c>
      <c r="F14" s="30">
        <f>+SUMIFS(Compras!T:T,Compras!$D:$D,$M14,Compras!$B:$B,$A$3,Compras!$A:$A,"Cáceres")</f>
        <v>3.8281019999999999</v>
      </c>
      <c r="G14" s="30">
        <f>+SUMIFS(Compras!U:U,Compras!$D:$D,$M14,Compras!$B:$B,$A$3,Compras!$A:$A,"Cáceres")</f>
        <v>12.457056</v>
      </c>
      <c r="H14" s="30">
        <f>+SUMIFS(Compras!V:V,Compras!$D:$D,$M14,Compras!$B:$B,$A$3,Compras!$A:$A,"Cáceres")</f>
        <v>65.80968</v>
      </c>
      <c r="I14" s="30">
        <f>+SUMIFS(Compras!W:W,Compras!$D:$D,$M14,Compras!$B:$B,$A$3,Compras!$A:$A,"Cáceres")</f>
        <v>13.757256</v>
      </c>
      <c r="J14" s="30">
        <f>+SUMIFS(Compras!X:X,Compras!$D:$D,$M14,Compras!$B:$B,$A$3,Compras!$A:$A,"Cáceres")</f>
        <v>2.0691999999999999</v>
      </c>
      <c r="K14" s="30">
        <f>+SUMIFS(Compras!Y:Y,Compras!$D:$D,$M14,Compras!$B:$B,$A$3,Compras!$A:$A,"Cáceres")</f>
        <v>0</v>
      </c>
      <c r="L14" s="30">
        <f>+SUMIFS(Compras!Z:Z,Compras!$D:$D,$M14,Compras!$B:$B,$A$3,Compras!$A:$A,"Cáceres")</f>
        <v>3.7932959999999998</v>
      </c>
      <c r="M14" s="49" t="s">
        <v>43</v>
      </c>
    </row>
    <row r="15" spans="1:13" ht="13.8" thickBot="1">
      <c r="A15" s="29" t="s">
        <v>13</v>
      </c>
      <c r="B15" s="30">
        <f>+SUMIFS(Compras!P:P,Compras!$D:$D,$M15,Compras!$B:$B,$A$3,Compras!$A:$A,"Cáceres")</f>
        <v>0</v>
      </c>
      <c r="C15" s="30">
        <f>+SUMIFS(Compras!Q:Q,Compras!$D:$D,$M15,Compras!$B:$B,$A$3,Compras!$A:$A,"Cáceres")</f>
        <v>37.493541999999998</v>
      </c>
      <c r="D15" s="30">
        <f>+SUMIFS(Compras!R:R,Compras!$D:$D,$M15,Compras!$B:$B,$A$3,Compras!$A:$A,"Cáceres")</f>
        <v>44.599305000000001</v>
      </c>
      <c r="E15" s="30">
        <f>+SUMIFS(Compras!S:S,Compras!$D:$D,$M15,Compras!$B:$B,$A$3,Compras!$A:$A,"Cáceres")</f>
        <v>86.296937</v>
      </c>
      <c r="F15" s="30">
        <f>+SUMIFS(Compras!T:T,Compras!$D:$D,$M15,Compras!$B:$B,$A$3,Compras!$A:$A,"Cáceres")</f>
        <v>78.640299999999996</v>
      </c>
      <c r="G15" s="30">
        <f>+SUMIFS(Compras!U:U,Compras!$D:$D,$M15,Compras!$B:$B,$A$3,Compras!$A:$A,"Cáceres")</f>
        <v>73.218264000000005</v>
      </c>
      <c r="H15" s="30">
        <f>+SUMIFS(Compras!V:V,Compras!$D:$D,$M15,Compras!$B:$B,$A$3,Compras!$A:$A,"Cáceres")</f>
        <v>45.017043000000001</v>
      </c>
      <c r="I15" s="30">
        <f>+SUMIFS(Compras!W:W,Compras!$D:$D,$M15,Compras!$B:$B,$A$3,Compras!$A:$A,"Cáceres")</f>
        <v>48.557616000000003</v>
      </c>
      <c r="J15" s="30">
        <f>+SUMIFS(Compras!X:X,Compras!$D:$D,$M15,Compras!$B:$B,$A$3,Compras!$A:$A,"Cáceres")</f>
        <v>23.031513</v>
      </c>
      <c r="K15" s="30">
        <f>+SUMIFS(Compras!Y:Y,Compras!$D:$D,$M15,Compras!$B:$B,$A$3,Compras!$A:$A,"Cáceres")</f>
        <v>64.598281999999998</v>
      </c>
      <c r="L15" s="30">
        <f>+SUMIFS(Compras!Z:Z,Compras!$D:$D,$M15,Compras!$B:$B,$A$3,Compras!$A:$A,"Cáceres")</f>
        <v>107.07622799999999</v>
      </c>
      <c r="M15" s="49" t="s">
        <v>45</v>
      </c>
    </row>
    <row r="16" spans="1:13" ht="13.8" thickBot="1">
      <c r="A16" s="29" t="s">
        <v>16</v>
      </c>
      <c r="B16" s="30">
        <f>+SUMIFS(Compras!P:P,Compras!$D:$D,$M16,Compras!$B:$B,$A$3,Compras!$A:$A,"Cáceres")</f>
        <v>23.152960999999998</v>
      </c>
      <c r="C16" s="30">
        <f>+SUMIFS(Compras!Q:Q,Compras!$D:$D,$M16,Compras!$B:$B,$A$3,Compras!$A:$A,"Cáceres")</f>
        <v>0</v>
      </c>
      <c r="D16" s="30">
        <f>+SUMIFS(Compras!R:R,Compras!$D:$D,$M16,Compras!$B:$B,$A$3,Compras!$A:$A,"Cáceres")</f>
        <v>27.176975999999996</v>
      </c>
      <c r="E16" s="30">
        <f>+SUMIFS(Compras!S:S,Compras!$D:$D,$M16,Compras!$B:$B,$A$3,Compras!$A:$A,"Cáceres")</f>
        <v>42.718651000000001</v>
      </c>
      <c r="F16" s="30">
        <f>+SUMIFS(Compras!T:T,Compras!$D:$D,$M16,Compras!$B:$B,$A$3,Compras!$A:$A,"Cáceres")</f>
        <v>108.231612</v>
      </c>
      <c r="G16" s="30">
        <f>+SUMIFS(Compras!U:U,Compras!$D:$D,$M16,Compras!$B:$B,$A$3,Compras!$A:$A,"Cáceres")</f>
        <v>0</v>
      </c>
      <c r="H16" s="30">
        <f>+SUMIFS(Compras!V:V,Compras!$D:$D,$M16,Compras!$B:$B,$A$3,Compras!$A:$A,"Cáceres")</f>
        <v>89.091435000000004</v>
      </c>
      <c r="I16" s="30">
        <f>+SUMIFS(Compras!W:W,Compras!$D:$D,$M16,Compras!$B:$B,$A$3,Compras!$A:$A,"Cáceres")</f>
        <v>3.7074240000000001</v>
      </c>
      <c r="J16" s="30">
        <f>+SUMIFS(Compras!X:X,Compras!$D:$D,$M16,Compras!$B:$B,$A$3,Compras!$A:$A,"Cáceres")</f>
        <v>33.831855000000004</v>
      </c>
      <c r="K16" s="30">
        <f>+SUMIFS(Compras!Y:Y,Compras!$D:$D,$M16,Compras!$B:$B,$A$3,Compras!$A:$A,"Cáceres")</f>
        <v>21.336844999999997</v>
      </c>
      <c r="L16" s="30">
        <f>+SUMIFS(Compras!Z:Z,Compras!$D:$D,$M16,Compras!$B:$B,$A$3,Compras!$A:$A,"Cáceres")</f>
        <v>25.072285000000001</v>
      </c>
      <c r="M16" s="49" t="s">
        <v>47</v>
      </c>
    </row>
    <row r="17" spans="1:13" ht="13.8" thickBot="1">
      <c r="A17" s="29" t="s">
        <v>19</v>
      </c>
      <c r="B17" s="30">
        <f>+SUMIFS(Compras!P:P,Compras!$D:$D,$M17,Compras!$B:$B,$A$3,Compras!$A:$A,"Cáceres")</f>
        <v>0</v>
      </c>
      <c r="C17" s="30">
        <f>+SUMIFS(Compras!Q:Q,Compras!$D:$D,$M17,Compras!$B:$B,$A$3,Compras!$A:$A,"Cáceres")</f>
        <v>0</v>
      </c>
      <c r="D17" s="30">
        <f>+SUMIFS(Compras!R:R,Compras!$D:$D,$M17,Compras!$B:$B,$A$3,Compras!$A:$A,"Cáceres")</f>
        <v>0</v>
      </c>
      <c r="E17" s="30">
        <f>+SUMIFS(Compras!S:S,Compras!$D:$D,$M17,Compras!$B:$B,$A$3,Compras!$A:$A,"Cáceres")</f>
        <v>14.6435092</v>
      </c>
      <c r="F17" s="30">
        <f>+SUMIFS(Compras!T:T,Compras!$D:$D,$M17,Compras!$B:$B,$A$3,Compras!$A:$A,"Cáceres")</f>
        <v>0</v>
      </c>
      <c r="G17" s="30">
        <f>+SUMIFS(Compras!U:U,Compras!$D:$D,$M17,Compras!$B:$B,$A$3,Compras!$A:$A,"Cáceres")</f>
        <v>0</v>
      </c>
      <c r="H17" s="30">
        <f>+SUMIFS(Compras!V:V,Compras!$D:$D,$M17,Compras!$B:$B,$A$3,Compras!$A:$A,"Cáceres")</f>
        <v>1.0063869999999999</v>
      </c>
      <c r="I17" s="30">
        <f>+SUMIFS(Compras!W:W,Compras!$D:$D,$M17,Compras!$B:$B,$A$3,Compras!$A:$A,"Cáceres")</f>
        <v>0</v>
      </c>
      <c r="J17" s="30">
        <f>+SUMIFS(Compras!X:X,Compras!$D:$D,$M17,Compras!$B:$B,$A$3,Compras!$A:$A,"Cáceres")</f>
        <v>0</v>
      </c>
      <c r="K17" s="30">
        <f>+SUMIFS(Compras!Y:Y,Compras!$D:$D,$M17,Compras!$B:$B,$A$3,Compras!$A:$A,"Cáceres")</f>
        <v>0</v>
      </c>
      <c r="L17" s="30">
        <f>+SUMIFS(Compras!Z:Z,Compras!$D:$D,$M17,Compras!$B:$B,$A$3,Compras!$A:$A,"Cáceres")</f>
        <v>0</v>
      </c>
      <c r="M17" s="49" t="s">
        <v>49</v>
      </c>
    </row>
    <row r="18" spans="1:13" ht="13.8" thickBot="1">
      <c r="A18" s="29" t="s">
        <v>25</v>
      </c>
      <c r="B18" s="30">
        <f>+SUMIFS(Compras!P:P,Compras!$D:$D,$M18,Compras!$B:$B,$A$3,Compras!$A:$A,"Cáceres")</f>
        <v>1.590754</v>
      </c>
      <c r="C18" s="30">
        <f>+SUMIFS(Compras!Q:Q,Compras!$D:$D,$M18,Compras!$B:$B,$A$3,Compras!$A:$A,"Cáceres")</f>
        <v>0</v>
      </c>
      <c r="D18" s="30">
        <f>+SUMIFS(Compras!R:R,Compras!$D:$D,$M18,Compras!$B:$B,$A$3,Compras!$A:$A,"Cáceres")</f>
        <v>0</v>
      </c>
      <c r="E18" s="30">
        <f>+SUMIFS(Compras!S:S,Compras!$D:$D,$M18,Compras!$B:$B,$A$3,Compras!$A:$A,"Cáceres")</f>
        <v>24.565137549999999</v>
      </c>
      <c r="F18" s="30">
        <f>+SUMIFS(Compras!T:T,Compras!$D:$D,$M18,Compras!$B:$B,$A$3,Compras!$A:$A,"Cáceres")</f>
        <v>0</v>
      </c>
      <c r="G18" s="30">
        <f>+SUMIFS(Compras!U:U,Compras!$D:$D,$M18,Compras!$B:$B,$A$3,Compras!$A:$A,"Cáceres")</f>
        <v>0</v>
      </c>
      <c r="H18" s="30">
        <f>+SUMIFS(Compras!V:V,Compras!$D:$D,$M18,Compras!$B:$B,$A$3,Compras!$A:$A,"Cáceres")</f>
        <v>0</v>
      </c>
      <c r="I18" s="30">
        <f>+SUMIFS(Compras!W:W,Compras!$D:$D,$M18,Compras!$B:$B,$A$3,Compras!$A:$A,"Cáceres")</f>
        <v>0</v>
      </c>
      <c r="J18" s="30">
        <f>+SUMIFS(Compras!X:X,Compras!$D:$D,$M18,Compras!$B:$B,$A$3,Compras!$A:$A,"Cáceres")</f>
        <v>0</v>
      </c>
      <c r="K18" s="30">
        <f>+SUMIFS(Compras!Y:Y,Compras!$D:$D,$M18,Compras!$B:$B,$A$3,Compras!$A:$A,"Cáceres")</f>
        <v>1.6092660000000001</v>
      </c>
      <c r="L18" s="30">
        <f>+SUMIFS(Compras!Z:Z,Compras!$D:$D,$M18,Compras!$B:$B,$A$3,Compras!$A:$A,"Cáceres")</f>
        <v>0</v>
      </c>
      <c r="M18" s="49" t="s">
        <v>51</v>
      </c>
    </row>
    <row r="19" spans="1:13" ht="13.8" thickBot="1">
      <c r="A19" s="29" t="s">
        <v>28</v>
      </c>
      <c r="B19" s="30">
        <f>+SUMIFS(Compras!P:P,Compras!$D:$D,$M19,Compras!$B:$B,$A$3,Compras!$A:$A,"Cáceres")</f>
        <v>1.535493</v>
      </c>
      <c r="C19" s="30">
        <f>+SUMIFS(Compras!Q:Q,Compras!$D:$D,$M19,Compras!$B:$B,$A$3,Compras!$A:$A,"Cáceres")</f>
        <v>0</v>
      </c>
      <c r="D19" s="30">
        <f>+SUMIFS(Compras!R:R,Compras!$D:$D,$M19,Compras!$B:$B,$A$3,Compras!$A:$A,"Cáceres")</f>
        <v>0</v>
      </c>
      <c r="E19" s="30">
        <f>+SUMIFS(Compras!S:S,Compras!$D:$D,$M19,Compras!$B:$B,$A$3,Compras!$A:$A,"Cáceres")</f>
        <v>1.962569</v>
      </c>
      <c r="F19" s="30">
        <f>+SUMIFS(Compras!T:T,Compras!$D:$D,$M19,Compras!$B:$B,$A$3,Compras!$A:$A,"Cáceres")</f>
        <v>6.1061879999999995</v>
      </c>
      <c r="G19" s="30">
        <f>+SUMIFS(Compras!U:U,Compras!$D:$D,$M19,Compras!$B:$B,$A$3,Compras!$A:$A,"Cáceres")</f>
        <v>2.9835980000000002</v>
      </c>
      <c r="H19" s="30">
        <f>+SUMIFS(Compras!V:V,Compras!$D:$D,$M19,Compras!$B:$B,$A$3,Compras!$A:$A,"Cáceres")</f>
        <v>0.59994800000000004</v>
      </c>
      <c r="I19" s="30">
        <f>+SUMIFS(Compras!W:W,Compras!$D:$D,$M19,Compras!$B:$B,$A$3,Compras!$A:$A,"Cáceres")</f>
        <v>0</v>
      </c>
      <c r="J19" s="30">
        <f>+SUMIFS(Compras!X:X,Compras!$D:$D,$M19,Compras!$B:$B,$A$3,Compras!$A:$A,"Cáceres")</f>
        <v>3.5880049999999999</v>
      </c>
      <c r="K19" s="30">
        <f>+SUMIFS(Compras!Y:Y,Compras!$D:$D,$M19,Compras!$B:$B,$A$3,Compras!$A:$A,"Cáceres")</f>
        <v>2.319013</v>
      </c>
      <c r="L19" s="30">
        <f>+SUMIFS(Compras!Z:Z,Compras!$D:$D,$M19,Compras!$B:$B,$A$3,Compras!$A:$A,"Cáceres")</f>
        <v>1.3227139999999999</v>
      </c>
      <c r="M19" s="49" t="s">
        <v>53</v>
      </c>
    </row>
    <row r="20" spans="1:13" ht="13.8" thickBot="1">
      <c r="A20" s="29" t="s">
        <v>31</v>
      </c>
      <c r="B20" s="30">
        <f>+SUMIFS(Compras!P:P,Compras!$D:$D,$M20,Compras!$B:$B,$A$3,Compras!$A:$A,"Cáceres")</f>
        <v>0</v>
      </c>
      <c r="C20" s="30">
        <f>+SUMIFS(Compras!Q:Q,Compras!$D:$D,$M20,Compras!$B:$B,$A$3,Compras!$A:$A,"Cáceres")</f>
        <v>1.9499839999999999</v>
      </c>
      <c r="D20" s="30">
        <f>+SUMIFS(Compras!R:R,Compras!$D:$D,$M20,Compras!$B:$B,$A$3,Compras!$A:$A,"Cáceres")</f>
        <v>9.0936279999999989</v>
      </c>
      <c r="E20" s="30">
        <f>+SUMIFS(Compras!S:S,Compras!$D:$D,$M20,Compras!$B:$B,$A$3,Compras!$A:$A,"Cáceres")</f>
        <v>1.5545180000000001</v>
      </c>
      <c r="F20" s="30">
        <f>+SUMIFS(Compras!T:T,Compras!$D:$D,$M20,Compras!$B:$B,$A$3,Compras!$A:$A,"Cáceres")</f>
        <v>27.630042</v>
      </c>
      <c r="G20" s="30">
        <f>+SUMIFS(Compras!U:U,Compras!$D:$D,$M20,Compras!$B:$B,$A$3,Compras!$A:$A,"Cáceres")</f>
        <v>0</v>
      </c>
      <c r="H20" s="30">
        <f>+SUMIFS(Compras!V:V,Compras!$D:$D,$M20,Compras!$B:$B,$A$3,Compras!$A:$A,"Cáceres")</f>
        <v>0</v>
      </c>
      <c r="I20" s="30">
        <f>+SUMIFS(Compras!W:W,Compras!$D:$D,$M20,Compras!$B:$B,$A$3,Compras!$A:$A,"Cáceres")</f>
        <v>1.3140039999999999</v>
      </c>
      <c r="J20" s="30">
        <f>+SUMIFS(Compras!X:X,Compras!$D:$D,$M20,Compras!$B:$B,$A$3,Compras!$A:$A,"Cáceres")</f>
        <v>4.6487959999999999</v>
      </c>
      <c r="K20" s="30">
        <f>+SUMIFS(Compras!Y:Y,Compras!$D:$D,$M20,Compras!$B:$B,$A$3,Compras!$A:$A,"Cáceres")</f>
        <v>0</v>
      </c>
      <c r="L20" s="30">
        <f>+SUMIFS(Compras!Z:Z,Compras!$D:$D,$M20,Compras!$B:$B,$A$3,Compras!$A:$A,"Cáceres")</f>
        <v>0</v>
      </c>
      <c r="M20" s="49" t="s">
        <v>55</v>
      </c>
    </row>
    <row r="21" spans="1:13" ht="13.8" thickBot="1">
      <c r="A21" s="29" t="s">
        <v>34</v>
      </c>
      <c r="B21" s="30">
        <f>+SUMIFS(Compras!P:P,Compras!$D:$D,$M21,Compras!$B:$B,$A$3,Compras!$A:$A,"Cáceres")</f>
        <v>0</v>
      </c>
      <c r="C21" s="30">
        <f>+SUMIFS(Compras!Q:Q,Compras!$D:$D,$M21,Compras!$B:$B,$A$3,Compras!$A:$A,"Cáceres")</f>
        <v>0</v>
      </c>
      <c r="D21" s="30">
        <f>+SUMIFS(Compras!R:R,Compras!$D:$D,$M21,Compras!$B:$B,$A$3,Compras!$A:$A,"Cáceres")</f>
        <v>0</v>
      </c>
      <c r="E21" s="30">
        <f>+SUMIFS(Compras!S:S,Compras!$D:$D,$M21,Compras!$B:$B,$A$3,Compras!$A:$A,"Cáceres")</f>
        <v>0</v>
      </c>
      <c r="F21" s="30">
        <f>+SUMIFS(Compras!T:T,Compras!$D:$D,$M21,Compras!$B:$B,$A$3,Compras!$A:$A,"Cáceres")</f>
        <v>0</v>
      </c>
      <c r="G21" s="30">
        <f>+SUMIFS(Compras!U:U,Compras!$D:$D,$M21,Compras!$B:$B,$A$3,Compras!$A:$A,"Cáceres")</f>
        <v>0</v>
      </c>
      <c r="H21" s="30">
        <f>+SUMIFS(Compras!V:V,Compras!$D:$D,$M21,Compras!$B:$B,$A$3,Compras!$A:$A,"Cáceres")</f>
        <v>0</v>
      </c>
      <c r="I21" s="30">
        <f>+SUMIFS(Compras!W:W,Compras!$D:$D,$M21,Compras!$B:$B,$A$3,Compras!$A:$A,"Cáceres")</f>
        <v>0</v>
      </c>
      <c r="J21" s="30">
        <f>+SUMIFS(Compras!X:X,Compras!$D:$D,$M21,Compras!$B:$B,$A$3,Compras!$A:$A,"Cáceres")</f>
        <v>0</v>
      </c>
      <c r="K21" s="30">
        <f>+SUMIFS(Compras!Y:Y,Compras!$D:$D,$M21,Compras!$B:$B,$A$3,Compras!$A:$A,"Cáceres")</f>
        <v>0</v>
      </c>
      <c r="L21" s="30">
        <f>+SUMIFS(Compras!Z:Z,Compras!$D:$D,$M21,Compras!$B:$B,$A$3,Compras!$A:$A,"Cáceres")</f>
        <v>0</v>
      </c>
      <c r="M21" s="49" t="s">
        <v>57</v>
      </c>
    </row>
    <row r="22" spans="1:13">
      <c r="A22" s="34" t="s">
        <v>293</v>
      </c>
      <c r="B22" s="35">
        <f t="shared" ref="B22:L22" si="0">SUM(B6:B21)</f>
        <v>498.46096684999998</v>
      </c>
      <c r="C22" s="35">
        <f t="shared" si="0"/>
        <v>789.402559</v>
      </c>
      <c r="D22" s="35">
        <f t="shared" si="0"/>
        <v>709.24709099999984</v>
      </c>
      <c r="E22" s="35">
        <f t="shared" si="0"/>
        <v>659.03385275000016</v>
      </c>
      <c r="F22" s="35">
        <f t="shared" si="0"/>
        <v>783.244911</v>
      </c>
      <c r="G22" s="35">
        <f t="shared" si="0"/>
        <v>511.44594699999999</v>
      </c>
      <c r="H22" s="35">
        <f t="shared" si="0"/>
        <v>679.46918500000004</v>
      </c>
      <c r="I22" s="35">
        <f t="shared" si="0"/>
        <v>369.99559999999997</v>
      </c>
      <c r="J22" s="35">
        <f t="shared" si="0"/>
        <v>308.41905100000002</v>
      </c>
      <c r="K22" s="35">
        <f t="shared" si="0"/>
        <v>348.17110399999996</v>
      </c>
      <c r="L22" s="35">
        <f t="shared" si="0"/>
        <v>478.29725500000001</v>
      </c>
    </row>
    <row r="23" spans="1:13" ht="13.8" thickBot="1">
      <c r="A23" s="37"/>
      <c r="B23" s="88" t="s">
        <v>216</v>
      </c>
      <c r="C23" s="88"/>
      <c r="D23" s="88"/>
      <c r="E23" s="88"/>
      <c r="F23" s="88"/>
      <c r="G23" s="88"/>
      <c r="H23" s="88"/>
      <c r="I23" s="88"/>
      <c r="J23" s="88"/>
      <c r="K23" s="88"/>
      <c r="L23" s="88"/>
    </row>
    <row r="24" spans="1:13" ht="13.8" thickTop="1">
      <c r="A24" s="29" t="s">
        <v>0</v>
      </c>
      <c r="B24" s="38">
        <f t="shared" ref="B24:L39" si="1">+IF(B$22=0,"-",B6/B$22)</f>
        <v>0.29544320176291056</v>
      </c>
      <c r="C24" s="38">
        <f t="shared" si="1"/>
        <v>0.33408976192589213</v>
      </c>
      <c r="D24" s="38">
        <f t="shared" si="1"/>
        <v>6.3642148939035983E-2</v>
      </c>
      <c r="E24" s="38">
        <f t="shared" si="1"/>
        <v>0.11115147984330913</v>
      </c>
      <c r="F24" s="38">
        <f t="shared" si="1"/>
        <v>0.12579561081884896</v>
      </c>
      <c r="G24" s="38">
        <f t="shared" si="1"/>
        <v>0.40329817688436975</v>
      </c>
      <c r="H24" s="38">
        <f t="shared" si="1"/>
        <v>0.19748458202707159</v>
      </c>
      <c r="I24" s="38">
        <f t="shared" si="1"/>
        <v>0.22013830164466824</v>
      </c>
      <c r="J24" s="38">
        <f t="shared" si="1"/>
        <v>0.20873781237333483</v>
      </c>
      <c r="K24" s="38">
        <f t="shared" si="1"/>
        <v>0.29186513996290747</v>
      </c>
      <c r="L24" s="38">
        <f t="shared" si="1"/>
        <v>0.13725859246254715</v>
      </c>
    </row>
    <row r="25" spans="1:13">
      <c r="A25" s="50" t="s">
        <v>299</v>
      </c>
      <c r="B25" s="38">
        <f t="shared" si="1"/>
        <v>0</v>
      </c>
      <c r="C25" s="38">
        <f t="shared" si="1"/>
        <v>1.7914227460719443E-2</v>
      </c>
      <c r="D25" s="38">
        <f t="shared" si="1"/>
        <v>0</v>
      </c>
      <c r="E25" s="38">
        <f t="shared" si="1"/>
        <v>0</v>
      </c>
      <c r="F25" s="38">
        <f t="shared" si="1"/>
        <v>1.0913761302433793E-2</v>
      </c>
      <c r="G25" s="38">
        <f t="shared" si="1"/>
        <v>3.1049730852593892E-2</v>
      </c>
      <c r="H25" s="38">
        <f t="shared" si="1"/>
        <v>1.7547232844709503E-2</v>
      </c>
      <c r="I25" s="38">
        <f t="shared" si="1"/>
        <v>0.15203214308494481</v>
      </c>
      <c r="J25" s="38">
        <f t="shared" si="1"/>
        <v>8.0511479169294242E-2</v>
      </c>
      <c r="K25" s="38">
        <f t="shared" si="1"/>
        <v>7.9403372888750712E-2</v>
      </c>
      <c r="L25" s="38">
        <f t="shared" si="1"/>
        <v>0.1179836355113516</v>
      </c>
    </row>
    <row r="26" spans="1:13">
      <c r="A26" s="29" t="s">
        <v>2</v>
      </c>
      <c r="B26" s="38">
        <f t="shared" si="1"/>
        <v>0.56893091507672588</v>
      </c>
      <c r="C26" s="38">
        <f t="shared" si="1"/>
        <v>0.53191480723335227</v>
      </c>
      <c r="D26" s="38">
        <f t="shared" si="1"/>
        <v>0.68092693664639958</v>
      </c>
      <c r="E26" s="38">
        <f t="shared" si="1"/>
        <v>0.50143639453580402</v>
      </c>
      <c r="F26" s="38">
        <f t="shared" si="1"/>
        <v>0.57150500145413652</v>
      </c>
      <c r="G26" s="38">
        <f t="shared" si="1"/>
        <v>0.29789498752250354</v>
      </c>
      <c r="H26" s="38">
        <f t="shared" si="1"/>
        <v>0.43184213276721289</v>
      </c>
      <c r="I26" s="38">
        <f t="shared" si="1"/>
        <v>0.33891962769286987</v>
      </c>
      <c r="J26" s="38">
        <f t="shared" si="1"/>
        <v>0.2843328734579369</v>
      </c>
      <c r="K26" s="38">
        <f t="shared" si="1"/>
        <v>0.22252095912014574</v>
      </c>
      <c r="L26" s="38">
        <f t="shared" si="1"/>
        <v>0.34498597948257093</v>
      </c>
    </row>
    <row r="27" spans="1:13">
      <c r="A27" s="29" t="s">
        <v>3</v>
      </c>
      <c r="B27" s="38">
        <f t="shared" si="1"/>
        <v>0</v>
      </c>
      <c r="C27" s="38">
        <f t="shared" si="1"/>
        <v>0</v>
      </c>
      <c r="D27" s="38">
        <f t="shared" si="1"/>
        <v>0</v>
      </c>
      <c r="E27" s="38">
        <f t="shared" si="1"/>
        <v>0</v>
      </c>
      <c r="F27" s="38">
        <f t="shared" si="1"/>
        <v>0</v>
      </c>
      <c r="G27" s="38">
        <f t="shared" si="1"/>
        <v>0</v>
      </c>
      <c r="H27" s="38">
        <f t="shared" si="1"/>
        <v>0</v>
      </c>
      <c r="I27" s="38">
        <f t="shared" si="1"/>
        <v>0</v>
      </c>
      <c r="J27" s="38">
        <f t="shared" si="1"/>
        <v>0</v>
      </c>
      <c r="K27" s="38">
        <f t="shared" si="1"/>
        <v>0</v>
      </c>
      <c r="L27" s="38">
        <f t="shared" si="1"/>
        <v>0</v>
      </c>
    </row>
    <row r="28" spans="1:13">
      <c r="A28" s="29" t="s">
        <v>5</v>
      </c>
      <c r="B28" s="38">
        <f t="shared" si="1"/>
        <v>0</v>
      </c>
      <c r="C28" s="38">
        <f t="shared" si="1"/>
        <v>0</v>
      </c>
      <c r="D28" s="38">
        <f t="shared" si="1"/>
        <v>0</v>
      </c>
      <c r="E28" s="38">
        <f t="shared" si="1"/>
        <v>0</v>
      </c>
      <c r="F28" s="38">
        <f t="shared" si="1"/>
        <v>0</v>
      </c>
      <c r="G28" s="38">
        <f t="shared" si="1"/>
        <v>0</v>
      </c>
      <c r="H28" s="38">
        <f t="shared" si="1"/>
        <v>0</v>
      </c>
      <c r="I28" s="38">
        <f t="shared" si="1"/>
        <v>0</v>
      </c>
      <c r="J28" s="38">
        <f t="shared" si="1"/>
        <v>0</v>
      </c>
      <c r="K28" s="38">
        <f t="shared" si="1"/>
        <v>0</v>
      </c>
      <c r="L28" s="38">
        <f t="shared" si="1"/>
        <v>0</v>
      </c>
    </row>
    <row r="29" spans="1:13">
      <c r="A29" s="29" t="s">
        <v>6</v>
      </c>
      <c r="B29" s="38">
        <f t="shared" si="1"/>
        <v>6.5237926663544938E-3</v>
      </c>
      <c r="C29" s="38">
        <f t="shared" si="1"/>
        <v>0</v>
      </c>
      <c r="D29" s="38">
        <f t="shared" si="1"/>
        <v>0</v>
      </c>
      <c r="E29" s="38">
        <f t="shared" si="1"/>
        <v>0</v>
      </c>
      <c r="F29" s="38">
        <f t="shared" si="1"/>
        <v>0</v>
      </c>
      <c r="G29" s="38">
        <f t="shared" si="1"/>
        <v>0</v>
      </c>
      <c r="H29" s="38">
        <f t="shared" si="1"/>
        <v>0</v>
      </c>
      <c r="I29" s="38">
        <f t="shared" si="1"/>
        <v>0</v>
      </c>
      <c r="J29" s="38">
        <f t="shared" si="1"/>
        <v>0</v>
      </c>
      <c r="K29" s="38">
        <f t="shared" si="1"/>
        <v>0</v>
      </c>
      <c r="L29" s="38">
        <f t="shared" si="1"/>
        <v>2.7815215038187915E-2</v>
      </c>
    </row>
    <row r="30" spans="1:13">
      <c r="A30" s="29" t="s">
        <v>7</v>
      </c>
      <c r="B30" s="38">
        <f t="shared" si="1"/>
        <v>0</v>
      </c>
      <c r="C30" s="38">
        <f t="shared" si="1"/>
        <v>0</v>
      </c>
      <c r="D30" s="38">
        <f t="shared" si="1"/>
        <v>1.1537169632183942E-2</v>
      </c>
      <c r="E30" s="38">
        <f t="shared" si="1"/>
        <v>0</v>
      </c>
      <c r="F30" s="38">
        <f t="shared" si="1"/>
        <v>0</v>
      </c>
      <c r="G30" s="38">
        <f t="shared" si="1"/>
        <v>0</v>
      </c>
      <c r="H30" s="38">
        <f t="shared" si="1"/>
        <v>7.6591317382553557E-3</v>
      </c>
      <c r="I30" s="38">
        <f t="shared" si="1"/>
        <v>0</v>
      </c>
      <c r="J30" s="38">
        <f t="shared" si="1"/>
        <v>0</v>
      </c>
      <c r="K30" s="38">
        <f t="shared" si="1"/>
        <v>1.0905721228376266E-2</v>
      </c>
      <c r="L30" s="38">
        <f t="shared" si="1"/>
        <v>0</v>
      </c>
    </row>
    <row r="31" spans="1:13">
      <c r="A31" s="29" t="s">
        <v>9</v>
      </c>
      <c r="B31" s="38">
        <f t="shared" si="1"/>
        <v>3.7198772287379153E-2</v>
      </c>
      <c r="C31" s="38">
        <f t="shared" si="1"/>
        <v>4.652973642057829E-2</v>
      </c>
      <c r="D31" s="38">
        <f t="shared" si="1"/>
        <v>0.12598554316805796</v>
      </c>
      <c r="E31" s="38">
        <f t="shared" si="1"/>
        <v>9.8463876672229098E-2</v>
      </c>
      <c r="F31" s="38">
        <f t="shared" si="1"/>
        <v>5.2389271125439845E-3</v>
      </c>
      <c r="G31" s="38">
        <f t="shared" si="1"/>
        <v>9.440756796142917E-2</v>
      </c>
      <c r="H31" s="38">
        <f t="shared" si="1"/>
        <v>4.8875850050506701E-2</v>
      </c>
      <c r="I31" s="38">
        <f t="shared" si="1"/>
        <v>0.10691776334637494</v>
      </c>
      <c r="J31" s="38">
        <f t="shared" si="1"/>
        <v>0.20863177806743199</v>
      </c>
      <c r="K31" s="38">
        <f t="shared" si="1"/>
        <v>0.13720353139932026</v>
      </c>
      <c r="L31" s="38">
        <f t="shared" si="1"/>
        <v>8.4970771994081373E-2</v>
      </c>
    </row>
    <row r="32" spans="1:13">
      <c r="A32" s="29" t="s">
        <v>11</v>
      </c>
      <c r="B32" s="38">
        <f t="shared" si="1"/>
        <v>3.9182624415759711E-2</v>
      </c>
      <c r="C32" s="38">
        <f t="shared" si="1"/>
        <v>1.95851657987848E-2</v>
      </c>
      <c r="D32" s="38">
        <f t="shared" si="1"/>
        <v>3.8860081838530945E-3</v>
      </c>
      <c r="E32" s="38">
        <f t="shared" si="1"/>
        <v>2.8352649749372065E-2</v>
      </c>
      <c r="F32" s="38">
        <f t="shared" si="1"/>
        <v>4.8874904212432221E-3</v>
      </c>
      <c r="G32" s="38">
        <f t="shared" si="1"/>
        <v>2.4356544563642814E-2</v>
      </c>
      <c r="H32" s="38">
        <f t="shared" si="1"/>
        <v>9.6854546832760333E-2</v>
      </c>
      <c r="I32" s="38">
        <f t="shared" si="1"/>
        <v>3.7182215139855722E-2</v>
      </c>
      <c r="J32" s="38">
        <f t="shared" si="1"/>
        <v>6.7090537802089265E-3</v>
      </c>
      <c r="K32" s="38">
        <f t="shared" si="1"/>
        <v>0</v>
      </c>
      <c r="L32" s="38">
        <f t="shared" si="1"/>
        <v>7.9308337238941495E-3</v>
      </c>
    </row>
    <row r="33" spans="1:12">
      <c r="A33" s="29" t="s">
        <v>13</v>
      </c>
      <c r="B33" s="38">
        <f t="shared" si="1"/>
        <v>0</v>
      </c>
      <c r="C33" s="38">
        <f t="shared" si="1"/>
        <v>4.749609888204074E-2</v>
      </c>
      <c r="D33" s="38">
        <f t="shared" si="1"/>
        <v>6.2882605464221794E-2</v>
      </c>
      <c r="E33" s="38">
        <f t="shared" si="1"/>
        <v>0.13094461936955482</v>
      </c>
      <c r="F33" s="38">
        <f t="shared" si="1"/>
        <v>0.10040320581157276</v>
      </c>
      <c r="G33" s="38">
        <f t="shared" si="1"/>
        <v>0.14315933957337629</v>
      </c>
      <c r="H33" s="38">
        <f t="shared" si="1"/>
        <v>6.6253251793898502E-2</v>
      </c>
      <c r="I33" s="38">
        <f t="shared" si="1"/>
        <v>0.13123836067239719</v>
      </c>
      <c r="J33" s="38">
        <f t="shared" si="1"/>
        <v>7.4676038737957209E-2</v>
      </c>
      <c r="K33" s="38">
        <f t="shared" si="1"/>
        <v>0.18553602311580689</v>
      </c>
      <c r="L33" s="38">
        <f t="shared" si="1"/>
        <v>0.22386962684952055</v>
      </c>
    </row>
    <row r="34" spans="1:12">
      <c r="A34" s="29" t="s">
        <v>16</v>
      </c>
      <c r="B34" s="38">
        <f t="shared" si="1"/>
        <v>4.644889477768744E-2</v>
      </c>
      <c r="C34" s="38">
        <f t="shared" si="1"/>
        <v>0</v>
      </c>
      <c r="D34" s="38">
        <f t="shared" si="1"/>
        <v>3.8318064811068787E-2</v>
      </c>
      <c r="E34" s="38">
        <f t="shared" si="1"/>
        <v>6.4820116328993829E-2</v>
      </c>
      <c r="F34" s="38">
        <f t="shared" si="1"/>
        <v>0.13818361342663099</v>
      </c>
      <c r="G34" s="38">
        <f t="shared" si="1"/>
        <v>0</v>
      </c>
      <c r="H34" s="38">
        <f t="shared" si="1"/>
        <v>0.13111916914966495</v>
      </c>
      <c r="I34" s="38">
        <f t="shared" si="1"/>
        <v>1.0020184023810014E-2</v>
      </c>
      <c r="J34" s="38">
        <f t="shared" si="1"/>
        <v>0.10969443972512581</v>
      </c>
      <c r="K34" s="38">
        <f t="shared" si="1"/>
        <v>6.1282641651962018E-2</v>
      </c>
      <c r="L34" s="38">
        <f t="shared" si="1"/>
        <v>5.2419880603328993E-2</v>
      </c>
    </row>
    <row r="35" spans="1:12">
      <c r="A35" s="29" t="s">
        <v>19</v>
      </c>
      <c r="B35" s="38">
        <f t="shared" si="1"/>
        <v>0</v>
      </c>
      <c r="C35" s="38">
        <f t="shared" si="1"/>
        <v>0</v>
      </c>
      <c r="D35" s="38">
        <f t="shared" si="1"/>
        <v>0</v>
      </c>
      <c r="E35" s="38">
        <f t="shared" si="1"/>
        <v>2.2219661613581649E-2</v>
      </c>
      <c r="F35" s="38">
        <f t="shared" si="1"/>
        <v>0</v>
      </c>
      <c r="G35" s="38">
        <f t="shared" si="1"/>
        <v>0</v>
      </c>
      <c r="H35" s="38">
        <f t="shared" si="1"/>
        <v>1.4811370731992795E-3</v>
      </c>
      <c r="I35" s="38">
        <f t="shared" si="1"/>
        <v>0</v>
      </c>
      <c r="J35" s="38">
        <f t="shared" si="1"/>
        <v>0</v>
      </c>
      <c r="K35" s="38">
        <f t="shared" si="1"/>
        <v>0</v>
      </c>
      <c r="L35" s="38">
        <f t="shared" si="1"/>
        <v>0</v>
      </c>
    </row>
    <row r="36" spans="1:12">
      <c r="A36" s="29" t="s">
        <v>25</v>
      </c>
      <c r="B36" s="38">
        <f t="shared" si="1"/>
        <v>3.1913311287996996E-3</v>
      </c>
      <c r="C36" s="38">
        <f t="shared" si="1"/>
        <v>0</v>
      </c>
      <c r="D36" s="38">
        <f t="shared" si="1"/>
        <v>0</v>
      </c>
      <c r="E36" s="38">
        <f t="shared" si="1"/>
        <v>3.7274469964623518E-2</v>
      </c>
      <c r="F36" s="38">
        <f t="shared" si="1"/>
        <v>0</v>
      </c>
      <c r="G36" s="38">
        <f t="shared" si="1"/>
        <v>0</v>
      </c>
      <c r="H36" s="38">
        <f t="shared" si="1"/>
        <v>0</v>
      </c>
      <c r="I36" s="38">
        <f t="shared" si="1"/>
        <v>0</v>
      </c>
      <c r="J36" s="38">
        <f t="shared" si="1"/>
        <v>0</v>
      </c>
      <c r="K36" s="38">
        <f t="shared" si="1"/>
        <v>4.6220550226936706E-3</v>
      </c>
      <c r="L36" s="38">
        <f t="shared" si="1"/>
        <v>0</v>
      </c>
    </row>
    <row r="37" spans="1:12">
      <c r="A37" s="29" t="s">
        <v>28</v>
      </c>
      <c r="B37" s="38">
        <f t="shared" si="1"/>
        <v>3.0804678843831521E-3</v>
      </c>
      <c r="C37" s="38">
        <f t="shared" si="1"/>
        <v>0</v>
      </c>
      <c r="D37" s="38">
        <f t="shared" si="1"/>
        <v>0</v>
      </c>
      <c r="E37" s="38">
        <f t="shared" si="1"/>
        <v>2.9779486923329364E-3</v>
      </c>
      <c r="F37" s="38">
        <f t="shared" si="1"/>
        <v>7.7960136277221209E-3</v>
      </c>
      <c r="G37" s="38">
        <f t="shared" si="1"/>
        <v>5.8336526420845808E-3</v>
      </c>
      <c r="H37" s="38">
        <f t="shared" si="1"/>
        <v>8.8296572272074413E-4</v>
      </c>
      <c r="I37" s="38">
        <f t="shared" si="1"/>
        <v>0</v>
      </c>
      <c r="J37" s="38">
        <f t="shared" si="1"/>
        <v>1.1633538811452992E-2</v>
      </c>
      <c r="K37" s="38">
        <f t="shared" si="1"/>
        <v>6.6605556100370706E-3</v>
      </c>
      <c r="L37" s="38">
        <f t="shared" si="1"/>
        <v>2.7654643345172447E-3</v>
      </c>
    </row>
    <row r="38" spans="1:12">
      <c r="A38" s="29" t="s">
        <v>31</v>
      </c>
      <c r="B38" s="38">
        <f t="shared" si="1"/>
        <v>0</v>
      </c>
      <c r="C38" s="38">
        <f t="shared" si="1"/>
        <v>2.4702022786323398E-3</v>
      </c>
      <c r="D38" s="38">
        <f t="shared" si="1"/>
        <v>1.2821523155179216E-2</v>
      </c>
      <c r="E38" s="38">
        <f t="shared" si="1"/>
        <v>2.3587832301987916E-3</v>
      </c>
      <c r="F38" s="38">
        <f t="shared" si="1"/>
        <v>3.5276376024867655E-2</v>
      </c>
      <c r="G38" s="38">
        <f t="shared" si="1"/>
        <v>0</v>
      </c>
      <c r="H38" s="38">
        <f t="shared" si="1"/>
        <v>0</v>
      </c>
      <c r="I38" s="38">
        <f t="shared" si="1"/>
        <v>3.5514043950792928E-3</v>
      </c>
      <c r="J38" s="38">
        <f t="shared" si="1"/>
        <v>1.5072985877256978E-2</v>
      </c>
      <c r="K38" s="38">
        <f t="shared" si="1"/>
        <v>0</v>
      </c>
      <c r="L38" s="38">
        <f t="shared" si="1"/>
        <v>0</v>
      </c>
    </row>
    <row r="39" spans="1:12">
      <c r="A39" s="29" t="s">
        <v>34</v>
      </c>
      <c r="B39" s="38">
        <f t="shared" si="1"/>
        <v>0</v>
      </c>
      <c r="C39" s="38">
        <f t="shared" si="1"/>
        <v>0</v>
      </c>
      <c r="D39" s="38">
        <f t="shared" si="1"/>
        <v>0</v>
      </c>
      <c r="E39" s="38">
        <f t="shared" si="1"/>
        <v>0</v>
      </c>
      <c r="F39" s="38">
        <f t="shared" si="1"/>
        <v>0</v>
      </c>
      <c r="G39" s="38">
        <f t="shared" si="1"/>
        <v>0</v>
      </c>
      <c r="H39" s="38">
        <f t="shared" si="1"/>
        <v>0</v>
      </c>
      <c r="I39" s="38">
        <f t="shared" si="1"/>
        <v>0</v>
      </c>
      <c r="J39" s="38">
        <f t="shared" si="1"/>
        <v>0</v>
      </c>
      <c r="K39" s="38">
        <f t="shared" si="1"/>
        <v>0</v>
      </c>
      <c r="L39" s="38">
        <f t="shared" si="1"/>
        <v>0</v>
      </c>
    </row>
    <row r="40" spans="1:12">
      <c r="A40" s="34" t="s">
        <v>293</v>
      </c>
      <c r="B40" s="42">
        <f t="shared" ref="B40:L40" si="2">+IF(B22=0,"-",SUM(B24:B39))</f>
        <v>0.99999999999999989</v>
      </c>
      <c r="C40" s="42">
        <f t="shared" si="2"/>
        <v>1</v>
      </c>
      <c r="D40" s="42">
        <f t="shared" si="2"/>
        <v>1.0000000000000004</v>
      </c>
      <c r="E40" s="42">
        <f t="shared" si="2"/>
        <v>0.99999999999999978</v>
      </c>
      <c r="F40" s="42">
        <f t="shared" si="2"/>
        <v>1</v>
      </c>
      <c r="G40" s="42">
        <f t="shared" si="2"/>
        <v>1</v>
      </c>
      <c r="H40" s="42">
        <f t="shared" si="2"/>
        <v>0.99999999999999978</v>
      </c>
      <c r="I40" s="42">
        <f t="shared" si="2"/>
        <v>1.0000000000000002</v>
      </c>
      <c r="J40" s="42">
        <f t="shared" si="2"/>
        <v>1</v>
      </c>
      <c r="K40" s="42">
        <f t="shared" si="2"/>
        <v>1.0000000000000002</v>
      </c>
      <c r="L40" s="42">
        <f t="shared" si="2"/>
        <v>1</v>
      </c>
    </row>
    <row r="41" spans="1:12">
      <c r="A41" s="15"/>
      <c r="B41" s="64"/>
      <c r="C41" s="64"/>
      <c r="D41" s="65"/>
      <c r="E41" s="65"/>
      <c r="F41" s="65"/>
      <c r="G41" s="65"/>
      <c r="H41" s="65"/>
      <c r="I41" s="65"/>
      <c r="J41" s="65"/>
      <c r="K41" s="65"/>
      <c r="L41" s="65"/>
    </row>
  </sheetData>
  <sheetProtection algorithmName="SHA-512" hashValue="EXvifA6t6AM2Nt0epARcLcn6kFrvBRrsOeMGov/W+IiJKmagPY9pYdnPz1XPIdhFwLoIQgC4jUcck7tqFHThRA==" saltValue="Qmo/CZZqpdSuZlYnj8N34Q==" spinCount="100000" sheet="1" objects="1" scenarios="1"/>
  <protectedRanges>
    <protectedRange sqref="A2:A3" name="Rango1"/>
  </protectedRanges>
  <mergeCells count="3">
    <mergeCell ref="A1:L1"/>
    <mergeCell ref="B5:L5"/>
    <mergeCell ref="B23:L23"/>
  </mergeCells>
  <printOptions horizontalCentered="1"/>
  <pageMargins left="0.39370078740157483" right="0.19685039370078741" top="0.39370078740157483" bottom="0.39370078740157483" header="0" footer="0"/>
  <pageSetup paperSize="9" scale="90" fitToHeight="0" orientation="landscape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E1C352F-5518-4A41-9CA0-F7F2393199D2}">
          <x14:formula1>
            <xm:f>'C4'!$R$5:$R$22</xm:f>
          </x14:formula1>
          <xm:sqref>A3</xm:sqref>
        </x14:dataValidation>
      </x14:dataValidation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F2BFC-86C5-4D51-8A8F-402AE39E2671}">
  <sheetPr>
    <pageSetUpPr fitToPage="1"/>
  </sheetPr>
  <dimension ref="A1:L54"/>
  <sheetViews>
    <sheetView view="pageBreakPreview" zoomScaleNormal="100" zoomScaleSheetLayoutView="100" workbookViewId="0">
      <selection activeCell="A2" sqref="A2"/>
    </sheetView>
  </sheetViews>
  <sheetFormatPr baseColWidth="10" defaultColWidth="11.44140625" defaultRowHeight="13.2"/>
  <cols>
    <col min="1" max="1" width="23.109375" customWidth="1"/>
    <col min="2" max="12" width="9.6640625" customWidth="1"/>
  </cols>
  <sheetData>
    <row r="1" spans="1:12" ht="17.399999999999999">
      <c r="A1" s="66" t="str">
        <f>"En "&amp;LEFT('C1'!B3,4)&amp;", las principales compras de la provincia de Cáceres (el "&amp;ROUND(SUM(A3:A6)*100,2)&amp;"% del total) se concentraron en "</f>
        <v xml:space="preserve">En 2023, las principales compras de la provincia de Cáceres (el 94,47% del total) se concentraron en </v>
      </c>
      <c r="B1" s="17"/>
      <c r="C1" s="17"/>
    </row>
    <row r="2" spans="1:12" ht="17.399999999999999">
      <c r="A2" s="66" t="s">
        <v>300</v>
      </c>
      <c r="B2" s="17"/>
      <c r="C2" s="17"/>
    </row>
    <row r="3" spans="1:12" ht="17.399999999999999">
      <c r="A3" s="67">
        <f>+LARGE('CTM13'!$K$26:$K$41,1)</f>
        <v>0.52718006716465926</v>
      </c>
      <c r="B3" s="68" t="str">
        <f>+_xlfn.XLOOKUP(A3,'CTM13'!$K$26:$K$41,'CTM13'!$A$26:$A$41)</f>
        <v xml:space="preserve">CA,CB, DF - I. extractivas, coquerías, refino y combustibles nucleares </v>
      </c>
      <c r="C3" s="17"/>
    </row>
    <row r="4" spans="1:12" ht="17.399999999999999">
      <c r="A4" s="67">
        <f>+LARGE('CTM13'!$K$26:$K$41,2)</f>
        <v>0.15730656581502622</v>
      </c>
      <c r="B4" s="68" t="str">
        <f>+_xlfn.XLOOKUP(A4,'CTM13'!$K$26:$K$41,'CTM13'!$A$26:$A$41)</f>
        <v xml:space="preserve">DA - Industria Agroalimentaria </v>
      </c>
      <c r="C4" s="17"/>
    </row>
    <row r="5" spans="1:12" ht="17.399999999999999">
      <c r="A5" s="67">
        <f>+LARGE('CTM13'!$K$26:$K$41,3)</f>
        <v>0.13468211501210794</v>
      </c>
      <c r="B5" s="68" t="str">
        <f>+_xlfn.XLOOKUP(A5,'CTM13'!$K$26:$K$41,'CTM13'!$A$26:$A$41)</f>
        <v xml:space="preserve">AA,BB - Agricultura, silvicultura y pesca </v>
      </c>
      <c r="C5" s="17"/>
    </row>
    <row r="6" spans="1:12" ht="17.399999999999999">
      <c r="A6" s="67">
        <f>+LARGE('CTM13'!$K$26:$K$41,4)</f>
        <v>0.12552747408154902</v>
      </c>
      <c r="B6" s="68" t="str">
        <f>+_xlfn.XLOOKUP(A6,'CTM13'!$K$26:$K$41,'CTM13'!$A$26:$A$41)</f>
        <v xml:space="preserve">DI - Industria de productos minerales no metálicos </v>
      </c>
      <c r="C6" s="17"/>
    </row>
    <row r="7" spans="1:12">
      <c r="A7" s="17"/>
      <c r="B7" s="17"/>
      <c r="C7" s="17"/>
    </row>
    <row r="8" spans="1:12" ht="15">
      <c r="A8" s="69"/>
      <c r="B8" s="17"/>
      <c r="C8" s="17"/>
    </row>
    <row r="9" spans="1:12" ht="17.399999999999999">
      <c r="A9" s="66" t="s">
        <v>334</v>
      </c>
      <c r="B9" s="17"/>
      <c r="C9" s="17"/>
    </row>
    <row r="11" spans="1:12" ht="31.2" customHeight="1">
      <c r="A11" s="90" t="s">
        <v>345</v>
      </c>
      <c r="B11" s="90"/>
      <c r="C11" s="90"/>
      <c r="D11" s="90"/>
      <c r="E11" s="90"/>
      <c r="F11" s="90"/>
      <c r="G11" s="90"/>
      <c r="H11" s="90"/>
      <c r="I11" s="90"/>
      <c r="J11" s="90"/>
      <c r="K11" s="90"/>
      <c r="L11" s="90"/>
    </row>
    <row r="12" spans="1:12" ht="15.6">
      <c r="A12" s="70"/>
      <c r="B12" s="70"/>
      <c r="C12" s="41" t="s">
        <v>303</v>
      </c>
      <c r="D12" s="70"/>
      <c r="E12" s="70"/>
      <c r="F12" s="70"/>
      <c r="G12" s="70"/>
      <c r="H12" s="70"/>
      <c r="I12" s="70"/>
      <c r="J12" s="70"/>
      <c r="K12" s="70"/>
      <c r="L12" s="70"/>
    </row>
    <row r="13" spans="1:12">
      <c r="B13" s="71"/>
      <c r="C13" s="72" t="s">
        <v>1</v>
      </c>
      <c r="D13" s="26"/>
      <c r="E13" s="26"/>
      <c r="F13" s="45"/>
      <c r="G13" s="26"/>
      <c r="H13" s="26"/>
      <c r="J13" s="26"/>
      <c r="K13" s="73"/>
      <c r="L13" s="26"/>
    </row>
    <row r="14" spans="1:12" ht="13.8" thickBot="1">
      <c r="A14" s="17"/>
      <c r="B14" s="27" t="str">
        <f>+'C1'!B3</f>
        <v>2023A</v>
      </c>
      <c r="C14" s="27" t="str">
        <f>+'C1'!C3</f>
        <v>2022P</v>
      </c>
      <c r="D14" s="27">
        <f>+'C1'!D3</f>
        <v>2021</v>
      </c>
      <c r="E14" s="27">
        <f>+'C1'!E3</f>
        <v>2020</v>
      </c>
      <c r="F14" s="27">
        <f>+'C1'!F3</f>
        <v>2019</v>
      </c>
      <c r="G14" s="27">
        <f>+'C1'!G3</f>
        <v>2018</v>
      </c>
      <c r="H14" s="27">
        <f>+'C1'!H3</f>
        <v>2017</v>
      </c>
      <c r="I14" s="27">
        <f>+'C1'!I3</f>
        <v>2016</v>
      </c>
      <c r="J14" s="27">
        <f>+'C1'!J3</f>
        <v>2015</v>
      </c>
      <c r="K14" s="27">
        <f>+'C1'!K3</f>
        <v>2014</v>
      </c>
      <c r="L14" s="27">
        <f>+'C1'!L3</f>
        <v>2013</v>
      </c>
    </row>
    <row r="15" spans="1:12" ht="14.4" thickTop="1" thickBot="1">
      <c r="A15" s="28" t="s">
        <v>196</v>
      </c>
      <c r="B15" s="87" t="s">
        <v>316</v>
      </c>
      <c r="C15" s="87"/>
      <c r="D15" s="87"/>
      <c r="E15" s="87"/>
      <c r="F15" s="87"/>
      <c r="G15" s="87"/>
      <c r="H15" s="87"/>
      <c r="I15" s="87"/>
      <c r="J15" s="87"/>
      <c r="K15" s="87"/>
      <c r="L15" s="87"/>
    </row>
    <row r="16" spans="1:12" ht="13.8" thickTop="1">
      <c r="A16" s="29" t="s">
        <v>198</v>
      </c>
      <c r="B16" s="30">
        <f>+SUMIFS(Compras!P:P,Compras!$AD:$AD,$C$13,Compras!$B:$B,$A16,Compras!$A:$A,"Cáceres")</f>
        <v>0</v>
      </c>
      <c r="C16" s="30">
        <f>+SUMIFS(Compras!Q:Q,Compras!$AD:$AD,$C$13,Compras!$B:$B,$A16,Compras!$A:$A,"Cáceres")</f>
        <v>14.141537</v>
      </c>
      <c r="D16" s="30">
        <f>+SUMIFS(Compras!R:R,Compras!$AD:$AD,$C$13,Compras!$B:$B,$A16,Compras!$A:$A,"Cáceres")</f>
        <v>0</v>
      </c>
      <c r="E16" s="30">
        <f>+SUMIFS(Compras!S:S,Compras!$AD:$AD,$C$13,Compras!$B:$B,$A16,Compras!$A:$A,"Cáceres")</f>
        <v>0</v>
      </c>
      <c r="F16" s="30">
        <f>+SUMIFS(Compras!T:T,Compras!$AD:$AD,$C$13,Compras!$B:$B,$A16,Compras!$A:$A,"Cáceres")</f>
        <v>8.5481479999999994</v>
      </c>
      <c r="G16" s="30">
        <f>+SUMIFS(Compras!U:U,Compras!$AD:$AD,$C$13,Compras!$B:$B,$A16,Compras!$A:$A,"Cáceres")</f>
        <v>15.880259000000001</v>
      </c>
      <c r="H16" s="30">
        <f>+SUMIFS(Compras!V:V,Compras!$AD:$AD,$C$13,Compras!$B:$B,$A16,Compras!$A:$A,"Cáceres")</f>
        <v>11.922803999999999</v>
      </c>
      <c r="I16" s="30">
        <f>+SUMIFS(Compras!W:W,Compras!$AD:$AD,$C$13,Compras!$B:$B,$A16,Compras!$A:$A,"Cáceres")</f>
        <v>56.251224000000001</v>
      </c>
      <c r="J16" s="30">
        <f>+SUMIFS(Compras!X:X,Compras!$AD:$AD,$C$13,Compras!$B:$B,$A16,Compras!$A:$A,"Cáceres")</f>
        <v>24.831274000000001</v>
      </c>
      <c r="K16" s="30">
        <f>+SUMIFS(Compras!Y:Y,Compras!$AD:$AD,$C$13,Compras!$B:$B,$A16,Compras!$A:$A,"Cáceres")</f>
        <v>27.645960000000002</v>
      </c>
      <c r="L16" s="30">
        <f>+SUMIFS(Compras!Z:Z,Compras!$AD:$AD,$C$13,Compras!$B:$B,$A16,Compras!$A:$A,"Cáceres")</f>
        <v>56.431248999999994</v>
      </c>
    </row>
    <row r="17" spans="1:12">
      <c r="A17" s="29" t="s">
        <v>199</v>
      </c>
      <c r="B17" s="30">
        <f>+SUMIFS(Compras!P:P,Compras!$AD:$AD,$C$13,Compras!$B:$B,$A17,Compras!$A:$A,"Cáceres")</f>
        <v>0</v>
      </c>
      <c r="C17" s="30">
        <f>+SUMIFS(Compras!Q:Q,Compras!$AD:$AD,$C$13,Compras!$B:$B,$A17,Compras!$A:$A,"Cáceres")</f>
        <v>0</v>
      </c>
      <c r="D17" s="30">
        <f>+SUMIFS(Compras!R:R,Compras!$AD:$AD,$C$13,Compras!$B:$B,$A17,Compras!$A:$A,"Cáceres")</f>
        <v>0</v>
      </c>
      <c r="E17" s="30">
        <f>+SUMIFS(Compras!S:S,Compras!$AD:$AD,$C$13,Compras!$B:$B,$A17,Compras!$A:$A,"Cáceres")</f>
        <v>0</v>
      </c>
      <c r="F17" s="30">
        <f>+SUMIFS(Compras!T:T,Compras!$AD:$AD,$C$13,Compras!$B:$B,$A17,Compras!$A:$A,"Cáceres")</f>
        <v>0</v>
      </c>
      <c r="G17" s="30">
        <f>+SUMIFS(Compras!U:U,Compras!$AD:$AD,$C$13,Compras!$B:$B,$A17,Compras!$A:$A,"Cáceres")</f>
        <v>0</v>
      </c>
      <c r="H17" s="30">
        <f>+SUMIFS(Compras!V:V,Compras!$AD:$AD,$C$13,Compras!$B:$B,$A17,Compras!$A:$A,"Cáceres")</f>
        <v>0</v>
      </c>
      <c r="I17" s="30">
        <f>+SUMIFS(Compras!W:W,Compras!$AD:$AD,$C$13,Compras!$B:$B,$A17,Compras!$A:$A,"Cáceres")</f>
        <v>0</v>
      </c>
      <c r="J17" s="30">
        <f>+SUMIFS(Compras!X:X,Compras!$AD:$AD,$C$13,Compras!$B:$B,$A17,Compras!$A:$A,"Cáceres")</f>
        <v>0</v>
      </c>
      <c r="K17" s="30">
        <f>+SUMIFS(Compras!Y:Y,Compras!$AD:$AD,$C$13,Compras!$B:$B,$A17,Compras!$A:$A,"Cáceres")</f>
        <v>13.845905</v>
      </c>
      <c r="L17" s="30">
        <f>+SUMIFS(Compras!Z:Z,Compras!$AD:$AD,$C$13,Compras!$B:$B,$A17,Compras!$A:$A,"Cáceres")</f>
        <v>0</v>
      </c>
    </row>
    <row r="18" spans="1:12">
      <c r="A18" s="29" t="s">
        <v>200</v>
      </c>
      <c r="B18" s="30">
        <f>+SUMIFS(Compras!P:P,Compras!$AD:$AD,$C$13,Compras!$B:$B,$A18,Compras!$A:$A,"Cáceres")</f>
        <v>0</v>
      </c>
      <c r="C18" s="30">
        <f>+SUMIFS(Compras!Q:Q,Compras!$AD:$AD,$C$13,Compras!$B:$B,$A18,Compras!$A:$A,"Cáceres")</f>
        <v>0</v>
      </c>
      <c r="D18" s="30">
        <f>+SUMIFS(Compras!R:R,Compras!$AD:$AD,$C$13,Compras!$B:$B,$A18,Compras!$A:$A,"Cáceres")</f>
        <v>0</v>
      </c>
      <c r="E18" s="30">
        <f>+SUMIFS(Compras!S:S,Compras!$AD:$AD,$C$13,Compras!$B:$B,$A18,Compras!$A:$A,"Cáceres")</f>
        <v>0</v>
      </c>
      <c r="F18" s="30">
        <f>+SUMIFS(Compras!T:T,Compras!$AD:$AD,$C$13,Compras!$B:$B,$A18,Compras!$A:$A,"Cáceres")</f>
        <v>0</v>
      </c>
      <c r="G18" s="30">
        <f>+SUMIFS(Compras!U:U,Compras!$AD:$AD,$C$13,Compras!$B:$B,$A18,Compras!$A:$A,"Cáceres")</f>
        <v>0</v>
      </c>
      <c r="H18" s="30">
        <f>+SUMIFS(Compras!V:V,Compras!$AD:$AD,$C$13,Compras!$B:$B,$A18,Compras!$A:$A,"Cáceres")</f>
        <v>0</v>
      </c>
      <c r="I18" s="30">
        <f>+SUMIFS(Compras!W:W,Compras!$AD:$AD,$C$13,Compras!$B:$B,$A18,Compras!$A:$A,"Cáceres")</f>
        <v>0</v>
      </c>
      <c r="J18" s="30">
        <f>+SUMIFS(Compras!X:X,Compras!$AD:$AD,$C$13,Compras!$B:$B,$A18,Compras!$A:$A,"Cáceres")</f>
        <v>0</v>
      </c>
      <c r="K18" s="30">
        <f>+SUMIFS(Compras!Y:Y,Compras!$AD:$AD,$C$13,Compras!$B:$B,$A18,Compras!$A:$A,"Cáceres")</f>
        <v>0</v>
      </c>
      <c r="L18" s="30">
        <f>+SUMIFS(Compras!Z:Z,Compras!$AD:$AD,$C$13,Compras!$B:$B,$A18,Compras!$A:$A,"Cáceres")</f>
        <v>4.2167880000000002</v>
      </c>
    </row>
    <row r="19" spans="1:12">
      <c r="A19" s="29" t="s">
        <v>201</v>
      </c>
      <c r="B19" s="30">
        <f>+SUMIFS(Compras!P:P,Compras!$AD:$AD,$C$13,Compras!$B:$B,$A19,Compras!$A:$A,"Cáceres")</f>
        <v>0</v>
      </c>
      <c r="C19" s="30">
        <f>+SUMIFS(Compras!Q:Q,Compras!$AD:$AD,$C$13,Compras!$B:$B,$A19,Compras!$A:$A,"Cáceres")</f>
        <v>0</v>
      </c>
      <c r="D19" s="30">
        <f>+SUMIFS(Compras!R:R,Compras!$AD:$AD,$C$13,Compras!$B:$B,$A19,Compras!$A:$A,"Cáceres")</f>
        <v>0</v>
      </c>
      <c r="E19" s="30">
        <f>+SUMIFS(Compras!S:S,Compras!$AD:$AD,$C$13,Compras!$B:$B,$A19,Compras!$A:$A,"Cáceres")</f>
        <v>0</v>
      </c>
      <c r="F19" s="30">
        <f>+SUMIFS(Compras!T:T,Compras!$AD:$AD,$C$13,Compras!$B:$B,$A19,Compras!$A:$A,"Cáceres")</f>
        <v>0</v>
      </c>
      <c r="G19" s="30">
        <f>+SUMIFS(Compras!U:U,Compras!$AD:$AD,$C$13,Compras!$B:$B,$A19,Compras!$A:$A,"Cáceres")</f>
        <v>0</v>
      </c>
      <c r="H19" s="30">
        <f>+SUMIFS(Compras!V:V,Compras!$AD:$AD,$C$13,Compras!$B:$B,$A19,Compras!$A:$A,"Cáceres")</f>
        <v>0</v>
      </c>
      <c r="I19" s="30">
        <f>+SUMIFS(Compras!W:W,Compras!$AD:$AD,$C$13,Compras!$B:$B,$A19,Compras!$A:$A,"Cáceres")</f>
        <v>0</v>
      </c>
      <c r="J19" s="30">
        <f>+SUMIFS(Compras!X:X,Compras!$AD:$AD,$C$13,Compras!$B:$B,$A19,Compras!$A:$A,"Cáceres")</f>
        <v>0</v>
      </c>
      <c r="K19" s="30">
        <f>+SUMIFS(Compras!Y:Y,Compras!$AD:$AD,$C$13,Compras!$B:$B,$A19,Compras!$A:$A,"Cáceres")</f>
        <v>0</v>
      </c>
      <c r="L19" s="30">
        <f>+SUMIFS(Compras!Z:Z,Compras!$AD:$AD,$C$13,Compras!$B:$B,$A19,Compras!$A:$A,"Cáceres")</f>
        <v>0</v>
      </c>
    </row>
    <row r="20" spans="1:12">
      <c r="A20" s="29" t="s">
        <v>202</v>
      </c>
      <c r="B20" s="30">
        <f>+SUMIFS(Compras!P:P,Compras!$AD:$AD,$C$13,Compras!$B:$B,$A20,Compras!$A:$A,"Cáceres")</f>
        <v>2.8053177259614701E-3</v>
      </c>
      <c r="C20" s="30">
        <f>+SUMIFS(Compras!Q:Q,Compras!$AD:$AD,$C$13,Compras!$B:$B,$A20,Compras!$A:$A,"Cáceres")</f>
        <v>2.5736065821947312E-3</v>
      </c>
      <c r="D20" s="30">
        <f>+SUMIFS(Compras!R:R,Compras!$AD:$AD,$C$13,Compras!$B:$B,$A20,Compras!$A:$A,"Cáceres")</f>
        <v>2.664468363337729E-3</v>
      </c>
      <c r="E20" s="30">
        <f>+SUMIFS(Compras!S:S,Compras!$AD:$AD,$C$13,Compras!$B:$B,$A20,Compras!$A:$A,"Cáceres")</f>
        <v>3.2950316121382601E-3</v>
      </c>
      <c r="F20" s="30">
        <f>+SUMIFS(Compras!T:T,Compras!$AD:$AD,$C$13,Compras!$B:$B,$A20,Compras!$A:$A,"Cáceres")</f>
        <v>3.0590397719132004E-3</v>
      </c>
      <c r="G20" s="30">
        <f>+SUMIFS(Compras!U:U,Compras!$AD:$AD,$C$13,Compras!$B:$B,$A20,Compras!$A:$A,"Cáceres")</f>
        <v>3.37657606472727E-3</v>
      </c>
      <c r="H20" s="30">
        <f>+SUMIFS(Compras!V:V,Compras!$AD:$AD,$C$13,Compras!$B:$B,$A20,Compras!$A:$A,"Cáceres")</f>
        <v>3.4344756672639101E-3</v>
      </c>
      <c r="I20" s="30">
        <f>+SUMIFS(Compras!W:W,Compras!$AD:$AD,$C$13,Compras!$B:$B,$A20,Compras!$A:$A,"Cáceres")</f>
        <v>4.2961131837850799E-3</v>
      </c>
      <c r="J20" s="30">
        <f>+SUMIFS(Compras!X:X,Compras!$AD:$AD,$C$13,Compras!$B:$B,$A20,Compras!$A:$A,"Cáceres")</f>
        <v>3.8938762393516701E-3</v>
      </c>
      <c r="K20" s="30">
        <f>+SUMIFS(Compras!Y:Y,Compras!$AD:$AD,$C$13,Compras!$B:$B,$A20,Compras!$A:$A,"Cáceres")</f>
        <v>1.49430842916787E-3</v>
      </c>
      <c r="L20" s="30">
        <f>+SUMIFS(Compras!Z:Z,Compras!$AD:$AD,$C$13,Compras!$B:$B,$A20,Compras!$A:$A,"Cáceres")</f>
        <v>4.6596422893897598E-3</v>
      </c>
    </row>
    <row r="21" spans="1:12">
      <c r="A21" s="29" t="s">
        <v>203</v>
      </c>
      <c r="B21" s="30">
        <f>+SUMIFS(Compras!P:P,Compras!$AD:$AD,$C$13,Compras!$B:$B,$A21,Compras!$A:$A,"Cáceres")</f>
        <v>0</v>
      </c>
      <c r="C21" s="30">
        <f>+SUMIFS(Compras!Q:Q,Compras!$AD:$AD,$C$13,Compras!$B:$B,$A21,Compras!$A:$A,"Cáceres")</f>
        <v>0</v>
      </c>
      <c r="D21" s="74">
        <f>+SUMIFS(Compras!R:R,Compras!$AD:$AD,$C$13,Compras!$B:$B,$A21,Compras!$A:$A,"Cáceres")</f>
        <v>0</v>
      </c>
      <c r="E21" s="75">
        <f>+SUMIFS(Compras!S:S,Compras!$AD:$AD,$C$13,Compras!$B:$B,$A21,Compras!$A:$A,"Cáceres")</f>
        <v>0</v>
      </c>
      <c r="F21" s="75">
        <f>+SUMIFS(Compras!T:T,Compras!$AD:$AD,$C$13,Compras!$B:$B,$A21,Compras!$A:$A,"Cáceres")</f>
        <v>0</v>
      </c>
      <c r="G21" s="30">
        <f>+SUMIFS(Compras!U:U,Compras!$AD:$AD,$C$13,Compras!$B:$B,$A21,Compras!$A:$A,"Cáceres")</f>
        <v>0</v>
      </c>
      <c r="H21" s="30">
        <f>+SUMIFS(Compras!V:V,Compras!$AD:$AD,$C$13,Compras!$B:$B,$A21,Compras!$A:$A,"Cáceres")</f>
        <v>0</v>
      </c>
      <c r="I21" s="74">
        <f>+SUMIFS(Compras!W:W,Compras!$AD:$AD,$C$13,Compras!$B:$B,$A21,Compras!$A:$A,"Cáceres")</f>
        <v>0</v>
      </c>
      <c r="J21" s="74">
        <f>+SUMIFS(Compras!X:X,Compras!$AD:$AD,$C$13,Compras!$B:$B,$A21,Compras!$A:$A,"Cáceres")</f>
        <v>0</v>
      </c>
      <c r="K21" s="30">
        <f>+SUMIFS(Compras!Y:Y,Compras!$AD:$AD,$C$13,Compras!$B:$B,$A21,Compras!$A:$A,"Cáceres")</f>
        <v>0</v>
      </c>
      <c r="L21" s="30">
        <f>+SUMIFS(Compras!Z:Z,Compras!$AD:$AD,$C$13,Compras!$B:$B,$A21,Compras!$A:$A,"Cáceres")</f>
        <v>0</v>
      </c>
    </row>
    <row r="22" spans="1:12">
      <c r="A22" s="29" t="s">
        <v>204</v>
      </c>
      <c r="B22" s="30">
        <f>+SUMIFS(Compras!P:P,Compras!$AD:$AD,$C$13,Compras!$B:$B,$A22,Compras!$A:$A,"Cáceres")</f>
        <v>9.1934989999999992</v>
      </c>
      <c r="C22" s="30">
        <f>+SUMIFS(Compras!Q:Q,Compras!$AD:$AD,$C$13,Compras!$B:$B,$A22,Compras!$A:$A,"Cáceres")</f>
        <v>0</v>
      </c>
      <c r="D22" s="74">
        <f>+SUMIFS(Compras!R:R,Compras!$AD:$AD,$C$13,Compras!$B:$B,$A22,Compras!$A:$A,"Cáceres")</f>
        <v>31.2241</v>
      </c>
      <c r="E22" s="75">
        <f>+SUMIFS(Compras!S:S,Compras!$AD:$AD,$C$13,Compras!$B:$B,$A22,Compras!$A:$A,"Cáceres")</f>
        <v>37.805723999999998</v>
      </c>
      <c r="F22" s="75">
        <f>+SUMIFS(Compras!T:T,Compras!$AD:$AD,$C$13,Compras!$B:$B,$A22,Compras!$A:$A,"Cáceres")</f>
        <v>96.392836000000003</v>
      </c>
      <c r="G22" s="30">
        <f>+SUMIFS(Compras!U:U,Compras!$AD:$AD,$C$13,Compras!$B:$B,$A22,Compras!$A:$A,"Cáceres")</f>
        <v>40.722833000000001</v>
      </c>
      <c r="H22" s="30">
        <f>+SUMIFS(Compras!V:V,Compras!$AD:$AD,$C$13,Compras!$B:$B,$A22,Compras!$A:$A,"Cáceres")</f>
        <v>11.377383999999999</v>
      </c>
      <c r="I22" s="74">
        <f>+SUMIFS(Compras!W:W,Compras!$AD:$AD,$C$13,Compras!$B:$B,$A22,Compras!$A:$A,"Cáceres")</f>
        <v>11.261303999999999</v>
      </c>
      <c r="J22" s="74">
        <f>+SUMIFS(Compras!X:X,Compras!$AD:$AD,$C$13,Compras!$B:$B,$A22,Compras!$A:$A,"Cáceres")</f>
        <v>0</v>
      </c>
      <c r="K22" s="30">
        <f>+SUMIFS(Compras!Y:Y,Compras!$AD:$AD,$C$13,Compras!$B:$B,$A22,Compras!$A:$A,"Cáceres")</f>
        <v>6.5378319999999999</v>
      </c>
      <c r="L22" s="30">
        <f>+SUMIFS(Compras!Z:Z,Compras!$AD:$AD,$C$13,Compras!$B:$B,$A22,Compras!$A:$A,"Cáceres")</f>
        <v>0</v>
      </c>
    </row>
    <row r="23" spans="1:12">
      <c r="A23" s="29" t="s">
        <v>205</v>
      </c>
      <c r="B23" s="30">
        <f>+SUMIFS(Compras!P:P,Compras!$AD:$AD,$C$13,Compras!$B:$B,$A23,Compras!$A:$A,"Cáceres")</f>
        <v>49.836650000000006</v>
      </c>
      <c r="C23" s="30">
        <f>+SUMIFS(Compras!Q:Q,Compras!$AD:$AD,$C$13,Compras!$B:$B,$A23,Compras!$A:$A,"Cáceres")</f>
        <v>72.430264999999991</v>
      </c>
      <c r="D23" s="30">
        <f>+SUMIFS(Compras!R:R,Compras!$AD:$AD,$C$13,Compras!$B:$B,$A23,Compras!$A:$A,"Cáceres")</f>
        <v>50.731121999999999</v>
      </c>
      <c r="E23" s="30">
        <f>+SUMIFS(Compras!S:S,Compras!$AD:$AD,$C$13,Compras!$B:$B,$A23,Compras!$A:$A,"Cáceres")</f>
        <v>319.04208599999998</v>
      </c>
      <c r="F23" s="30">
        <f>+SUMIFS(Compras!T:T,Compras!$AD:$AD,$C$13,Compras!$B:$B,$A23,Compras!$A:$A,"Cáceres")</f>
        <v>141.922088</v>
      </c>
      <c r="G23" s="30">
        <f>+SUMIFS(Compras!U:U,Compras!$AD:$AD,$C$13,Compras!$B:$B,$A23,Compras!$A:$A,"Cáceres")</f>
        <v>29.079955999999999</v>
      </c>
      <c r="H23" s="30">
        <f>+SUMIFS(Compras!V:V,Compras!$AD:$AD,$C$13,Compras!$B:$B,$A23,Compras!$A:$A,"Cáceres")</f>
        <v>47.652576000000003</v>
      </c>
      <c r="I23" s="30">
        <f>+SUMIFS(Compras!W:W,Compras!$AD:$AD,$C$13,Compras!$B:$B,$A23,Compras!$A:$A,"Cáceres")</f>
        <v>15.301708</v>
      </c>
      <c r="J23" s="30">
        <f>+SUMIFS(Compras!X:X,Compras!$AD:$AD,$C$13,Compras!$B:$B,$A23,Compras!$A:$A,"Cáceres")</f>
        <v>482.98515399999997</v>
      </c>
      <c r="K23" s="30">
        <f>+SUMIFS(Compras!Y:Y,Compras!$AD:$AD,$C$13,Compras!$B:$B,$A23,Compras!$A:$A,"Cáceres")</f>
        <v>27.916187999999998</v>
      </c>
      <c r="L23" s="30">
        <f>+SUMIFS(Compras!Z:Z,Compras!$AD:$AD,$C$13,Compras!$B:$B,$A23,Compras!$A:$A,"Cáceres")</f>
        <v>99.856437999999997</v>
      </c>
    </row>
    <row r="24" spans="1:12">
      <c r="A24" s="29" t="s">
        <v>206</v>
      </c>
      <c r="B24" s="30">
        <f>+SUMIFS(Compras!P:P,Compras!$AD:$AD,$C$13,Compras!$B:$B,$A24,Compras!$A:$A,"Cáceres")</f>
        <v>0</v>
      </c>
      <c r="C24" s="30">
        <f>+SUMIFS(Compras!Q:Q,Compras!$AD:$AD,$C$13,Compras!$B:$B,$A24,Compras!$A:$A,"Cáceres")</f>
        <v>0</v>
      </c>
      <c r="D24" s="75">
        <f>+SUMIFS(Compras!R:R,Compras!$AD:$AD,$C$13,Compras!$B:$B,$A24,Compras!$A:$A,"Cáceres")</f>
        <v>0</v>
      </c>
      <c r="E24" s="75">
        <f>+SUMIFS(Compras!S:S,Compras!$AD:$AD,$C$13,Compras!$B:$B,$A24,Compras!$A:$A,"Cáceres")</f>
        <v>9.8725900000000006</v>
      </c>
      <c r="F24" s="30">
        <f>+SUMIFS(Compras!T:T,Compras!$AD:$AD,$C$13,Compras!$B:$B,$A24,Compras!$A:$A,"Cáceres")</f>
        <v>0</v>
      </c>
      <c r="G24" s="30">
        <f>+SUMIFS(Compras!U:U,Compras!$AD:$AD,$C$13,Compras!$B:$B,$A24,Compras!$A:$A,"Cáceres")</f>
        <v>0</v>
      </c>
      <c r="H24" s="30">
        <f>+SUMIFS(Compras!V:V,Compras!$AD:$AD,$C$13,Compras!$B:$B,$A24,Compras!$A:$A,"Cáceres")</f>
        <v>7.0965600000000002</v>
      </c>
      <c r="I24" s="30">
        <f>+SUMIFS(Compras!W:W,Compras!$AD:$AD,$C$13,Compras!$B:$B,$A24,Compras!$A:$A,"Cáceres")</f>
        <v>9.1437919999999995</v>
      </c>
      <c r="J24" s="30">
        <f>+SUMIFS(Compras!X:X,Compras!$AD:$AD,$C$13,Compras!$B:$B,$A24,Compras!$A:$A,"Cáceres")</f>
        <v>0</v>
      </c>
      <c r="K24" s="30">
        <f>+SUMIFS(Compras!Y:Y,Compras!$AD:$AD,$C$13,Compras!$B:$B,$A24,Compras!$A:$A,"Cáceres")</f>
        <v>0</v>
      </c>
      <c r="L24" s="30">
        <f>+SUMIFS(Compras!Z:Z,Compras!$AD:$AD,$C$13,Compras!$B:$B,$A24,Compras!$A:$A,"Cáceres")</f>
        <v>0</v>
      </c>
    </row>
    <row r="25" spans="1:12">
      <c r="A25" s="29" t="s">
        <v>207</v>
      </c>
      <c r="B25" s="30">
        <f>+SUMIFS(Compras!P:P,Compras!$AD:$AD,$C$13,Compras!$B:$B,$A25,Compras!$A:$A,"Cáceres")</f>
        <v>0</v>
      </c>
      <c r="C25" s="30">
        <f>+SUMIFS(Compras!Q:Q,Compras!$AD:$AD,$C$13,Compras!$B:$B,$A25,Compras!$A:$A,"Cáceres")</f>
        <v>0</v>
      </c>
      <c r="D25" s="30">
        <f>+SUMIFS(Compras!R:R,Compras!$AD:$AD,$C$13,Compras!$B:$B,$A25,Compras!$A:$A,"Cáceres")</f>
        <v>0</v>
      </c>
      <c r="E25" s="30">
        <f>+SUMIFS(Compras!S:S,Compras!$AD:$AD,$C$13,Compras!$B:$B,$A25,Compras!$A:$A,"Cáceres")</f>
        <v>0</v>
      </c>
      <c r="F25" s="30">
        <f>+SUMIFS(Compras!T:T,Compras!$AD:$AD,$C$13,Compras!$B:$B,$A25,Compras!$A:$A,"Cáceres")</f>
        <v>0</v>
      </c>
      <c r="G25" s="30">
        <f>+SUMIFS(Compras!U:U,Compras!$AD:$AD,$C$13,Compras!$B:$B,$A25,Compras!$A:$A,"Cáceres")</f>
        <v>0</v>
      </c>
      <c r="H25" s="30">
        <f>+SUMIFS(Compras!V:V,Compras!$AD:$AD,$C$13,Compras!$B:$B,$A25,Compras!$A:$A,"Cáceres")</f>
        <v>0</v>
      </c>
      <c r="I25" s="30">
        <f>+SUMIFS(Compras!W:W,Compras!$AD:$AD,$C$13,Compras!$B:$B,$A25,Compras!$A:$A,"Cáceres")</f>
        <v>0</v>
      </c>
      <c r="J25" s="30">
        <f>+SUMIFS(Compras!X:X,Compras!$AD:$AD,$C$13,Compras!$B:$B,$A25,Compras!$A:$A,"Cáceres")</f>
        <v>0</v>
      </c>
      <c r="K25" s="30">
        <f>+SUMIFS(Compras!Y:Y,Compras!$AD:$AD,$C$13,Compras!$B:$B,$A25,Compras!$A:$A,"Cáceres")</f>
        <v>0</v>
      </c>
      <c r="L25" s="30">
        <f>+SUMIFS(Compras!Z:Z,Compras!$AD:$AD,$C$13,Compras!$B:$B,$A25,Compras!$A:$A,"Cáceres")</f>
        <v>11.043889999999999</v>
      </c>
    </row>
    <row r="26" spans="1:12">
      <c r="A26" s="31" t="s">
        <v>130</v>
      </c>
      <c r="B26" s="32">
        <f>+SUMIFS(Compras!P:P,Compras!$AD:$AD,$C$13,Compras!$B:$B,$A26,Compras!$A:$A,"Cáceres")</f>
        <v>5992.582805</v>
      </c>
      <c r="C26" s="32">
        <f>+SUMIFS(Compras!Q:Q,Compras!$AD:$AD,$C$13,Compras!$B:$B,$A26,Compras!$A:$A,"Cáceres")</f>
        <v>1952.2101299999999</v>
      </c>
      <c r="D26" s="32">
        <f>+SUMIFS(Compras!R:R,Compras!$AD:$AD,$C$13,Compras!$B:$B,$A26,Compras!$A:$A,"Cáceres")</f>
        <v>2530.3267729999998</v>
      </c>
      <c r="E26" s="32">
        <f>+SUMIFS(Compras!S:S,Compras!$AD:$AD,$C$13,Compras!$B:$B,$A26,Compras!$A:$A,"Cáceres")</f>
        <v>2341.33158</v>
      </c>
      <c r="F26" s="32">
        <f>+SUMIFS(Compras!T:T,Compras!$AD:$AD,$C$13,Compras!$B:$B,$A26,Compras!$A:$A,"Cáceres")</f>
        <v>1858.1110550000001</v>
      </c>
      <c r="G26" s="32">
        <f>+SUMIFS(Compras!U:U,Compras!$AD:$AD,$C$13,Compras!$B:$B,$A26,Compras!$A:$A,"Cáceres")</f>
        <v>880.58867099999998</v>
      </c>
      <c r="H26" s="32">
        <f>+SUMIFS(Compras!V:V,Compras!$AD:$AD,$C$13,Compras!$B:$B,$A26,Compras!$A:$A,"Cáceres")</f>
        <v>1447.408844</v>
      </c>
      <c r="I26" s="32">
        <f>+SUMIFS(Compras!W:W,Compras!$AD:$AD,$C$13,Compras!$B:$B,$A26,Compras!$A:$A,"Cáceres")</f>
        <v>1384.2209190000001</v>
      </c>
      <c r="J26" s="32">
        <f>+SUMIFS(Compras!X:X,Compras!$AD:$AD,$C$13,Compras!$B:$B,$A26,Compras!$A:$A,"Cáceres")</f>
        <v>3007.2777139999998</v>
      </c>
      <c r="K26" s="32">
        <f>+SUMIFS(Compras!Y:Y,Compras!$AD:$AD,$C$13,Compras!$B:$B,$A26,Compras!$A:$A,"Cáceres")</f>
        <v>3456.6083589999998</v>
      </c>
      <c r="L26" s="32">
        <f>+SUMIFS(Compras!Z:Z,Compras!$AD:$AD,$C$13,Compras!$B:$B,$A26,Compras!$A:$A,"Cáceres")</f>
        <v>2844.9734589999998</v>
      </c>
    </row>
    <row r="27" spans="1:12">
      <c r="A27" s="29" t="s">
        <v>208</v>
      </c>
      <c r="B27" s="30">
        <f>+SUMIFS(Compras!P:P,Compras!$AD:$AD,$C$13,Compras!$B:$B,$A27,Compras!$A:$A,"Cáceres")</f>
        <v>0</v>
      </c>
      <c r="C27" s="30">
        <f>+SUMIFS(Compras!Q:Q,Compras!$AD:$AD,$C$13,Compras!$B:$B,$A27,Compras!$A:$A,"Cáceres")</f>
        <v>0</v>
      </c>
      <c r="D27" s="30">
        <f>+SUMIFS(Compras!R:R,Compras!$AD:$AD,$C$13,Compras!$B:$B,$A27,Compras!$A:$A,"Cáceres")</f>
        <v>0</v>
      </c>
      <c r="E27" s="30">
        <f>+SUMIFS(Compras!S:S,Compras!$AD:$AD,$C$13,Compras!$B:$B,$A27,Compras!$A:$A,"Cáceres")</f>
        <v>0</v>
      </c>
      <c r="F27" s="30">
        <f>+SUMIFS(Compras!T:T,Compras!$AD:$AD,$C$13,Compras!$B:$B,$A27,Compras!$A:$A,"Cáceres")</f>
        <v>0</v>
      </c>
      <c r="G27" s="30">
        <f>+SUMIFS(Compras!U:U,Compras!$AD:$AD,$C$13,Compras!$B:$B,$A27,Compras!$A:$A,"Cáceres")</f>
        <v>0</v>
      </c>
      <c r="H27" s="30">
        <f>+SUMIFS(Compras!V:V,Compras!$AD:$AD,$C$13,Compras!$B:$B,$A27,Compras!$A:$A,"Cáceres")</f>
        <v>0</v>
      </c>
      <c r="I27" s="30">
        <f>+SUMIFS(Compras!W:W,Compras!$AD:$AD,$C$13,Compras!$B:$B,$A27,Compras!$A:$A,"Cáceres")</f>
        <v>0</v>
      </c>
      <c r="J27" s="30">
        <f>+SUMIFS(Compras!X:X,Compras!$AD:$AD,$C$13,Compras!$B:$B,$A27,Compras!$A:$A,"Cáceres")</f>
        <v>0</v>
      </c>
      <c r="K27" s="30">
        <f>+SUMIFS(Compras!Y:Y,Compras!$AD:$AD,$C$13,Compras!$B:$B,$A27,Compras!$A:$A,"Cáceres")</f>
        <v>0</v>
      </c>
      <c r="L27" s="30">
        <f>+SUMIFS(Compras!Z:Z,Compras!$AD:$AD,$C$13,Compras!$B:$B,$A27,Compras!$A:$A,"Cáceres")</f>
        <v>0</v>
      </c>
    </row>
    <row r="28" spans="1:12">
      <c r="A28" s="29" t="s">
        <v>209</v>
      </c>
      <c r="B28" s="30">
        <f>+SUMIFS(Compras!P:P,Compras!$AD:$AD,$C$13,Compras!$B:$B,$A28,Compras!$A:$A,"Cáceres")</f>
        <v>4.1904719999999998</v>
      </c>
      <c r="C28" s="30">
        <f>+SUMIFS(Compras!Q:Q,Compras!$AD:$AD,$C$13,Compras!$B:$B,$A28,Compras!$A:$A,"Cáceres")</f>
        <v>4.2300579999999997</v>
      </c>
      <c r="D28" s="30">
        <f>+SUMIFS(Compras!R:R,Compras!$AD:$AD,$C$13,Compras!$B:$B,$A28,Compras!$A:$A,"Cáceres")</f>
        <v>37.207889999999999</v>
      </c>
      <c r="E28" s="30">
        <f>+SUMIFS(Compras!S:S,Compras!$AD:$AD,$C$13,Compras!$B:$B,$A28,Compras!$A:$A,"Cáceres")</f>
        <v>23.145551999999999</v>
      </c>
      <c r="F28" s="30">
        <f>+SUMIFS(Compras!T:T,Compras!$AD:$AD,$C$13,Compras!$B:$B,$A28,Compras!$A:$A,"Cáceres")</f>
        <v>11.364537</v>
      </c>
      <c r="G28" s="30">
        <f>+SUMIFS(Compras!U:U,Compras!$AD:$AD,$C$13,Compras!$B:$B,$A28,Compras!$A:$A,"Cáceres")</f>
        <v>15.82165</v>
      </c>
      <c r="H28" s="30">
        <f>+SUMIFS(Compras!V:V,Compras!$AD:$AD,$C$13,Compras!$B:$B,$A28,Compras!$A:$A,"Cáceres")</f>
        <v>0</v>
      </c>
      <c r="I28" s="30">
        <f>+SUMIFS(Compras!W:W,Compras!$AD:$AD,$C$13,Compras!$B:$B,$A28,Compras!$A:$A,"Cáceres")</f>
        <v>32.788125999999998</v>
      </c>
      <c r="J28" s="30">
        <f>+SUMIFS(Compras!X:X,Compras!$AD:$AD,$C$13,Compras!$B:$B,$A28,Compras!$A:$A,"Cáceres")</f>
        <v>98.786885999999996</v>
      </c>
      <c r="K28" s="30">
        <f>+SUMIFS(Compras!Y:Y,Compras!$AD:$AD,$C$13,Compras!$B:$B,$A28,Compras!$A:$A,"Cáceres")</f>
        <v>16.718170000000001</v>
      </c>
      <c r="L28" s="30">
        <f>+SUMIFS(Compras!Z:Z,Compras!$AD:$AD,$C$13,Compras!$B:$B,$A28,Compras!$A:$A,"Cáceres")</f>
        <v>14.996753</v>
      </c>
    </row>
    <row r="29" spans="1:12">
      <c r="A29" s="29" t="s">
        <v>210</v>
      </c>
      <c r="B29" s="30">
        <f>+SUMIFS(Compras!P:P,Compras!$AD:$AD,$C$13,Compras!$B:$B,$A29,Compras!$A:$A,"Cáceres")</f>
        <v>0</v>
      </c>
      <c r="C29" s="30">
        <f>+SUMIFS(Compras!Q:Q,Compras!$AD:$AD,$C$13,Compras!$B:$B,$A29,Compras!$A:$A,"Cáceres")</f>
        <v>0</v>
      </c>
      <c r="D29" s="30">
        <f>+SUMIFS(Compras!R:R,Compras!$AD:$AD,$C$13,Compras!$B:$B,$A29,Compras!$A:$A,"Cáceres")</f>
        <v>35.145375000000001</v>
      </c>
      <c r="E29" s="30">
        <f>+SUMIFS(Compras!S:S,Compras!$AD:$AD,$C$13,Compras!$B:$B,$A29,Compras!$A:$A,"Cáceres")</f>
        <v>0</v>
      </c>
      <c r="F29" s="30">
        <f>+SUMIFS(Compras!T:T,Compras!$AD:$AD,$C$13,Compras!$B:$B,$A29,Compras!$A:$A,"Cáceres")</f>
        <v>0</v>
      </c>
      <c r="G29" s="30">
        <f>+SUMIFS(Compras!U:U,Compras!$AD:$AD,$C$13,Compras!$B:$B,$A29,Compras!$A:$A,"Cáceres")</f>
        <v>0</v>
      </c>
      <c r="H29" s="30">
        <f>+SUMIFS(Compras!V:V,Compras!$AD:$AD,$C$13,Compras!$B:$B,$A29,Compras!$A:$A,"Cáceres")</f>
        <v>0</v>
      </c>
      <c r="I29" s="30">
        <f>+SUMIFS(Compras!W:W,Compras!$AD:$AD,$C$13,Compras!$B:$B,$A29,Compras!$A:$A,"Cáceres")</f>
        <v>0</v>
      </c>
      <c r="J29" s="30">
        <f>+SUMIFS(Compras!X:X,Compras!$AD:$AD,$C$13,Compras!$B:$B,$A29,Compras!$A:$A,"Cáceres")</f>
        <v>0</v>
      </c>
      <c r="K29" s="30">
        <f>+SUMIFS(Compras!Y:Y,Compras!$AD:$AD,$C$13,Compras!$B:$B,$A29,Compras!$A:$A,"Cáceres")</f>
        <v>0</v>
      </c>
      <c r="L29" s="30">
        <f>+SUMIFS(Compras!Z:Z,Compras!$AD:$AD,$C$13,Compras!$B:$B,$A29,Compras!$A:$A,"Cáceres")</f>
        <v>0</v>
      </c>
    </row>
    <row r="30" spans="1:12">
      <c r="A30" s="29" t="s">
        <v>211</v>
      </c>
      <c r="B30" s="30">
        <f>+SUMIFS(Compras!P:P,Compras!$AD:$AD,$C$13,Compras!$B:$B,$A30,Compras!$A:$A,"Cáceres")</f>
        <v>0</v>
      </c>
      <c r="C30" s="30">
        <f>+SUMIFS(Compras!Q:Q,Compras!$AD:$AD,$C$13,Compras!$B:$B,$A30,Compras!$A:$A,"Cáceres")</f>
        <v>0</v>
      </c>
      <c r="D30" s="30">
        <f>+SUMIFS(Compras!R:R,Compras!$AD:$AD,$C$13,Compras!$B:$B,$A30,Compras!$A:$A,"Cáceres")</f>
        <v>0</v>
      </c>
      <c r="E30" s="30">
        <f>+SUMIFS(Compras!S:S,Compras!$AD:$AD,$C$13,Compras!$B:$B,$A30,Compras!$A:$A,"Cáceres")</f>
        <v>0</v>
      </c>
      <c r="F30" s="30">
        <f>+SUMIFS(Compras!T:T,Compras!$AD:$AD,$C$13,Compras!$B:$B,$A30,Compras!$A:$A,"Cáceres")</f>
        <v>0</v>
      </c>
      <c r="G30" s="30">
        <f>+SUMIFS(Compras!U:U,Compras!$AD:$AD,$C$13,Compras!$B:$B,$A30,Compras!$A:$A,"Cáceres")</f>
        <v>0</v>
      </c>
      <c r="H30" s="30">
        <f>+SUMIFS(Compras!V:V,Compras!$AD:$AD,$C$13,Compras!$B:$B,$A30,Compras!$A:$A,"Cáceres")</f>
        <v>0</v>
      </c>
      <c r="I30" s="30">
        <f>+SUMIFS(Compras!W:W,Compras!$AD:$AD,$C$13,Compras!$B:$B,$A30,Compras!$A:$A,"Cáceres")</f>
        <v>0</v>
      </c>
      <c r="J30" s="30">
        <f>+SUMIFS(Compras!X:X,Compras!$AD:$AD,$C$13,Compras!$B:$B,$A30,Compras!$A:$A,"Cáceres")</f>
        <v>0</v>
      </c>
      <c r="K30" s="30">
        <f>+SUMIFS(Compras!Y:Y,Compras!$AD:$AD,$C$13,Compras!$B:$B,$A30,Compras!$A:$A,"Cáceres")</f>
        <v>0</v>
      </c>
      <c r="L30" s="30">
        <f>+SUMIFS(Compras!Z:Z,Compras!$AD:$AD,$C$13,Compras!$B:$B,$A30,Compras!$A:$A,"Cáceres")</f>
        <v>0</v>
      </c>
    </row>
    <row r="31" spans="1:12">
      <c r="A31" s="29" t="s">
        <v>212</v>
      </c>
      <c r="B31" s="30">
        <f>+SUMIFS(Compras!P:P,Compras!$AD:$AD,$C$13,Compras!$B:$B,$A31,Compras!$A:$A,"Cáceres")</f>
        <v>0</v>
      </c>
      <c r="C31" s="30">
        <f>+SUMIFS(Compras!Q:Q,Compras!$AD:$AD,$C$13,Compras!$B:$B,$A31,Compras!$A:$A,"Cáceres")</f>
        <v>0</v>
      </c>
      <c r="D31" s="30">
        <f>+SUMIFS(Compras!R:R,Compras!$AD:$AD,$C$13,Compras!$B:$B,$A31,Compras!$A:$A,"Cáceres")</f>
        <v>0</v>
      </c>
      <c r="E31" s="30">
        <f>+SUMIFS(Compras!S:S,Compras!$AD:$AD,$C$13,Compras!$B:$B,$A31,Compras!$A:$A,"Cáceres")</f>
        <v>0</v>
      </c>
      <c r="F31" s="30">
        <f>+SUMIFS(Compras!T:T,Compras!$AD:$AD,$C$13,Compras!$B:$B,$A31,Compras!$A:$A,"Cáceres")</f>
        <v>0</v>
      </c>
      <c r="G31" s="30">
        <f>+SUMIFS(Compras!U:U,Compras!$AD:$AD,$C$13,Compras!$B:$B,$A31,Compras!$A:$A,"Cáceres")</f>
        <v>0</v>
      </c>
      <c r="H31" s="30">
        <f>+SUMIFS(Compras!V:V,Compras!$AD:$AD,$C$13,Compras!$B:$B,$A31,Compras!$A:$A,"Cáceres")</f>
        <v>0</v>
      </c>
      <c r="I31" s="30">
        <f>+SUMIFS(Compras!W:W,Compras!$AD:$AD,$C$13,Compras!$B:$B,$A31,Compras!$A:$A,"Cáceres")</f>
        <v>0</v>
      </c>
      <c r="J31" s="30">
        <f>+SUMIFS(Compras!X:X,Compras!$AD:$AD,$C$13,Compras!$B:$B,$A31,Compras!$A:$A,"Cáceres")</f>
        <v>0</v>
      </c>
      <c r="K31" s="30">
        <f>+SUMIFS(Compras!Y:Y,Compras!$AD:$AD,$C$13,Compras!$B:$B,$A31,Compras!$A:$A,"Cáceres")</f>
        <v>0</v>
      </c>
      <c r="L31" s="30">
        <f>+SUMIFS(Compras!Z:Z,Compras!$AD:$AD,$C$13,Compras!$B:$B,$A31,Compras!$A:$A,"Cáceres")</f>
        <v>0</v>
      </c>
    </row>
    <row r="32" spans="1:12">
      <c r="A32" s="29" t="s">
        <v>213</v>
      </c>
      <c r="B32" s="30">
        <f>+SUMIFS(Compras!P:P,Compras!$AD:$AD,$C$13,Compras!$B:$B,$A32,Compras!$A:$A,"Cáceres")</f>
        <v>0</v>
      </c>
      <c r="C32" s="30">
        <f>+SUMIFS(Compras!Q:Q,Compras!$AD:$AD,$C$13,Compras!$B:$B,$A32,Compras!$A:$A,"Cáceres")</f>
        <v>0</v>
      </c>
      <c r="D32" s="30">
        <f>+SUMIFS(Compras!R:R,Compras!$AD:$AD,$C$13,Compras!$B:$B,$A32,Compras!$A:$A,"Cáceres")</f>
        <v>0</v>
      </c>
      <c r="E32" s="30">
        <f>+SUMIFS(Compras!S:S,Compras!$AD:$AD,$C$13,Compras!$B:$B,$A32,Compras!$A:$A,"Cáceres")</f>
        <v>0</v>
      </c>
      <c r="F32" s="30">
        <f>+SUMIFS(Compras!T:T,Compras!$AD:$AD,$C$13,Compras!$B:$B,$A32,Compras!$A:$A,"Cáceres")</f>
        <v>0</v>
      </c>
      <c r="G32" s="30">
        <f>+SUMIFS(Compras!U:U,Compras!$AD:$AD,$C$13,Compras!$B:$B,$A32,Compras!$A:$A,"Cáceres")</f>
        <v>0</v>
      </c>
      <c r="H32" s="30">
        <f>+SUMIFS(Compras!V:V,Compras!$AD:$AD,$C$13,Compras!$B:$B,$A32,Compras!$A:$A,"Cáceres")</f>
        <v>0</v>
      </c>
      <c r="I32" s="30">
        <f>+SUMIFS(Compras!W:W,Compras!$AD:$AD,$C$13,Compras!$B:$B,$A32,Compras!$A:$A,"Cáceres")</f>
        <v>0</v>
      </c>
      <c r="J32" s="30">
        <f>+SUMIFS(Compras!X:X,Compras!$AD:$AD,$C$13,Compras!$B:$B,$A32,Compras!$A:$A,"Cáceres")</f>
        <v>0</v>
      </c>
      <c r="K32" s="30">
        <f>+SUMIFS(Compras!Y:Y,Compras!$AD:$AD,$C$13,Compras!$B:$B,$A32,Compras!$A:$A,"Cáceres")</f>
        <v>0</v>
      </c>
      <c r="L32" s="30">
        <f>+SUMIFS(Compras!Z:Z,Compras!$AD:$AD,$C$13,Compras!$B:$B,$A32,Compras!$A:$A,"Cáceres")</f>
        <v>0</v>
      </c>
    </row>
    <row r="33" spans="1:12">
      <c r="A33" s="29" t="s">
        <v>214</v>
      </c>
      <c r="B33" s="30">
        <f>+SUMIFS(Compras!P:P,Compras!$AD:$AD,$C$13,Compras!$B:$B,$A33,Compras!$A:$A,"Cáceres")</f>
        <v>0</v>
      </c>
      <c r="C33" s="30">
        <f>+SUMIFS(Compras!Q:Q,Compras!$AD:$AD,$C$13,Compras!$B:$B,$A33,Compras!$A:$A,"Cáceres")</f>
        <v>0</v>
      </c>
      <c r="D33" s="30">
        <f>+SUMIFS(Compras!R:R,Compras!$AD:$AD,$C$13,Compras!$B:$B,$A33,Compras!$A:$A,"Cáceres")</f>
        <v>0</v>
      </c>
      <c r="E33" s="30">
        <f>+SUMIFS(Compras!S:S,Compras!$AD:$AD,$C$13,Compras!$B:$B,$A33,Compras!$A:$A,"Cáceres")</f>
        <v>0</v>
      </c>
      <c r="F33" s="30">
        <f>+SUMIFS(Compras!T:T,Compras!$AD:$AD,$C$13,Compras!$B:$B,$A33,Compras!$A:$A,"Cáceres")</f>
        <v>0</v>
      </c>
      <c r="G33" s="30">
        <f>+SUMIFS(Compras!U:U,Compras!$AD:$AD,$C$13,Compras!$B:$B,$A33,Compras!$A:$A,"Cáceres")</f>
        <v>0</v>
      </c>
      <c r="H33" s="30">
        <f>+SUMIFS(Compras!V:V,Compras!$AD:$AD,$C$13,Compras!$B:$B,$A33,Compras!$A:$A,"Cáceres")</f>
        <v>0</v>
      </c>
      <c r="I33" s="30">
        <f>+SUMIFS(Compras!W:W,Compras!$AD:$AD,$C$13,Compras!$B:$B,$A33,Compras!$A:$A,"Cáceres")</f>
        <v>0</v>
      </c>
      <c r="J33" s="30">
        <f>+SUMIFS(Compras!X:X,Compras!$AD:$AD,$C$13,Compras!$B:$B,$A33,Compras!$A:$A,"Cáceres")</f>
        <v>0</v>
      </c>
      <c r="K33" s="30">
        <f>+SUMIFS(Compras!Y:Y,Compras!$AD:$AD,$C$13,Compras!$B:$B,$A33,Compras!$A:$A,"Cáceres")</f>
        <v>0</v>
      </c>
      <c r="L33" s="30">
        <f>+SUMIFS(Compras!Z:Z,Compras!$AD:$AD,$C$13,Compras!$B:$B,$A33,Compras!$A:$A,"Cáceres")</f>
        <v>0</v>
      </c>
    </row>
    <row r="34" spans="1:12">
      <c r="A34" s="34" t="s">
        <v>215</v>
      </c>
      <c r="B34" s="76">
        <f t="shared" ref="B34:L34" si="0">SUM(B16:B33)</f>
        <v>6055.8062313177261</v>
      </c>
      <c r="C34" s="76">
        <f t="shared" si="0"/>
        <v>2043.0145636065822</v>
      </c>
      <c r="D34" s="76">
        <f t="shared" si="0"/>
        <v>2684.6379244683635</v>
      </c>
      <c r="E34" s="76">
        <f t="shared" si="0"/>
        <v>2731.2008270316119</v>
      </c>
      <c r="F34" s="76">
        <f t="shared" si="0"/>
        <v>2116.3417230397718</v>
      </c>
      <c r="G34" s="76">
        <f t="shared" si="0"/>
        <v>982.09674557606468</v>
      </c>
      <c r="H34" s="76">
        <f t="shared" si="0"/>
        <v>1525.4616024756674</v>
      </c>
      <c r="I34" s="76">
        <f t="shared" si="0"/>
        <v>1508.9713691131838</v>
      </c>
      <c r="J34" s="76">
        <f t="shared" si="0"/>
        <v>3613.8849218762389</v>
      </c>
      <c r="K34" s="76">
        <f t="shared" si="0"/>
        <v>3549.2739083084289</v>
      </c>
      <c r="L34" s="76">
        <f t="shared" si="0"/>
        <v>3031.5232366422892</v>
      </c>
    </row>
    <row r="35" spans="1:12" ht="13.8" thickBot="1">
      <c r="A35" s="37"/>
      <c r="B35" s="88" t="s">
        <v>216</v>
      </c>
      <c r="C35" s="88"/>
      <c r="D35" s="88"/>
      <c r="E35" s="88"/>
      <c r="F35" s="88"/>
      <c r="G35" s="88"/>
      <c r="H35" s="88"/>
      <c r="I35" s="88"/>
      <c r="J35" s="88"/>
      <c r="K35" s="88"/>
      <c r="L35" s="88"/>
    </row>
    <row r="36" spans="1:12" ht="13.8" thickTop="1">
      <c r="A36" s="29" t="s">
        <v>198</v>
      </c>
      <c r="B36" s="38">
        <f t="shared" ref="B36:L51" si="1">+B16/B$34</f>
        <v>0</v>
      </c>
      <c r="C36" s="38">
        <f t="shared" si="1"/>
        <v>6.9218973040679694E-3</v>
      </c>
      <c r="D36" s="38">
        <f t="shared" si="1"/>
        <v>0</v>
      </c>
      <c r="E36" s="38">
        <f t="shared" si="1"/>
        <v>0</v>
      </c>
      <c r="F36" s="38">
        <f t="shared" si="1"/>
        <v>4.0391151896405518E-3</v>
      </c>
      <c r="G36" s="38">
        <f t="shared" si="1"/>
        <v>1.6169750150923451E-2</v>
      </c>
      <c r="H36" s="38">
        <f t="shared" si="1"/>
        <v>7.8158663454068675E-3</v>
      </c>
      <c r="I36" s="38">
        <f t="shared" si="1"/>
        <v>3.7277860369914512E-2</v>
      </c>
      <c r="J36" s="38">
        <f t="shared" si="1"/>
        <v>6.8710749060344242E-3</v>
      </c>
      <c r="K36" s="38">
        <f t="shared" si="1"/>
        <v>7.7891875110805316E-3</v>
      </c>
      <c r="L36" s="38">
        <f t="shared" si="1"/>
        <v>1.8614816577326707E-2</v>
      </c>
    </row>
    <row r="37" spans="1:12">
      <c r="A37" s="29" t="s">
        <v>199</v>
      </c>
      <c r="B37" s="38">
        <f t="shared" si="1"/>
        <v>0</v>
      </c>
      <c r="C37" s="38">
        <f t="shared" si="1"/>
        <v>0</v>
      </c>
      <c r="D37" s="38">
        <f t="shared" si="1"/>
        <v>0</v>
      </c>
      <c r="E37" s="38">
        <f t="shared" si="1"/>
        <v>0</v>
      </c>
      <c r="F37" s="38">
        <f t="shared" si="1"/>
        <v>0</v>
      </c>
      <c r="G37" s="38">
        <f t="shared" si="1"/>
        <v>0</v>
      </c>
      <c r="H37" s="38">
        <f t="shared" si="1"/>
        <v>0</v>
      </c>
      <c r="I37" s="38">
        <f t="shared" si="1"/>
        <v>0</v>
      </c>
      <c r="J37" s="38">
        <f t="shared" si="1"/>
        <v>0</v>
      </c>
      <c r="K37" s="38">
        <f t="shared" si="1"/>
        <v>3.9010528231107722E-3</v>
      </c>
      <c r="L37" s="38">
        <f t="shared" si="1"/>
        <v>0</v>
      </c>
    </row>
    <row r="38" spans="1:12">
      <c r="A38" s="29" t="s">
        <v>200</v>
      </c>
      <c r="B38" s="38">
        <f t="shared" si="1"/>
        <v>0</v>
      </c>
      <c r="C38" s="38">
        <f t="shared" si="1"/>
        <v>0</v>
      </c>
      <c r="D38" s="38">
        <f t="shared" si="1"/>
        <v>0</v>
      </c>
      <c r="E38" s="38">
        <f t="shared" si="1"/>
        <v>0</v>
      </c>
      <c r="F38" s="38">
        <f t="shared" si="1"/>
        <v>0</v>
      </c>
      <c r="G38" s="38">
        <f t="shared" si="1"/>
        <v>0</v>
      </c>
      <c r="H38" s="38">
        <f t="shared" si="1"/>
        <v>0</v>
      </c>
      <c r="I38" s="38">
        <f t="shared" si="1"/>
        <v>0</v>
      </c>
      <c r="J38" s="38">
        <f t="shared" si="1"/>
        <v>0</v>
      </c>
      <c r="K38" s="38">
        <f t="shared" si="1"/>
        <v>0</v>
      </c>
      <c r="L38" s="38">
        <f t="shared" si="1"/>
        <v>1.3909799367629154E-3</v>
      </c>
    </row>
    <row r="39" spans="1:12">
      <c r="A39" s="29" t="s">
        <v>201</v>
      </c>
      <c r="B39" s="38">
        <f t="shared" si="1"/>
        <v>0</v>
      </c>
      <c r="C39" s="38">
        <f t="shared" si="1"/>
        <v>0</v>
      </c>
      <c r="D39" s="38">
        <f t="shared" si="1"/>
        <v>0</v>
      </c>
      <c r="E39" s="38">
        <f t="shared" si="1"/>
        <v>0</v>
      </c>
      <c r="F39" s="38">
        <f t="shared" si="1"/>
        <v>0</v>
      </c>
      <c r="G39" s="38">
        <f t="shared" si="1"/>
        <v>0</v>
      </c>
      <c r="H39" s="38">
        <f t="shared" si="1"/>
        <v>0</v>
      </c>
      <c r="I39" s="38">
        <f t="shared" si="1"/>
        <v>0</v>
      </c>
      <c r="J39" s="38">
        <f t="shared" si="1"/>
        <v>0</v>
      </c>
      <c r="K39" s="38">
        <f t="shared" si="1"/>
        <v>0</v>
      </c>
      <c r="L39" s="38">
        <f t="shared" si="1"/>
        <v>0</v>
      </c>
    </row>
    <row r="40" spans="1:12">
      <c r="A40" s="29" t="s">
        <v>202</v>
      </c>
      <c r="B40" s="38">
        <f t="shared" si="1"/>
        <v>4.6324430122181119E-7</v>
      </c>
      <c r="C40" s="38">
        <f t="shared" si="1"/>
        <v>1.2597103457018349E-6</v>
      </c>
      <c r="D40" s="38">
        <f t="shared" si="1"/>
        <v>9.9248704603819954E-7</v>
      </c>
      <c r="E40" s="38">
        <f t="shared" si="1"/>
        <v>1.20644061744791E-6</v>
      </c>
      <c r="F40" s="38">
        <f t="shared" si="1"/>
        <v>1.4454375390375994E-6</v>
      </c>
      <c r="G40" s="38">
        <f t="shared" si="1"/>
        <v>3.4381297768649919E-6</v>
      </c>
      <c r="H40" s="38">
        <f t="shared" si="1"/>
        <v>2.2514337048471812E-6</v>
      </c>
      <c r="I40" s="38">
        <f t="shared" si="1"/>
        <v>2.8470475131081431E-6</v>
      </c>
      <c r="J40" s="38">
        <f t="shared" si="1"/>
        <v>1.0774765449172262E-6</v>
      </c>
      <c r="K40" s="38">
        <f t="shared" si="1"/>
        <v>4.2101806391157115E-7</v>
      </c>
      <c r="L40" s="38">
        <f t="shared" si="1"/>
        <v>1.5370630292614127E-6</v>
      </c>
    </row>
    <row r="41" spans="1:12">
      <c r="A41" s="29" t="s">
        <v>203</v>
      </c>
      <c r="B41" s="38">
        <f t="shared" si="1"/>
        <v>0</v>
      </c>
      <c r="C41" s="38">
        <f t="shared" si="1"/>
        <v>0</v>
      </c>
      <c r="D41" s="38">
        <f t="shared" si="1"/>
        <v>0</v>
      </c>
      <c r="E41" s="38">
        <f t="shared" si="1"/>
        <v>0</v>
      </c>
      <c r="F41" s="38">
        <f t="shared" si="1"/>
        <v>0</v>
      </c>
      <c r="G41" s="38">
        <f t="shared" si="1"/>
        <v>0</v>
      </c>
      <c r="H41" s="38">
        <f t="shared" si="1"/>
        <v>0</v>
      </c>
      <c r="I41" s="38">
        <f t="shared" si="1"/>
        <v>0</v>
      </c>
      <c r="J41" s="38">
        <f t="shared" si="1"/>
        <v>0</v>
      </c>
      <c r="K41" s="38">
        <f t="shared" si="1"/>
        <v>0</v>
      </c>
      <c r="L41" s="38">
        <f t="shared" si="1"/>
        <v>0</v>
      </c>
    </row>
    <row r="42" spans="1:12">
      <c r="A42" s="29" t="s">
        <v>204</v>
      </c>
      <c r="B42" s="38">
        <f t="shared" si="1"/>
        <v>1.5181296509217271E-3</v>
      </c>
      <c r="C42" s="38">
        <f t="shared" si="1"/>
        <v>0</v>
      </c>
      <c r="D42" s="38">
        <f t="shared" si="1"/>
        <v>1.1630655931444939E-2</v>
      </c>
      <c r="E42" s="38">
        <f t="shared" si="1"/>
        <v>1.3842161889314052E-2</v>
      </c>
      <c r="F42" s="38">
        <f t="shared" si="1"/>
        <v>4.5546914730551065E-2</v>
      </c>
      <c r="G42" s="38">
        <f t="shared" si="1"/>
        <v>4.1465194934653171E-2</v>
      </c>
      <c r="H42" s="38">
        <f t="shared" si="1"/>
        <v>7.4583221115075427E-3</v>
      </c>
      <c r="I42" s="38">
        <f t="shared" si="1"/>
        <v>7.4629010400762081E-3</v>
      </c>
      <c r="J42" s="38">
        <f t="shared" si="1"/>
        <v>0</v>
      </c>
      <c r="K42" s="38">
        <f t="shared" si="1"/>
        <v>1.8420195704523428E-3</v>
      </c>
      <c r="L42" s="38">
        <f t="shared" si="1"/>
        <v>0</v>
      </c>
    </row>
    <row r="43" spans="1:12">
      <c r="A43" s="29" t="s">
        <v>205</v>
      </c>
      <c r="B43" s="38">
        <f t="shared" si="1"/>
        <v>8.229564833542518E-3</v>
      </c>
      <c r="C43" s="38">
        <f t="shared" si="1"/>
        <v>3.545264252651098E-2</v>
      </c>
      <c r="D43" s="38">
        <f t="shared" si="1"/>
        <v>1.8896820885090579E-2</v>
      </c>
      <c r="E43" s="38">
        <f t="shared" si="1"/>
        <v>0.11681385083159514</v>
      </c>
      <c r="F43" s="38">
        <f t="shared" si="1"/>
        <v>6.7060100197879488E-2</v>
      </c>
      <c r="G43" s="38">
        <f t="shared" si="1"/>
        <v>2.9610072664422366E-2</v>
      </c>
      <c r="H43" s="38">
        <f t="shared" si="1"/>
        <v>3.1238135343862324E-2</v>
      </c>
      <c r="I43" s="38">
        <f t="shared" si="1"/>
        <v>1.0140489285090114E-2</v>
      </c>
      <c r="J43" s="38">
        <f t="shared" si="1"/>
        <v>0.13364707632949366</v>
      </c>
      <c r="K43" s="38">
        <f t="shared" si="1"/>
        <v>7.8653236468032278E-3</v>
      </c>
      <c r="L43" s="38">
        <f t="shared" si="1"/>
        <v>3.2939360910391978E-2</v>
      </c>
    </row>
    <row r="44" spans="1:12">
      <c r="A44" s="29" t="s">
        <v>206</v>
      </c>
      <c r="B44" s="38">
        <f t="shared" si="1"/>
        <v>0</v>
      </c>
      <c r="C44" s="38">
        <f t="shared" si="1"/>
        <v>0</v>
      </c>
      <c r="D44" s="38">
        <f t="shared" si="1"/>
        <v>0</v>
      </c>
      <c r="E44" s="38">
        <f t="shared" si="1"/>
        <v>3.6147433401043459E-3</v>
      </c>
      <c r="F44" s="38">
        <f t="shared" si="1"/>
        <v>0</v>
      </c>
      <c r="G44" s="38">
        <f t="shared" si="1"/>
        <v>0</v>
      </c>
      <c r="H44" s="38">
        <f t="shared" si="1"/>
        <v>4.6520738302970148E-3</v>
      </c>
      <c r="I44" s="38">
        <f t="shared" si="1"/>
        <v>6.0596192791741096E-3</v>
      </c>
      <c r="J44" s="38">
        <f t="shared" si="1"/>
        <v>0</v>
      </c>
      <c r="K44" s="38">
        <f t="shared" si="1"/>
        <v>0</v>
      </c>
      <c r="L44" s="38">
        <f t="shared" si="1"/>
        <v>0</v>
      </c>
    </row>
    <row r="45" spans="1:12">
      <c r="A45" s="29" t="s">
        <v>207</v>
      </c>
      <c r="B45" s="38">
        <f t="shared" si="1"/>
        <v>0</v>
      </c>
      <c r="C45" s="38">
        <f t="shared" si="1"/>
        <v>0</v>
      </c>
      <c r="D45" s="38">
        <f t="shared" si="1"/>
        <v>0</v>
      </c>
      <c r="E45" s="38">
        <f t="shared" si="1"/>
        <v>0</v>
      </c>
      <c r="F45" s="38">
        <f t="shared" si="1"/>
        <v>0</v>
      </c>
      <c r="G45" s="38">
        <f t="shared" si="1"/>
        <v>0</v>
      </c>
      <c r="H45" s="38">
        <f t="shared" si="1"/>
        <v>0</v>
      </c>
      <c r="I45" s="38">
        <f t="shared" si="1"/>
        <v>0</v>
      </c>
      <c r="J45" s="38">
        <f t="shared" si="1"/>
        <v>0</v>
      </c>
      <c r="K45" s="38">
        <f t="shared" si="1"/>
        <v>0</v>
      </c>
      <c r="L45" s="38">
        <f t="shared" si="1"/>
        <v>3.6430167733868986E-3</v>
      </c>
    </row>
    <row r="46" spans="1:12">
      <c r="A46" s="31" t="s">
        <v>130</v>
      </c>
      <c r="B46" s="40">
        <f t="shared" si="1"/>
        <v>0.98955986636580862</v>
      </c>
      <c r="C46" s="40">
        <f t="shared" si="1"/>
        <v>0.95555370224758307</v>
      </c>
      <c r="D46" s="40">
        <f t="shared" si="1"/>
        <v>0.94252068405130573</v>
      </c>
      <c r="E46" s="40">
        <f t="shared" si="1"/>
        <v>0.85725354094325656</v>
      </c>
      <c r="F46" s="40">
        <f t="shared" si="1"/>
        <v>0.87798252747724204</v>
      </c>
      <c r="G46" s="40">
        <f t="shared" si="1"/>
        <v>0.89664147138933492</v>
      </c>
      <c r="H46" s="40">
        <f t="shared" si="1"/>
        <v>0.94883335093522136</v>
      </c>
      <c r="I46" s="40">
        <f t="shared" si="1"/>
        <v>0.91732749032441951</v>
      </c>
      <c r="J46" s="40">
        <f t="shared" si="1"/>
        <v>0.83214540003633997</v>
      </c>
      <c r="K46" s="40">
        <f t="shared" si="1"/>
        <v>0.9738916883558888</v>
      </c>
      <c r="L46" s="40">
        <f t="shared" si="1"/>
        <v>0.93846335222259036</v>
      </c>
    </row>
    <row r="47" spans="1:12">
      <c r="A47" s="29" t="s">
        <v>208</v>
      </c>
      <c r="B47" s="38">
        <f t="shared" si="1"/>
        <v>0</v>
      </c>
      <c r="C47" s="38">
        <f t="shared" si="1"/>
        <v>0</v>
      </c>
      <c r="D47" s="38">
        <f t="shared" si="1"/>
        <v>0</v>
      </c>
      <c r="E47" s="38">
        <f t="shared" si="1"/>
        <v>0</v>
      </c>
      <c r="F47" s="38">
        <f t="shared" si="1"/>
        <v>0</v>
      </c>
      <c r="G47" s="38">
        <f t="shared" si="1"/>
        <v>0</v>
      </c>
      <c r="H47" s="38">
        <f t="shared" si="1"/>
        <v>0</v>
      </c>
      <c r="I47" s="38">
        <f t="shared" si="1"/>
        <v>0</v>
      </c>
      <c r="J47" s="38">
        <f t="shared" si="1"/>
        <v>0</v>
      </c>
      <c r="K47" s="38">
        <f t="shared" si="1"/>
        <v>0</v>
      </c>
      <c r="L47" s="38">
        <f t="shared" si="1"/>
        <v>0</v>
      </c>
    </row>
    <row r="48" spans="1:12">
      <c r="A48" s="29" t="s">
        <v>209</v>
      </c>
      <c r="B48" s="38">
        <f t="shared" si="1"/>
        <v>6.91975905425918E-4</v>
      </c>
      <c r="C48" s="38">
        <f t="shared" si="1"/>
        <v>2.0704982114922261E-3</v>
      </c>
      <c r="D48" s="38">
        <f t="shared" si="1"/>
        <v>1.3859556128921275E-2</v>
      </c>
      <c r="E48" s="38">
        <f t="shared" si="1"/>
        <v>8.4744965551125703E-3</v>
      </c>
      <c r="F48" s="38">
        <f t="shared" si="1"/>
        <v>5.3698969671479796E-3</v>
      </c>
      <c r="G48" s="38">
        <f t="shared" si="1"/>
        <v>1.6110072730889213E-2</v>
      </c>
      <c r="H48" s="38">
        <f t="shared" si="1"/>
        <v>0</v>
      </c>
      <c r="I48" s="38">
        <f t="shared" si="1"/>
        <v>2.1728792653812539E-2</v>
      </c>
      <c r="J48" s="38">
        <f t="shared" si="1"/>
        <v>2.7335371251587144E-2</v>
      </c>
      <c r="K48" s="38">
        <f t="shared" si="1"/>
        <v>4.7103070746004555E-3</v>
      </c>
      <c r="L48" s="38">
        <f t="shared" si="1"/>
        <v>4.9469365165118713E-3</v>
      </c>
    </row>
    <row r="49" spans="1:12">
      <c r="A49" s="29" t="s">
        <v>210</v>
      </c>
      <c r="B49" s="38">
        <f t="shared" si="1"/>
        <v>0</v>
      </c>
      <c r="C49" s="38">
        <f t="shared" si="1"/>
        <v>0</v>
      </c>
      <c r="D49" s="38">
        <f t="shared" si="1"/>
        <v>1.3091290516191232E-2</v>
      </c>
      <c r="E49" s="38">
        <f t="shared" si="1"/>
        <v>0</v>
      </c>
      <c r="F49" s="38">
        <f t="shared" si="1"/>
        <v>0</v>
      </c>
      <c r="G49" s="38">
        <f t="shared" si="1"/>
        <v>0</v>
      </c>
      <c r="H49" s="38">
        <f t="shared" si="1"/>
        <v>0</v>
      </c>
      <c r="I49" s="38">
        <f t="shared" si="1"/>
        <v>0</v>
      </c>
      <c r="J49" s="38">
        <f t="shared" si="1"/>
        <v>0</v>
      </c>
      <c r="K49" s="38">
        <f t="shared" si="1"/>
        <v>0</v>
      </c>
      <c r="L49" s="38">
        <f t="shared" si="1"/>
        <v>0</v>
      </c>
    </row>
    <row r="50" spans="1:12">
      <c r="A50" s="29" t="s">
        <v>211</v>
      </c>
      <c r="B50" s="38">
        <f t="shared" si="1"/>
        <v>0</v>
      </c>
      <c r="C50" s="38">
        <f t="shared" si="1"/>
        <v>0</v>
      </c>
      <c r="D50" s="38">
        <f t="shared" si="1"/>
        <v>0</v>
      </c>
      <c r="E50" s="38">
        <f t="shared" si="1"/>
        <v>0</v>
      </c>
      <c r="F50" s="38">
        <f t="shared" si="1"/>
        <v>0</v>
      </c>
      <c r="G50" s="38">
        <f t="shared" si="1"/>
        <v>0</v>
      </c>
      <c r="H50" s="38">
        <f t="shared" si="1"/>
        <v>0</v>
      </c>
      <c r="I50" s="38">
        <f t="shared" si="1"/>
        <v>0</v>
      </c>
      <c r="J50" s="38">
        <f t="shared" si="1"/>
        <v>0</v>
      </c>
      <c r="K50" s="38">
        <f t="shared" si="1"/>
        <v>0</v>
      </c>
      <c r="L50" s="38">
        <f t="shared" si="1"/>
        <v>0</v>
      </c>
    </row>
    <row r="51" spans="1:12">
      <c r="A51" s="29" t="s">
        <v>212</v>
      </c>
      <c r="B51" s="38">
        <f t="shared" si="1"/>
        <v>0</v>
      </c>
      <c r="C51" s="38">
        <f t="shared" si="1"/>
        <v>0</v>
      </c>
      <c r="D51" s="38">
        <f t="shared" si="1"/>
        <v>0</v>
      </c>
      <c r="E51" s="38">
        <f t="shared" si="1"/>
        <v>0</v>
      </c>
      <c r="F51" s="38">
        <f t="shared" si="1"/>
        <v>0</v>
      </c>
      <c r="G51" s="38">
        <f t="shared" si="1"/>
        <v>0</v>
      </c>
      <c r="H51" s="38">
        <f t="shared" si="1"/>
        <v>0</v>
      </c>
      <c r="I51" s="38">
        <f t="shared" si="1"/>
        <v>0</v>
      </c>
      <c r="J51" s="38">
        <f t="shared" si="1"/>
        <v>0</v>
      </c>
      <c r="K51" s="38">
        <f t="shared" si="1"/>
        <v>0</v>
      </c>
      <c r="L51" s="38">
        <f t="shared" si="1"/>
        <v>0</v>
      </c>
    </row>
    <row r="52" spans="1:12">
      <c r="A52" s="29" t="s">
        <v>213</v>
      </c>
      <c r="B52" s="38">
        <f t="shared" ref="B52:L53" si="2">+B32/B$34</f>
        <v>0</v>
      </c>
      <c r="C52" s="38">
        <f t="shared" si="2"/>
        <v>0</v>
      </c>
      <c r="D52" s="38">
        <f t="shared" si="2"/>
        <v>0</v>
      </c>
      <c r="E52" s="38">
        <f t="shared" si="2"/>
        <v>0</v>
      </c>
      <c r="F52" s="38">
        <f t="shared" si="2"/>
        <v>0</v>
      </c>
      <c r="G52" s="38">
        <f t="shared" si="2"/>
        <v>0</v>
      </c>
      <c r="H52" s="38">
        <f t="shared" si="2"/>
        <v>0</v>
      </c>
      <c r="I52" s="38">
        <f t="shared" si="2"/>
        <v>0</v>
      </c>
      <c r="J52" s="38">
        <f t="shared" si="2"/>
        <v>0</v>
      </c>
      <c r="K52" s="38">
        <f t="shared" si="2"/>
        <v>0</v>
      </c>
      <c r="L52" s="38">
        <f t="shared" si="2"/>
        <v>0</v>
      </c>
    </row>
    <row r="53" spans="1:12">
      <c r="A53" s="29" t="s">
        <v>214</v>
      </c>
      <c r="B53" s="38">
        <f t="shared" si="2"/>
        <v>0</v>
      </c>
      <c r="C53" s="38">
        <f t="shared" si="2"/>
        <v>0</v>
      </c>
      <c r="D53" s="38">
        <f t="shared" si="2"/>
        <v>0</v>
      </c>
      <c r="E53" s="38">
        <f t="shared" si="2"/>
        <v>0</v>
      </c>
      <c r="F53" s="38">
        <f t="shared" si="2"/>
        <v>0</v>
      </c>
      <c r="G53" s="38">
        <f t="shared" si="2"/>
        <v>0</v>
      </c>
      <c r="H53" s="38">
        <f t="shared" si="2"/>
        <v>0</v>
      </c>
      <c r="I53" s="38">
        <f t="shared" si="2"/>
        <v>0</v>
      </c>
      <c r="J53" s="38">
        <f t="shared" si="2"/>
        <v>0</v>
      </c>
      <c r="K53" s="38">
        <f t="shared" si="2"/>
        <v>0</v>
      </c>
      <c r="L53" s="38">
        <f t="shared" si="2"/>
        <v>0</v>
      </c>
    </row>
    <row r="54" spans="1:12">
      <c r="A54" s="34" t="s">
        <v>215</v>
      </c>
      <c r="B54" s="77">
        <f t="shared" ref="B54:L54" si="3">SUM(B36:B53)</f>
        <v>1</v>
      </c>
      <c r="C54" s="77">
        <f t="shared" si="3"/>
        <v>0.99999999999999989</v>
      </c>
      <c r="D54" s="77">
        <f t="shared" si="3"/>
        <v>0.99999999999999978</v>
      </c>
      <c r="E54" s="77">
        <f t="shared" si="3"/>
        <v>1.0000000000000002</v>
      </c>
      <c r="F54" s="77">
        <f t="shared" si="3"/>
        <v>1.0000000000000002</v>
      </c>
      <c r="G54" s="77">
        <f t="shared" si="3"/>
        <v>1</v>
      </c>
      <c r="H54" s="77">
        <f t="shared" si="3"/>
        <v>1</v>
      </c>
      <c r="I54" s="77">
        <f t="shared" si="3"/>
        <v>1</v>
      </c>
      <c r="J54" s="77">
        <f t="shared" si="3"/>
        <v>1.0000000000000002</v>
      </c>
      <c r="K54" s="77">
        <f t="shared" si="3"/>
        <v>1</v>
      </c>
      <c r="L54" s="77">
        <f t="shared" si="3"/>
        <v>1</v>
      </c>
    </row>
  </sheetData>
  <sheetProtection algorithmName="SHA-512" hashValue="8yx1qJaFzEL7eKFk98/gIXX+HHsVtdPKY+a5rzmMqNrfu0sMHcWh+O5RcJKZwGkttFGpdwjysUgM9v6DqPvRow==" saltValue="jV230mTlwOHn1f1FE1pJeA==" spinCount="100000" sheet="1" objects="1" scenarios="1"/>
  <protectedRanges>
    <protectedRange sqref="C12:C13" name="Rango1"/>
  </protectedRanges>
  <mergeCells count="3">
    <mergeCell ref="A11:L11"/>
    <mergeCell ref="B15:L15"/>
    <mergeCell ref="B35:L35"/>
  </mergeCells>
  <dataValidations count="1">
    <dataValidation type="list" allowBlank="1" showInputMessage="1" showErrorMessage="1" sqref="C13" xr:uid="{25981D75-AE7F-4B0D-8CD9-BD9D119EFC48}">
      <formula1>$B$3:$B$6</formula1>
    </dataValidation>
  </dataValidations>
  <printOptions verticalCentered="1"/>
  <pageMargins left="0.59055118110236227" right="0" top="0" bottom="0" header="0" footer="0"/>
  <pageSetup paperSize="9" fitToHeight="0" orientation="landscape" horizontalDpi="1200" verticalDpi="1200" r:id="rId1"/>
  <rowBreaks count="1" manualBreakCount="1">
    <brk id="9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190B7-F8EE-4429-992F-868ACC0D7739}">
  <sheetPr>
    <pageSetUpPr fitToPage="1"/>
  </sheetPr>
  <dimension ref="A1:T41"/>
  <sheetViews>
    <sheetView view="pageBreakPreview" zoomScaleNormal="100" zoomScaleSheetLayoutView="100" workbookViewId="0">
      <selection activeCell="X17" sqref="X17"/>
    </sheetView>
  </sheetViews>
  <sheetFormatPr baseColWidth="10" defaultColWidth="11.44140625" defaultRowHeight="13.2"/>
  <cols>
    <col min="1" max="1" width="48.6640625" customWidth="1"/>
    <col min="2" max="12" width="9.88671875" style="61" customWidth="1"/>
    <col min="13" max="18" width="0" hidden="1" customWidth="1"/>
  </cols>
  <sheetData>
    <row r="1" spans="1:18" ht="15.6">
      <c r="A1" s="86" t="s">
        <v>297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</row>
    <row r="2" spans="1:18" ht="15.6">
      <c r="A2" s="81" t="s">
        <v>298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</row>
    <row r="3" spans="1:18" ht="15.6">
      <c r="A3" s="60" t="s">
        <v>198</v>
      </c>
    </row>
    <row r="4" spans="1:18" ht="13.8" thickBot="1">
      <c r="B4" s="27" t="str">
        <f>+'V1'!B3</f>
        <v>2023A</v>
      </c>
      <c r="C4" s="27" t="str">
        <f>+'V1'!C3</f>
        <v>2022P</v>
      </c>
      <c r="D4" s="27">
        <f>+'V1'!D3</f>
        <v>2021</v>
      </c>
      <c r="E4" s="27">
        <f>+'V1'!E3</f>
        <v>2020</v>
      </c>
      <c r="F4" s="27">
        <f>+'V1'!F3</f>
        <v>2019</v>
      </c>
      <c r="G4" s="27">
        <f>+'V1'!G3</f>
        <v>2018</v>
      </c>
      <c r="H4" s="27">
        <f>+'V1'!H3</f>
        <v>2017</v>
      </c>
      <c r="I4" s="27">
        <f>+'V1'!I3</f>
        <v>2016</v>
      </c>
      <c r="J4" s="27">
        <f>+'V1'!J3</f>
        <v>2015</v>
      </c>
      <c r="K4" s="27">
        <f>+'V1'!K3</f>
        <v>2014</v>
      </c>
      <c r="L4" s="27">
        <f>+'V1'!L3</f>
        <v>2013</v>
      </c>
    </row>
    <row r="5" spans="1:18" ht="14.4" thickTop="1" thickBot="1">
      <c r="A5" s="62" t="s">
        <v>290</v>
      </c>
      <c r="B5" s="87" t="s">
        <v>197</v>
      </c>
      <c r="C5" s="87"/>
      <c r="D5" s="87"/>
      <c r="E5" s="87"/>
      <c r="F5" s="87"/>
      <c r="G5" s="87"/>
      <c r="H5" s="87"/>
      <c r="I5" s="87"/>
      <c r="J5" s="87"/>
      <c r="K5" s="87"/>
      <c r="L5" s="87"/>
      <c r="R5" s="48" t="s">
        <v>198</v>
      </c>
    </row>
    <row r="6" spans="1:18" ht="14.4" thickTop="1" thickBot="1">
      <c r="A6" s="29" t="s">
        <v>0</v>
      </c>
      <c r="B6" s="30">
        <f>+SUMIFS(Ventas!E:E,Ventas!$D:$D,$M6,Ventas!$B:$B,$A$3)</f>
        <v>321.06615699030618</v>
      </c>
      <c r="C6" s="30">
        <f>+SUMIFS(Ventas!F:F,Ventas!$D:$D,$M6,Ventas!$B:$B,$A$3)</f>
        <v>254.77848856319935</v>
      </c>
      <c r="D6" s="30">
        <f>+SUMIFS(Ventas!G:G,Ventas!$D:$D,$M6,Ventas!$B:$B,$A$3)</f>
        <v>250.88914819884101</v>
      </c>
      <c r="E6" s="30">
        <f>+SUMIFS(Ventas!H:H,Ventas!$D:$D,$M6,Ventas!$B:$B,$A$3)</f>
        <v>216.2709783513302</v>
      </c>
      <c r="F6" s="30">
        <f>+SUMIFS(Ventas!I:I,Ventas!$D:$D,$M6,Ventas!$B:$B,$A$3)</f>
        <v>146.75345743053035</v>
      </c>
      <c r="G6" s="30">
        <f>+SUMIFS(Ventas!J:J,Ventas!$D:$D,$M6,Ventas!$B:$B,$A$3)</f>
        <v>357.61349137283668</v>
      </c>
      <c r="H6" s="30">
        <f>+SUMIFS(Ventas!K:K,Ventas!$D:$D,$M6,Ventas!$B:$B,$A$3)</f>
        <v>251.12929522444955</v>
      </c>
      <c r="I6" s="30">
        <f>+SUMIFS(Ventas!L:L,Ventas!$D:$D,$M6,Ventas!$B:$B,$A$3)</f>
        <v>211.66670223813958</v>
      </c>
      <c r="J6" s="30">
        <f>+SUMIFS(Ventas!M:M,Ventas!$D:$D,$M6,Ventas!$B:$B,$A$3)</f>
        <v>182.4944507350987</v>
      </c>
      <c r="K6" s="30">
        <f>+SUMIFS(Ventas!N:N,Ventas!$D:$D,$M6,Ventas!$B:$B,$A$3)</f>
        <v>189.67121071890031</v>
      </c>
      <c r="L6" s="30">
        <f>+SUMIFS(Ventas!O:O,Ventas!$D:$D,$M6,Ventas!$B:$B,$A$3)</f>
        <v>192.47836799458483</v>
      </c>
      <c r="M6" s="49" t="s">
        <v>23</v>
      </c>
      <c r="R6" s="48" t="s">
        <v>199</v>
      </c>
    </row>
    <row r="7" spans="1:18" ht="13.8" thickBot="1">
      <c r="A7" s="50" t="s">
        <v>299</v>
      </c>
      <c r="B7" s="30">
        <f>+SUMIFS(Ventas!E:E,Ventas!$D:$D,$M7,Ventas!$B:$B,$A$3)</f>
        <v>201.11960193522421</v>
      </c>
      <c r="C7" s="30">
        <f>+SUMIFS(Ventas!F:F,Ventas!$D:$D,$M7,Ventas!$B:$B,$A$3)</f>
        <v>205.6813325075868</v>
      </c>
      <c r="D7" s="30">
        <f>+SUMIFS(Ventas!G:G,Ventas!$D:$D,$M7,Ventas!$B:$B,$A$3)</f>
        <v>51.09661877365356</v>
      </c>
      <c r="E7" s="30">
        <f>+SUMIFS(Ventas!H:H,Ventas!$D:$D,$M7,Ventas!$B:$B,$A$3)</f>
        <v>129.51494916769059</v>
      </c>
      <c r="F7" s="30">
        <f>+SUMIFS(Ventas!I:I,Ventas!$D:$D,$M7,Ventas!$B:$B,$A$3)</f>
        <v>94.696083868045861</v>
      </c>
      <c r="G7" s="30">
        <f>+SUMIFS(Ventas!J:J,Ventas!$D:$D,$M7,Ventas!$B:$B,$A$3)</f>
        <v>98.956178832006088</v>
      </c>
      <c r="H7" s="30">
        <f>+SUMIFS(Ventas!K:K,Ventas!$D:$D,$M7,Ventas!$B:$B,$A$3)</f>
        <v>93.877692817678607</v>
      </c>
      <c r="I7" s="30">
        <f>+SUMIFS(Ventas!L:L,Ventas!$D:$D,$M7,Ventas!$B:$B,$A$3)</f>
        <v>40.212148956374655</v>
      </c>
      <c r="J7" s="30">
        <f>+SUMIFS(Ventas!M:M,Ventas!$D:$D,$M7,Ventas!$B:$B,$A$3)</f>
        <v>118.25568207595443</v>
      </c>
      <c r="K7" s="30">
        <f>+SUMIFS(Ventas!N:N,Ventas!$D:$D,$M7,Ventas!$B:$B,$A$3)</f>
        <v>48.773474704299062</v>
      </c>
      <c r="L7" s="30">
        <f>+SUMIFS(Ventas!O:O,Ventas!$D:$D,$M7,Ventas!$B:$B,$A$3)</f>
        <v>34.502661970126447</v>
      </c>
      <c r="M7" s="49" t="s">
        <v>26</v>
      </c>
      <c r="R7" s="48" t="s">
        <v>200</v>
      </c>
    </row>
    <row r="8" spans="1:18" ht="13.8" thickBot="1">
      <c r="A8" s="29" t="s">
        <v>2</v>
      </c>
      <c r="B8" s="30">
        <f>+SUMIFS(Ventas!E:E,Ventas!$D:$D,$M8,Ventas!$B:$B,$A$3)</f>
        <v>479.70367592166917</v>
      </c>
      <c r="C8" s="30">
        <f>+SUMIFS(Ventas!F:F,Ventas!$D:$D,$M8,Ventas!$B:$B,$A$3)</f>
        <v>443.15994381499877</v>
      </c>
      <c r="D8" s="30">
        <f>+SUMIFS(Ventas!G:G,Ventas!$D:$D,$M8,Ventas!$B:$B,$A$3)</f>
        <v>473.92884958291961</v>
      </c>
      <c r="E8" s="30">
        <f>+SUMIFS(Ventas!H:H,Ventas!$D:$D,$M8,Ventas!$B:$B,$A$3)</f>
        <v>211.86755432212578</v>
      </c>
      <c r="F8" s="30">
        <f>+SUMIFS(Ventas!I:I,Ventas!$D:$D,$M8,Ventas!$B:$B,$A$3)</f>
        <v>333.06709818637478</v>
      </c>
      <c r="G8" s="30">
        <f>+SUMIFS(Ventas!J:J,Ventas!$D:$D,$M8,Ventas!$B:$B,$A$3)</f>
        <v>275.62189150119474</v>
      </c>
      <c r="H8" s="30">
        <f>+SUMIFS(Ventas!K:K,Ventas!$D:$D,$M8,Ventas!$B:$B,$A$3)</f>
        <v>406.99896305276241</v>
      </c>
      <c r="I8" s="30">
        <f>+SUMIFS(Ventas!L:L,Ventas!$D:$D,$M8,Ventas!$B:$B,$A$3)</f>
        <v>188.60369549548125</v>
      </c>
      <c r="J8" s="30">
        <f>+SUMIFS(Ventas!M:M,Ventas!$D:$D,$M8,Ventas!$B:$B,$A$3)</f>
        <v>360.86564848133759</v>
      </c>
      <c r="K8" s="30">
        <f>+SUMIFS(Ventas!N:N,Ventas!$D:$D,$M8,Ventas!$B:$B,$A$3)</f>
        <v>237.07469509802459</v>
      </c>
      <c r="L8" s="30">
        <f>+SUMIFS(Ventas!O:O,Ventas!$D:$D,$M8,Ventas!$B:$B,$A$3)</f>
        <v>266.71812506826751</v>
      </c>
      <c r="M8" s="49" t="s">
        <v>29</v>
      </c>
      <c r="R8" s="48" t="s">
        <v>201</v>
      </c>
    </row>
    <row r="9" spans="1:18" ht="13.8" thickBot="1">
      <c r="A9" s="29" t="s">
        <v>3</v>
      </c>
      <c r="B9" s="30">
        <f>+SUMIFS(Ventas!E:E,Ventas!$D:$D,$M9,Ventas!$B:$B,$A$3)</f>
        <v>0</v>
      </c>
      <c r="C9" s="30">
        <f>+SUMIFS(Ventas!F:F,Ventas!$D:$D,$M9,Ventas!$B:$B,$A$3)</f>
        <v>3.1848017175941932E-7</v>
      </c>
      <c r="D9" s="30">
        <f>+SUMIFS(Ventas!G:G,Ventas!$D:$D,$M9,Ventas!$B:$B,$A$3)</f>
        <v>3.5742245626047495</v>
      </c>
      <c r="E9" s="30">
        <f>+SUMIFS(Ventas!H:H,Ventas!$D:$D,$M9,Ventas!$B:$B,$A$3)</f>
        <v>1.6832820722595572</v>
      </c>
      <c r="F9" s="30">
        <f>+SUMIFS(Ventas!I:I,Ventas!$D:$D,$M9,Ventas!$B:$B,$A$3)</f>
        <v>0.27042453783601161</v>
      </c>
      <c r="G9" s="30">
        <f>+SUMIFS(Ventas!J:J,Ventas!$D:$D,$M9,Ventas!$B:$B,$A$3)</f>
        <v>1.7545522798822099E-8</v>
      </c>
      <c r="H9" s="30">
        <f>+SUMIFS(Ventas!K:K,Ventas!$D:$D,$M9,Ventas!$B:$B,$A$3)</f>
        <v>11.211605025323999</v>
      </c>
      <c r="I9" s="30">
        <f>+SUMIFS(Ventas!L:L,Ventas!$D:$D,$M9,Ventas!$B:$B,$A$3)</f>
        <v>1.93538927844464</v>
      </c>
      <c r="J9" s="30">
        <f>+SUMIFS(Ventas!M:M,Ventas!$D:$D,$M9,Ventas!$B:$B,$A$3)</f>
        <v>4.3558670696237503</v>
      </c>
      <c r="K9" s="30">
        <f>+SUMIFS(Ventas!N:N,Ventas!$D:$D,$M9,Ventas!$B:$B,$A$3)</f>
        <v>0</v>
      </c>
      <c r="L9" s="30">
        <f>+SUMIFS(Ventas!O:O,Ventas!$D:$D,$M9,Ventas!$B:$B,$A$3)</f>
        <v>10.209620421576201</v>
      </c>
      <c r="M9" s="49" t="s">
        <v>32</v>
      </c>
      <c r="R9" s="48" t="s">
        <v>202</v>
      </c>
    </row>
    <row r="10" spans="1:18" ht="13.8" thickBot="1">
      <c r="A10" s="29" t="s">
        <v>5</v>
      </c>
      <c r="B10" s="30">
        <f>+SUMIFS(Ventas!E:E,Ventas!$D:$D,$M10,Ventas!$B:$B,$A$3)</f>
        <v>2.6551505750626601</v>
      </c>
      <c r="C10" s="30">
        <f>+SUMIFS(Ventas!F:F,Ventas!$D:$D,$M10,Ventas!$B:$B,$A$3)</f>
        <v>0</v>
      </c>
      <c r="D10" s="30">
        <f>+SUMIFS(Ventas!G:G,Ventas!$D:$D,$M10,Ventas!$B:$B,$A$3)</f>
        <v>0</v>
      </c>
      <c r="E10" s="30">
        <f>+SUMIFS(Ventas!H:H,Ventas!$D:$D,$M10,Ventas!$B:$B,$A$3)</f>
        <v>0</v>
      </c>
      <c r="F10" s="30">
        <f>+SUMIFS(Ventas!I:I,Ventas!$D:$D,$M10,Ventas!$B:$B,$A$3)</f>
        <v>0</v>
      </c>
      <c r="G10" s="30">
        <f>+SUMIFS(Ventas!J:J,Ventas!$D:$D,$M10,Ventas!$B:$B,$A$3)</f>
        <v>0</v>
      </c>
      <c r="H10" s="30">
        <f>+SUMIFS(Ventas!K:K,Ventas!$D:$D,$M10,Ventas!$B:$B,$A$3)</f>
        <v>3.6220351253725398</v>
      </c>
      <c r="I10" s="30">
        <f>+SUMIFS(Ventas!L:L,Ventas!$D:$D,$M10,Ventas!$B:$B,$A$3)</f>
        <v>9.0691566536722394</v>
      </c>
      <c r="J10" s="30">
        <f>+SUMIFS(Ventas!M:M,Ventas!$D:$D,$M10,Ventas!$B:$B,$A$3)</f>
        <v>0</v>
      </c>
      <c r="K10" s="30">
        <f>+SUMIFS(Ventas!N:N,Ventas!$D:$D,$M10,Ventas!$B:$B,$A$3)</f>
        <v>0</v>
      </c>
      <c r="L10" s="30">
        <f>+SUMIFS(Ventas!O:O,Ventas!$D:$D,$M10,Ventas!$B:$B,$A$3)</f>
        <v>0</v>
      </c>
      <c r="M10" s="49" t="s">
        <v>35</v>
      </c>
      <c r="R10" s="48" t="s">
        <v>203</v>
      </c>
    </row>
    <row r="11" spans="1:18" ht="13.8" thickBot="1">
      <c r="A11" s="29" t="s">
        <v>6</v>
      </c>
      <c r="B11" s="30">
        <f>+SUMIFS(Ventas!E:E,Ventas!$D:$D,$M11,Ventas!$B:$B,$A$3)</f>
        <v>72.728862272426397</v>
      </c>
      <c r="C11" s="30">
        <f>+SUMIFS(Ventas!F:F,Ventas!$D:$D,$M11,Ventas!$B:$B,$A$3)</f>
        <v>39.36237517829381</v>
      </c>
      <c r="D11" s="30">
        <f>+SUMIFS(Ventas!G:G,Ventas!$D:$D,$M11,Ventas!$B:$B,$A$3)</f>
        <v>39.036569752193877</v>
      </c>
      <c r="E11" s="30">
        <f>+SUMIFS(Ventas!H:H,Ventas!$D:$D,$M11,Ventas!$B:$B,$A$3)</f>
        <v>29.402614089309601</v>
      </c>
      <c r="F11" s="30">
        <f>+SUMIFS(Ventas!I:I,Ventas!$D:$D,$M11,Ventas!$B:$B,$A$3)</f>
        <v>66.219489774216896</v>
      </c>
      <c r="G11" s="30">
        <f>+SUMIFS(Ventas!J:J,Ventas!$D:$D,$M11,Ventas!$B:$B,$A$3)</f>
        <v>63.3134695217624</v>
      </c>
      <c r="H11" s="30">
        <f>+SUMIFS(Ventas!K:K,Ventas!$D:$D,$M11,Ventas!$B:$B,$A$3)</f>
        <v>55.827799135280699</v>
      </c>
      <c r="I11" s="30">
        <f>+SUMIFS(Ventas!L:L,Ventas!$D:$D,$M11,Ventas!$B:$B,$A$3)</f>
        <v>45.875546890805701</v>
      </c>
      <c r="J11" s="30">
        <f>+SUMIFS(Ventas!M:M,Ventas!$D:$D,$M11,Ventas!$B:$B,$A$3)</f>
        <v>35.481861294976298</v>
      </c>
      <c r="K11" s="30">
        <f>+SUMIFS(Ventas!N:N,Ventas!$D:$D,$M11,Ventas!$B:$B,$A$3)</f>
        <v>27.676510737529441</v>
      </c>
      <c r="L11" s="30">
        <f>+SUMIFS(Ventas!O:O,Ventas!$D:$D,$M11,Ventas!$B:$B,$A$3)</f>
        <v>32.826322699084677</v>
      </c>
      <c r="M11" s="49" t="s">
        <v>37</v>
      </c>
      <c r="R11" s="48" t="s">
        <v>204</v>
      </c>
    </row>
    <row r="12" spans="1:18" ht="13.8" thickBot="1">
      <c r="A12" s="29" t="s">
        <v>7</v>
      </c>
      <c r="B12" s="30">
        <f>+SUMIFS(Ventas!E:E,Ventas!$D:$D,$M12,Ventas!$B:$B,$A$3)</f>
        <v>13.677624513417021</v>
      </c>
      <c r="C12" s="30">
        <f>+SUMIFS(Ventas!F:F,Ventas!$D:$D,$M12,Ventas!$B:$B,$A$3)</f>
        <v>42.4238991837951</v>
      </c>
      <c r="D12" s="30">
        <f>+SUMIFS(Ventas!G:G,Ventas!$D:$D,$M12,Ventas!$B:$B,$A$3)</f>
        <v>21.171591722135318</v>
      </c>
      <c r="E12" s="30">
        <f>+SUMIFS(Ventas!H:H,Ventas!$D:$D,$M12,Ventas!$B:$B,$A$3)</f>
        <v>19.679152154777668</v>
      </c>
      <c r="F12" s="30">
        <f>+SUMIFS(Ventas!I:I,Ventas!$D:$D,$M12,Ventas!$B:$B,$A$3)</f>
        <v>39.980930090247369</v>
      </c>
      <c r="G12" s="30">
        <f>+SUMIFS(Ventas!J:J,Ventas!$D:$D,$M12,Ventas!$B:$B,$A$3)</f>
        <v>32.201745317111161</v>
      </c>
      <c r="H12" s="30">
        <f>+SUMIFS(Ventas!K:K,Ventas!$D:$D,$M12,Ventas!$B:$B,$A$3)</f>
        <v>1.4298875476968869</v>
      </c>
      <c r="I12" s="30">
        <f>+SUMIFS(Ventas!L:L,Ventas!$D:$D,$M12,Ventas!$B:$B,$A$3)</f>
        <v>13.523515670250781</v>
      </c>
      <c r="J12" s="30">
        <f>+SUMIFS(Ventas!M:M,Ventas!$D:$D,$M12,Ventas!$B:$B,$A$3)</f>
        <v>14.095428751885832</v>
      </c>
      <c r="K12" s="30">
        <f>+SUMIFS(Ventas!N:N,Ventas!$D:$D,$M12,Ventas!$B:$B,$A$3)</f>
        <v>21.449586833269311</v>
      </c>
      <c r="L12" s="30">
        <f>+SUMIFS(Ventas!O:O,Ventas!$D:$D,$M12,Ventas!$B:$B,$A$3)</f>
        <v>15.110055954083691</v>
      </c>
      <c r="M12" s="49" t="s">
        <v>39</v>
      </c>
      <c r="R12" s="48" t="s">
        <v>205</v>
      </c>
    </row>
    <row r="13" spans="1:18" ht="13.8" thickBot="1">
      <c r="A13" s="29" t="s">
        <v>9</v>
      </c>
      <c r="B13" s="30">
        <f>+SUMIFS(Ventas!E:E,Ventas!$D:$D,$M13,Ventas!$B:$B,$A$3)</f>
        <v>37.832342578794098</v>
      </c>
      <c r="C13" s="30">
        <f>+SUMIFS(Ventas!F:F,Ventas!$D:$D,$M13,Ventas!$B:$B,$A$3)</f>
        <v>97.76214472369611</v>
      </c>
      <c r="D13" s="30">
        <f>+SUMIFS(Ventas!G:G,Ventas!$D:$D,$M13,Ventas!$B:$B,$A$3)</f>
        <v>107.48026895911309</v>
      </c>
      <c r="E13" s="30">
        <f>+SUMIFS(Ventas!H:H,Ventas!$D:$D,$M13,Ventas!$B:$B,$A$3)</f>
        <v>65.169710429542477</v>
      </c>
      <c r="F13" s="30">
        <f>+SUMIFS(Ventas!I:I,Ventas!$D:$D,$M13,Ventas!$B:$B,$A$3)</f>
        <v>80.858624753318381</v>
      </c>
      <c r="G13" s="30">
        <f>+SUMIFS(Ventas!J:J,Ventas!$D:$D,$M13,Ventas!$B:$B,$A$3)</f>
        <v>96.54409596693705</v>
      </c>
      <c r="H13" s="30">
        <f>+SUMIFS(Ventas!K:K,Ventas!$D:$D,$M13,Ventas!$B:$B,$A$3)</f>
        <v>43.992379896220747</v>
      </c>
      <c r="I13" s="30">
        <f>+SUMIFS(Ventas!L:L,Ventas!$D:$D,$M13,Ventas!$B:$B,$A$3)</f>
        <v>28.623082607656965</v>
      </c>
      <c r="J13" s="30">
        <f>+SUMIFS(Ventas!M:M,Ventas!$D:$D,$M13,Ventas!$B:$B,$A$3)</f>
        <v>28.64941263174655</v>
      </c>
      <c r="K13" s="30">
        <f>+SUMIFS(Ventas!N:N,Ventas!$D:$D,$M13,Ventas!$B:$B,$A$3)</f>
        <v>41.661879499324847</v>
      </c>
      <c r="L13" s="30">
        <f>+SUMIFS(Ventas!O:O,Ventas!$D:$D,$M13,Ventas!$B:$B,$A$3)</f>
        <v>32.334137606569676</v>
      </c>
      <c r="M13" s="49" t="s">
        <v>41</v>
      </c>
      <c r="R13" s="48" t="s">
        <v>206</v>
      </c>
    </row>
    <row r="14" spans="1:18" ht="13.8" thickBot="1">
      <c r="A14" s="29" t="s">
        <v>11</v>
      </c>
      <c r="B14" s="30">
        <f>+SUMIFS(Ventas!E:E,Ventas!$D:$D,$M14,Ventas!$B:$B,$A$3)</f>
        <v>23.343443541818758</v>
      </c>
      <c r="C14" s="30">
        <f>+SUMIFS(Ventas!F:F,Ventas!$D:$D,$M14,Ventas!$B:$B,$A$3)</f>
        <v>57.081716483397997</v>
      </c>
      <c r="D14" s="30">
        <f>+SUMIFS(Ventas!G:G,Ventas!$D:$D,$M14,Ventas!$B:$B,$A$3)</f>
        <v>52.696404386930098</v>
      </c>
      <c r="E14" s="30">
        <f>+SUMIFS(Ventas!H:H,Ventas!$D:$D,$M14,Ventas!$B:$B,$A$3)</f>
        <v>76.138098016341999</v>
      </c>
      <c r="F14" s="30">
        <f>+SUMIFS(Ventas!I:I,Ventas!$D:$D,$M14,Ventas!$B:$B,$A$3)</f>
        <v>23.749645384647216</v>
      </c>
      <c r="G14" s="30">
        <f>+SUMIFS(Ventas!J:J,Ventas!$D:$D,$M14,Ventas!$B:$B,$A$3)</f>
        <v>52.093432746022245</v>
      </c>
      <c r="H14" s="30">
        <f>+SUMIFS(Ventas!K:K,Ventas!$D:$D,$M14,Ventas!$B:$B,$A$3)</f>
        <v>33.400490120895078</v>
      </c>
      <c r="I14" s="30">
        <f>+SUMIFS(Ventas!L:L,Ventas!$D:$D,$M14,Ventas!$B:$B,$A$3)</f>
        <v>26.735850073298295</v>
      </c>
      <c r="J14" s="30">
        <f>+SUMIFS(Ventas!M:M,Ventas!$D:$D,$M14,Ventas!$B:$B,$A$3)</f>
        <v>15.3318388090656</v>
      </c>
      <c r="K14" s="30">
        <f>+SUMIFS(Ventas!N:N,Ventas!$D:$D,$M14,Ventas!$B:$B,$A$3)</f>
        <v>10.982250536918995</v>
      </c>
      <c r="L14" s="30">
        <f>+SUMIFS(Ventas!O:O,Ventas!$D:$D,$M14,Ventas!$B:$B,$A$3)</f>
        <v>34.270050693356204</v>
      </c>
      <c r="M14" s="49" t="s">
        <v>43</v>
      </c>
      <c r="R14" s="48" t="s">
        <v>207</v>
      </c>
    </row>
    <row r="15" spans="1:18" ht="13.8" thickBot="1">
      <c r="A15" s="29" t="s">
        <v>13</v>
      </c>
      <c r="B15" s="30">
        <f>+SUMIFS(Ventas!E:E,Ventas!$D:$D,$M15,Ventas!$B:$B,$A$3)</f>
        <v>70.648307605744975</v>
      </c>
      <c r="C15" s="30">
        <f>+SUMIFS(Ventas!F:F,Ventas!$D:$D,$M15,Ventas!$B:$B,$A$3)</f>
        <v>50.055394042643506</v>
      </c>
      <c r="D15" s="30">
        <f>+SUMIFS(Ventas!G:G,Ventas!$D:$D,$M15,Ventas!$B:$B,$A$3)</f>
        <v>38.141307450297887</v>
      </c>
      <c r="E15" s="30">
        <f>+SUMIFS(Ventas!H:H,Ventas!$D:$D,$M15,Ventas!$B:$B,$A$3)</f>
        <v>19.904248508155845</v>
      </c>
      <c r="F15" s="30">
        <f>+SUMIFS(Ventas!I:I,Ventas!$D:$D,$M15,Ventas!$B:$B,$A$3)</f>
        <v>45.711689630157416</v>
      </c>
      <c r="G15" s="30">
        <f>+SUMIFS(Ventas!J:J,Ventas!$D:$D,$M15,Ventas!$B:$B,$A$3)</f>
        <v>42.213489123077949</v>
      </c>
      <c r="H15" s="30">
        <f>+SUMIFS(Ventas!K:K,Ventas!$D:$D,$M15,Ventas!$B:$B,$A$3)</f>
        <v>61.332162921349443</v>
      </c>
      <c r="I15" s="30">
        <f>+SUMIFS(Ventas!L:L,Ventas!$D:$D,$M15,Ventas!$B:$B,$A$3)</f>
        <v>26.278226379968629</v>
      </c>
      <c r="J15" s="30">
        <f>+SUMIFS(Ventas!M:M,Ventas!$D:$D,$M15,Ventas!$B:$B,$A$3)</f>
        <v>41.52244804863485</v>
      </c>
      <c r="K15" s="30">
        <f>+SUMIFS(Ventas!N:N,Ventas!$D:$D,$M15,Ventas!$B:$B,$A$3)</f>
        <v>56.320539689440778</v>
      </c>
      <c r="L15" s="30">
        <f>+SUMIFS(Ventas!O:O,Ventas!$D:$D,$M15,Ventas!$B:$B,$A$3)</f>
        <v>70.300308791810835</v>
      </c>
      <c r="M15" s="49" t="s">
        <v>45</v>
      </c>
      <c r="R15" s="55" t="s">
        <v>130</v>
      </c>
    </row>
    <row r="16" spans="1:18" ht="13.8" thickBot="1">
      <c r="A16" s="29" t="s">
        <v>16</v>
      </c>
      <c r="B16" s="30">
        <f>+SUMIFS(Ventas!E:E,Ventas!$D:$D,$M16,Ventas!$B:$B,$A$3)</f>
        <v>102.16674195076018</v>
      </c>
      <c r="C16" s="30">
        <f>+SUMIFS(Ventas!F:F,Ventas!$D:$D,$M16,Ventas!$B:$B,$A$3)</f>
        <v>207.69827055168744</v>
      </c>
      <c r="D16" s="30">
        <f>+SUMIFS(Ventas!G:G,Ventas!$D:$D,$M16,Ventas!$B:$B,$A$3)</f>
        <v>176.77375527553698</v>
      </c>
      <c r="E16" s="30">
        <f>+SUMIFS(Ventas!H:H,Ventas!$D:$D,$M16,Ventas!$B:$B,$A$3)</f>
        <v>147.69848025924472</v>
      </c>
      <c r="F16" s="30">
        <f>+SUMIFS(Ventas!I:I,Ventas!$D:$D,$M16,Ventas!$B:$B,$A$3)</f>
        <v>141.31182552759327</v>
      </c>
      <c r="G16" s="30">
        <f>+SUMIFS(Ventas!J:J,Ventas!$D:$D,$M16,Ventas!$B:$B,$A$3)</f>
        <v>145.14057107306576</v>
      </c>
      <c r="H16" s="30">
        <f>+SUMIFS(Ventas!K:K,Ventas!$D:$D,$M16,Ventas!$B:$B,$A$3)</f>
        <v>167.81379437531803</v>
      </c>
      <c r="I16" s="30">
        <f>+SUMIFS(Ventas!L:L,Ventas!$D:$D,$M16,Ventas!$B:$B,$A$3)</f>
        <v>115.12784091388801</v>
      </c>
      <c r="J16" s="30">
        <f>+SUMIFS(Ventas!M:M,Ventas!$D:$D,$M16,Ventas!$B:$B,$A$3)</f>
        <v>119.27325382877925</v>
      </c>
      <c r="K16" s="30">
        <f>+SUMIFS(Ventas!N:N,Ventas!$D:$D,$M16,Ventas!$B:$B,$A$3)</f>
        <v>154.47195109320796</v>
      </c>
      <c r="L16" s="30">
        <f>+SUMIFS(Ventas!O:O,Ventas!$D:$D,$M16,Ventas!$B:$B,$A$3)</f>
        <v>185.24912349624375</v>
      </c>
      <c r="M16" s="49" t="s">
        <v>47</v>
      </c>
      <c r="R16" s="48" t="s">
        <v>208</v>
      </c>
    </row>
    <row r="17" spans="1:18" ht="13.8" thickBot="1">
      <c r="A17" s="29" t="s">
        <v>19</v>
      </c>
      <c r="B17" s="30">
        <f>+SUMIFS(Ventas!E:E,Ventas!$D:$D,$M17,Ventas!$B:$B,$A$3)</f>
        <v>33.814387904539601</v>
      </c>
      <c r="C17" s="30">
        <f>+SUMIFS(Ventas!F:F,Ventas!$D:$D,$M17,Ventas!$B:$B,$A$3)</f>
        <v>74.12718761289301</v>
      </c>
      <c r="D17" s="30">
        <f>+SUMIFS(Ventas!G:G,Ventas!$D:$D,$M17,Ventas!$B:$B,$A$3)</f>
        <v>11.268517450602669</v>
      </c>
      <c r="E17" s="30">
        <f>+SUMIFS(Ventas!H:H,Ventas!$D:$D,$M17,Ventas!$B:$B,$A$3)</f>
        <v>24.821332641516999</v>
      </c>
      <c r="F17" s="30">
        <f>+SUMIFS(Ventas!I:I,Ventas!$D:$D,$M17,Ventas!$B:$B,$A$3)</f>
        <v>4.0217659170950801</v>
      </c>
      <c r="G17" s="30">
        <f>+SUMIFS(Ventas!J:J,Ventas!$D:$D,$M17,Ventas!$B:$B,$A$3)</f>
        <v>8.9216500629021489</v>
      </c>
      <c r="H17" s="30">
        <f>+SUMIFS(Ventas!K:K,Ventas!$D:$D,$M17,Ventas!$B:$B,$A$3)</f>
        <v>15.60288121947695</v>
      </c>
      <c r="I17" s="30">
        <f>+SUMIFS(Ventas!L:L,Ventas!$D:$D,$M17,Ventas!$B:$B,$A$3)</f>
        <v>0</v>
      </c>
      <c r="J17" s="30">
        <f>+SUMIFS(Ventas!M:M,Ventas!$D:$D,$M17,Ventas!$B:$B,$A$3)</f>
        <v>32.477984306955804</v>
      </c>
      <c r="K17" s="30">
        <f>+SUMIFS(Ventas!N:N,Ventas!$D:$D,$M17,Ventas!$B:$B,$A$3)</f>
        <v>24.604806756087829</v>
      </c>
      <c r="L17" s="30">
        <f>+SUMIFS(Ventas!O:O,Ventas!$D:$D,$M17,Ventas!$B:$B,$A$3)</f>
        <v>0</v>
      </c>
      <c r="M17" s="49" t="s">
        <v>49</v>
      </c>
      <c r="R17" s="48" t="s">
        <v>209</v>
      </c>
    </row>
    <row r="18" spans="1:18" ht="13.8" thickBot="1">
      <c r="A18" s="29" t="s">
        <v>25</v>
      </c>
      <c r="B18" s="30">
        <f>+SUMIFS(Ventas!E:E,Ventas!$D:$D,$M18,Ventas!$B:$B,$A$3)</f>
        <v>2.9191001586139902</v>
      </c>
      <c r="C18" s="30">
        <f>+SUMIFS(Ventas!F:F,Ventas!$D:$D,$M18,Ventas!$B:$B,$A$3)</f>
        <v>45.359816452366239</v>
      </c>
      <c r="D18" s="30">
        <f>+SUMIFS(Ventas!G:G,Ventas!$D:$D,$M18,Ventas!$B:$B,$A$3)</f>
        <v>0</v>
      </c>
      <c r="E18" s="30">
        <f>+SUMIFS(Ventas!H:H,Ventas!$D:$D,$M18,Ventas!$B:$B,$A$3)</f>
        <v>4.3744703719898101</v>
      </c>
      <c r="F18" s="30">
        <f>+SUMIFS(Ventas!I:I,Ventas!$D:$D,$M18,Ventas!$B:$B,$A$3)</f>
        <v>0</v>
      </c>
      <c r="G18" s="30">
        <f>+SUMIFS(Ventas!J:J,Ventas!$D:$D,$M18,Ventas!$B:$B,$A$3)</f>
        <v>7.3266066256992399</v>
      </c>
      <c r="H18" s="30">
        <f>+SUMIFS(Ventas!K:K,Ventas!$D:$D,$M18,Ventas!$B:$B,$A$3)</f>
        <v>0</v>
      </c>
      <c r="I18" s="30">
        <f>+SUMIFS(Ventas!L:L,Ventas!$D:$D,$M18,Ventas!$B:$B,$A$3)</f>
        <v>0</v>
      </c>
      <c r="J18" s="30">
        <f>+SUMIFS(Ventas!M:M,Ventas!$D:$D,$M18,Ventas!$B:$B,$A$3)</f>
        <v>1.5141865466252711</v>
      </c>
      <c r="K18" s="30">
        <f>+SUMIFS(Ventas!N:N,Ventas!$D:$D,$M18,Ventas!$B:$B,$A$3)</f>
        <v>0.86664544211596595</v>
      </c>
      <c r="L18" s="30">
        <f>+SUMIFS(Ventas!O:O,Ventas!$D:$D,$M18,Ventas!$B:$B,$A$3)</f>
        <v>0</v>
      </c>
      <c r="M18" s="49" t="s">
        <v>51</v>
      </c>
      <c r="R18" s="48" t="s">
        <v>210</v>
      </c>
    </row>
    <row r="19" spans="1:18" ht="13.8" thickBot="1">
      <c r="A19" s="29" t="s">
        <v>28</v>
      </c>
      <c r="B19" s="30">
        <f>+SUMIFS(Ventas!E:E,Ventas!$D:$D,$M19,Ventas!$B:$B,$A$3)</f>
        <v>0.48520629581115271</v>
      </c>
      <c r="C19" s="30">
        <f>+SUMIFS(Ventas!F:F,Ventas!$D:$D,$M19,Ventas!$B:$B,$A$3)</f>
        <v>0.36915399370822999</v>
      </c>
      <c r="D19" s="30">
        <f>+SUMIFS(Ventas!G:G,Ventas!$D:$D,$M19,Ventas!$B:$B,$A$3)</f>
        <v>0.17788735104623998</v>
      </c>
      <c r="E19" s="30">
        <f>+SUMIFS(Ventas!H:H,Ventas!$D:$D,$M19,Ventas!$B:$B,$A$3)</f>
        <v>0.851589752625594</v>
      </c>
      <c r="F19" s="30">
        <f>+SUMIFS(Ventas!I:I,Ventas!$D:$D,$M19,Ventas!$B:$B,$A$3)</f>
        <v>0.55467855274765177</v>
      </c>
      <c r="G19" s="30">
        <f>+SUMIFS(Ventas!J:J,Ventas!$D:$D,$M19,Ventas!$B:$B,$A$3)</f>
        <v>0.26186212411808402</v>
      </c>
      <c r="H19" s="30">
        <f>+SUMIFS(Ventas!K:K,Ventas!$D:$D,$M19,Ventas!$B:$B,$A$3)</f>
        <v>0.71885118314463659</v>
      </c>
      <c r="I19" s="30">
        <f>+SUMIFS(Ventas!L:L,Ventas!$D:$D,$M19,Ventas!$B:$B,$A$3)</f>
        <v>0.25728741472085398</v>
      </c>
      <c r="J19" s="30">
        <f>+SUMIFS(Ventas!M:M,Ventas!$D:$D,$M19,Ventas!$B:$B,$A$3)</f>
        <v>0.26708528853022101</v>
      </c>
      <c r="K19" s="30">
        <f>+SUMIFS(Ventas!N:N,Ventas!$D:$D,$M19,Ventas!$B:$B,$A$3)</f>
        <v>0</v>
      </c>
      <c r="L19" s="30">
        <f>+SUMIFS(Ventas!O:O,Ventas!$D:$D,$M19,Ventas!$B:$B,$A$3)</f>
        <v>0</v>
      </c>
      <c r="M19" s="49" t="s">
        <v>53</v>
      </c>
      <c r="R19" s="48" t="s">
        <v>211</v>
      </c>
    </row>
    <row r="20" spans="1:18" ht="13.8" thickBot="1">
      <c r="A20" s="29" t="s">
        <v>31</v>
      </c>
      <c r="B20" s="30">
        <f>+SUMIFS(Ventas!E:E,Ventas!$D:$D,$M20,Ventas!$B:$B,$A$3)</f>
        <v>3.76851492760838</v>
      </c>
      <c r="C20" s="30">
        <f>+SUMIFS(Ventas!F:F,Ventas!$D:$D,$M20,Ventas!$B:$B,$A$3)</f>
        <v>13.865116471617</v>
      </c>
      <c r="D20" s="30">
        <f>+SUMIFS(Ventas!G:G,Ventas!$D:$D,$M20,Ventas!$B:$B,$A$3)</f>
        <v>4.9440675641898348</v>
      </c>
      <c r="E20" s="30">
        <f>+SUMIFS(Ventas!H:H,Ventas!$D:$D,$M20,Ventas!$B:$B,$A$3)</f>
        <v>0</v>
      </c>
      <c r="F20" s="30">
        <f>+SUMIFS(Ventas!I:I,Ventas!$D:$D,$M20,Ventas!$B:$B,$A$3)</f>
        <v>45.638127601172499</v>
      </c>
      <c r="G20" s="30">
        <f>+SUMIFS(Ventas!J:J,Ventas!$D:$D,$M20,Ventas!$B:$B,$A$3)</f>
        <v>7.7648428124682809</v>
      </c>
      <c r="H20" s="30">
        <f>+SUMIFS(Ventas!K:K,Ventas!$D:$D,$M20,Ventas!$B:$B,$A$3)</f>
        <v>12.895305419481501</v>
      </c>
      <c r="I20" s="30">
        <f>+SUMIFS(Ventas!L:L,Ventas!$D:$D,$M20,Ventas!$B:$B,$A$3)</f>
        <v>0</v>
      </c>
      <c r="J20" s="30">
        <f>+SUMIFS(Ventas!M:M,Ventas!$D:$D,$M20,Ventas!$B:$B,$A$3)</f>
        <v>0</v>
      </c>
      <c r="K20" s="30">
        <f>+SUMIFS(Ventas!N:N,Ventas!$D:$D,$M20,Ventas!$B:$B,$A$3)</f>
        <v>16.014504636657541</v>
      </c>
      <c r="L20" s="30">
        <f>+SUMIFS(Ventas!O:O,Ventas!$D:$D,$M20,Ventas!$B:$B,$A$3)</f>
        <v>0</v>
      </c>
      <c r="M20" s="49" t="s">
        <v>55</v>
      </c>
      <c r="R20" s="48" t="s">
        <v>212</v>
      </c>
    </row>
    <row r="21" spans="1:18" ht="13.8" thickBot="1">
      <c r="A21" s="29" t="s">
        <v>34</v>
      </c>
      <c r="B21" s="30">
        <f>+SUMIFS(Ventas!E:E,Ventas!$D:$D,$M21,Ventas!$B:$B,$A$3)</f>
        <v>1835.890897781175</v>
      </c>
      <c r="C21" s="30">
        <f>+SUMIFS(Ventas!F:F,Ventas!$D:$D,$M21,Ventas!$B:$B,$A$3)</f>
        <v>2018.6142025555801</v>
      </c>
      <c r="D21" s="30">
        <f>+SUMIFS(Ventas!G:G,Ventas!$D:$D,$M21,Ventas!$B:$B,$A$3)</f>
        <v>1269.8517664624073</v>
      </c>
      <c r="E21" s="30">
        <f>+SUMIFS(Ventas!H:H,Ventas!$D:$D,$M21,Ventas!$B:$B,$A$3)</f>
        <v>939.93586845348364</v>
      </c>
      <c r="F21" s="30">
        <f>+SUMIFS(Ventas!I:I,Ventas!$D:$D,$M21,Ventas!$B:$B,$A$3)</f>
        <v>922.50310899888086</v>
      </c>
      <c r="G21" s="30">
        <f>+SUMIFS(Ventas!J:J,Ventas!$D:$D,$M21,Ventas!$B:$B,$A$3)</f>
        <v>927.8055634323656</v>
      </c>
      <c r="H21" s="30">
        <f>+SUMIFS(Ventas!K:K,Ventas!$D:$D,$M21,Ventas!$B:$B,$A$3)</f>
        <v>845.77388312655034</v>
      </c>
      <c r="I21" s="30">
        <f>+SUMIFS(Ventas!L:L,Ventas!$D:$D,$M21,Ventas!$B:$B,$A$3)</f>
        <v>725.71502618467082</v>
      </c>
      <c r="J21" s="30">
        <f>+SUMIFS(Ventas!M:M,Ventas!$D:$D,$M21,Ventas!$B:$B,$A$3)</f>
        <v>470.98684806670337</v>
      </c>
      <c r="K21" s="30">
        <f>+SUMIFS(Ventas!N:N,Ventas!$D:$D,$M21,Ventas!$B:$B,$A$3)</f>
        <v>565.06790618289983</v>
      </c>
      <c r="L21" s="30">
        <f>+SUMIFS(Ventas!O:O,Ventas!$D:$D,$M21,Ventas!$B:$B,$A$3)</f>
        <v>554.76435190683969</v>
      </c>
      <c r="M21" s="49" t="s">
        <v>57</v>
      </c>
      <c r="R21" s="48" t="s">
        <v>213</v>
      </c>
    </row>
    <row r="22" spans="1:18" ht="13.8" thickBot="1">
      <c r="A22" s="34" t="s">
        <v>293</v>
      </c>
      <c r="B22" s="35">
        <f t="shared" ref="B22:L22" si="0">SUM(B6:B21)</f>
        <v>3201.8200149529721</v>
      </c>
      <c r="C22" s="35">
        <f t="shared" si="0"/>
        <v>3550.3390424539439</v>
      </c>
      <c r="D22" s="35">
        <f t="shared" si="0"/>
        <v>2501.0309774924726</v>
      </c>
      <c r="E22" s="35">
        <f t="shared" si="0"/>
        <v>1887.3123285903946</v>
      </c>
      <c r="F22" s="35">
        <f t="shared" si="0"/>
        <v>1945.3369502528635</v>
      </c>
      <c r="G22" s="35">
        <f t="shared" si="0"/>
        <v>2115.7788905291131</v>
      </c>
      <c r="H22" s="35">
        <f t="shared" si="0"/>
        <v>2005.6270261910015</v>
      </c>
      <c r="I22" s="35">
        <f t="shared" si="0"/>
        <v>1433.6234687573724</v>
      </c>
      <c r="J22" s="35">
        <f t="shared" si="0"/>
        <v>1425.5719959359176</v>
      </c>
      <c r="K22" s="35">
        <f t="shared" si="0"/>
        <v>1394.6359619286764</v>
      </c>
      <c r="L22" s="35">
        <f t="shared" si="0"/>
        <v>1428.7631266025435</v>
      </c>
      <c r="R22" s="48" t="s">
        <v>214</v>
      </c>
    </row>
    <row r="23" spans="1:18" ht="14.4" thickTop="1" thickBot="1">
      <c r="A23" s="37"/>
      <c r="B23" s="88" t="s">
        <v>216</v>
      </c>
      <c r="C23" s="88"/>
      <c r="D23" s="88"/>
      <c r="E23" s="88"/>
      <c r="F23" s="88"/>
      <c r="G23" s="88"/>
      <c r="H23" s="88"/>
      <c r="I23" s="88"/>
      <c r="J23" s="88"/>
      <c r="K23" s="88"/>
      <c r="L23" s="88"/>
    </row>
    <row r="24" spans="1:18" ht="13.8" thickTop="1">
      <c r="A24" s="29" t="s">
        <v>0</v>
      </c>
      <c r="B24" s="38">
        <f t="shared" ref="B24:L39" si="1">+IF(B$22=0,"-",B6/B$22)</f>
        <v>0.10027614153540169</v>
      </c>
      <c r="C24" s="38">
        <f t="shared" si="1"/>
        <v>7.176173472917112E-2</v>
      </c>
      <c r="D24" s="38">
        <f t="shared" si="1"/>
        <v>0.10031429056923631</v>
      </c>
      <c r="E24" s="38">
        <f t="shared" si="1"/>
        <v>0.11459204450429239</v>
      </c>
      <c r="F24" s="38">
        <f t="shared" si="1"/>
        <v>7.5438580144922801E-2</v>
      </c>
      <c r="G24" s="38">
        <f t="shared" si="1"/>
        <v>0.16902214733950996</v>
      </c>
      <c r="H24" s="38">
        <f t="shared" si="1"/>
        <v>0.1252123609948472</v>
      </c>
      <c r="I24" s="38">
        <f t="shared" si="1"/>
        <v>0.14764455720134576</v>
      </c>
      <c r="J24" s="38">
        <f t="shared" si="1"/>
        <v>0.12801489595429891</v>
      </c>
      <c r="K24" s="38">
        <f t="shared" si="1"/>
        <v>0.13600051618961506</v>
      </c>
      <c r="L24" s="38">
        <f t="shared" si="1"/>
        <v>0.13471678013715208</v>
      </c>
    </row>
    <row r="25" spans="1:18">
      <c r="A25" s="50" t="s">
        <v>299</v>
      </c>
      <c r="B25" s="38">
        <f t="shared" si="1"/>
        <v>6.2814149763561339E-2</v>
      </c>
      <c r="C25" s="38">
        <f t="shared" si="1"/>
        <v>5.7932870649283902E-2</v>
      </c>
      <c r="D25" s="38">
        <f t="shared" si="1"/>
        <v>2.0430222269730902E-2</v>
      </c>
      <c r="E25" s="38">
        <f t="shared" si="1"/>
        <v>6.8624014799089125E-2</v>
      </c>
      <c r="F25" s="38">
        <f t="shared" si="1"/>
        <v>4.8678499555430153E-2</v>
      </c>
      <c r="G25" s="38">
        <f t="shared" si="1"/>
        <v>4.6770567224658888E-2</v>
      </c>
      <c r="H25" s="38">
        <f t="shared" si="1"/>
        <v>4.6807153868467254E-2</v>
      </c>
      <c r="I25" s="38">
        <f t="shared" si="1"/>
        <v>2.8049309900897133E-2</v>
      </c>
      <c r="J25" s="38">
        <f t="shared" si="1"/>
        <v>8.29531461147405E-2</v>
      </c>
      <c r="K25" s="38">
        <f t="shared" si="1"/>
        <v>3.4972190618725349E-2</v>
      </c>
      <c r="L25" s="38">
        <f t="shared" si="1"/>
        <v>2.4148622908662504E-2</v>
      </c>
    </row>
    <row r="26" spans="1:18">
      <c r="A26" s="29" t="s">
        <v>2</v>
      </c>
      <c r="B26" s="38">
        <f t="shared" si="1"/>
        <v>0.14982218665677091</v>
      </c>
      <c r="C26" s="38">
        <f t="shared" si="1"/>
        <v>0.12482186588824849</v>
      </c>
      <c r="D26" s="38">
        <f t="shared" si="1"/>
        <v>0.18949339446330229</v>
      </c>
      <c r="E26" s="38">
        <f t="shared" si="1"/>
        <v>0.112258872637348</v>
      </c>
      <c r="F26" s="38">
        <f t="shared" si="1"/>
        <v>0.17121306318840099</v>
      </c>
      <c r="G26" s="38">
        <f t="shared" si="1"/>
        <v>0.13026970480467706</v>
      </c>
      <c r="H26" s="38">
        <f t="shared" si="1"/>
        <v>0.202928539423263</v>
      </c>
      <c r="I26" s="38">
        <f t="shared" si="1"/>
        <v>0.13155734375565017</v>
      </c>
      <c r="J26" s="38">
        <f t="shared" si="1"/>
        <v>0.25313744203036326</v>
      </c>
      <c r="K26" s="38">
        <f t="shared" si="1"/>
        <v>0.16999037854306306</v>
      </c>
      <c r="L26" s="38">
        <f t="shared" si="1"/>
        <v>0.18667763753288949</v>
      </c>
    </row>
    <row r="27" spans="1:18">
      <c r="A27" s="29" t="s">
        <v>3</v>
      </c>
      <c r="B27" s="38">
        <f t="shared" si="1"/>
        <v>0</v>
      </c>
      <c r="C27" s="38">
        <f t="shared" si="1"/>
        <v>8.9704157251215747E-11</v>
      </c>
      <c r="D27" s="38">
        <f t="shared" si="1"/>
        <v>1.4291004768714453E-3</v>
      </c>
      <c r="E27" s="38">
        <f t="shared" si="1"/>
        <v>8.9189375110836869E-4</v>
      </c>
      <c r="F27" s="38">
        <f t="shared" si="1"/>
        <v>1.3901166982967174E-4</v>
      </c>
      <c r="G27" s="38">
        <f t="shared" si="1"/>
        <v>8.292701509293497E-12</v>
      </c>
      <c r="H27" s="38">
        <f t="shared" si="1"/>
        <v>5.5900747641083525E-3</v>
      </c>
      <c r="I27" s="38">
        <f t="shared" si="1"/>
        <v>1.3499983228665929E-3</v>
      </c>
      <c r="J27" s="38">
        <f t="shared" si="1"/>
        <v>3.0555223321176656E-3</v>
      </c>
      <c r="K27" s="38">
        <f t="shared" si="1"/>
        <v>0</v>
      </c>
      <c r="L27" s="38">
        <f t="shared" si="1"/>
        <v>7.1457754133490703E-3</v>
      </c>
    </row>
    <row r="28" spans="1:18">
      <c r="A28" s="29" t="s">
        <v>5</v>
      </c>
      <c r="B28" s="38">
        <f t="shared" si="1"/>
        <v>8.2926290755342736E-4</v>
      </c>
      <c r="C28" s="38">
        <f t="shared" si="1"/>
        <v>0</v>
      </c>
      <c r="D28" s="38">
        <f t="shared" si="1"/>
        <v>0</v>
      </c>
      <c r="E28" s="38">
        <f t="shared" si="1"/>
        <v>0</v>
      </c>
      <c r="F28" s="38">
        <f t="shared" si="1"/>
        <v>0</v>
      </c>
      <c r="G28" s="38">
        <f t="shared" si="1"/>
        <v>0</v>
      </c>
      <c r="H28" s="38">
        <f t="shared" si="1"/>
        <v>1.8059365365909281E-3</v>
      </c>
      <c r="I28" s="38">
        <f t="shared" si="1"/>
        <v>6.3260380785570905E-3</v>
      </c>
      <c r="J28" s="38">
        <f t="shared" si="1"/>
        <v>0</v>
      </c>
      <c r="K28" s="38">
        <f t="shared" si="1"/>
        <v>0</v>
      </c>
      <c r="L28" s="38">
        <f t="shared" si="1"/>
        <v>0</v>
      </c>
    </row>
    <row r="29" spans="1:18">
      <c r="A29" s="29" t="s">
        <v>6</v>
      </c>
      <c r="B29" s="38">
        <f t="shared" si="1"/>
        <v>2.2714850282892815E-2</v>
      </c>
      <c r="C29" s="38">
        <f t="shared" si="1"/>
        <v>1.1086934151248579E-2</v>
      </c>
      <c r="D29" s="38">
        <f t="shared" si="1"/>
        <v>1.5608191223337764E-2</v>
      </c>
      <c r="E29" s="38">
        <f t="shared" si="1"/>
        <v>1.5579092895170125E-2</v>
      </c>
      <c r="F29" s="38">
        <f t="shared" si="1"/>
        <v>3.4040113084578688E-2</v>
      </c>
      <c r="G29" s="38">
        <f t="shared" si="1"/>
        <v>2.9924426321282085E-2</v>
      </c>
      <c r="H29" s="38">
        <f t="shared" si="1"/>
        <v>2.7835583788131533E-2</v>
      </c>
      <c r="I29" s="38">
        <f t="shared" si="1"/>
        <v>3.1999718120246337E-2</v>
      </c>
      <c r="J29" s="38">
        <f t="shared" si="1"/>
        <v>2.4889561099775758E-2</v>
      </c>
      <c r="K29" s="38">
        <f t="shared" si="1"/>
        <v>1.9844971371062965E-2</v>
      </c>
      <c r="L29" s="38">
        <f t="shared" si="1"/>
        <v>2.297534285976599E-2</v>
      </c>
    </row>
    <row r="30" spans="1:18">
      <c r="A30" s="29" t="s">
        <v>7</v>
      </c>
      <c r="B30" s="38">
        <f t="shared" si="1"/>
        <v>4.2718280382846308E-3</v>
      </c>
      <c r="C30" s="38">
        <f t="shared" si="1"/>
        <v>1.1949252923876337E-2</v>
      </c>
      <c r="D30" s="38">
        <f t="shared" si="1"/>
        <v>8.4651457389631792E-3</v>
      </c>
      <c r="E30" s="38">
        <f t="shared" si="1"/>
        <v>1.0427077626031157E-2</v>
      </c>
      <c r="F30" s="38">
        <f t="shared" si="1"/>
        <v>2.0552187673734606E-2</v>
      </c>
      <c r="G30" s="38">
        <f t="shared" si="1"/>
        <v>1.5219806503059572E-2</v>
      </c>
      <c r="H30" s="38">
        <f t="shared" si="1"/>
        <v>7.1293791369199204E-4</v>
      </c>
      <c r="I30" s="38">
        <f t="shared" si="1"/>
        <v>9.4331014837338092E-3</v>
      </c>
      <c r="J30" s="38">
        <f t="shared" si="1"/>
        <v>9.8875600755834788E-3</v>
      </c>
      <c r="K30" s="38">
        <f t="shared" si="1"/>
        <v>1.5380061477553003E-2</v>
      </c>
      <c r="L30" s="38">
        <f t="shared" si="1"/>
        <v>1.0575620039980945E-2</v>
      </c>
    </row>
    <row r="31" spans="1:18">
      <c r="A31" s="29" t="s">
        <v>9</v>
      </c>
      <c r="B31" s="38">
        <f t="shared" si="1"/>
        <v>1.1815886715090628E-2</v>
      </c>
      <c r="C31" s="38">
        <f t="shared" si="1"/>
        <v>2.7536002492912427E-2</v>
      </c>
      <c r="D31" s="38">
        <f t="shared" si="1"/>
        <v>4.297438533403234E-2</v>
      </c>
      <c r="E31" s="38">
        <f t="shared" si="1"/>
        <v>3.453043221426777E-2</v>
      </c>
      <c r="F31" s="38">
        <f t="shared" si="1"/>
        <v>4.1565356964410723E-2</v>
      </c>
      <c r="G31" s="38">
        <f t="shared" si="1"/>
        <v>4.5630522357084931E-2</v>
      </c>
      <c r="H31" s="38">
        <f t="shared" si="1"/>
        <v>2.1934477009800338E-2</v>
      </c>
      <c r="I31" s="38">
        <f t="shared" si="1"/>
        <v>1.9965551088855088E-2</v>
      </c>
      <c r="J31" s="38">
        <f t="shared" si="1"/>
        <v>2.0096784107306778E-2</v>
      </c>
      <c r="K31" s="38">
        <f t="shared" si="1"/>
        <v>2.9872942213328278E-2</v>
      </c>
      <c r="L31" s="38">
        <f t="shared" si="1"/>
        <v>2.2630859520749978E-2</v>
      </c>
    </row>
    <row r="32" spans="1:18">
      <c r="A32" s="29" t="s">
        <v>11</v>
      </c>
      <c r="B32" s="38">
        <f t="shared" si="1"/>
        <v>7.2906794987855125E-3</v>
      </c>
      <c r="C32" s="38">
        <f t="shared" si="1"/>
        <v>1.6077821244909592E-2</v>
      </c>
      <c r="D32" s="38">
        <f t="shared" si="1"/>
        <v>2.1069872728950913E-2</v>
      </c>
      <c r="E32" s="38">
        <f t="shared" si="1"/>
        <v>4.0342076328833396E-2</v>
      </c>
      <c r="F32" s="38">
        <f t="shared" si="1"/>
        <v>1.2208499602888915E-2</v>
      </c>
      <c r="G32" s="38">
        <f t="shared" si="1"/>
        <v>2.46213973393953E-2</v>
      </c>
      <c r="H32" s="38">
        <f t="shared" si="1"/>
        <v>1.6653390528112207E-2</v>
      </c>
      <c r="I32" s="38">
        <f t="shared" si="1"/>
        <v>1.8649143694942603E-2</v>
      </c>
      <c r="J32" s="38">
        <f t="shared" si="1"/>
        <v>1.0754868118042632E-2</v>
      </c>
      <c r="K32" s="38">
        <f t="shared" si="1"/>
        <v>7.8746359886858013E-3</v>
      </c>
      <c r="L32" s="38">
        <f t="shared" si="1"/>
        <v>2.39858168616424E-2</v>
      </c>
    </row>
    <row r="33" spans="1:20">
      <c r="A33" s="29" t="s">
        <v>13</v>
      </c>
      <c r="B33" s="38">
        <f t="shared" si="1"/>
        <v>2.2065046528476601E-2</v>
      </c>
      <c r="C33" s="38">
        <f t="shared" si="1"/>
        <v>1.4098764496600281E-2</v>
      </c>
      <c r="D33" s="38">
        <f t="shared" si="1"/>
        <v>1.5250233920948179E-2</v>
      </c>
      <c r="E33" s="38">
        <f t="shared" si="1"/>
        <v>1.0546345830857807E-2</v>
      </c>
      <c r="F33" s="38">
        <f t="shared" si="1"/>
        <v>2.3498083262241849E-2</v>
      </c>
      <c r="G33" s="38">
        <f t="shared" si="1"/>
        <v>1.9951748886444944E-2</v>
      </c>
      <c r="H33" s="38">
        <f t="shared" si="1"/>
        <v>3.0580044106121158E-2</v>
      </c>
      <c r="I33" s="38">
        <f t="shared" si="1"/>
        <v>1.8329935964808048E-2</v>
      </c>
      <c r="J33" s="38">
        <f t="shared" si="1"/>
        <v>2.9126868489987769E-2</v>
      </c>
      <c r="K33" s="38">
        <f t="shared" si="1"/>
        <v>4.038368522460422E-2</v>
      </c>
      <c r="L33" s="38">
        <f t="shared" si="1"/>
        <v>4.9203613589173439E-2</v>
      </c>
    </row>
    <row r="34" spans="1:20">
      <c r="A34" s="29" t="s">
        <v>16</v>
      </c>
      <c r="B34" s="38">
        <f t="shared" si="1"/>
        <v>3.1908958490366859E-2</v>
      </c>
      <c r="C34" s="38">
        <f t="shared" si="1"/>
        <v>5.8500967954916598E-2</v>
      </c>
      <c r="D34" s="38">
        <f t="shared" si="1"/>
        <v>7.0680354168491707E-2</v>
      </c>
      <c r="E34" s="38">
        <f t="shared" si="1"/>
        <v>7.8258631611630755E-2</v>
      </c>
      <c r="F34" s="38">
        <f t="shared" si="1"/>
        <v>7.2641310549940941E-2</v>
      </c>
      <c r="G34" s="38">
        <f t="shared" si="1"/>
        <v>6.8599120504869521E-2</v>
      </c>
      <c r="H34" s="38">
        <f t="shared" si="1"/>
        <v>8.3671486365050923E-2</v>
      </c>
      <c r="I34" s="38">
        <f t="shared" si="1"/>
        <v>8.0305494031621724E-2</v>
      </c>
      <c r="J34" s="38">
        <f t="shared" si="1"/>
        <v>8.366694503596353E-2</v>
      </c>
      <c r="K34" s="38">
        <f t="shared" si="1"/>
        <v>0.11076148565650416</v>
      </c>
      <c r="L34" s="38">
        <f t="shared" si="1"/>
        <v>0.12965698795485275</v>
      </c>
    </row>
    <row r="35" spans="1:20">
      <c r="A35" s="29" t="s">
        <v>19</v>
      </c>
      <c r="B35" s="38">
        <f t="shared" si="1"/>
        <v>1.0560989607979654E-2</v>
      </c>
      <c r="C35" s="38">
        <f t="shared" si="1"/>
        <v>2.0878903881150841E-2</v>
      </c>
      <c r="D35" s="38">
        <f t="shared" si="1"/>
        <v>4.505548932424842E-3</v>
      </c>
      <c r="E35" s="38">
        <f t="shared" si="1"/>
        <v>1.3151682562289879E-2</v>
      </c>
      <c r="F35" s="38">
        <f t="shared" si="1"/>
        <v>2.0673878201780483E-3</v>
      </c>
      <c r="G35" s="38">
        <f t="shared" si="1"/>
        <v>4.216721370478853E-3</v>
      </c>
      <c r="H35" s="38">
        <f t="shared" si="1"/>
        <v>7.7795527362379312E-3</v>
      </c>
      <c r="I35" s="38">
        <f t="shared" si="1"/>
        <v>0</v>
      </c>
      <c r="J35" s="38">
        <f t="shared" si="1"/>
        <v>2.2782423055128363E-2</v>
      </c>
      <c r="K35" s="38">
        <f t="shared" si="1"/>
        <v>1.7642458267074397E-2</v>
      </c>
      <c r="L35" s="38">
        <f t="shared" si="1"/>
        <v>0</v>
      </c>
    </row>
    <row r="36" spans="1:20">
      <c r="A36" s="29" t="s">
        <v>25</v>
      </c>
      <c r="B36" s="38">
        <f t="shared" si="1"/>
        <v>9.1170026578051282E-4</v>
      </c>
      <c r="C36" s="38">
        <f t="shared" si="1"/>
        <v>1.2776192895936546E-2</v>
      </c>
      <c r="D36" s="38">
        <f t="shared" si="1"/>
        <v>0</v>
      </c>
      <c r="E36" s="38">
        <f t="shared" si="1"/>
        <v>2.3178306556483085E-3</v>
      </c>
      <c r="F36" s="38">
        <f t="shared" si="1"/>
        <v>0</v>
      </c>
      <c r="G36" s="38">
        <f t="shared" si="1"/>
        <v>3.4628413481651689E-3</v>
      </c>
      <c r="H36" s="38">
        <f t="shared" si="1"/>
        <v>0</v>
      </c>
      <c r="I36" s="38">
        <f t="shared" si="1"/>
        <v>0</v>
      </c>
      <c r="J36" s="38">
        <f t="shared" si="1"/>
        <v>1.0621606982614555E-3</v>
      </c>
      <c r="K36" s="38">
        <f t="shared" si="1"/>
        <v>6.2141337651831427E-4</v>
      </c>
      <c r="L36" s="38">
        <f t="shared" si="1"/>
        <v>0</v>
      </c>
    </row>
    <row r="37" spans="1:20">
      <c r="A37" s="29" t="s">
        <v>28</v>
      </c>
      <c r="B37" s="38">
        <f t="shared" si="1"/>
        <v>1.5154077791542549E-4</v>
      </c>
      <c r="C37" s="38">
        <f t="shared" si="1"/>
        <v>1.0397711015595739E-4</v>
      </c>
      <c r="D37" s="38">
        <f t="shared" si="1"/>
        <v>7.1125608857747688E-5</v>
      </c>
      <c r="E37" s="38">
        <f t="shared" si="1"/>
        <v>4.5121824285524256E-4</v>
      </c>
      <c r="F37" s="38">
        <f t="shared" si="1"/>
        <v>2.8513237908504857E-4</v>
      </c>
      <c r="G37" s="38">
        <f t="shared" si="1"/>
        <v>1.2376629963095891E-4</v>
      </c>
      <c r="H37" s="38">
        <f t="shared" si="1"/>
        <v>3.5841718014233538E-4</v>
      </c>
      <c r="I37" s="38">
        <f t="shared" si="1"/>
        <v>1.7946651985535926E-4</v>
      </c>
      <c r="J37" s="38">
        <f t="shared" si="1"/>
        <v>1.8735306900783639E-4</v>
      </c>
      <c r="K37" s="38">
        <f t="shared" si="1"/>
        <v>0</v>
      </c>
      <c r="L37" s="38">
        <f t="shared" si="1"/>
        <v>0</v>
      </c>
      <c r="N37" s="63"/>
      <c r="O37" s="63"/>
      <c r="P37" s="63"/>
      <c r="Q37" s="63"/>
      <c r="R37" s="63"/>
      <c r="S37" s="63"/>
      <c r="T37" s="63"/>
    </row>
    <row r="38" spans="1:20">
      <c r="A38" s="29" t="s">
        <v>31</v>
      </c>
      <c r="B38" s="38">
        <f t="shared" si="1"/>
        <v>1.1769914954647229E-3</v>
      </c>
      <c r="C38" s="38">
        <f t="shared" si="1"/>
        <v>3.905293636979985E-3</v>
      </c>
      <c r="D38" s="38">
        <f t="shared" si="1"/>
        <v>1.9768118062842804E-3</v>
      </c>
      <c r="E38" s="38">
        <f t="shared" si="1"/>
        <v>0</v>
      </c>
      <c r="F38" s="38">
        <f t="shared" si="1"/>
        <v>2.3460268718609522E-2</v>
      </c>
      <c r="G38" s="38">
        <f t="shared" si="1"/>
        <v>3.6699689401506657E-3</v>
      </c>
      <c r="H38" s="38">
        <f t="shared" si="1"/>
        <v>6.4295630499015049E-3</v>
      </c>
      <c r="I38" s="38">
        <f t="shared" si="1"/>
        <v>0</v>
      </c>
      <c r="J38" s="38">
        <f t="shared" si="1"/>
        <v>0</v>
      </c>
      <c r="K38" s="38">
        <f t="shared" si="1"/>
        <v>1.148292821483729E-2</v>
      </c>
      <c r="L38" s="38">
        <f t="shared" si="1"/>
        <v>0</v>
      </c>
    </row>
    <row r="39" spans="1:20">
      <c r="A39" s="29" t="s">
        <v>34</v>
      </c>
      <c r="B39" s="38">
        <f t="shared" si="1"/>
        <v>0.57338978743567515</v>
      </c>
      <c r="C39" s="38">
        <f t="shared" si="1"/>
        <v>0.56856941785490511</v>
      </c>
      <c r="D39" s="38">
        <f t="shared" si="1"/>
        <v>0.50773132275856792</v>
      </c>
      <c r="E39" s="38">
        <f t="shared" si="1"/>
        <v>0.49802878634057762</v>
      </c>
      <c r="F39" s="38">
        <f t="shared" si="1"/>
        <v>0.47421250538574811</v>
      </c>
      <c r="G39" s="38">
        <f t="shared" si="1"/>
        <v>0.4385172607522993</v>
      </c>
      <c r="H39" s="38">
        <f t="shared" si="1"/>
        <v>0.42170048173553326</v>
      </c>
      <c r="I39" s="38">
        <f t="shared" si="1"/>
        <v>0.50621034183662028</v>
      </c>
      <c r="J39" s="38">
        <f t="shared" si="1"/>
        <v>0.33038446981942204</v>
      </c>
      <c r="K39" s="38">
        <f t="shared" si="1"/>
        <v>0.40517233285842819</v>
      </c>
      <c r="L39" s="38">
        <f t="shared" si="1"/>
        <v>0.38828294318178136</v>
      </c>
    </row>
    <row r="40" spans="1:20">
      <c r="A40" s="34" t="s">
        <v>293</v>
      </c>
      <c r="B40" s="42">
        <f t="shared" ref="B40:L40" si="2">+IF(B22=0,"-",SUM(B24:B39))</f>
        <v>1</v>
      </c>
      <c r="C40" s="42">
        <f t="shared" si="2"/>
        <v>1</v>
      </c>
      <c r="D40" s="42">
        <f t="shared" si="2"/>
        <v>0.99999999999999978</v>
      </c>
      <c r="E40" s="42">
        <f t="shared" si="2"/>
        <v>1</v>
      </c>
      <c r="F40" s="42">
        <f t="shared" si="2"/>
        <v>0.99999999999999989</v>
      </c>
      <c r="G40" s="42">
        <f t="shared" si="2"/>
        <v>1</v>
      </c>
      <c r="H40" s="42">
        <f t="shared" si="2"/>
        <v>1</v>
      </c>
      <c r="I40" s="42">
        <f t="shared" si="2"/>
        <v>1</v>
      </c>
      <c r="J40" s="42">
        <f t="shared" si="2"/>
        <v>0.99999999999999989</v>
      </c>
      <c r="K40" s="42">
        <f t="shared" si="2"/>
        <v>1.0000000000000002</v>
      </c>
      <c r="L40" s="42">
        <f t="shared" si="2"/>
        <v>1</v>
      </c>
    </row>
    <row r="41" spans="1:20">
      <c r="A41" s="15"/>
      <c r="B41" s="64"/>
      <c r="C41" s="64"/>
      <c r="D41" s="65"/>
      <c r="E41" s="65"/>
      <c r="F41" s="65"/>
      <c r="G41" s="65"/>
      <c r="H41" s="65"/>
      <c r="I41" s="65"/>
      <c r="J41" s="65"/>
      <c r="K41" s="65"/>
      <c r="L41" s="65"/>
    </row>
  </sheetData>
  <sheetProtection algorithmName="SHA-512" hashValue="p1gmwGrvRJx0fp+GmnhzK47fJ22t+b8likz0QZe4KVumvyez3KItT+7YoHUM1VEb90JelqgVNjorGlmJiv72Yw==" saltValue="Lk5+NyKkhW7u7quyaB9YMw==" spinCount="100000" sheet="1" objects="1" scenarios="1"/>
  <protectedRanges>
    <protectedRange sqref="A2:L3" name="Rango1"/>
  </protectedRanges>
  <mergeCells count="3">
    <mergeCell ref="A1:L1"/>
    <mergeCell ref="B5:L5"/>
    <mergeCell ref="B23:L23"/>
  </mergeCells>
  <dataValidations count="1">
    <dataValidation type="list" allowBlank="1" showInputMessage="1" showErrorMessage="1" sqref="A3" xr:uid="{9290E688-5CCF-4BF9-81DB-5ED7290E182B}">
      <formula1>$R$5:$R$22</formula1>
    </dataValidation>
  </dataValidations>
  <printOptions horizontalCentered="1"/>
  <pageMargins left="0.39370078740157483" right="0.19685039370078741" top="0.39370078740157483" bottom="0.39370078740157483" header="0" footer="0"/>
  <pageSetup paperSize="9" scale="90" fitToHeight="0" orientation="landscape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C2FA1-9D67-40EB-8793-CDCA511C78CB}">
  <sheetPr>
    <pageSetUpPr fitToPage="1"/>
  </sheetPr>
  <dimension ref="A1:L55"/>
  <sheetViews>
    <sheetView view="pageBreakPreview" zoomScaleNormal="100" zoomScaleSheetLayoutView="100" workbookViewId="0">
      <selection activeCell="C14" sqref="C14"/>
    </sheetView>
  </sheetViews>
  <sheetFormatPr baseColWidth="10" defaultColWidth="11.44140625" defaultRowHeight="13.2"/>
  <cols>
    <col min="1" max="1" width="14.33203125" customWidth="1"/>
    <col min="2" max="12" width="9.6640625" customWidth="1"/>
  </cols>
  <sheetData>
    <row r="1" spans="1:12" ht="17.399999999999999">
      <c r="A1" s="66" t="str">
        <f>"En "&amp;LEFT('V1'!B3,4)&amp;", las principales ventas de Extremadura (el "&amp;ROUND(SUM(A3:A6)*100,2)&amp;"% del total) se concentraron en"</f>
        <v>En 2023, las principales ventas de Extremadura (el 83,73% del total) se concentraron en</v>
      </c>
      <c r="B1" s="17"/>
      <c r="C1" s="17"/>
    </row>
    <row r="2" spans="1:12" ht="17.399999999999999">
      <c r="A2" s="66" t="s">
        <v>300</v>
      </c>
      <c r="B2" s="17"/>
      <c r="C2" s="17"/>
    </row>
    <row r="3" spans="1:12" ht="17.399999999999999">
      <c r="A3" s="67">
        <f>+LARGE('V3'!$K$26:$K$41,1)</f>
        <v>0.38902024097222526</v>
      </c>
      <c r="B3" s="68" t="str">
        <f>+_xlfn.XLOOKUP(A3,'V3'!$K$26:$K$41,'V3'!$A$26:$A$41)</f>
        <v xml:space="preserve">EE - Industria energética, distribución de energía, gas y agua </v>
      </c>
      <c r="C3" s="17"/>
    </row>
    <row r="4" spans="1:12" ht="17.399999999999999">
      <c r="A4" s="67">
        <f>+LARGE('V3'!$K$26:$K$41,2)</f>
        <v>0.19921234643372443</v>
      </c>
      <c r="B4" s="68" t="str">
        <f>+_xlfn.XLOOKUP(A4,'V3'!$K$26:$K$41,'V3'!$A$26:$A$41)</f>
        <v xml:space="preserve">DA - Industria Agroalimentaria </v>
      </c>
      <c r="C4" s="17"/>
    </row>
    <row r="5" spans="1:12" ht="17.399999999999999">
      <c r="A5" s="67">
        <f>+LARGE('V3'!$K$26:$K$41,3)</f>
        <v>0.17872821879480399</v>
      </c>
      <c r="B5" s="68" t="str">
        <f>+_xlfn.XLOOKUP(A5,'V3'!$K$26:$K$41,'V3'!$A$26:$A$41)</f>
        <v xml:space="preserve">AA,BB - Agricultura, silvicultura y pesca </v>
      </c>
      <c r="C5" s="17"/>
    </row>
    <row r="6" spans="1:12" ht="17.399999999999999">
      <c r="A6" s="67">
        <f>+LARGE('V3'!$K$26:$K$41,4)</f>
        <v>7.0366873230326268E-2</v>
      </c>
      <c r="B6" s="68" t="str">
        <f>+_xlfn.XLOOKUP(A6,'V3'!$K$26:$K$41,'V3'!$A$26:$A$41)</f>
        <v xml:space="preserve">CA,CB, DF - I. extractivas, coquerías, refino y combustibles nucleares </v>
      </c>
      <c r="C6" s="17"/>
    </row>
    <row r="7" spans="1:12">
      <c r="A7" s="17"/>
      <c r="B7" s="17"/>
      <c r="C7" s="17"/>
    </row>
    <row r="8" spans="1:12" ht="15">
      <c r="A8" s="69"/>
      <c r="B8" s="17"/>
      <c r="C8" s="17"/>
    </row>
    <row r="9" spans="1:12" ht="17.399999999999999">
      <c r="A9" s="66" t="s">
        <v>301</v>
      </c>
      <c r="B9" s="17"/>
      <c r="C9" s="17"/>
    </row>
    <row r="12" spans="1:12" ht="15.6">
      <c r="A12" s="90" t="s">
        <v>302</v>
      </c>
      <c r="B12" s="90"/>
      <c r="C12" s="90"/>
      <c r="D12" s="90"/>
      <c r="E12" s="90"/>
      <c r="F12" s="90"/>
      <c r="G12" s="90"/>
      <c r="H12" s="90"/>
      <c r="I12" s="90"/>
      <c r="J12" s="90"/>
      <c r="K12" s="90"/>
      <c r="L12" s="90"/>
    </row>
    <row r="13" spans="1:12" ht="15.6">
      <c r="A13" s="70"/>
      <c r="B13" s="70"/>
      <c r="C13" s="41" t="s">
        <v>303</v>
      </c>
      <c r="D13" s="70"/>
      <c r="E13" s="70"/>
      <c r="F13" s="70"/>
      <c r="G13" s="70"/>
      <c r="H13" s="70"/>
      <c r="I13" s="70"/>
      <c r="J13" s="70"/>
      <c r="K13" s="70"/>
      <c r="L13" s="70"/>
    </row>
    <row r="14" spans="1:12">
      <c r="B14" s="71"/>
      <c r="C14" s="72" t="s">
        <v>34</v>
      </c>
      <c r="D14" s="26"/>
      <c r="E14" s="26"/>
      <c r="F14" s="45"/>
      <c r="G14" s="26"/>
      <c r="H14" s="26"/>
      <c r="J14" s="26"/>
      <c r="K14" s="73"/>
      <c r="L14" s="26"/>
    </row>
    <row r="15" spans="1:12" ht="13.8" thickBot="1">
      <c r="A15" s="17"/>
      <c r="B15" s="27" t="str">
        <f>+'V1'!B3</f>
        <v>2023A</v>
      </c>
      <c r="C15" s="27" t="str">
        <f>+'V1'!C3</f>
        <v>2022P</v>
      </c>
      <c r="D15" s="27">
        <f>+'V1'!D3</f>
        <v>2021</v>
      </c>
      <c r="E15" s="27">
        <f>+'V1'!E3</f>
        <v>2020</v>
      </c>
      <c r="F15" s="27">
        <f>+'V1'!F3</f>
        <v>2019</v>
      </c>
      <c r="G15" s="27">
        <f>+'V1'!G3</f>
        <v>2018</v>
      </c>
      <c r="H15" s="27">
        <f>+'V1'!H3</f>
        <v>2017</v>
      </c>
      <c r="I15" s="27">
        <f>+'V1'!I3</f>
        <v>2016</v>
      </c>
      <c r="J15" s="27">
        <f>+'V1'!J3</f>
        <v>2015</v>
      </c>
      <c r="K15" s="27">
        <f>+'V1'!K3</f>
        <v>2014</v>
      </c>
      <c r="L15" s="27">
        <f>+'V1'!L3</f>
        <v>2013</v>
      </c>
    </row>
    <row r="16" spans="1:12" ht="14.4" thickTop="1" thickBot="1">
      <c r="A16" s="28" t="s">
        <v>196</v>
      </c>
      <c r="B16" s="87" t="s">
        <v>197</v>
      </c>
      <c r="C16" s="87"/>
      <c r="D16" s="87"/>
      <c r="E16" s="87"/>
      <c r="F16" s="87"/>
      <c r="G16" s="87"/>
      <c r="H16" s="87"/>
      <c r="I16" s="87"/>
      <c r="J16" s="87"/>
      <c r="K16" s="87"/>
      <c r="L16" s="87"/>
    </row>
    <row r="17" spans="1:12" ht="13.8" thickTop="1">
      <c r="A17" s="29" t="s">
        <v>198</v>
      </c>
      <c r="B17" s="30">
        <f>+SUMIFS(Ventas!E:E,Ventas!$AD:$AD,$C$14,Ventas!$B:$B,$A17)</f>
        <v>1835.890897781175</v>
      </c>
      <c r="C17" s="30">
        <f>+SUMIFS(Ventas!F:F,Ventas!$AD:$AD,$C$14,Ventas!$B:$B,$A17)</f>
        <v>2018.6142025555801</v>
      </c>
      <c r="D17" s="30">
        <f>+SUMIFS(Ventas!G:G,Ventas!$AD:$AD,$C$14,Ventas!$B:$B,$A17)</f>
        <v>1269.8517664624073</v>
      </c>
      <c r="E17" s="30">
        <f>+SUMIFS(Ventas!H:H,Ventas!$AD:$AD,$C$14,Ventas!$B:$B,$A17)</f>
        <v>939.93586845348364</v>
      </c>
      <c r="F17" s="30">
        <f>+SUMIFS(Ventas!I:I,Ventas!$AD:$AD,$C$14,Ventas!$B:$B,$A17)</f>
        <v>922.50310899888086</v>
      </c>
      <c r="G17" s="30">
        <f>+SUMIFS(Ventas!J:J,Ventas!$AD:$AD,$C$14,Ventas!$B:$B,$A17)</f>
        <v>927.8055634323656</v>
      </c>
      <c r="H17" s="30">
        <f>+SUMIFS(Ventas!K:K,Ventas!$AD:$AD,$C$14,Ventas!$B:$B,$A17)</f>
        <v>845.77388312655034</v>
      </c>
      <c r="I17" s="30">
        <f>+SUMIFS(Ventas!L:L,Ventas!$AD:$AD,$C$14,Ventas!$B:$B,$A17)</f>
        <v>725.71502618467082</v>
      </c>
      <c r="J17" s="30">
        <f>+SUMIFS(Ventas!M:M,Ventas!$AD:$AD,$C$14,Ventas!$B:$B,$A17)</f>
        <v>470.98684806670337</v>
      </c>
      <c r="K17" s="30">
        <f>+SUMIFS(Ventas!N:N,Ventas!$AD:$AD,$C$14,Ventas!$B:$B,$A17)</f>
        <v>565.06790618289983</v>
      </c>
      <c r="L17" s="30">
        <f>+SUMIFS(Ventas!O:O,Ventas!$AD:$AD,$C$14,Ventas!$B:$B,$A17)</f>
        <v>554.76435190683969</v>
      </c>
    </row>
    <row r="18" spans="1:12">
      <c r="A18" s="29" t="s">
        <v>199</v>
      </c>
      <c r="B18" s="30">
        <f>+SUMIFS(Ventas!E:E,Ventas!$AD:$AD,$C$14,Ventas!$B:$B,$A18)</f>
        <v>0</v>
      </c>
      <c r="C18" s="30">
        <f>+SUMIFS(Ventas!F:F,Ventas!$AD:$AD,$C$14,Ventas!$B:$B,$A18)</f>
        <v>0</v>
      </c>
      <c r="D18" s="30">
        <f>+SUMIFS(Ventas!G:G,Ventas!$AD:$AD,$C$14,Ventas!$B:$B,$A18)</f>
        <v>0</v>
      </c>
      <c r="E18" s="30">
        <f>+SUMIFS(Ventas!H:H,Ventas!$AD:$AD,$C$14,Ventas!$B:$B,$A18)</f>
        <v>0</v>
      </c>
      <c r="F18" s="30">
        <f>+SUMIFS(Ventas!I:I,Ventas!$AD:$AD,$C$14,Ventas!$B:$B,$A18)</f>
        <v>0</v>
      </c>
      <c r="G18" s="30">
        <f>+SUMIFS(Ventas!J:J,Ventas!$AD:$AD,$C$14,Ventas!$B:$B,$A18)</f>
        <v>0</v>
      </c>
      <c r="H18" s="30">
        <f>+SUMIFS(Ventas!K:K,Ventas!$AD:$AD,$C$14,Ventas!$B:$B,$A18)</f>
        <v>0</v>
      </c>
      <c r="I18" s="30">
        <f>+SUMIFS(Ventas!L:L,Ventas!$AD:$AD,$C$14,Ventas!$B:$B,$A18)</f>
        <v>0</v>
      </c>
      <c r="J18" s="30">
        <f>+SUMIFS(Ventas!M:M,Ventas!$AD:$AD,$C$14,Ventas!$B:$B,$A18)</f>
        <v>0</v>
      </c>
      <c r="K18" s="30">
        <f>+SUMIFS(Ventas!N:N,Ventas!$AD:$AD,$C$14,Ventas!$B:$B,$A18)</f>
        <v>0</v>
      </c>
      <c r="L18" s="30">
        <f>+SUMIFS(Ventas!O:O,Ventas!$AD:$AD,$C$14,Ventas!$B:$B,$A18)</f>
        <v>0</v>
      </c>
    </row>
    <row r="19" spans="1:12">
      <c r="A19" s="29" t="s">
        <v>200</v>
      </c>
      <c r="B19" s="30">
        <f>+SUMIFS(Ventas!E:E,Ventas!$AD:$AD,$C$14,Ventas!$B:$B,$A19)</f>
        <v>0</v>
      </c>
      <c r="C19" s="30">
        <f>+SUMIFS(Ventas!F:F,Ventas!$AD:$AD,$C$14,Ventas!$B:$B,$A19)</f>
        <v>0</v>
      </c>
      <c r="D19" s="30">
        <f>+SUMIFS(Ventas!G:G,Ventas!$AD:$AD,$C$14,Ventas!$B:$B,$A19)</f>
        <v>0</v>
      </c>
      <c r="E19" s="30">
        <f>+SUMIFS(Ventas!H:H,Ventas!$AD:$AD,$C$14,Ventas!$B:$B,$A19)</f>
        <v>0</v>
      </c>
      <c r="F19" s="30">
        <f>+SUMIFS(Ventas!I:I,Ventas!$AD:$AD,$C$14,Ventas!$B:$B,$A19)</f>
        <v>0</v>
      </c>
      <c r="G19" s="30">
        <f>+SUMIFS(Ventas!J:J,Ventas!$AD:$AD,$C$14,Ventas!$B:$B,$A19)</f>
        <v>0</v>
      </c>
      <c r="H19" s="30">
        <f>+SUMIFS(Ventas!K:K,Ventas!$AD:$AD,$C$14,Ventas!$B:$B,$A19)</f>
        <v>0</v>
      </c>
      <c r="I19" s="30">
        <f>+SUMIFS(Ventas!L:L,Ventas!$AD:$AD,$C$14,Ventas!$B:$B,$A19)</f>
        <v>0</v>
      </c>
      <c r="J19" s="30">
        <f>+SUMIFS(Ventas!M:M,Ventas!$AD:$AD,$C$14,Ventas!$B:$B,$A19)</f>
        <v>0</v>
      </c>
      <c r="K19" s="30">
        <f>+SUMIFS(Ventas!N:N,Ventas!$AD:$AD,$C$14,Ventas!$B:$B,$A19)</f>
        <v>0</v>
      </c>
      <c r="L19" s="30">
        <f>+SUMIFS(Ventas!O:O,Ventas!$AD:$AD,$C$14,Ventas!$B:$B,$A19)</f>
        <v>0</v>
      </c>
    </row>
    <row r="20" spans="1:12">
      <c r="A20" s="29" t="s">
        <v>201</v>
      </c>
      <c r="B20" s="30">
        <f>+SUMIFS(Ventas!E:E,Ventas!$AD:$AD,$C$14,Ventas!$B:$B,$A20)</f>
        <v>0</v>
      </c>
      <c r="C20" s="30">
        <f>+SUMIFS(Ventas!F:F,Ventas!$AD:$AD,$C$14,Ventas!$B:$B,$A20)</f>
        <v>0</v>
      </c>
      <c r="D20" s="30">
        <f>+SUMIFS(Ventas!G:G,Ventas!$AD:$AD,$C$14,Ventas!$B:$B,$A20)</f>
        <v>0</v>
      </c>
      <c r="E20" s="30">
        <f>+SUMIFS(Ventas!H:H,Ventas!$AD:$AD,$C$14,Ventas!$B:$B,$A20)</f>
        <v>0</v>
      </c>
      <c r="F20" s="30">
        <f>+SUMIFS(Ventas!I:I,Ventas!$AD:$AD,$C$14,Ventas!$B:$B,$A20)</f>
        <v>0</v>
      </c>
      <c r="G20" s="30">
        <f>+SUMIFS(Ventas!J:J,Ventas!$AD:$AD,$C$14,Ventas!$B:$B,$A20)</f>
        <v>0</v>
      </c>
      <c r="H20" s="30">
        <f>+SUMIFS(Ventas!K:K,Ventas!$AD:$AD,$C$14,Ventas!$B:$B,$A20)</f>
        <v>0</v>
      </c>
      <c r="I20" s="30">
        <f>+SUMIFS(Ventas!L:L,Ventas!$AD:$AD,$C$14,Ventas!$B:$B,$A20)</f>
        <v>0</v>
      </c>
      <c r="J20" s="30">
        <f>+SUMIFS(Ventas!M:M,Ventas!$AD:$AD,$C$14,Ventas!$B:$B,$A20)</f>
        <v>0</v>
      </c>
      <c r="K20" s="30">
        <f>+SUMIFS(Ventas!N:N,Ventas!$AD:$AD,$C$14,Ventas!$B:$B,$A20)</f>
        <v>0</v>
      </c>
      <c r="L20" s="30">
        <f>+SUMIFS(Ventas!O:O,Ventas!$AD:$AD,$C$14,Ventas!$B:$B,$A20)</f>
        <v>0</v>
      </c>
    </row>
    <row r="21" spans="1:12">
      <c r="A21" s="29" t="s">
        <v>202</v>
      </c>
      <c r="B21" s="30">
        <f>+SUMIFS(Ventas!E:E,Ventas!$AD:$AD,$C$14,Ventas!$B:$B,$A21)</f>
        <v>0</v>
      </c>
      <c r="C21" s="30">
        <f>+SUMIFS(Ventas!F:F,Ventas!$AD:$AD,$C$14,Ventas!$B:$B,$A21)</f>
        <v>0</v>
      </c>
      <c r="D21" s="30">
        <f>+SUMIFS(Ventas!G:G,Ventas!$AD:$AD,$C$14,Ventas!$B:$B,$A21)</f>
        <v>0</v>
      </c>
      <c r="E21" s="30">
        <f>+SUMIFS(Ventas!H:H,Ventas!$AD:$AD,$C$14,Ventas!$B:$B,$A21)</f>
        <v>0</v>
      </c>
      <c r="F21" s="30">
        <f>+SUMIFS(Ventas!I:I,Ventas!$AD:$AD,$C$14,Ventas!$B:$B,$A21)</f>
        <v>0</v>
      </c>
      <c r="G21" s="30">
        <f>+SUMIFS(Ventas!J:J,Ventas!$AD:$AD,$C$14,Ventas!$B:$B,$A21)</f>
        <v>0</v>
      </c>
      <c r="H21" s="30">
        <f>+SUMIFS(Ventas!K:K,Ventas!$AD:$AD,$C$14,Ventas!$B:$B,$A21)</f>
        <v>0</v>
      </c>
      <c r="I21" s="30">
        <f>+SUMIFS(Ventas!L:L,Ventas!$AD:$AD,$C$14,Ventas!$B:$B,$A21)</f>
        <v>0</v>
      </c>
      <c r="J21" s="30">
        <f>+SUMIFS(Ventas!M:M,Ventas!$AD:$AD,$C$14,Ventas!$B:$B,$A21)</f>
        <v>0</v>
      </c>
      <c r="K21" s="30">
        <f>+SUMIFS(Ventas!N:N,Ventas!$AD:$AD,$C$14,Ventas!$B:$B,$A21)</f>
        <v>0</v>
      </c>
      <c r="L21" s="30">
        <f>+SUMIFS(Ventas!O:O,Ventas!$AD:$AD,$C$14,Ventas!$B:$B,$A21)</f>
        <v>0</v>
      </c>
    </row>
    <row r="22" spans="1:12">
      <c r="A22" s="29" t="s">
        <v>203</v>
      </c>
      <c r="B22" s="30">
        <f>+SUMIFS(Ventas!E:E,Ventas!$AD:$AD,$C$14,Ventas!$B:$B,$A22)</f>
        <v>0</v>
      </c>
      <c r="C22" s="30">
        <f>+SUMIFS(Ventas!F:F,Ventas!$AD:$AD,$C$14,Ventas!$B:$B,$A22)</f>
        <v>0</v>
      </c>
      <c r="D22" s="74">
        <f>+SUMIFS(Ventas!G:G,Ventas!$AD:$AD,$C$14,Ventas!$B:$B,$A22)</f>
        <v>0</v>
      </c>
      <c r="E22" s="75">
        <f>+SUMIFS(Ventas!H:H,Ventas!$AD:$AD,$C$14,Ventas!$B:$B,$A22)</f>
        <v>0</v>
      </c>
      <c r="F22" s="75">
        <f>+SUMIFS(Ventas!I:I,Ventas!$AD:$AD,$C$14,Ventas!$B:$B,$A22)</f>
        <v>0</v>
      </c>
      <c r="G22" s="30">
        <f>+SUMIFS(Ventas!J:J,Ventas!$AD:$AD,$C$14,Ventas!$B:$B,$A22)</f>
        <v>0</v>
      </c>
      <c r="H22" s="30">
        <f>+SUMIFS(Ventas!K:K,Ventas!$AD:$AD,$C$14,Ventas!$B:$B,$A22)</f>
        <v>0</v>
      </c>
      <c r="I22" s="74">
        <f>+SUMIFS(Ventas!L:L,Ventas!$AD:$AD,$C$14,Ventas!$B:$B,$A22)</f>
        <v>0</v>
      </c>
      <c r="J22" s="74">
        <f>+SUMIFS(Ventas!M:M,Ventas!$AD:$AD,$C$14,Ventas!$B:$B,$A22)</f>
        <v>0</v>
      </c>
      <c r="K22" s="30">
        <f>+SUMIFS(Ventas!N:N,Ventas!$AD:$AD,$C$14,Ventas!$B:$B,$A22)</f>
        <v>0</v>
      </c>
      <c r="L22" s="30">
        <f>+SUMIFS(Ventas!O:O,Ventas!$AD:$AD,$C$14,Ventas!$B:$B,$A22)</f>
        <v>0</v>
      </c>
    </row>
    <row r="23" spans="1:12">
      <c r="A23" s="29" t="s">
        <v>204</v>
      </c>
      <c r="B23" s="30">
        <f>+SUMIFS(Ventas!E:E,Ventas!$AD:$AD,$C$14,Ventas!$B:$B,$A23)</f>
        <v>0</v>
      </c>
      <c r="C23" s="30">
        <f>+SUMIFS(Ventas!F:F,Ventas!$AD:$AD,$C$14,Ventas!$B:$B,$A23)</f>
        <v>0</v>
      </c>
      <c r="D23" s="74">
        <f>+SUMIFS(Ventas!G:G,Ventas!$AD:$AD,$C$14,Ventas!$B:$B,$A23)</f>
        <v>0</v>
      </c>
      <c r="E23" s="75">
        <f>+SUMIFS(Ventas!H:H,Ventas!$AD:$AD,$C$14,Ventas!$B:$B,$A23)</f>
        <v>0</v>
      </c>
      <c r="F23" s="75">
        <f>+SUMIFS(Ventas!I:I,Ventas!$AD:$AD,$C$14,Ventas!$B:$B,$A23)</f>
        <v>0</v>
      </c>
      <c r="G23" s="30">
        <f>+SUMIFS(Ventas!J:J,Ventas!$AD:$AD,$C$14,Ventas!$B:$B,$A23)</f>
        <v>0</v>
      </c>
      <c r="H23" s="30">
        <f>+SUMIFS(Ventas!K:K,Ventas!$AD:$AD,$C$14,Ventas!$B:$B,$A23)</f>
        <v>0</v>
      </c>
      <c r="I23" s="74">
        <f>+SUMIFS(Ventas!L:L,Ventas!$AD:$AD,$C$14,Ventas!$B:$B,$A23)</f>
        <v>0</v>
      </c>
      <c r="J23" s="74">
        <f>+SUMIFS(Ventas!M:M,Ventas!$AD:$AD,$C$14,Ventas!$B:$B,$A23)</f>
        <v>0</v>
      </c>
      <c r="K23" s="30">
        <f>+SUMIFS(Ventas!N:N,Ventas!$AD:$AD,$C$14,Ventas!$B:$B,$A23)</f>
        <v>0</v>
      </c>
      <c r="L23" s="30">
        <f>+SUMIFS(Ventas!O:O,Ventas!$AD:$AD,$C$14,Ventas!$B:$B,$A23)</f>
        <v>0</v>
      </c>
    </row>
    <row r="24" spans="1:12">
      <c r="A24" s="29" t="s">
        <v>205</v>
      </c>
      <c r="B24" s="30">
        <f>+SUMIFS(Ventas!E:E,Ventas!$AD:$AD,$C$14,Ventas!$B:$B,$A24)</f>
        <v>253.1027545100884</v>
      </c>
      <c r="C24" s="30">
        <f>+SUMIFS(Ventas!F:F,Ventas!$AD:$AD,$C$14,Ventas!$B:$B,$A24)</f>
        <v>287.74342384171911</v>
      </c>
      <c r="D24" s="30">
        <f>+SUMIFS(Ventas!G:G,Ventas!$AD:$AD,$C$14,Ventas!$B:$B,$A24)</f>
        <v>175.39815148630038</v>
      </c>
      <c r="E24" s="30">
        <f>+SUMIFS(Ventas!H:H,Ventas!$AD:$AD,$C$14,Ventas!$B:$B,$A24)</f>
        <v>128.32866500808325</v>
      </c>
      <c r="F24" s="30">
        <f>+SUMIFS(Ventas!I:I,Ventas!$AD:$AD,$C$14,Ventas!$B:$B,$A24)</f>
        <v>126.1397067426788</v>
      </c>
      <c r="G24" s="30">
        <f>+SUMIFS(Ventas!J:J,Ventas!$AD:$AD,$C$14,Ventas!$B:$B,$A24)</f>
        <v>126.86474500079569</v>
      </c>
      <c r="H24" s="30">
        <f>+SUMIFS(Ventas!K:K,Ventas!$AD:$AD,$C$14,Ventas!$B:$B,$A24)</f>
        <v>115.64803256216355</v>
      </c>
      <c r="I24" s="30">
        <f>+SUMIFS(Ventas!L:L,Ventas!$AD:$AD,$C$14,Ventas!$B:$B,$A24)</f>
        <v>99.2316228408515</v>
      </c>
      <c r="J24" s="30">
        <f>+SUMIFS(Ventas!M:M,Ventas!$AD:$AD,$C$14,Ventas!$B:$B,$A24)</f>
        <v>64.401021866761695</v>
      </c>
      <c r="K24" s="30">
        <f>+SUMIFS(Ventas!N:N,Ventas!$AD:$AD,$C$14,Ventas!$B:$B,$A24)</f>
        <v>77.265322230688597</v>
      </c>
      <c r="L24" s="30">
        <f>+SUMIFS(Ventas!O:O,Ventas!$AD:$AD,$C$14,Ventas!$B:$B,$A24)</f>
        <v>75.856451840864196</v>
      </c>
    </row>
    <row r="25" spans="1:12">
      <c r="A25" s="29" t="s">
        <v>206</v>
      </c>
      <c r="B25" s="30">
        <f>+SUMIFS(Ventas!E:E,Ventas!$AD:$AD,$C$14,Ventas!$B:$B,$A25)</f>
        <v>0</v>
      </c>
      <c r="C25" s="30">
        <f>+SUMIFS(Ventas!F:F,Ventas!$AD:$AD,$C$14,Ventas!$B:$B,$A25)</f>
        <v>0</v>
      </c>
      <c r="D25" s="75">
        <f>+SUMIFS(Ventas!G:G,Ventas!$AD:$AD,$C$14,Ventas!$B:$B,$A25)</f>
        <v>0</v>
      </c>
      <c r="E25" s="75">
        <f>+SUMIFS(Ventas!H:H,Ventas!$AD:$AD,$C$14,Ventas!$B:$B,$A25)</f>
        <v>0</v>
      </c>
      <c r="F25" s="30">
        <f>+SUMIFS(Ventas!I:I,Ventas!$AD:$AD,$C$14,Ventas!$B:$B,$A25)</f>
        <v>0</v>
      </c>
      <c r="G25" s="30">
        <f>+SUMIFS(Ventas!J:J,Ventas!$AD:$AD,$C$14,Ventas!$B:$B,$A25)</f>
        <v>0</v>
      </c>
      <c r="H25" s="30">
        <f>+SUMIFS(Ventas!K:K,Ventas!$AD:$AD,$C$14,Ventas!$B:$B,$A25)</f>
        <v>0</v>
      </c>
      <c r="I25" s="30">
        <f>+SUMIFS(Ventas!L:L,Ventas!$AD:$AD,$C$14,Ventas!$B:$B,$A25)</f>
        <v>0</v>
      </c>
      <c r="J25" s="30">
        <f>+SUMIFS(Ventas!M:M,Ventas!$AD:$AD,$C$14,Ventas!$B:$B,$A25)</f>
        <v>0</v>
      </c>
      <c r="K25" s="30">
        <f>+SUMIFS(Ventas!N:N,Ventas!$AD:$AD,$C$14,Ventas!$B:$B,$A25)</f>
        <v>0</v>
      </c>
      <c r="L25" s="30">
        <f>+SUMIFS(Ventas!O:O,Ventas!$AD:$AD,$C$14,Ventas!$B:$B,$A25)</f>
        <v>0</v>
      </c>
    </row>
    <row r="26" spans="1:12">
      <c r="A26" s="29" t="s">
        <v>207</v>
      </c>
      <c r="B26" s="30">
        <f>+SUMIFS(Ventas!E:E,Ventas!$AD:$AD,$C$14,Ventas!$B:$B,$A26)</f>
        <v>0</v>
      </c>
      <c r="C26" s="30">
        <f>+SUMIFS(Ventas!F:F,Ventas!$AD:$AD,$C$14,Ventas!$B:$B,$A26)</f>
        <v>0</v>
      </c>
      <c r="D26" s="30">
        <f>+SUMIFS(Ventas!G:G,Ventas!$AD:$AD,$C$14,Ventas!$B:$B,$A26)</f>
        <v>0</v>
      </c>
      <c r="E26" s="30">
        <f>+SUMIFS(Ventas!H:H,Ventas!$AD:$AD,$C$14,Ventas!$B:$B,$A26)</f>
        <v>0</v>
      </c>
      <c r="F26" s="30">
        <f>+SUMIFS(Ventas!I:I,Ventas!$AD:$AD,$C$14,Ventas!$B:$B,$A26)</f>
        <v>0</v>
      </c>
      <c r="G26" s="30">
        <f>+SUMIFS(Ventas!J:J,Ventas!$AD:$AD,$C$14,Ventas!$B:$B,$A26)</f>
        <v>0</v>
      </c>
      <c r="H26" s="30">
        <f>+SUMIFS(Ventas!K:K,Ventas!$AD:$AD,$C$14,Ventas!$B:$B,$A26)</f>
        <v>0</v>
      </c>
      <c r="I26" s="30">
        <f>+SUMIFS(Ventas!L:L,Ventas!$AD:$AD,$C$14,Ventas!$B:$B,$A26)</f>
        <v>0</v>
      </c>
      <c r="J26" s="30">
        <f>+SUMIFS(Ventas!M:M,Ventas!$AD:$AD,$C$14,Ventas!$B:$B,$A26)</f>
        <v>0</v>
      </c>
      <c r="K26" s="30">
        <f>+SUMIFS(Ventas!N:N,Ventas!$AD:$AD,$C$14,Ventas!$B:$B,$A26)</f>
        <v>0</v>
      </c>
      <c r="L26" s="30">
        <f>+SUMIFS(Ventas!O:O,Ventas!$AD:$AD,$C$14,Ventas!$B:$B,$A26)</f>
        <v>0</v>
      </c>
    </row>
    <row r="27" spans="1:12">
      <c r="A27" s="31" t="s">
        <v>130</v>
      </c>
      <c r="B27" s="32">
        <f>+SUMIFS(Ventas!E:E,Ventas!$AD:$AD,$C$14,Ventas!$B:$B,$A27)</f>
        <v>1428.656985458349</v>
      </c>
      <c r="C27" s="32">
        <f>+SUMIFS(Ventas!F:F,Ventas!$AD:$AD,$C$14,Ventas!$B:$B,$A27)</f>
        <v>1315.190308467525</v>
      </c>
      <c r="D27" s="32">
        <f>+SUMIFS(Ventas!G:G,Ventas!$AD:$AD,$C$14,Ventas!$B:$B,$A27)</f>
        <v>880.04399442160195</v>
      </c>
      <c r="E27" s="32">
        <f>+SUMIFS(Ventas!H:H,Ventas!$AD:$AD,$C$14,Ventas!$B:$B,$A27)</f>
        <v>899.51263837851195</v>
      </c>
      <c r="F27" s="32">
        <f>+SUMIFS(Ventas!I:I,Ventas!$AD:$AD,$C$14,Ventas!$B:$B,$A27)</f>
        <v>924.49824419377364</v>
      </c>
      <c r="G27" s="32">
        <f>+SUMIFS(Ventas!J:J,Ventas!$AD:$AD,$C$14,Ventas!$B:$B,$A27)</f>
        <v>894.33494127240806</v>
      </c>
      <c r="H27" s="32">
        <f>+SUMIFS(Ventas!K:K,Ventas!$AD:$AD,$C$14,Ventas!$B:$B,$A27)</f>
        <v>851.30117663597264</v>
      </c>
      <c r="I27" s="32">
        <f>+SUMIFS(Ventas!L:L,Ventas!$AD:$AD,$C$14,Ventas!$B:$B,$A27)</f>
        <v>779.37433712667109</v>
      </c>
      <c r="J27" s="32">
        <f>+SUMIFS(Ventas!M:M,Ventas!$AD:$AD,$C$14,Ventas!$B:$B,$A27)</f>
        <v>1739.5586156693564</v>
      </c>
      <c r="K27" s="32">
        <f>+SUMIFS(Ventas!N:N,Ventas!$AD:$AD,$C$14,Ventas!$B:$B,$A27)</f>
        <v>1644.5022989315751</v>
      </c>
      <c r="L27" s="32">
        <f>+SUMIFS(Ventas!O:O,Ventas!$AD:$AD,$C$14,Ventas!$B:$B,$A27)</f>
        <v>1698.4000987702705</v>
      </c>
    </row>
    <row r="28" spans="1:12">
      <c r="A28" s="29" t="s">
        <v>208</v>
      </c>
      <c r="B28" s="30">
        <f>+SUMIFS(Ventas!E:E,Ventas!$AD:$AD,$C$14,Ventas!$B:$B,$A28)</f>
        <v>0</v>
      </c>
      <c r="C28" s="30">
        <f>+SUMIFS(Ventas!F:F,Ventas!$AD:$AD,$C$14,Ventas!$B:$B,$A28)</f>
        <v>0</v>
      </c>
      <c r="D28" s="30">
        <f>+SUMIFS(Ventas!G:G,Ventas!$AD:$AD,$C$14,Ventas!$B:$B,$A28)</f>
        <v>0</v>
      </c>
      <c r="E28" s="30">
        <f>+SUMIFS(Ventas!H:H,Ventas!$AD:$AD,$C$14,Ventas!$B:$B,$A28)</f>
        <v>0</v>
      </c>
      <c r="F28" s="30">
        <f>+SUMIFS(Ventas!I:I,Ventas!$AD:$AD,$C$14,Ventas!$B:$B,$A28)</f>
        <v>0</v>
      </c>
      <c r="G28" s="30">
        <f>+SUMIFS(Ventas!J:J,Ventas!$AD:$AD,$C$14,Ventas!$B:$B,$A28)</f>
        <v>0</v>
      </c>
      <c r="H28" s="30">
        <f>+SUMIFS(Ventas!K:K,Ventas!$AD:$AD,$C$14,Ventas!$B:$B,$A28)</f>
        <v>0</v>
      </c>
      <c r="I28" s="30">
        <f>+SUMIFS(Ventas!L:L,Ventas!$AD:$AD,$C$14,Ventas!$B:$B,$A28)</f>
        <v>0</v>
      </c>
      <c r="J28" s="30">
        <f>+SUMIFS(Ventas!M:M,Ventas!$AD:$AD,$C$14,Ventas!$B:$B,$A28)</f>
        <v>0</v>
      </c>
      <c r="K28" s="30">
        <f>+SUMIFS(Ventas!N:N,Ventas!$AD:$AD,$C$14,Ventas!$B:$B,$A28)</f>
        <v>0</v>
      </c>
      <c r="L28" s="30">
        <f>+SUMIFS(Ventas!O:O,Ventas!$AD:$AD,$C$14,Ventas!$B:$B,$A28)</f>
        <v>0</v>
      </c>
    </row>
    <row r="29" spans="1:12">
      <c r="A29" s="29" t="s">
        <v>209</v>
      </c>
      <c r="B29" s="30">
        <f>+SUMIFS(Ventas!E:E,Ventas!$AD:$AD,$C$14,Ventas!$B:$B,$A29)</f>
        <v>2562.7380579488172</v>
      </c>
      <c r="C29" s="30">
        <f>+SUMIFS(Ventas!F:F,Ventas!$AD:$AD,$C$14,Ventas!$B:$B,$A29)</f>
        <v>2898.1952277057749</v>
      </c>
      <c r="D29" s="30">
        <f>+SUMIFS(Ventas!G:G,Ventas!$AD:$AD,$C$14,Ventas!$B:$B,$A29)</f>
        <v>1775.4674798837834</v>
      </c>
      <c r="E29" s="30">
        <f>+SUMIFS(Ventas!H:H,Ventas!$AD:$AD,$C$14,Ventas!$B:$B,$A29)</f>
        <v>1301.2211272931993</v>
      </c>
      <c r="F29" s="30">
        <f>+SUMIFS(Ventas!I:I,Ventas!$AD:$AD,$C$14,Ventas!$B:$B,$A29)</f>
        <v>1278.7583146808499</v>
      </c>
      <c r="G29" s="30">
        <f>+SUMIFS(Ventas!J:J,Ventas!$AD:$AD,$C$14,Ventas!$B:$B,$A29)</f>
        <v>1286.10848795277</v>
      </c>
      <c r="H29" s="30">
        <f>+SUMIFS(Ventas!K:K,Ventas!$AD:$AD,$C$14,Ventas!$B:$B,$A29)</f>
        <v>1172.3975505748599</v>
      </c>
      <c r="I29" s="30">
        <f>+SUMIFS(Ventas!L:L,Ventas!$AD:$AD,$C$14,Ventas!$B:$B,$A29)</f>
        <v>1005.97397967534</v>
      </c>
      <c r="J29" s="30">
        <f>+SUMIFS(Ventas!M:M,Ventas!$AD:$AD,$C$14,Ventas!$B:$B,$A29)</f>
        <v>652.87405776249898</v>
      </c>
      <c r="K29" s="30">
        <f>+SUMIFS(Ventas!N:N,Ventas!$AD:$AD,$C$14,Ventas!$B:$B,$A29)</f>
        <v>783.28764027130796</v>
      </c>
      <c r="L29" s="30">
        <f>+SUMIFS(Ventas!O:O,Ventas!$AD:$AD,$C$14,Ventas!$B:$B,$A29)</f>
        <v>769.00502639960405</v>
      </c>
    </row>
    <row r="30" spans="1:12">
      <c r="A30" s="29" t="s">
        <v>210</v>
      </c>
      <c r="B30" s="30">
        <f>+SUMIFS(Ventas!E:E,Ventas!$AD:$AD,$C$14,Ventas!$B:$B,$A30)</f>
        <v>0</v>
      </c>
      <c r="C30" s="30">
        <f>+SUMIFS(Ventas!F:F,Ventas!$AD:$AD,$C$14,Ventas!$B:$B,$A30)</f>
        <v>0</v>
      </c>
      <c r="D30" s="30">
        <f>+SUMIFS(Ventas!G:G,Ventas!$AD:$AD,$C$14,Ventas!$B:$B,$A30)</f>
        <v>0</v>
      </c>
      <c r="E30" s="30">
        <f>+SUMIFS(Ventas!H:H,Ventas!$AD:$AD,$C$14,Ventas!$B:$B,$A30)</f>
        <v>0</v>
      </c>
      <c r="F30" s="30">
        <f>+SUMIFS(Ventas!I:I,Ventas!$AD:$AD,$C$14,Ventas!$B:$B,$A30)</f>
        <v>0</v>
      </c>
      <c r="G30" s="30">
        <f>+SUMIFS(Ventas!J:J,Ventas!$AD:$AD,$C$14,Ventas!$B:$B,$A30)</f>
        <v>0</v>
      </c>
      <c r="H30" s="30">
        <f>+SUMIFS(Ventas!K:K,Ventas!$AD:$AD,$C$14,Ventas!$B:$B,$A30)</f>
        <v>0</v>
      </c>
      <c r="I30" s="30">
        <f>+SUMIFS(Ventas!L:L,Ventas!$AD:$AD,$C$14,Ventas!$B:$B,$A30)</f>
        <v>0</v>
      </c>
      <c r="J30" s="30">
        <f>+SUMIFS(Ventas!M:M,Ventas!$AD:$AD,$C$14,Ventas!$B:$B,$A30)</f>
        <v>0</v>
      </c>
      <c r="K30" s="30">
        <f>+SUMIFS(Ventas!N:N,Ventas!$AD:$AD,$C$14,Ventas!$B:$B,$A30)</f>
        <v>0</v>
      </c>
      <c r="L30" s="30">
        <f>+SUMIFS(Ventas!O:O,Ventas!$AD:$AD,$C$14,Ventas!$B:$B,$A30)</f>
        <v>0</v>
      </c>
    </row>
    <row r="31" spans="1:12">
      <c r="A31" s="29" t="s">
        <v>211</v>
      </c>
      <c r="B31" s="30">
        <f>+SUMIFS(Ventas!E:E,Ventas!$AD:$AD,$C$14,Ventas!$B:$B,$A31)</f>
        <v>0</v>
      </c>
      <c r="C31" s="30">
        <f>+SUMIFS(Ventas!F:F,Ventas!$AD:$AD,$C$14,Ventas!$B:$B,$A31)</f>
        <v>0</v>
      </c>
      <c r="D31" s="30">
        <f>+SUMIFS(Ventas!G:G,Ventas!$AD:$AD,$C$14,Ventas!$B:$B,$A31)</f>
        <v>0</v>
      </c>
      <c r="E31" s="30">
        <f>+SUMIFS(Ventas!H:H,Ventas!$AD:$AD,$C$14,Ventas!$B:$B,$A31)</f>
        <v>0</v>
      </c>
      <c r="F31" s="30">
        <f>+SUMIFS(Ventas!I:I,Ventas!$AD:$AD,$C$14,Ventas!$B:$B,$A31)</f>
        <v>0</v>
      </c>
      <c r="G31" s="30">
        <f>+SUMIFS(Ventas!J:J,Ventas!$AD:$AD,$C$14,Ventas!$B:$B,$A31)</f>
        <v>0</v>
      </c>
      <c r="H31" s="30">
        <f>+SUMIFS(Ventas!K:K,Ventas!$AD:$AD,$C$14,Ventas!$B:$B,$A31)</f>
        <v>0</v>
      </c>
      <c r="I31" s="30">
        <f>+SUMIFS(Ventas!L:L,Ventas!$AD:$AD,$C$14,Ventas!$B:$B,$A31)</f>
        <v>0</v>
      </c>
      <c r="J31" s="30">
        <f>+SUMIFS(Ventas!M:M,Ventas!$AD:$AD,$C$14,Ventas!$B:$B,$A31)</f>
        <v>0</v>
      </c>
      <c r="K31" s="30">
        <f>+SUMIFS(Ventas!N:N,Ventas!$AD:$AD,$C$14,Ventas!$B:$B,$A31)</f>
        <v>0</v>
      </c>
      <c r="L31" s="30">
        <f>+SUMIFS(Ventas!O:O,Ventas!$AD:$AD,$C$14,Ventas!$B:$B,$A31)</f>
        <v>0</v>
      </c>
    </row>
    <row r="32" spans="1:12">
      <c r="A32" s="29" t="s">
        <v>212</v>
      </c>
      <c r="B32" s="30">
        <f>+SUMIFS(Ventas!E:E,Ventas!$AD:$AD,$C$14,Ventas!$B:$B,$A32)</f>
        <v>0</v>
      </c>
      <c r="C32" s="30">
        <f>+SUMIFS(Ventas!F:F,Ventas!$AD:$AD,$C$14,Ventas!$B:$B,$A32)</f>
        <v>0</v>
      </c>
      <c r="D32" s="30">
        <f>+SUMIFS(Ventas!G:G,Ventas!$AD:$AD,$C$14,Ventas!$B:$B,$A32)</f>
        <v>0</v>
      </c>
      <c r="E32" s="30">
        <f>+SUMIFS(Ventas!H:H,Ventas!$AD:$AD,$C$14,Ventas!$B:$B,$A32)</f>
        <v>0</v>
      </c>
      <c r="F32" s="30">
        <f>+SUMIFS(Ventas!I:I,Ventas!$AD:$AD,$C$14,Ventas!$B:$B,$A32)</f>
        <v>0</v>
      </c>
      <c r="G32" s="30">
        <f>+SUMIFS(Ventas!J:J,Ventas!$AD:$AD,$C$14,Ventas!$B:$B,$A32)</f>
        <v>0</v>
      </c>
      <c r="H32" s="30">
        <f>+SUMIFS(Ventas!K:K,Ventas!$AD:$AD,$C$14,Ventas!$B:$B,$A32)</f>
        <v>0</v>
      </c>
      <c r="I32" s="30">
        <f>+SUMIFS(Ventas!L:L,Ventas!$AD:$AD,$C$14,Ventas!$B:$B,$A32)</f>
        <v>0</v>
      </c>
      <c r="J32" s="30">
        <f>+SUMIFS(Ventas!M:M,Ventas!$AD:$AD,$C$14,Ventas!$B:$B,$A32)</f>
        <v>0</v>
      </c>
      <c r="K32" s="30">
        <f>+SUMIFS(Ventas!N:N,Ventas!$AD:$AD,$C$14,Ventas!$B:$B,$A32)</f>
        <v>0</v>
      </c>
      <c r="L32" s="30">
        <f>+SUMIFS(Ventas!O:O,Ventas!$AD:$AD,$C$14,Ventas!$B:$B,$A32)</f>
        <v>0</v>
      </c>
    </row>
    <row r="33" spans="1:12">
      <c r="A33" s="29" t="s">
        <v>213</v>
      </c>
      <c r="B33" s="30">
        <f>+SUMIFS(Ventas!E:E,Ventas!$AD:$AD,$C$14,Ventas!$B:$B,$A33)</f>
        <v>0</v>
      </c>
      <c r="C33" s="30">
        <f>+SUMIFS(Ventas!F:F,Ventas!$AD:$AD,$C$14,Ventas!$B:$B,$A33)</f>
        <v>0</v>
      </c>
      <c r="D33" s="30">
        <f>+SUMIFS(Ventas!G:G,Ventas!$AD:$AD,$C$14,Ventas!$B:$B,$A33)</f>
        <v>0</v>
      </c>
      <c r="E33" s="30">
        <f>+SUMIFS(Ventas!H:H,Ventas!$AD:$AD,$C$14,Ventas!$B:$B,$A33)</f>
        <v>0</v>
      </c>
      <c r="F33" s="30">
        <f>+SUMIFS(Ventas!I:I,Ventas!$AD:$AD,$C$14,Ventas!$B:$B,$A33)</f>
        <v>0</v>
      </c>
      <c r="G33" s="30">
        <f>+SUMIFS(Ventas!J:J,Ventas!$AD:$AD,$C$14,Ventas!$B:$B,$A33)</f>
        <v>0</v>
      </c>
      <c r="H33" s="30">
        <f>+SUMIFS(Ventas!K:K,Ventas!$AD:$AD,$C$14,Ventas!$B:$B,$A33)</f>
        <v>0</v>
      </c>
      <c r="I33" s="30">
        <f>+SUMIFS(Ventas!L:L,Ventas!$AD:$AD,$C$14,Ventas!$B:$B,$A33)</f>
        <v>0</v>
      </c>
      <c r="J33" s="30">
        <f>+SUMIFS(Ventas!M:M,Ventas!$AD:$AD,$C$14,Ventas!$B:$B,$A33)</f>
        <v>0</v>
      </c>
      <c r="K33" s="30">
        <f>+SUMIFS(Ventas!N:N,Ventas!$AD:$AD,$C$14,Ventas!$B:$B,$A33)</f>
        <v>0</v>
      </c>
      <c r="L33" s="30">
        <f>+SUMIFS(Ventas!O:O,Ventas!$AD:$AD,$C$14,Ventas!$B:$B,$A33)</f>
        <v>0</v>
      </c>
    </row>
    <row r="34" spans="1:12">
      <c r="A34" s="29" t="s">
        <v>214</v>
      </c>
      <c r="B34" s="30">
        <f>+SUMIFS(Ventas!E:E,Ventas!$AD:$AD,$C$14,Ventas!$B:$B,$A34)</f>
        <v>0</v>
      </c>
      <c r="C34" s="30">
        <f>+SUMIFS(Ventas!F:F,Ventas!$AD:$AD,$C$14,Ventas!$B:$B,$A34)</f>
        <v>0</v>
      </c>
      <c r="D34" s="30">
        <f>+SUMIFS(Ventas!G:G,Ventas!$AD:$AD,$C$14,Ventas!$B:$B,$A34)</f>
        <v>0</v>
      </c>
      <c r="E34" s="30">
        <f>+SUMIFS(Ventas!H:H,Ventas!$AD:$AD,$C$14,Ventas!$B:$B,$A34)</f>
        <v>0</v>
      </c>
      <c r="F34" s="30">
        <f>+SUMIFS(Ventas!I:I,Ventas!$AD:$AD,$C$14,Ventas!$B:$B,$A34)</f>
        <v>0</v>
      </c>
      <c r="G34" s="30">
        <f>+SUMIFS(Ventas!J:J,Ventas!$AD:$AD,$C$14,Ventas!$B:$B,$A34)</f>
        <v>0</v>
      </c>
      <c r="H34" s="30">
        <f>+SUMIFS(Ventas!K:K,Ventas!$AD:$AD,$C$14,Ventas!$B:$B,$A34)</f>
        <v>0</v>
      </c>
      <c r="I34" s="30">
        <f>+SUMIFS(Ventas!L:L,Ventas!$AD:$AD,$C$14,Ventas!$B:$B,$A34)</f>
        <v>0</v>
      </c>
      <c r="J34" s="30">
        <f>+SUMIFS(Ventas!M:M,Ventas!$AD:$AD,$C$14,Ventas!$B:$B,$A34)</f>
        <v>0</v>
      </c>
      <c r="K34" s="30">
        <f>+SUMIFS(Ventas!N:N,Ventas!$AD:$AD,$C$14,Ventas!$B:$B,$A34)</f>
        <v>0</v>
      </c>
      <c r="L34" s="30">
        <f>+SUMIFS(Ventas!O:O,Ventas!$AD:$AD,$C$14,Ventas!$B:$B,$A34)</f>
        <v>0</v>
      </c>
    </row>
    <row r="35" spans="1:12">
      <c r="A35" s="34" t="s">
        <v>215</v>
      </c>
      <c r="B35" s="76">
        <f t="shared" ref="B35:L35" si="0">SUM(B17:B34)</f>
        <v>6080.3886956984297</v>
      </c>
      <c r="C35" s="76">
        <f t="shared" si="0"/>
        <v>6519.7431625705995</v>
      </c>
      <c r="D35" s="76">
        <f t="shared" si="0"/>
        <v>4100.7613922540932</v>
      </c>
      <c r="E35" s="76">
        <f t="shared" si="0"/>
        <v>3268.9982991332781</v>
      </c>
      <c r="F35" s="76">
        <f t="shared" si="0"/>
        <v>3251.8993746161832</v>
      </c>
      <c r="G35" s="76">
        <f t="shared" si="0"/>
        <v>3235.1137376583392</v>
      </c>
      <c r="H35" s="76">
        <f t="shared" si="0"/>
        <v>2985.1206428995465</v>
      </c>
      <c r="I35" s="76">
        <f t="shared" si="0"/>
        <v>2610.2949658275334</v>
      </c>
      <c r="J35" s="76">
        <f t="shared" si="0"/>
        <v>2927.8205433653206</v>
      </c>
      <c r="K35" s="76">
        <f t="shared" si="0"/>
        <v>3070.1231676164716</v>
      </c>
      <c r="L35" s="76">
        <f t="shared" si="0"/>
        <v>3098.0259289175783</v>
      </c>
    </row>
    <row r="36" spans="1:12" ht="13.8" thickBot="1">
      <c r="A36" s="37"/>
      <c r="B36" s="88" t="s">
        <v>216</v>
      </c>
      <c r="C36" s="88"/>
      <c r="D36" s="88"/>
      <c r="E36" s="88"/>
      <c r="F36" s="88"/>
      <c r="G36" s="88"/>
      <c r="H36" s="88"/>
      <c r="I36" s="88"/>
      <c r="J36" s="88"/>
      <c r="K36" s="88"/>
      <c r="L36" s="88"/>
    </row>
    <row r="37" spans="1:12" ht="13.8" thickTop="1">
      <c r="A37" s="29" t="s">
        <v>198</v>
      </c>
      <c r="B37" s="38">
        <f t="shared" ref="B37:L52" si="1">+B17/B$35</f>
        <v>0.30193643690574845</v>
      </c>
      <c r="C37" s="38">
        <f t="shared" si="1"/>
        <v>0.3096156017531958</v>
      </c>
      <c r="D37" s="38">
        <f t="shared" si="1"/>
        <v>0.30966243704425811</v>
      </c>
      <c r="E37" s="38">
        <f t="shared" si="1"/>
        <v>0.28753024090061241</v>
      </c>
      <c r="F37" s="38">
        <f t="shared" si="1"/>
        <v>0.28368132058445461</v>
      </c>
      <c r="G37" s="38">
        <f t="shared" si="1"/>
        <v>0.28679225482314441</v>
      </c>
      <c r="H37" s="38">
        <f t="shared" si="1"/>
        <v>0.28332988321203062</v>
      </c>
      <c r="I37" s="38">
        <f t="shared" si="1"/>
        <v>0.27802031405849176</v>
      </c>
      <c r="J37" s="38">
        <f t="shared" si="1"/>
        <v>0.16086602340911837</v>
      </c>
      <c r="K37" s="38">
        <f t="shared" si="1"/>
        <v>0.18405382303329457</v>
      </c>
      <c r="L37" s="38">
        <f t="shared" si="1"/>
        <v>0.17907027398594733</v>
      </c>
    </row>
    <row r="38" spans="1:12">
      <c r="A38" s="29" t="s">
        <v>199</v>
      </c>
      <c r="B38" s="38">
        <f t="shared" si="1"/>
        <v>0</v>
      </c>
      <c r="C38" s="38">
        <f t="shared" si="1"/>
        <v>0</v>
      </c>
      <c r="D38" s="38">
        <f t="shared" si="1"/>
        <v>0</v>
      </c>
      <c r="E38" s="38">
        <f t="shared" si="1"/>
        <v>0</v>
      </c>
      <c r="F38" s="38">
        <f t="shared" si="1"/>
        <v>0</v>
      </c>
      <c r="G38" s="38">
        <f t="shared" si="1"/>
        <v>0</v>
      </c>
      <c r="H38" s="38">
        <f t="shared" si="1"/>
        <v>0</v>
      </c>
      <c r="I38" s="38">
        <f t="shared" si="1"/>
        <v>0</v>
      </c>
      <c r="J38" s="38">
        <f t="shared" si="1"/>
        <v>0</v>
      </c>
      <c r="K38" s="38">
        <f t="shared" si="1"/>
        <v>0</v>
      </c>
      <c r="L38" s="38">
        <f t="shared" si="1"/>
        <v>0</v>
      </c>
    </row>
    <row r="39" spans="1:12">
      <c r="A39" s="29" t="s">
        <v>200</v>
      </c>
      <c r="B39" s="38">
        <f t="shared" si="1"/>
        <v>0</v>
      </c>
      <c r="C39" s="38">
        <f t="shared" si="1"/>
        <v>0</v>
      </c>
      <c r="D39" s="38">
        <f t="shared" si="1"/>
        <v>0</v>
      </c>
      <c r="E39" s="38">
        <f t="shared" si="1"/>
        <v>0</v>
      </c>
      <c r="F39" s="38">
        <f t="shared" si="1"/>
        <v>0</v>
      </c>
      <c r="G39" s="38">
        <f t="shared" si="1"/>
        <v>0</v>
      </c>
      <c r="H39" s="38">
        <f t="shared" si="1"/>
        <v>0</v>
      </c>
      <c r="I39" s="38">
        <f t="shared" si="1"/>
        <v>0</v>
      </c>
      <c r="J39" s="38">
        <f t="shared" si="1"/>
        <v>0</v>
      </c>
      <c r="K39" s="38">
        <f t="shared" si="1"/>
        <v>0</v>
      </c>
      <c r="L39" s="38">
        <f t="shared" si="1"/>
        <v>0</v>
      </c>
    </row>
    <row r="40" spans="1:12">
      <c r="A40" s="29" t="s">
        <v>201</v>
      </c>
      <c r="B40" s="38">
        <f t="shared" si="1"/>
        <v>0</v>
      </c>
      <c r="C40" s="38">
        <f t="shared" si="1"/>
        <v>0</v>
      </c>
      <c r="D40" s="38">
        <f t="shared" si="1"/>
        <v>0</v>
      </c>
      <c r="E40" s="38">
        <f t="shared" si="1"/>
        <v>0</v>
      </c>
      <c r="F40" s="38">
        <f t="shared" si="1"/>
        <v>0</v>
      </c>
      <c r="G40" s="38">
        <f t="shared" si="1"/>
        <v>0</v>
      </c>
      <c r="H40" s="38">
        <f t="shared" si="1"/>
        <v>0</v>
      </c>
      <c r="I40" s="38">
        <f t="shared" si="1"/>
        <v>0</v>
      </c>
      <c r="J40" s="38">
        <f t="shared" si="1"/>
        <v>0</v>
      </c>
      <c r="K40" s="38">
        <f t="shared" si="1"/>
        <v>0</v>
      </c>
      <c r="L40" s="38">
        <f t="shared" si="1"/>
        <v>0</v>
      </c>
    </row>
    <row r="41" spans="1:12">
      <c r="A41" s="29" t="s">
        <v>202</v>
      </c>
      <c r="B41" s="38">
        <f t="shared" si="1"/>
        <v>0</v>
      </c>
      <c r="C41" s="38">
        <f t="shared" si="1"/>
        <v>0</v>
      </c>
      <c r="D41" s="38">
        <f t="shared" si="1"/>
        <v>0</v>
      </c>
      <c r="E41" s="38">
        <f t="shared" si="1"/>
        <v>0</v>
      </c>
      <c r="F41" s="38">
        <f t="shared" si="1"/>
        <v>0</v>
      </c>
      <c r="G41" s="38">
        <f t="shared" si="1"/>
        <v>0</v>
      </c>
      <c r="H41" s="38">
        <f t="shared" si="1"/>
        <v>0</v>
      </c>
      <c r="I41" s="38">
        <f t="shared" si="1"/>
        <v>0</v>
      </c>
      <c r="J41" s="38">
        <f t="shared" si="1"/>
        <v>0</v>
      </c>
      <c r="K41" s="38">
        <f t="shared" si="1"/>
        <v>0</v>
      </c>
      <c r="L41" s="38">
        <f t="shared" si="1"/>
        <v>0</v>
      </c>
    </row>
    <row r="42" spans="1:12">
      <c r="A42" s="29" t="s">
        <v>203</v>
      </c>
      <c r="B42" s="38">
        <f t="shared" si="1"/>
        <v>0</v>
      </c>
      <c r="C42" s="38">
        <f t="shared" si="1"/>
        <v>0</v>
      </c>
      <c r="D42" s="38">
        <f t="shared" si="1"/>
        <v>0</v>
      </c>
      <c r="E42" s="38">
        <f t="shared" si="1"/>
        <v>0</v>
      </c>
      <c r="F42" s="38">
        <f t="shared" si="1"/>
        <v>0</v>
      </c>
      <c r="G42" s="38">
        <f t="shared" si="1"/>
        <v>0</v>
      </c>
      <c r="H42" s="38">
        <f t="shared" si="1"/>
        <v>0</v>
      </c>
      <c r="I42" s="38">
        <f t="shared" si="1"/>
        <v>0</v>
      </c>
      <c r="J42" s="38">
        <f t="shared" si="1"/>
        <v>0</v>
      </c>
      <c r="K42" s="38">
        <f t="shared" si="1"/>
        <v>0</v>
      </c>
      <c r="L42" s="38">
        <f t="shared" si="1"/>
        <v>0</v>
      </c>
    </row>
    <row r="43" spans="1:12">
      <c r="A43" s="29" t="s">
        <v>204</v>
      </c>
      <c r="B43" s="38">
        <f t="shared" si="1"/>
        <v>0</v>
      </c>
      <c r="C43" s="38">
        <f t="shared" si="1"/>
        <v>0</v>
      </c>
      <c r="D43" s="38">
        <f t="shared" si="1"/>
        <v>0</v>
      </c>
      <c r="E43" s="38">
        <f t="shared" si="1"/>
        <v>0</v>
      </c>
      <c r="F43" s="38">
        <f t="shared" si="1"/>
        <v>0</v>
      </c>
      <c r="G43" s="38">
        <f t="shared" si="1"/>
        <v>0</v>
      </c>
      <c r="H43" s="38">
        <f t="shared" si="1"/>
        <v>0</v>
      </c>
      <c r="I43" s="38">
        <f t="shared" si="1"/>
        <v>0</v>
      </c>
      <c r="J43" s="38">
        <f t="shared" si="1"/>
        <v>0</v>
      </c>
      <c r="K43" s="38">
        <f t="shared" si="1"/>
        <v>0</v>
      </c>
      <c r="L43" s="38">
        <f t="shared" si="1"/>
        <v>0</v>
      </c>
    </row>
    <row r="44" spans="1:12">
      <c r="A44" s="29" t="s">
        <v>205</v>
      </c>
      <c r="B44" s="38">
        <f t="shared" si="1"/>
        <v>4.1626081353836129E-2</v>
      </c>
      <c r="C44" s="38">
        <f t="shared" si="1"/>
        <v>4.4134165513395447E-2</v>
      </c>
      <c r="D44" s="38">
        <f t="shared" si="1"/>
        <v>4.2772093937874324E-2</v>
      </c>
      <c r="E44" s="38">
        <f t="shared" si="1"/>
        <v>3.9256265456640807E-2</v>
      </c>
      <c r="F44" s="38">
        <f t="shared" si="1"/>
        <v>3.8789547956897305E-2</v>
      </c>
      <c r="G44" s="38">
        <f t="shared" si="1"/>
        <v>3.9214925745585612E-2</v>
      </c>
      <c r="H44" s="38">
        <f t="shared" si="1"/>
        <v>3.8741493693812919E-2</v>
      </c>
      <c r="I44" s="38">
        <f t="shared" si="1"/>
        <v>3.8015482594853954E-2</v>
      </c>
      <c r="J44" s="38">
        <f t="shared" si="1"/>
        <v>2.1996232662790636E-2</v>
      </c>
      <c r="K44" s="38">
        <f t="shared" si="1"/>
        <v>2.516684771662581E-2</v>
      </c>
      <c r="L44" s="38">
        <f t="shared" si="1"/>
        <v>2.4485415416573914E-2</v>
      </c>
    </row>
    <row r="45" spans="1:12">
      <c r="A45" s="29" t="s">
        <v>206</v>
      </c>
      <c r="B45" s="38">
        <f t="shared" si="1"/>
        <v>0</v>
      </c>
      <c r="C45" s="38">
        <f t="shared" si="1"/>
        <v>0</v>
      </c>
      <c r="D45" s="38">
        <f t="shared" si="1"/>
        <v>0</v>
      </c>
      <c r="E45" s="38">
        <f t="shared" si="1"/>
        <v>0</v>
      </c>
      <c r="F45" s="38">
        <f t="shared" si="1"/>
        <v>0</v>
      </c>
      <c r="G45" s="38">
        <f t="shared" si="1"/>
        <v>0</v>
      </c>
      <c r="H45" s="38">
        <f t="shared" si="1"/>
        <v>0</v>
      </c>
      <c r="I45" s="38">
        <f t="shared" si="1"/>
        <v>0</v>
      </c>
      <c r="J45" s="38">
        <f t="shared" si="1"/>
        <v>0</v>
      </c>
      <c r="K45" s="38">
        <f t="shared" si="1"/>
        <v>0</v>
      </c>
      <c r="L45" s="38">
        <f t="shared" si="1"/>
        <v>0</v>
      </c>
    </row>
    <row r="46" spans="1:12">
      <c r="A46" s="29" t="s">
        <v>207</v>
      </c>
      <c r="B46" s="38">
        <f t="shared" si="1"/>
        <v>0</v>
      </c>
      <c r="C46" s="38">
        <f t="shared" si="1"/>
        <v>0</v>
      </c>
      <c r="D46" s="38">
        <f t="shared" si="1"/>
        <v>0</v>
      </c>
      <c r="E46" s="38">
        <f t="shared" si="1"/>
        <v>0</v>
      </c>
      <c r="F46" s="38">
        <f t="shared" si="1"/>
        <v>0</v>
      </c>
      <c r="G46" s="38">
        <f t="shared" si="1"/>
        <v>0</v>
      </c>
      <c r="H46" s="38">
        <f t="shared" si="1"/>
        <v>0</v>
      </c>
      <c r="I46" s="38">
        <f t="shared" si="1"/>
        <v>0</v>
      </c>
      <c r="J46" s="38">
        <f t="shared" si="1"/>
        <v>0</v>
      </c>
      <c r="K46" s="38">
        <f t="shared" si="1"/>
        <v>0</v>
      </c>
      <c r="L46" s="38">
        <f t="shared" si="1"/>
        <v>0</v>
      </c>
    </row>
    <row r="47" spans="1:12">
      <c r="A47" s="31" t="s">
        <v>130</v>
      </c>
      <c r="B47" s="40">
        <f t="shared" si="1"/>
        <v>0.23496145673533211</v>
      </c>
      <c r="C47" s="40">
        <f t="shared" si="1"/>
        <v>0.2017242513505659</v>
      </c>
      <c r="D47" s="40">
        <f t="shared" si="1"/>
        <v>0.21460502337051662</v>
      </c>
      <c r="E47" s="40">
        <f t="shared" si="1"/>
        <v>0.27516460887024724</v>
      </c>
      <c r="F47" s="40">
        <f t="shared" si="1"/>
        <v>0.28429484977618374</v>
      </c>
      <c r="G47" s="40">
        <f t="shared" si="1"/>
        <v>0.27644621296058397</v>
      </c>
      <c r="H47" s="40">
        <f t="shared" si="1"/>
        <v>0.28518149799435766</v>
      </c>
      <c r="I47" s="40">
        <f t="shared" si="1"/>
        <v>0.29857711382421814</v>
      </c>
      <c r="J47" s="40">
        <f t="shared" si="1"/>
        <v>0.59414796429765393</v>
      </c>
      <c r="K47" s="40">
        <f t="shared" si="1"/>
        <v>0.53564701125925995</v>
      </c>
      <c r="L47" s="40">
        <f t="shared" si="1"/>
        <v>0.54822010458888437</v>
      </c>
    </row>
    <row r="48" spans="1:12">
      <c r="A48" s="29" t="s">
        <v>208</v>
      </c>
      <c r="B48" s="38">
        <f t="shared" si="1"/>
        <v>0</v>
      </c>
      <c r="C48" s="38">
        <f t="shared" si="1"/>
        <v>0</v>
      </c>
      <c r="D48" s="38">
        <f t="shared" si="1"/>
        <v>0</v>
      </c>
      <c r="E48" s="38">
        <f t="shared" si="1"/>
        <v>0</v>
      </c>
      <c r="F48" s="38">
        <f t="shared" si="1"/>
        <v>0</v>
      </c>
      <c r="G48" s="38">
        <f t="shared" si="1"/>
        <v>0</v>
      </c>
      <c r="H48" s="38">
        <f t="shared" si="1"/>
        <v>0</v>
      </c>
      <c r="I48" s="38">
        <f t="shared" si="1"/>
        <v>0</v>
      </c>
      <c r="J48" s="38">
        <f t="shared" si="1"/>
        <v>0</v>
      </c>
      <c r="K48" s="38">
        <f t="shared" si="1"/>
        <v>0</v>
      </c>
      <c r="L48" s="38">
        <f t="shared" si="1"/>
        <v>0</v>
      </c>
    </row>
    <row r="49" spans="1:12">
      <c r="A49" s="29" t="s">
        <v>209</v>
      </c>
      <c r="B49" s="38">
        <f t="shared" si="1"/>
        <v>0.4214760250050833</v>
      </c>
      <c r="C49" s="38">
        <f t="shared" si="1"/>
        <v>0.44452598138284277</v>
      </c>
      <c r="D49" s="38">
        <f t="shared" si="1"/>
        <v>0.43296044564735092</v>
      </c>
      <c r="E49" s="38">
        <f t="shared" si="1"/>
        <v>0.39804888477249956</v>
      </c>
      <c r="F49" s="38">
        <f t="shared" si="1"/>
        <v>0.39323428168246438</v>
      </c>
      <c r="G49" s="38">
        <f t="shared" si="1"/>
        <v>0.39754660647068601</v>
      </c>
      <c r="H49" s="38">
        <f t="shared" si="1"/>
        <v>0.39274712509979876</v>
      </c>
      <c r="I49" s="38">
        <f t="shared" si="1"/>
        <v>0.38538708952243617</v>
      </c>
      <c r="J49" s="38">
        <f t="shared" si="1"/>
        <v>0.22298977963043692</v>
      </c>
      <c r="K49" s="38">
        <f t="shared" si="1"/>
        <v>0.25513231799081959</v>
      </c>
      <c r="L49" s="38">
        <f t="shared" si="1"/>
        <v>0.24822420600859441</v>
      </c>
    </row>
    <row r="50" spans="1:12">
      <c r="A50" s="29" t="s">
        <v>210</v>
      </c>
      <c r="B50" s="38">
        <f t="shared" si="1"/>
        <v>0</v>
      </c>
      <c r="C50" s="38">
        <f t="shared" si="1"/>
        <v>0</v>
      </c>
      <c r="D50" s="38">
        <f t="shared" si="1"/>
        <v>0</v>
      </c>
      <c r="E50" s="38">
        <f t="shared" si="1"/>
        <v>0</v>
      </c>
      <c r="F50" s="38">
        <f t="shared" si="1"/>
        <v>0</v>
      </c>
      <c r="G50" s="38">
        <f t="shared" si="1"/>
        <v>0</v>
      </c>
      <c r="H50" s="38">
        <f t="shared" si="1"/>
        <v>0</v>
      </c>
      <c r="I50" s="38">
        <f t="shared" si="1"/>
        <v>0</v>
      </c>
      <c r="J50" s="38">
        <f t="shared" si="1"/>
        <v>0</v>
      </c>
      <c r="K50" s="38">
        <f t="shared" si="1"/>
        <v>0</v>
      </c>
      <c r="L50" s="38">
        <f t="shared" si="1"/>
        <v>0</v>
      </c>
    </row>
    <row r="51" spans="1:12">
      <c r="A51" s="29" t="s">
        <v>211</v>
      </c>
      <c r="B51" s="38">
        <f t="shared" si="1"/>
        <v>0</v>
      </c>
      <c r="C51" s="38">
        <f t="shared" si="1"/>
        <v>0</v>
      </c>
      <c r="D51" s="38">
        <f t="shared" si="1"/>
        <v>0</v>
      </c>
      <c r="E51" s="38">
        <f t="shared" si="1"/>
        <v>0</v>
      </c>
      <c r="F51" s="38">
        <f t="shared" si="1"/>
        <v>0</v>
      </c>
      <c r="G51" s="38">
        <f t="shared" si="1"/>
        <v>0</v>
      </c>
      <c r="H51" s="38">
        <f t="shared" si="1"/>
        <v>0</v>
      </c>
      <c r="I51" s="38">
        <f t="shared" si="1"/>
        <v>0</v>
      </c>
      <c r="J51" s="38">
        <f t="shared" si="1"/>
        <v>0</v>
      </c>
      <c r="K51" s="38">
        <f t="shared" si="1"/>
        <v>0</v>
      </c>
      <c r="L51" s="38">
        <f t="shared" si="1"/>
        <v>0</v>
      </c>
    </row>
    <row r="52" spans="1:12">
      <c r="A52" s="29" t="s">
        <v>212</v>
      </c>
      <c r="B52" s="38">
        <f t="shared" si="1"/>
        <v>0</v>
      </c>
      <c r="C52" s="38">
        <f t="shared" si="1"/>
        <v>0</v>
      </c>
      <c r="D52" s="38">
        <f t="shared" si="1"/>
        <v>0</v>
      </c>
      <c r="E52" s="38">
        <f t="shared" si="1"/>
        <v>0</v>
      </c>
      <c r="F52" s="38">
        <f t="shared" si="1"/>
        <v>0</v>
      </c>
      <c r="G52" s="38">
        <f t="shared" si="1"/>
        <v>0</v>
      </c>
      <c r="H52" s="38">
        <f t="shared" si="1"/>
        <v>0</v>
      </c>
      <c r="I52" s="38">
        <f t="shared" si="1"/>
        <v>0</v>
      </c>
      <c r="J52" s="38">
        <f t="shared" si="1"/>
        <v>0</v>
      </c>
      <c r="K52" s="38">
        <f t="shared" si="1"/>
        <v>0</v>
      </c>
      <c r="L52" s="38">
        <f t="shared" si="1"/>
        <v>0</v>
      </c>
    </row>
    <row r="53" spans="1:12">
      <c r="A53" s="29" t="s">
        <v>213</v>
      </c>
      <c r="B53" s="38">
        <f t="shared" ref="B53:L54" si="2">+B33/B$35</f>
        <v>0</v>
      </c>
      <c r="C53" s="38">
        <f t="shared" si="2"/>
        <v>0</v>
      </c>
      <c r="D53" s="38">
        <f t="shared" si="2"/>
        <v>0</v>
      </c>
      <c r="E53" s="38">
        <f t="shared" si="2"/>
        <v>0</v>
      </c>
      <c r="F53" s="38">
        <f t="shared" si="2"/>
        <v>0</v>
      </c>
      <c r="G53" s="38">
        <f t="shared" si="2"/>
        <v>0</v>
      </c>
      <c r="H53" s="38">
        <f t="shared" si="2"/>
        <v>0</v>
      </c>
      <c r="I53" s="38">
        <f t="shared" si="2"/>
        <v>0</v>
      </c>
      <c r="J53" s="38">
        <f t="shared" si="2"/>
        <v>0</v>
      </c>
      <c r="K53" s="38">
        <f t="shared" si="2"/>
        <v>0</v>
      </c>
      <c r="L53" s="38">
        <f t="shared" si="2"/>
        <v>0</v>
      </c>
    </row>
    <row r="54" spans="1:12">
      <c r="A54" s="29" t="s">
        <v>214</v>
      </c>
      <c r="B54" s="38">
        <f t="shared" si="2"/>
        <v>0</v>
      </c>
      <c r="C54" s="38">
        <f t="shared" si="2"/>
        <v>0</v>
      </c>
      <c r="D54" s="38">
        <f t="shared" si="2"/>
        <v>0</v>
      </c>
      <c r="E54" s="38">
        <f t="shared" si="2"/>
        <v>0</v>
      </c>
      <c r="F54" s="38">
        <f t="shared" si="2"/>
        <v>0</v>
      </c>
      <c r="G54" s="38">
        <f t="shared" si="2"/>
        <v>0</v>
      </c>
      <c r="H54" s="38">
        <f t="shared" si="2"/>
        <v>0</v>
      </c>
      <c r="I54" s="38">
        <f t="shared" si="2"/>
        <v>0</v>
      </c>
      <c r="J54" s="38">
        <f t="shared" si="2"/>
        <v>0</v>
      </c>
      <c r="K54" s="38">
        <f t="shared" si="2"/>
        <v>0</v>
      </c>
      <c r="L54" s="38">
        <f t="shared" si="2"/>
        <v>0</v>
      </c>
    </row>
    <row r="55" spans="1:12">
      <c r="A55" s="34" t="s">
        <v>215</v>
      </c>
      <c r="B55" s="77">
        <f t="shared" ref="B55:L55" si="3">SUM(B37:B54)</f>
        <v>1</v>
      </c>
      <c r="C55" s="77">
        <f t="shared" si="3"/>
        <v>1</v>
      </c>
      <c r="D55" s="77">
        <f t="shared" si="3"/>
        <v>1</v>
      </c>
      <c r="E55" s="77">
        <f t="shared" si="3"/>
        <v>1</v>
      </c>
      <c r="F55" s="77">
        <f t="shared" si="3"/>
        <v>1</v>
      </c>
      <c r="G55" s="77">
        <f t="shared" si="3"/>
        <v>1</v>
      </c>
      <c r="H55" s="77">
        <f t="shared" si="3"/>
        <v>1</v>
      </c>
      <c r="I55" s="77">
        <f t="shared" si="3"/>
        <v>1</v>
      </c>
      <c r="J55" s="77">
        <f t="shared" si="3"/>
        <v>0.99999999999999978</v>
      </c>
      <c r="K55" s="77">
        <f t="shared" si="3"/>
        <v>0.99999999999999989</v>
      </c>
      <c r="L55" s="77">
        <f t="shared" si="3"/>
        <v>1</v>
      </c>
    </row>
  </sheetData>
  <sheetProtection algorithmName="SHA-512" hashValue="GdXa8bgu61e9rd0yfK1wZZ3jDfPJyRXhNfwQyqieWRhk4d+aoqtpa4aoFOzBBAhcN4WXh81DycpEIwil+3nIiw==" saltValue="Iqrdzr+TcnzCM1QbdT+ufA==" spinCount="100000" sheet="1" objects="1" scenarios="1"/>
  <protectedRanges>
    <protectedRange sqref="C13:C14" name="Rango1"/>
  </protectedRanges>
  <mergeCells count="3">
    <mergeCell ref="A12:L12"/>
    <mergeCell ref="B16:L16"/>
    <mergeCell ref="B36:L36"/>
  </mergeCells>
  <dataValidations count="1">
    <dataValidation type="list" allowBlank="1" showInputMessage="1" showErrorMessage="1" sqref="C14" xr:uid="{58880996-119E-4193-9F1C-65B32EB23699}">
      <formula1>$B$3:$B$6</formula1>
    </dataValidation>
  </dataValidations>
  <printOptions verticalCentered="1"/>
  <pageMargins left="0.59055118110236227" right="0" top="0" bottom="0" header="0" footer="0"/>
  <pageSetup paperSize="9" fitToHeight="0" orientation="landscape" horizontalDpi="1200" verticalDpi="1200" r:id="rId1"/>
  <rowBreaks count="2" manualBreakCount="2">
    <brk id="10" max="16383" man="1"/>
    <brk id="55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EB5DD8-48BF-4384-A2AE-5B49D5B3B09D}">
  <sheetPr>
    <pageSetUpPr fitToPage="1"/>
  </sheetPr>
  <dimension ref="A1:M43"/>
  <sheetViews>
    <sheetView view="pageBreakPreview" zoomScaleNormal="100" zoomScaleSheetLayoutView="100" workbookViewId="0">
      <selection sqref="A1:L1"/>
    </sheetView>
  </sheetViews>
  <sheetFormatPr baseColWidth="10" defaultColWidth="11.44140625" defaultRowHeight="13.2"/>
  <cols>
    <col min="1" max="1" width="23.109375" customWidth="1"/>
    <col min="2" max="12" width="9.6640625" customWidth="1"/>
  </cols>
  <sheetData>
    <row r="1" spans="1:13" ht="15.6">
      <c r="A1" s="86" t="s">
        <v>304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</row>
    <row r="2" spans="1:13" ht="15.6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6"/>
    </row>
    <row r="3" spans="1:13" ht="13.8" thickBot="1">
      <c r="B3" s="27" t="s">
        <v>17</v>
      </c>
      <c r="C3" s="27" t="s">
        <v>18</v>
      </c>
      <c r="D3" s="27">
        <v>2021</v>
      </c>
      <c r="E3" s="27">
        <v>2020</v>
      </c>
      <c r="F3" s="27">
        <v>2019</v>
      </c>
      <c r="G3" s="27">
        <v>2018</v>
      </c>
      <c r="H3" s="27">
        <v>2017</v>
      </c>
      <c r="I3" s="27">
        <v>2016</v>
      </c>
      <c r="J3" s="27">
        <v>2015</v>
      </c>
      <c r="K3" s="27">
        <v>2014</v>
      </c>
      <c r="L3" s="27">
        <v>2013</v>
      </c>
      <c r="M3" s="17"/>
    </row>
    <row r="4" spans="1:13" ht="14.4" thickTop="1" thickBot="1">
      <c r="A4" s="28" t="s">
        <v>196</v>
      </c>
      <c r="B4" s="87" t="s">
        <v>197</v>
      </c>
      <c r="C4" s="87"/>
      <c r="D4" s="87"/>
      <c r="E4" s="87"/>
      <c r="F4" s="87"/>
      <c r="G4" s="87"/>
      <c r="H4" s="87"/>
      <c r="I4" s="87"/>
      <c r="J4" s="87"/>
      <c r="K4" s="87"/>
      <c r="L4" s="87"/>
      <c r="M4" s="17"/>
    </row>
    <row r="5" spans="1:13" ht="13.8" thickTop="1">
      <c r="A5" s="29" t="s">
        <v>198</v>
      </c>
      <c r="B5" s="30">
        <v>1451.1863986936942</v>
      </c>
      <c r="C5" s="30">
        <v>1466.043586475502</v>
      </c>
      <c r="D5" s="30">
        <v>1012.665444158857</v>
      </c>
      <c r="E5" s="30">
        <v>833.53360067400581</v>
      </c>
      <c r="F5" s="30">
        <v>900.57329727297781</v>
      </c>
      <c r="G5" s="30">
        <v>994.6276492480215</v>
      </c>
      <c r="H5" s="30">
        <v>952.30050993794714</v>
      </c>
      <c r="I5" s="30">
        <v>628.81023646106064</v>
      </c>
      <c r="J5" s="30">
        <v>762.6667718195946</v>
      </c>
      <c r="K5" s="30">
        <v>712.63310248536163</v>
      </c>
      <c r="L5" s="30">
        <v>789.03364829116026</v>
      </c>
    </row>
    <row r="6" spans="1:13">
      <c r="A6" s="29" t="s">
        <v>199</v>
      </c>
      <c r="B6" s="30">
        <v>90.369576308680166</v>
      </c>
      <c r="C6" s="30">
        <v>60.021329982704785</v>
      </c>
      <c r="D6" s="30">
        <v>17.464429798492066</v>
      </c>
      <c r="E6" s="30">
        <v>28.909133809978421</v>
      </c>
      <c r="F6" s="30">
        <v>5.0010585551056472</v>
      </c>
      <c r="G6" s="30">
        <v>53.784474525828614</v>
      </c>
      <c r="H6" s="30">
        <v>36.869501360119173</v>
      </c>
      <c r="I6" s="30">
        <v>35.605160324381387</v>
      </c>
      <c r="J6" s="30">
        <v>52.687387940775317</v>
      </c>
      <c r="K6" s="30">
        <v>23.877087691248235</v>
      </c>
      <c r="L6" s="30">
        <v>11.145127372148309</v>
      </c>
    </row>
    <row r="7" spans="1:13">
      <c r="A7" s="29" t="s">
        <v>200</v>
      </c>
      <c r="B7" s="30">
        <v>4.8563485070755199</v>
      </c>
      <c r="C7" s="30">
        <v>39.724246712383668</v>
      </c>
      <c r="D7" s="30">
        <v>15.555264385087703</v>
      </c>
      <c r="E7" s="30">
        <v>10.20221479109383</v>
      </c>
      <c r="F7" s="30">
        <v>3.5070470612009776</v>
      </c>
      <c r="G7" s="30">
        <v>10.9044427630137</v>
      </c>
      <c r="H7" s="30">
        <v>0</v>
      </c>
      <c r="I7" s="30">
        <v>0</v>
      </c>
      <c r="J7" s="30">
        <v>3.4685045614373</v>
      </c>
      <c r="K7" s="30">
        <v>11.729364458778175</v>
      </c>
      <c r="L7" s="30">
        <v>27.96827235616307</v>
      </c>
    </row>
    <row r="8" spans="1:13">
      <c r="A8" s="29" t="s">
        <v>201</v>
      </c>
      <c r="B8" s="30">
        <v>0</v>
      </c>
      <c r="C8" s="30">
        <v>0</v>
      </c>
      <c r="D8" s="30">
        <v>0</v>
      </c>
      <c r="E8" s="30">
        <v>0</v>
      </c>
      <c r="F8" s="30">
        <v>0</v>
      </c>
      <c r="G8" s="30">
        <v>0</v>
      </c>
      <c r="H8" s="30">
        <v>10.019490027595801</v>
      </c>
      <c r="I8" s="30">
        <v>0</v>
      </c>
      <c r="J8" s="30">
        <v>0</v>
      </c>
      <c r="K8" s="30">
        <v>0</v>
      </c>
      <c r="L8" s="30">
        <v>0</v>
      </c>
    </row>
    <row r="9" spans="1:13">
      <c r="A9" s="29" t="s">
        <v>202</v>
      </c>
      <c r="B9" s="30">
        <v>17.421247677869502</v>
      </c>
      <c r="C9" s="30">
        <v>34.097492210772025</v>
      </c>
      <c r="D9" s="30">
        <v>9.2242223440458524</v>
      </c>
      <c r="E9" s="30">
        <v>8.0433603812955337</v>
      </c>
      <c r="F9" s="30">
        <v>9.5842509414111792</v>
      </c>
      <c r="G9" s="30">
        <v>20.061847909934123</v>
      </c>
      <c r="H9" s="30">
        <v>16.478476794165307</v>
      </c>
      <c r="I9" s="30">
        <v>58.005807159220581</v>
      </c>
      <c r="J9" s="30">
        <v>8.092548887691148</v>
      </c>
      <c r="K9" s="30">
        <v>8.3253024952187555</v>
      </c>
      <c r="L9" s="30">
        <v>10.084073678053757</v>
      </c>
    </row>
    <row r="10" spans="1:13">
      <c r="A10" s="29" t="s">
        <v>203</v>
      </c>
      <c r="B10" s="30">
        <v>0</v>
      </c>
      <c r="C10" s="30">
        <v>0.1070037186672</v>
      </c>
      <c r="D10" s="30">
        <v>20.335360089782753</v>
      </c>
      <c r="E10" s="30">
        <v>0</v>
      </c>
      <c r="F10" s="30">
        <v>4.4411817941323353</v>
      </c>
      <c r="G10" s="30">
        <v>42.314625461239601</v>
      </c>
      <c r="H10" s="30">
        <v>5.4844161451696802</v>
      </c>
      <c r="I10" s="30">
        <v>5.0132464876594298</v>
      </c>
      <c r="J10" s="30">
        <v>15.281603769728989</v>
      </c>
      <c r="K10" s="30">
        <v>5.0465430650388852</v>
      </c>
      <c r="L10" s="30">
        <v>8.5619995010777306</v>
      </c>
    </row>
    <row r="11" spans="1:13">
      <c r="A11" s="29" t="s">
        <v>204</v>
      </c>
      <c r="B11" s="30">
        <v>343.95547538760871</v>
      </c>
      <c r="C11" s="30">
        <v>360.46923016551006</v>
      </c>
      <c r="D11" s="30">
        <v>236.1782428466725</v>
      </c>
      <c r="E11" s="30">
        <v>232.44213905304704</v>
      </c>
      <c r="F11" s="30">
        <v>269.16097973537615</v>
      </c>
      <c r="G11" s="30">
        <v>321.02292916689646</v>
      </c>
      <c r="H11" s="30">
        <v>362.40713391417438</v>
      </c>
      <c r="I11" s="30">
        <v>164.9676763291416</v>
      </c>
      <c r="J11" s="30">
        <v>257.11202514805962</v>
      </c>
      <c r="K11" s="30">
        <v>201.51005254115671</v>
      </c>
      <c r="L11" s="30">
        <v>253.26324316581685</v>
      </c>
    </row>
    <row r="12" spans="1:13">
      <c r="A12" s="29" t="s">
        <v>205</v>
      </c>
      <c r="B12" s="30">
        <v>232.23469857232524</v>
      </c>
      <c r="C12" s="30">
        <v>351.6475796598213</v>
      </c>
      <c r="D12" s="30">
        <v>249.44239592075837</v>
      </c>
      <c r="E12" s="30">
        <v>157.51971550119856</v>
      </c>
      <c r="F12" s="30">
        <v>225.82050895028866</v>
      </c>
      <c r="G12" s="30">
        <v>229.08172538007236</v>
      </c>
      <c r="H12" s="30">
        <v>222.78368034034673</v>
      </c>
      <c r="I12" s="30">
        <v>185.97282568166816</v>
      </c>
      <c r="J12" s="30">
        <v>142.50149760533907</v>
      </c>
      <c r="K12" s="30">
        <v>174.83734271157633</v>
      </c>
      <c r="L12" s="30">
        <v>159.17330372322436</v>
      </c>
    </row>
    <row r="13" spans="1:13">
      <c r="A13" s="29" t="s">
        <v>206</v>
      </c>
      <c r="B13" s="30">
        <v>81.34289911819647</v>
      </c>
      <c r="C13" s="30">
        <v>113.22442059155517</v>
      </c>
      <c r="D13" s="30">
        <v>146.17558038938176</v>
      </c>
      <c r="E13" s="30">
        <v>106.97199457522206</v>
      </c>
      <c r="F13" s="30">
        <v>72.669949435525012</v>
      </c>
      <c r="G13" s="30">
        <v>85.304775177128278</v>
      </c>
      <c r="H13" s="30">
        <v>127.57777264437438</v>
      </c>
      <c r="I13" s="30">
        <v>93.720107338040805</v>
      </c>
      <c r="J13" s="30">
        <v>92.472251695092055</v>
      </c>
      <c r="K13" s="30">
        <v>52.469080427434918</v>
      </c>
      <c r="L13" s="30">
        <v>96.657238979794741</v>
      </c>
    </row>
    <row r="14" spans="1:13">
      <c r="A14" s="29" t="s">
        <v>207</v>
      </c>
      <c r="B14" s="30">
        <v>247.47074933276315</v>
      </c>
      <c r="C14" s="30">
        <v>311.55834222777503</v>
      </c>
      <c r="D14" s="30">
        <v>165.50475173122652</v>
      </c>
      <c r="E14" s="30">
        <v>91.692012769173601</v>
      </c>
      <c r="F14" s="30">
        <v>129.24281346319759</v>
      </c>
      <c r="G14" s="30">
        <v>263.0237024811197</v>
      </c>
      <c r="H14" s="30">
        <v>144.17353773685483</v>
      </c>
      <c r="I14" s="30">
        <v>207.81223922203964</v>
      </c>
      <c r="J14" s="30">
        <v>66.392872734313926</v>
      </c>
      <c r="K14" s="30">
        <v>118.73327736246137</v>
      </c>
      <c r="L14" s="30">
        <v>133.34672470544365</v>
      </c>
    </row>
    <row r="15" spans="1:13">
      <c r="A15" s="31" t="s">
        <v>130</v>
      </c>
      <c r="B15" s="32">
        <v>4768.4201489034776</v>
      </c>
      <c r="C15" s="32">
        <v>4425.5767707442728</v>
      </c>
      <c r="D15" s="32">
        <v>3379.3458765867449</v>
      </c>
      <c r="E15" s="32">
        <v>2916.5453405625008</v>
      </c>
      <c r="F15" s="32">
        <v>2911.2006002900234</v>
      </c>
      <c r="G15" s="32">
        <v>3459.4037226342921</v>
      </c>
      <c r="H15" s="32">
        <v>3021.0515662471062</v>
      </c>
      <c r="I15" s="32">
        <v>2755.6363086582928</v>
      </c>
      <c r="J15" s="32">
        <v>3497.4188783627592</v>
      </c>
      <c r="K15" s="32">
        <v>3239.0047548805637</v>
      </c>
      <c r="L15" s="32">
        <v>3039.7968395464127</v>
      </c>
      <c r="M15" s="41"/>
    </row>
    <row r="16" spans="1:13">
      <c r="A16" s="29" t="s">
        <v>208</v>
      </c>
      <c r="B16" s="30">
        <v>49.681471410613966</v>
      </c>
      <c r="C16" s="30">
        <v>61.862443553769303</v>
      </c>
      <c r="D16" s="30">
        <v>46.829944779563256</v>
      </c>
      <c r="E16" s="30">
        <v>34.92528753692617</v>
      </c>
      <c r="F16" s="30">
        <v>30.408242374575039</v>
      </c>
      <c r="G16" s="30">
        <v>56.884229708594397</v>
      </c>
      <c r="H16" s="30">
        <v>16.655743942313709</v>
      </c>
      <c r="I16" s="30">
        <v>18.20637015593714</v>
      </c>
      <c r="J16" s="30">
        <v>31.771733809497064</v>
      </c>
      <c r="K16" s="30">
        <v>38.227346133717177</v>
      </c>
      <c r="L16" s="30">
        <v>56.638593721968036</v>
      </c>
    </row>
    <row r="17" spans="1:13">
      <c r="A17" s="29" t="s">
        <v>209</v>
      </c>
      <c r="B17" s="30">
        <v>626.23797382309817</v>
      </c>
      <c r="C17" s="30">
        <v>354.03838361916468</v>
      </c>
      <c r="D17" s="30">
        <v>256.76206440417883</v>
      </c>
      <c r="E17" s="30">
        <v>430.52622776336494</v>
      </c>
      <c r="F17" s="30">
        <v>145.96133847442212</v>
      </c>
      <c r="G17" s="30">
        <v>203.70524271229053</v>
      </c>
      <c r="H17" s="30">
        <v>192.56426987213825</v>
      </c>
      <c r="I17" s="30">
        <v>147.53741859188426</v>
      </c>
      <c r="J17" s="30">
        <v>212.53378710477557</v>
      </c>
      <c r="K17" s="30">
        <v>120.93002441099632</v>
      </c>
      <c r="L17" s="30">
        <v>108.95807584679662</v>
      </c>
    </row>
    <row r="18" spans="1:13">
      <c r="A18" s="29" t="s">
        <v>210</v>
      </c>
      <c r="B18" s="30">
        <v>129.58493622027163</v>
      </c>
      <c r="C18" s="30">
        <v>50.493220659801587</v>
      </c>
      <c r="D18" s="30">
        <v>113.31007739853408</v>
      </c>
      <c r="E18" s="30">
        <v>87.453608822413841</v>
      </c>
      <c r="F18" s="30">
        <v>145.17069816183118</v>
      </c>
      <c r="G18" s="30">
        <v>72.973104889103467</v>
      </c>
      <c r="H18" s="30">
        <v>51.272761457093615</v>
      </c>
      <c r="I18" s="30">
        <v>27.339964146919911</v>
      </c>
      <c r="J18" s="30">
        <v>23.956749358413031</v>
      </c>
      <c r="K18" s="30">
        <v>10.97453687319042</v>
      </c>
      <c r="L18" s="30">
        <v>54.630567087708087</v>
      </c>
    </row>
    <row r="19" spans="1:13">
      <c r="A19" s="29" t="s">
        <v>211</v>
      </c>
      <c r="B19" s="30">
        <v>48.448472395306304</v>
      </c>
      <c r="C19" s="30">
        <v>27.741784402749047</v>
      </c>
      <c r="D19" s="30">
        <v>6.9775900348144031</v>
      </c>
      <c r="E19" s="30">
        <v>47.673450999391306</v>
      </c>
      <c r="F19" s="30">
        <v>26.322416018460405</v>
      </c>
      <c r="G19" s="30">
        <v>16.897720724117946</v>
      </c>
      <c r="H19" s="30">
        <v>20.963694441238751</v>
      </c>
      <c r="I19" s="30">
        <v>29.273825337399707</v>
      </c>
      <c r="J19" s="30">
        <v>16.864491821277984</v>
      </c>
      <c r="K19" s="30">
        <v>44.615538350490674</v>
      </c>
      <c r="L19" s="30">
        <v>3.4827309670736901</v>
      </c>
    </row>
    <row r="20" spans="1:13">
      <c r="A20" s="29" t="s">
        <v>212</v>
      </c>
      <c r="B20" s="30">
        <v>93.480057757273087</v>
      </c>
      <c r="C20" s="30">
        <v>101.96007275427053</v>
      </c>
      <c r="D20" s="30">
        <v>92.21768527908408</v>
      </c>
      <c r="E20" s="30">
        <v>36.161275594396486</v>
      </c>
      <c r="F20" s="30">
        <v>71.943958204935697</v>
      </c>
      <c r="G20" s="30">
        <v>94.794744061523687</v>
      </c>
      <c r="H20" s="30">
        <v>45.214291449566218</v>
      </c>
      <c r="I20" s="30">
        <v>37.323784200705333</v>
      </c>
      <c r="J20" s="30">
        <v>3.2227547308568609</v>
      </c>
      <c r="K20" s="30">
        <v>33.424039711264783</v>
      </c>
      <c r="L20" s="30">
        <v>25.684980190592889</v>
      </c>
    </row>
    <row r="21" spans="1:13">
      <c r="A21" s="29" t="s">
        <v>213</v>
      </c>
      <c r="B21" s="30">
        <v>21.600463533345209</v>
      </c>
      <c r="C21" s="30">
        <v>0</v>
      </c>
      <c r="D21" s="30">
        <v>23.637171193499267</v>
      </c>
      <c r="E21" s="30">
        <v>15.885777318173572</v>
      </c>
      <c r="F21" s="30">
        <v>18.783214575912925</v>
      </c>
      <c r="G21" s="30">
        <v>0</v>
      </c>
      <c r="H21" s="30">
        <v>13.40564428388058</v>
      </c>
      <c r="I21" s="30">
        <v>7.7041228909886597</v>
      </c>
      <c r="J21" s="30">
        <v>15.65841976146255</v>
      </c>
      <c r="K21" s="30">
        <v>9.7137410318468795</v>
      </c>
      <c r="L21" s="30">
        <v>9.8206124160189905</v>
      </c>
    </row>
    <row r="22" spans="1:13">
      <c r="A22" s="29" t="s">
        <v>214</v>
      </c>
      <c r="B22" s="30">
        <v>1.56281670965396</v>
      </c>
      <c r="C22" s="30">
        <v>2.5712562621221631</v>
      </c>
      <c r="D22" s="30">
        <v>0.72614908333121864</v>
      </c>
      <c r="E22" s="30">
        <v>0.68484183914495111</v>
      </c>
      <c r="F22" s="30">
        <v>1.536889004130132</v>
      </c>
      <c r="G22" s="30">
        <v>3.0681084559453731</v>
      </c>
      <c r="H22" s="30">
        <v>14.354689513490214</v>
      </c>
      <c r="I22" s="30">
        <v>1.9077581679120761</v>
      </c>
      <c r="J22" s="30">
        <v>1.2372605571010493</v>
      </c>
      <c r="K22" s="30">
        <v>1.1908008791998328</v>
      </c>
      <c r="L22" s="30">
        <v>1.8633796198708446</v>
      </c>
    </row>
    <row r="23" spans="1:13">
      <c r="A23" s="34" t="s">
        <v>215</v>
      </c>
      <c r="B23" s="35">
        <v>8207.8537343512544</v>
      </c>
      <c r="C23" s="35">
        <v>7761.1371637408411</v>
      </c>
      <c r="D23" s="35">
        <v>5792.3522504240545</v>
      </c>
      <c r="E23" s="35">
        <v>5039.1699819913265</v>
      </c>
      <c r="F23" s="35">
        <v>4971.3284443135053</v>
      </c>
      <c r="G23" s="35">
        <v>5927.8530452991226</v>
      </c>
      <c r="H23" s="35">
        <v>5253.5771801075762</v>
      </c>
      <c r="I23" s="35">
        <v>4404.8368511532526</v>
      </c>
      <c r="J23" s="35">
        <v>5203.3395396681753</v>
      </c>
      <c r="K23" s="35">
        <v>4807.2419355095444</v>
      </c>
      <c r="L23" s="35">
        <v>4790.1094111693246</v>
      </c>
      <c r="M23" s="36"/>
    </row>
    <row r="24" spans="1:13" ht="13.8" thickBot="1">
      <c r="A24" s="37"/>
      <c r="B24" s="88" t="s">
        <v>216</v>
      </c>
      <c r="C24" s="88"/>
      <c r="D24" s="88"/>
      <c r="E24" s="88"/>
      <c r="F24" s="88"/>
      <c r="G24" s="88"/>
      <c r="H24" s="88"/>
      <c r="I24" s="88"/>
      <c r="J24" s="88"/>
      <c r="K24" s="88"/>
      <c r="L24" s="88"/>
    </row>
    <row r="25" spans="1:13" ht="13.8" thickTop="1">
      <c r="A25" s="29" t="s">
        <v>198</v>
      </c>
      <c r="B25" s="38">
        <v>0.17680461246771906</v>
      </c>
      <c r="C25" s="38">
        <v>0.18889546152137249</v>
      </c>
      <c r="D25" s="38">
        <v>0.17482801466100761</v>
      </c>
      <c r="E25" s="38">
        <v>0.16541089180417343</v>
      </c>
      <c r="F25" s="38">
        <v>0.18115344969876329</v>
      </c>
      <c r="G25" s="38">
        <v>0.16778885064243898</v>
      </c>
      <c r="H25" s="38">
        <v>0.18126706381011939</v>
      </c>
      <c r="I25" s="38">
        <v>0.14275448960077344</v>
      </c>
      <c r="J25" s="38">
        <v>0.14657255518409451</v>
      </c>
      <c r="K25" s="38">
        <v>0.14824157220408879</v>
      </c>
      <c r="L25" s="38">
        <v>0.16472142503704262</v>
      </c>
    </row>
    <row r="26" spans="1:13">
      <c r="A26" s="29" t="s">
        <v>199</v>
      </c>
      <c r="B26" s="38">
        <v>1.1010134833478845E-2</v>
      </c>
      <c r="C26" s="38">
        <v>7.7335741807421834E-3</v>
      </c>
      <c r="D26" s="38">
        <v>3.015084208183904E-3</v>
      </c>
      <c r="E26" s="38">
        <v>5.7368840331427778E-3</v>
      </c>
      <c r="F26" s="38">
        <v>1.0059803151461757E-3</v>
      </c>
      <c r="G26" s="38">
        <v>9.073179465621287E-3</v>
      </c>
      <c r="H26" s="38">
        <v>7.0179803391342216E-3</v>
      </c>
      <c r="I26" s="38">
        <v>8.0831961608429197E-3</v>
      </c>
      <c r="J26" s="38">
        <v>1.0125687078290353E-2</v>
      </c>
      <c r="K26" s="38">
        <v>4.9668995260829076E-3</v>
      </c>
      <c r="L26" s="38">
        <v>2.3266957840588545E-3</v>
      </c>
    </row>
    <row r="27" spans="1:13">
      <c r="A27" s="29" t="s">
        <v>200</v>
      </c>
      <c r="B27" s="38">
        <v>5.9167093667262627E-4</v>
      </c>
      <c r="C27" s="38">
        <v>5.1183539054007283E-3</v>
      </c>
      <c r="D27" s="38">
        <v>2.685483153057363E-3</v>
      </c>
      <c r="E27" s="38">
        <v>2.0245823870903091E-3</v>
      </c>
      <c r="F27" s="38">
        <v>7.0545470903507533E-4</v>
      </c>
      <c r="G27" s="38">
        <v>1.8395264996761498E-3</v>
      </c>
      <c r="H27" s="38">
        <v>0</v>
      </c>
      <c r="I27" s="38">
        <v>0</v>
      </c>
      <c r="J27" s="38">
        <v>6.6659200980347545E-4</v>
      </c>
      <c r="K27" s="38">
        <v>2.4399363743557705E-3</v>
      </c>
      <c r="L27" s="38">
        <v>5.8387543906508951E-3</v>
      </c>
    </row>
    <row r="28" spans="1:13">
      <c r="A28" s="29" t="s">
        <v>201</v>
      </c>
      <c r="B28" s="38">
        <v>0</v>
      </c>
      <c r="C28" s="38">
        <v>0</v>
      </c>
      <c r="D28" s="38">
        <v>0</v>
      </c>
      <c r="E28" s="38">
        <v>0</v>
      </c>
      <c r="F28" s="38">
        <v>0</v>
      </c>
      <c r="G28" s="38">
        <v>0</v>
      </c>
      <c r="H28" s="38">
        <v>1.9071748037763926E-3</v>
      </c>
      <c r="I28" s="38">
        <v>0</v>
      </c>
      <c r="J28" s="38">
        <v>0</v>
      </c>
      <c r="K28" s="38">
        <v>0</v>
      </c>
      <c r="L28" s="38">
        <v>0</v>
      </c>
    </row>
    <row r="29" spans="1:13">
      <c r="A29" s="29" t="s">
        <v>202</v>
      </c>
      <c r="B29" s="38">
        <v>2.1225095185308479E-3</v>
      </c>
      <c r="C29" s="38">
        <v>4.393362917237395E-3</v>
      </c>
      <c r="D29" s="38">
        <v>1.592482975007356E-3</v>
      </c>
      <c r="E29" s="38">
        <v>1.5961677042132727E-3</v>
      </c>
      <c r="F29" s="38">
        <v>1.9279053976757868E-3</v>
      </c>
      <c r="G29" s="38">
        <v>3.3843362439363225E-3</v>
      </c>
      <c r="H29" s="38">
        <v>3.1366202930377205E-3</v>
      </c>
      <c r="I29" s="38">
        <v>1.316866188676972E-2</v>
      </c>
      <c r="J29" s="38">
        <v>1.5552605833228446E-3</v>
      </c>
      <c r="K29" s="38">
        <v>1.7318251519072576E-3</v>
      </c>
      <c r="L29" s="38">
        <v>2.105186502533793E-3</v>
      </c>
    </row>
    <row r="30" spans="1:13">
      <c r="A30" s="29" t="s">
        <v>203</v>
      </c>
      <c r="B30" s="38">
        <v>0</v>
      </c>
      <c r="C30" s="38">
        <v>1.3787118615440702E-5</v>
      </c>
      <c r="D30" s="38">
        <v>3.5107257312077342E-3</v>
      </c>
      <c r="E30" s="38">
        <v>0</v>
      </c>
      <c r="F30" s="38">
        <v>8.933591581969237E-4</v>
      </c>
      <c r="G30" s="38">
        <v>7.1382716706845052E-3</v>
      </c>
      <c r="H30" s="38">
        <v>1.043939387801547E-3</v>
      </c>
      <c r="I30" s="38">
        <v>1.1381230808462034E-3</v>
      </c>
      <c r="J30" s="38">
        <v>2.9368838326286734E-3</v>
      </c>
      <c r="K30" s="38">
        <v>1.0497792981380239E-3</v>
      </c>
      <c r="L30" s="38">
        <v>1.7874329720138147E-3</v>
      </c>
    </row>
    <row r="31" spans="1:13">
      <c r="A31" s="29" t="s">
        <v>204</v>
      </c>
      <c r="B31" s="38">
        <v>4.1905653599563664E-2</v>
      </c>
      <c r="C31" s="38">
        <v>4.6445414191309708E-2</v>
      </c>
      <c r="D31" s="38">
        <v>4.0774150575766874E-2</v>
      </c>
      <c r="E31" s="38">
        <v>4.6127068521945945E-2</v>
      </c>
      <c r="F31" s="38">
        <v>5.4142666844565084E-2</v>
      </c>
      <c r="G31" s="38">
        <v>5.4155008012803645E-2</v>
      </c>
      <c r="H31" s="38">
        <v>6.8982927534863681E-2</v>
      </c>
      <c r="I31" s="38">
        <v>3.7451483880941147E-2</v>
      </c>
      <c r="J31" s="38">
        <v>4.9412886318092562E-2</v>
      </c>
      <c r="K31" s="38">
        <v>4.191801770005936E-2</v>
      </c>
      <c r="L31" s="38">
        <v>5.2872120744313474E-2</v>
      </c>
    </row>
    <row r="32" spans="1:13">
      <c r="A32" s="29" t="s">
        <v>205</v>
      </c>
      <c r="B32" s="38">
        <v>2.8294205292716632E-2</v>
      </c>
      <c r="C32" s="38">
        <v>4.5308770124908915E-2</v>
      </c>
      <c r="D32" s="38">
        <v>4.306409298614338E-2</v>
      </c>
      <c r="E32" s="38">
        <v>3.1259059738832536E-2</v>
      </c>
      <c r="F32" s="38">
        <v>4.5424580467741033E-2</v>
      </c>
      <c r="G32" s="38">
        <v>3.8644973758541069E-2</v>
      </c>
      <c r="H32" s="38">
        <v>4.2406092592282972E-2</v>
      </c>
      <c r="I32" s="38">
        <v>4.2220139352715791E-2</v>
      </c>
      <c r="J32" s="38">
        <v>2.7386545990121299E-2</v>
      </c>
      <c r="K32" s="38">
        <v>3.6369574291676338E-2</v>
      </c>
      <c r="L32" s="38">
        <v>3.3229575790497068E-2</v>
      </c>
    </row>
    <row r="33" spans="1:13">
      <c r="A33" s="29" t="s">
        <v>206</v>
      </c>
      <c r="B33" s="38">
        <v>9.9103738627508309E-3</v>
      </c>
      <c r="C33" s="38">
        <v>1.4588638005333408E-2</v>
      </c>
      <c r="D33" s="38">
        <v>2.5235961845842567E-2</v>
      </c>
      <c r="E33" s="38">
        <v>2.1228098071212509E-2</v>
      </c>
      <c r="F33" s="38">
        <v>1.4617812974849636E-2</v>
      </c>
      <c r="G33" s="38">
        <v>1.4390501000151523E-2</v>
      </c>
      <c r="H33" s="38">
        <v>2.4283981803378017E-2</v>
      </c>
      <c r="I33" s="38">
        <v>2.1276635322714274E-2</v>
      </c>
      <c r="J33" s="38">
        <v>1.7771711991908402E-2</v>
      </c>
      <c r="K33" s="38">
        <v>1.0914591179583195E-2</v>
      </c>
      <c r="L33" s="38">
        <v>2.0178503387503943E-2</v>
      </c>
    </row>
    <row r="34" spans="1:13">
      <c r="A34" s="29" t="s">
        <v>207</v>
      </c>
      <c r="B34" s="38">
        <v>3.0150482372396117E-2</v>
      </c>
      <c r="C34" s="38">
        <v>4.0143388224516956E-2</v>
      </c>
      <c r="D34" s="38">
        <v>2.8572977708513844E-2</v>
      </c>
      <c r="E34" s="38">
        <v>1.8195856281263946E-2</v>
      </c>
      <c r="F34" s="38">
        <v>2.5997641256439823E-2</v>
      </c>
      <c r="G34" s="38">
        <v>4.4370820341051047E-2</v>
      </c>
      <c r="H34" s="38">
        <v>2.7442927512849942E-2</v>
      </c>
      <c r="I34" s="38">
        <v>4.7178192120244197E-2</v>
      </c>
      <c r="J34" s="38">
        <v>1.2759665639376649E-2</v>
      </c>
      <c r="K34" s="38">
        <v>2.4698835414422762E-2</v>
      </c>
      <c r="L34" s="38">
        <v>2.7837928794384691E-2</v>
      </c>
    </row>
    <row r="35" spans="1:13">
      <c r="A35" s="31" t="s">
        <v>130</v>
      </c>
      <c r="B35" s="40">
        <v>0.58095822650284734</v>
      </c>
      <c r="C35" s="40">
        <v>0.57022272347151259</v>
      </c>
      <c r="D35" s="40">
        <v>0.58341511884732922</v>
      </c>
      <c r="E35" s="40">
        <v>0.57877494726025713</v>
      </c>
      <c r="F35" s="40">
        <v>0.58559812189034177</v>
      </c>
      <c r="G35" s="40">
        <v>0.58358459567037546</v>
      </c>
      <c r="H35" s="40">
        <v>0.57504657544314308</v>
      </c>
      <c r="I35" s="40">
        <v>0.62559327434268663</v>
      </c>
      <c r="J35" s="40">
        <v>0.67214888663325534</v>
      </c>
      <c r="K35" s="40">
        <v>0.67377610661845022</v>
      </c>
      <c r="L35" s="40">
        <v>0.63459862366783826</v>
      </c>
      <c r="M35" s="41"/>
    </row>
    <row r="36" spans="1:13">
      <c r="A36" s="29" t="s">
        <v>208</v>
      </c>
      <c r="B36" s="38">
        <v>6.0529187067124039E-3</v>
      </c>
      <c r="C36" s="38">
        <v>7.9707963212895753E-3</v>
      </c>
      <c r="D36" s="38">
        <v>8.0847888310202239E-3</v>
      </c>
      <c r="E36" s="38">
        <v>6.9307619432843106E-3</v>
      </c>
      <c r="F36" s="38">
        <v>6.1167236715887795E-3</v>
      </c>
      <c r="G36" s="38">
        <v>9.5960931004698997E-3</v>
      </c>
      <c r="H36" s="38">
        <v>3.1703624732838994E-3</v>
      </c>
      <c r="I36" s="38">
        <v>4.1332677624984996E-3</v>
      </c>
      <c r="J36" s="38">
        <v>6.1060274016873388E-3</v>
      </c>
      <c r="K36" s="38">
        <v>7.9520329216934381E-3</v>
      </c>
      <c r="L36" s="38">
        <v>1.1824070988838198E-2</v>
      </c>
    </row>
    <row r="37" spans="1:13">
      <c r="A37" s="29" t="s">
        <v>209</v>
      </c>
      <c r="B37" s="38">
        <v>7.6297409053744034E-2</v>
      </c>
      <c r="C37" s="38">
        <v>4.5616818276732966E-2</v>
      </c>
      <c r="D37" s="38">
        <v>4.4327771051109924E-2</v>
      </c>
      <c r="E37" s="38">
        <v>8.543594070093942E-2</v>
      </c>
      <c r="F37" s="38">
        <v>2.9360630686427729E-2</v>
      </c>
      <c r="G37" s="38">
        <v>3.4364084459521459E-2</v>
      </c>
      <c r="H37" s="38">
        <v>3.6653933742759853E-2</v>
      </c>
      <c r="I37" s="38">
        <v>3.3494411615553193E-2</v>
      </c>
      <c r="J37" s="38">
        <v>4.0845650276039674E-2</v>
      </c>
      <c r="K37" s="38">
        <v>2.5155801607929334E-2</v>
      </c>
      <c r="L37" s="38">
        <v>2.2746469129229892E-2</v>
      </c>
    </row>
    <row r="38" spans="1:13">
      <c r="A38" s="29" t="s">
        <v>210</v>
      </c>
      <c r="B38" s="38">
        <v>1.5787919767373142E-2</v>
      </c>
      <c r="C38" s="38">
        <v>6.5059049459530527E-3</v>
      </c>
      <c r="D38" s="38">
        <v>1.9562014273258106E-2</v>
      </c>
      <c r="E38" s="38">
        <v>1.735476460110497E-2</v>
      </c>
      <c r="F38" s="38">
        <v>2.9201590638793112E-2</v>
      </c>
      <c r="G38" s="38">
        <v>1.2310208153181571E-2</v>
      </c>
      <c r="H38" s="38">
        <v>9.7595904084621671E-3</v>
      </c>
      <c r="I38" s="38">
        <v>6.2068051714019544E-3</v>
      </c>
      <c r="J38" s="38">
        <v>4.6041103364053747E-3</v>
      </c>
      <c r="K38" s="38">
        <v>2.2829175274339864E-3</v>
      </c>
      <c r="L38" s="38">
        <v>1.1404868323116673E-2</v>
      </c>
    </row>
    <row r="39" spans="1:13">
      <c r="A39" s="29" t="s">
        <v>211</v>
      </c>
      <c r="B39" s="38">
        <v>5.9026968514973976E-3</v>
      </c>
      <c r="C39" s="38">
        <v>3.574448411033829E-3</v>
      </c>
      <c r="D39" s="38">
        <v>1.2046211509846587E-3</v>
      </c>
      <c r="E39" s="38">
        <v>9.4605760809347034E-3</v>
      </c>
      <c r="F39" s="38">
        <v>5.2948454951853999E-3</v>
      </c>
      <c r="G39" s="38">
        <v>2.8505633650142683E-3</v>
      </c>
      <c r="H39" s="38">
        <v>3.9903657493824962E-3</v>
      </c>
      <c r="I39" s="38">
        <v>6.6458364581052252E-3</v>
      </c>
      <c r="J39" s="38">
        <v>3.2410900139631204E-3</v>
      </c>
      <c r="K39" s="38">
        <v>9.2809013877437896E-3</v>
      </c>
      <c r="L39" s="38">
        <v>7.2706710183964519E-4</v>
      </c>
    </row>
    <row r="40" spans="1:13">
      <c r="A40" s="29" t="s">
        <v>212</v>
      </c>
      <c r="B40" s="38">
        <v>1.1389098878071286E-2</v>
      </c>
      <c r="C40" s="38">
        <v>1.3137259476693249E-2</v>
      </c>
      <c r="D40" s="38">
        <v>1.5920593446700843E-2</v>
      </c>
      <c r="E40" s="38">
        <v>7.1760380625435164E-3</v>
      </c>
      <c r="F40" s="38">
        <v>1.4471777314820022E-2</v>
      </c>
      <c r="G40" s="38">
        <v>1.5991412630698962E-2</v>
      </c>
      <c r="H40" s="38">
        <v>8.6063818802868293E-3</v>
      </c>
      <c r="I40" s="38">
        <v>8.4733635914196019E-3</v>
      </c>
      <c r="J40" s="38">
        <v>6.1936275852995373E-4</v>
      </c>
      <c r="K40" s="38">
        <v>6.952851585099595E-3</v>
      </c>
      <c r="L40" s="38">
        <v>5.3620863295318483E-3</v>
      </c>
    </row>
    <row r="41" spans="1:13">
      <c r="A41" s="29" t="s">
        <v>213</v>
      </c>
      <c r="B41" s="38">
        <v>2.6316823170159111E-3</v>
      </c>
      <c r="C41" s="38">
        <v>0</v>
      </c>
      <c r="D41" s="38">
        <v>4.0807551356651008E-3</v>
      </c>
      <c r="E41" s="38">
        <v>3.1524591103187982E-3</v>
      </c>
      <c r="F41" s="38">
        <v>3.7783089140686851E-3</v>
      </c>
      <c r="G41" s="38">
        <v>0</v>
      </c>
      <c r="H41" s="38">
        <v>2.5517173964133286E-3</v>
      </c>
      <c r="I41" s="38">
        <v>1.7490143565638769E-3</v>
      </c>
      <c r="J41" s="38">
        <v>3.0093019381282025E-3</v>
      </c>
      <c r="K41" s="38">
        <v>2.0206474236494341E-3</v>
      </c>
      <c r="L41" s="38">
        <v>2.05018540769023E-3</v>
      </c>
    </row>
    <row r="42" spans="1:13">
      <c r="A42" s="29" t="s">
        <v>214</v>
      </c>
      <c r="B42" s="38">
        <v>1.9040503890966137E-4</v>
      </c>
      <c r="C42" s="38">
        <v>3.3129890734759625E-4</v>
      </c>
      <c r="D42" s="38">
        <v>1.253634192012507E-4</v>
      </c>
      <c r="E42" s="38">
        <v>1.359036987425303E-4</v>
      </c>
      <c r="F42" s="38">
        <v>3.0915056636181726E-4</v>
      </c>
      <c r="G42" s="38">
        <v>5.1757498583377152E-4</v>
      </c>
      <c r="H42" s="38">
        <v>2.7323648290242262E-3</v>
      </c>
      <c r="I42" s="38">
        <v>4.3310529592318416E-4</v>
      </c>
      <c r="J42" s="38">
        <v>2.3778201435225796E-4</v>
      </c>
      <c r="K42" s="38">
        <v>2.4770978768590178E-4</v>
      </c>
      <c r="L42" s="38">
        <v>3.8900564891605901E-4</v>
      </c>
    </row>
    <row r="43" spans="1:13">
      <c r="A43" s="34" t="s">
        <v>215</v>
      </c>
      <c r="B43" s="42">
        <v>0.99999999999999978</v>
      </c>
      <c r="C43" s="42">
        <v>1</v>
      </c>
      <c r="D43" s="42">
        <v>1</v>
      </c>
      <c r="E43" s="42">
        <v>1.0000000000000002</v>
      </c>
      <c r="F43" s="42">
        <v>1.0000000000000002</v>
      </c>
      <c r="G43" s="42">
        <v>1</v>
      </c>
      <c r="H43" s="42">
        <v>0.99999999999999989</v>
      </c>
      <c r="I43" s="42">
        <v>0.99999999999999989</v>
      </c>
      <c r="J43" s="42">
        <v>0.99999999999999989</v>
      </c>
      <c r="K43" s="42">
        <v>1.0000000000000002</v>
      </c>
      <c r="L43" s="42">
        <v>1</v>
      </c>
      <c r="M43" s="36"/>
    </row>
  </sheetData>
  <mergeCells count="3">
    <mergeCell ref="A1:L1"/>
    <mergeCell ref="B4:L4"/>
    <mergeCell ref="B24:L24"/>
  </mergeCells>
  <printOptions horizontalCentered="1"/>
  <pageMargins left="0.39370078740157483" right="0" top="0.39370078740157483" bottom="0.39370078740157483" header="0" footer="0"/>
  <pageSetup paperSize="9" scale="99" orientation="landscape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03b520b-5775-4712-8b30-81f833cf4331">
      <Terms xmlns="http://schemas.microsoft.com/office/infopath/2007/PartnerControls"/>
    </lcf76f155ced4ddcb4097134ff3c332f>
    <TaxCatchAll xmlns="5ba3a4a6-c74d-46e6-870a-fbfe133dd39b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0FD4C9905C4D641AE9A89C3C422416D" ma:contentTypeVersion="18" ma:contentTypeDescription="Crear nuevo documento." ma:contentTypeScope="" ma:versionID="97f9db165942bd6d4651d6e3d1e297c6">
  <xsd:schema xmlns:xsd="http://www.w3.org/2001/XMLSchema" xmlns:xs="http://www.w3.org/2001/XMLSchema" xmlns:p="http://schemas.microsoft.com/office/2006/metadata/properties" xmlns:ns2="c03b520b-5775-4712-8b30-81f833cf4331" xmlns:ns3="5ba3a4a6-c74d-46e6-870a-fbfe133dd39b" targetNamespace="http://schemas.microsoft.com/office/2006/metadata/properties" ma:root="true" ma:fieldsID="ec27fe596be75c49d159ed3f80bf87b9" ns2:_="" ns3:_="">
    <xsd:import namespace="c03b520b-5775-4712-8b30-81f833cf4331"/>
    <xsd:import namespace="5ba3a4a6-c74d-46e6-870a-fbfe133dd3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3b520b-5775-4712-8b30-81f833cf433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96b1f72f-9c07-4021-8abb-002c1b25356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a3a4a6-c74d-46e6-870a-fbfe133dd39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b0ef669b-047f-40a0-acd4-10a20dfbdeee}" ma:internalName="TaxCatchAll" ma:showField="CatchAllData" ma:web="5ba3a4a6-c74d-46e6-870a-fbfe133dd39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841D473-689E-4F8E-B342-172DF7C8FA09}">
  <ds:schemaRefs>
    <ds:schemaRef ds:uri="http://schemas.microsoft.com/office/2006/metadata/properties"/>
    <ds:schemaRef ds:uri="http://schemas.microsoft.com/office/infopath/2007/PartnerControls"/>
    <ds:schemaRef ds:uri="c03b520b-5775-4712-8b30-81f833cf4331"/>
    <ds:schemaRef ds:uri="5ba3a4a6-c74d-46e6-870a-fbfe133dd39b"/>
  </ds:schemaRefs>
</ds:datastoreItem>
</file>

<file path=customXml/itemProps2.xml><?xml version="1.0" encoding="utf-8"?>
<ds:datastoreItem xmlns:ds="http://schemas.openxmlformats.org/officeDocument/2006/customXml" ds:itemID="{7830F33A-A6E6-4DD2-BAC4-BFC9CAD20B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03b520b-5775-4712-8b30-81f833cf4331"/>
    <ds:schemaRef ds:uri="5ba3a4a6-c74d-46e6-870a-fbfe133dd39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0023AD6-ACA5-4524-B97D-5573D5BF091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63</vt:i4>
      </vt:variant>
      <vt:variant>
        <vt:lpstr>Rangos con nombre</vt:lpstr>
      </vt:variant>
      <vt:variant>
        <vt:i4>40</vt:i4>
      </vt:variant>
    </vt:vector>
  </HeadingPairs>
  <TitlesOfParts>
    <vt:vector size="103" baseType="lpstr">
      <vt:lpstr>Ventas</vt:lpstr>
      <vt:lpstr>Compras</vt:lpstr>
      <vt:lpstr>Índice</vt:lpstr>
      <vt:lpstr>V1</vt:lpstr>
      <vt:lpstr>V2</vt:lpstr>
      <vt:lpstr>V3</vt:lpstr>
      <vt:lpstr>V4</vt:lpstr>
      <vt:lpstr>V5</vt:lpstr>
      <vt:lpstr>V6</vt:lpstr>
      <vt:lpstr>V7</vt:lpstr>
      <vt:lpstr>V8</vt:lpstr>
      <vt:lpstr>V9</vt:lpstr>
      <vt:lpstr>V10</vt:lpstr>
      <vt:lpstr>V11</vt:lpstr>
      <vt:lpstr>V12</vt:lpstr>
      <vt:lpstr>V13</vt:lpstr>
      <vt:lpstr>V14</vt:lpstr>
      <vt:lpstr>V15</vt:lpstr>
      <vt:lpstr>VTM1</vt:lpstr>
      <vt:lpstr>VTM2</vt:lpstr>
      <vt:lpstr>VTM3</vt:lpstr>
      <vt:lpstr>VTM4</vt:lpstr>
      <vt:lpstr>VTM5</vt:lpstr>
      <vt:lpstr>VTM6</vt:lpstr>
      <vt:lpstr>VTM7</vt:lpstr>
      <vt:lpstr>VTM8</vt:lpstr>
      <vt:lpstr>VTM9</vt:lpstr>
      <vt:lpstr>VTM10</vt:lpstr>
      <vt:lpstr>VTM11</vt:lpstr>
      <vt:lpstr>VTM12</vt:lpstr>
      <vt:lpstr>VTM13</vt:lpstr>
      <vt:lpstr>VTM14</vt:lpstr>
      <vt:lpstr>VTM15</vt:lpstr>
      <vt:lpstr>C1</vt:lpstr>
      <vt:lpstr>C2</vt:lpstr>
      <vt:lpstr>C3</vt:lpstr>
      <vt:lpstr>C4</vt:lpstr>
      <vt:lpstr>C5</vt:lpstr>
      <vt:lpstr>C6</vt:lpstr>
      <vt:lpstr>C7</vt:lpstr>
      <vt:lpstr>C8</vt:lpstr>
      <vt:lpstr>C9</vt:lpstr>
      <vt:lpstr>C10</vt:lpstr>
      <vt:lpstr>C11</vt:lpstr>
      <vt:lpstr>C12</vt:lpstr>
      <vt:lpstr>C13</vt:lpstr>
      <vt:lpstr>C14</vt:lpstr>
      <vt:lpstr>C15</vt:lpstr>
      <vt:lpstr>CTM1</vt:lpstr>
      <vt:lpstr>CTM2 </vt:lpstr>
      <vt:lpstr>CTM3</vt:lpstr>
      <vt:lpstr>CTM4</vt:lpstr>
      <vt:lpstr>CTM5</vt:lpstr>
      <vt:lpstr>CTM6</vt:lpstr>
      <vt:lpstr>CTM7 </vt:lpstr>
      <vt:lpstr>CTM8</vt:lpstr>
      <vt:lpstr>CTM9</vt:lpstr>
      <vt:lpstr>CTM10</vt:lpstr>
      <vt:lpstr>CTM11</vt:lpstr>
      <vt:lpstr>CTM12</vt:lpstr>
      <vt:lpstr>CTM13</vt:lpstr>
      <vt:lpstr>CTM14</vt:lpstr>
      <vt:lpstr>CTM15</vt:lpstr>
      <vt:lpstr>'C13'!Área_de_impresión</vt:lpstr>
      <vt:lpstr>'C14'!Área_de_impresión</vt:lpstr>
      <vt:lpstr>'C3'!Área_de_impresión</vt:lpstr>
      <vt:lpstr>'C4'!Área_de_impresión</vt:lpstr>
      <vt:lpstr>'C5'!Área_de_impresión</vt:lpstr>
      <vt:lpstr>'C8'!Área_de_impresión</vt:lpstr>
      <vt:lpstr>'C9'!Área_de_impresión</vt:lpstr>
      <vt:lpstr>'CTM10'!Área_de_impresión</vt:lpstr>
      <vt:lpstr>'CTM13'!Área_de_impresión</vt:lpstr>
      <vt:lpstr>'CTM14'!Área_de_impresión</vt:lpstr>
      <vt:lpstr>'CTM3'!Área_de_impresión</vt:lpstr>
      <vt:lpstr>'CTM4'!Área_de_impresión</vt:lpstr>
      <vt:lpstr>'CTM8'!Área_de_impresión</vt:lpstr>
      <vt:lpstr>'CTM9'!Área_de_impresión</vt:lpstr>
      <vt:lpstr>'V10'!Área_de_impresión</vt:lpstr>
      <vt:lpstr>'V13'!Área_de_impresión</vt:lpstr>
      <vt:lpstr>'V14'!Área_de_impresión</vt:lpstr>
      <vt:lpstr>'V15'!Área_de_impresión</vt:lpstr>
      <vt:lpstr>'V3'!Área_de_impresión</vt:lpstr>
      <vt:lpstr>'V4'!Área_de_impresión</vt:lpstr>
      <vt:lpstr>'V8'!Área_de_impresión</vt:lpstr>
      <vt:lpstr>'V9'!Área_de_impresión</vt:lpstr>
      <vt:lpstr>'VTM13'!Área_de_impresión</vt:lpstr>
      <vt:lpstr>'VTM14'!Área_de_impresión</vt:lpstr>
      <vt:lpstr>'VTM3'!Área_de_impresión</vt:lpstr>
      <vt:lpstr>'VTM4'!Área_de_impresión</vt:lpstr>
      <vt:lpstr>'VTM8'!Área_de_impresión</vt:lpstr>
      <vt:lpstr>'VTM9'!Área_de_impresión</vt:lpstr>
      <vt:lpstr>'C12'!Títulos_a_imprimir</vt:lpstr>
      <vt:lpstr>'C2'!Títulos_a_imprimir</vt:lpstr>
      <vt:lpstr>'C7'!Títulos_a_imprimir</vt:lpstr>
      <vt:lpstr>'CTM12'!Títulos_a_imprimir</vt:lpstr>
      <vt:lpstr>'CTM2 '!Títulos_a_imprimir</vt:lpstr>
      <vt:lpstr>'CTM7 '!Títulos_a_imprimir</vt:lpstr>
      <vt:lpstr>'V12'!Títulos_a_imprimir</vt:lpstr>
      <vt:lpstr>'V2'!Títulos_a_imprimir</vt:lpstr>
      <vt:lpstr>'V7'!Títulos_a_imprimir</vt:lpstr>
      <vt:lpstr>'VTM12'!Títulos_a_imprimir</vt:lpstr>
      <vt:lpstr>'VTM2'!Títulos_a_imprimir</vt:lpstr>
      <vt:lpstr>'VTM7'!Títulos_a_imprimir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Carmen Dominguez Garcia</dc:creator>
  <cp:keywords/>
  <dc:description/>
  <cp:lastModifiedBy>Carmen Dominguez Garcia</cp:lastModifiedBy>
  <cp:revision/>
  <dcterms:created xsi:type="dcterms:W3CDTF">2025-10-17T11:06:38Z</dcterms:created>
  <dcterms:modified xsi:type="dcterms:W3CDTF">2025-10-20T07:53:36Z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0x01010060FD4C9905C4D641AE9A89C3C422416D</vt:lpwstr>
  </property>
  <property fmtid="{D5CDD505-2E9C-101B-9397-08002B2CF9AE}" pid="3" name="MediaServiceImageTags">
    <vt:lpwstr/>
  </property>
</Properties>
</file>